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10" yWindow="-110" windowWidth="23260" windowHeight="12580" activeTab="1"/>
  </bookViews>
  <sheets>
    <sheet name="Liste des tâches" sheetId="33" r:id="rId1"/>
    <sheet name="Calendrier des devoirs" sheetId="1" r:id="rId2"/>
  </sheets>
  <definedNames>
    <definedName name="AnnéeÀAfficher" localSheetId="1">'Calendrier des devoirs'!$H$3</definedName>
    <definedName name="calendrier" localSheetId="1">grillejour+'Calendrier des devoirs'!premièredate-WEEKDAY('Calendrier des devoirs'!premièredate)-jourdelasemaine_option</definedName>
    <definedName name="datedébut" localSheetId="1">DATE('Calendrier des devoirs'!AnnéeÀAfficher,'Calendrier des devoirs'!mois,1)</definedName>
    <definedName name="Dates">Devoirs[Date début]</definedName>
    <definedName name="DébutLigneTableau">ROW(Devoirs[[#Headers],[Date début]])</definedName>
    <definedName name="grillejour">jours+semaines*7</definedName>
    <definedName name="_xlnm.Print_Titles" localSheetId="0">'Liste des tâches'!$3:$3</definedName>
    <definedName name="jourdelasemaine_option">MATCH(JourDuDébut,joursdelasemaine_inversés,0)-2</definedName>
    <definedName name="JourDuDébut">'Calendrier des devoirs'!$H$5</definedName>
    <definedName name="jours">{0,1,2,3,4,5,6}</definedName>
    <definedName name="jours_ouvrés">{"Lundi","Mardi","Mercredi","Jeudi","Vendredi","Samedi","Dimanche"}</definedName>
    <definedName name="joursdelasemaine_inversés">{"Dimanche","Samedi","Vendredi","Jeudi","Mercredi","Mardi","Lundi"}</definedName>
    <definedName name="ListeDevoirs">Devoirs[Tâches]</definedName>
    <definedName name="mois" localSheetId="1">MATCH('Calendrier des devoirs'!MoisÀAfficher,mois,0)</definedName>
    <definedName name="mois">{"Janvier","Février","Mars","Avril","Mai","Juin","Juillet","Août","Septembre","Octobre","Novembre","Décembre"}</definedName>
    <definedName name="MoisÀAfficher" localSheetId="1">'Calendrier des devoirs'!$H$2</definedName>
    <definedName name="ndx" localSheetId="1">ROUNDUP(MATCH(2,1/FREQUENCY(DATE('Calendrier des devoirs'!AnnéeÀAfficher,'Calendrier des devoirs'!NuméroDuMoisÀAfficher,1),'Calendrier des devoirs'!calendrier))/7,0)</definedName>
    <definedName name="NuméroDuMoisÀAfficher" localSheetId="1">MATCH('Calendrier des devoirs'!MoisÀAfficher,mois,0)</definedName>
    <definedName name="premièredate" localSheetId="1">DATE('Calendrier des devoirs'!AnnéeÀAfficher,'Calendrier des devoirs'!mois,1)</definedName>
    <definedName name="semaines">{0;1;2;3;4;5;6}</definedName>
    <definedName name="TravailQuotidien">'Calendrier des devoirs'!$B$9:$H$12,'Calendrier des devoirs'!$B$14:$H$17,'Calendrier des devoirs'!$B$19:$H$22,'Calendrier des devoirs'!$B$24:$H$27,'Calendrier des devoirs'!$B$29:$H$32,'Calendrier des devoirs'!$B$34:$C$37</definedName>
    <definedName name="_xlnm.Print_Area" localSheetId="1">'Calendrier des devoirs'!$A$1:$H$37</definedName>
    <definedName name="_xlnm.Print_Area" localSheetId="0">'Liste des tâches'!$B:$E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" i="33" l="1"/>
  <c r="D5" i="33"/>
  <c r="D6" i="33"/>
  <c r="D7" i="33"/>
  <c r="D8" i="33"/>
  <c r="D9" i="33"/>
  <c r="D10" i="33"/>
  <c r="D11" i="33"/>
  <c r="H12" i="1" a="1"/>
  <c r="H12" i="1" s="1"/>
  <c r="G12" i="1" a="1"/>
  <c r="G12" i="1" s="1"/>
  <c r="F12" i="1" a="1"/>
  <c r="F12" i="1" s="1"/>
  <c r="E12" i="1" a="1"/>
  <c r="E12" i="1" s="1"/>
  <c r="D12" i="1" a="1"/>
  <c r="D12" i="1" s="1"/>
  <c r="C12" i="1" a="1"/>
  <c r="C12" i="1" s="1"/>
  <c r="B12" i="1" a="1"/>
  <c r="B12" i="1" s="1"/>
  <c r="H11" i="1" a="1"/>
  <c r="H11" i="1" s="1"/>
  <c r="G11" i="1" a="1"/>
  <c r="G11" i="1" s="1"/>
  <c r="F11" i="1" a="1"/>
  <c r="F11" i="1" s="1"/>
  <c r="E11" i="1" a="1"/>
  <c r="E11" i="1" s="1"/>
  <c r="D11" i="1" a="1"/>
  <c r="D11" i="1" s="1"/>
  <c r="C11" i="1" a="1"/>
  <c r="C11" i="1" s="1"/>
  <c r="B11" i="1" a="1"/>
  <c r="B11" i="1" s="1"/>
  <c r="H10" i="1" a="1"/>
  <c r="H10" i="1" s="1"/>
  <c r="G10" i="1" a="1"/>
  <c r="G10" i="1" s="1"/>
  <c r="F10" i="1" a="1"/>
  <c r="F10" i="1" s="1"/>
  <c r="E10" i="1" a="1"/>
  <c r="E10" i="1" s="1"/>
  <c r="D10" i="1" a="1"/>
  <c r="D10" i="1" s="1"/>
  <c r="C10" i="1" a="1"/>
  <c r="C10" i="1" s="1"/>
  <c r="B10" i="1" a="1"/>
  <c r="B10" i="1" s="1"/>
  <c r="H9" i="1" a="1"/>
  <c r="H9" i="1" s="1"/>
  <c r="G9" i="1" a="1"/>
  <c r="G9" i="1" s="1"/>
  <c r="F9" i="1" a="1"/>
  <c r="F9" i="1" s="1"/>
  <c r="E9" i="1" a="1"/>
  <c r="E9" i="1" s="1"/>
  <c r="D9" i="1" a="1"/>
  <c r="D9" i="1" s="1"/>
  <c r="C9" i="1" a="1"/>
  <c r="C9" i="1" s="1"/>
  <c r="B9" i="1" a="1"/>
  <c r="B9" i="1" s="1"/>
  <c r="H17" i="1" a="1"/>
  <c r="H17" i="1" s="1"/>
  <c r="G17" i="1" a="1"/>
  <c r="G17" i="1" s="1"/>
  <c r="F17" i="1" a="1"/>
  <c r="F17" i="1" s="1"/>
  <c r="E17" i="1" a="1"/>
  <c r="E17" i="1" s="1"/>
  <c r="D17" i="1" a="1"/>
  <c r="D17" i="1" s="1"/>
  <c r="C17" i="1" a="1"/>
  <c r="C17" i="1" s="1"/>
  <c r="B17" i="1" a="1"/>
  <c r="B17" i="1" s="1"/>
  <c r="H16" i="1" a="1"/>
  <c r="H16" i="1" s="1"/>
  <c r="G16" i="1" a="1"/>
  <c r="G16" i="1" s="1"/>
  <c r="F16" i="1" a="1"/>
  <c r="F16" i="1" s="1"/>
  <c r="E16" i="1" a="1"/>
  <c r="E16" i="1" s="1"/>
  <c r="D16" i="1" a="1"/>
  <c r="D16" i="1" s="1"/>
  <c r="C16" i="1" a="1"/>
  <c r="C16" i="1" s="1"/>
  <c r="B16" i="1" a="1"/>
  <c r="B16" i="1" s="1"/>
  <c r="H15" i="1" a="1"/>
  <c r="H15" i="1" s="1"/>
  <c r="G15" i="1" a="1"/>
  <c r="G15" i="1" s="1"/>
  <c r="F15" i="1" a="1"/>
  <c r="F15" i="1" s="1"/>
  <c r="E15" i="1" a="1"/>
  <c r="E15" i="1" s="1"/>
  <c r="D15" i="1" a="1"/>
  <c r="D15" i="1" s="1"/>
  <c r="C15" i="1" a="1"/>
  <c r="C15" i="1" s="1"/>
  <c r="B15" i="1" a="1"/>
  <c r="B15" i="1" s="1"/>
  <c r="H14" i="1" a="1"/>
  <c r="H14" i="1" s="1"/>
  <c r="G14" i="1" a="1"/>
  <c r="G14" i="1" s="1"/>
  <c r="F14" i="1" a="1"/>
  <c r="F14" i="1" s="1"/>
  <c r="E14" i="1" a="1"/>
  <c r="E14" i="1" s="1"/>
  <c r="D14" i="1" a="1"/>
  <c r="D14" i="1" s="1"/>
  <c r="C14" i="1" a="1"/>
  <c r="C14" i="1" s="1"/>
  <c r="B14" i="1" a="1"/>
  <c r="B14" i="1" s="1"/>
  <c r="H22" i="1" a="1"/>
  <c r="H22" i="1" s="1"/>
  <c r="G22" i="1" a="1"/>
  <c r="G22" i="1" s="1"/>
  <c r="F22" i="1" a="1"/>
  <c r="F22" i="1" s="1"/>
  <c r="E22" i="1" a="1"/>
  <c r="E22" i="1" s="1"/>
  <c r="D22" i="1" a="1"/>
  <c r="D22" i="1" s="1"/>
  <c r="C22" i="1" a="1"/>
  <c r="C22" i="1" s="1"/>
  <c r="B22" i="1" a="1"/>
  <c r="B22" i="1" s="1"/>
  <c r="H21" i="1" a="1"/>
  <c r="H21" i="1" s="1"/>
  <c r="G21" i="1" a="1"/>
  <c r="G21" i="1" s="1"/>
  <c r="F21" i="1" a="1"/>
  <c r="F21" i="1" s="1"/>
  <c r="E21" i="1" a="1"/>
  <c r="E21" i="1" s="1"/>
  <c r="D21" i="1" a="1"/>
  <c r="D21" i="1" s="1"/>
  <c r="C21" i="1" a="1"/>
  <c r="C21" i="1" s="1"/>
  <c r="B21" i="1" a="1"/>
  <c r="B21" i="1" s="1"/>
  <c r="H20" i="1" a="1"/>
  <c r="H20" i="1" s="1"/>
  <c r="G20" i="1" a="1"/>
  <c r="G20" i="1" s="1"/>
  <c r="F20" i="1" a="1"/>
  <c r="F20" i="1" s="1"/>
  <c r="E20" i="1" a="1"/>
  <c r="E20" i="1" s="1"/>
  <c r="D20" i="1" a="1"/>
  <c r="D20" i="1" s="1"/>
  <c r="C20" i="1" a="1"/>
  <c r="C20" i="1" s="1"/>
  <c r="B20" i="1" a="1"/>
  <c r="B20" i="1" s="1"/>
  <c r="H19" i="1" a="1"/>
  <c r="H19" i="1" s="1"/>
  <c r="G19" i="1" a="1"/>
  <c r="G19" i="1" s="1"/>
  <c r="F19" i="1" a="1"/>
  <c r="F19" i="1" s="1"/>
  <c r="E19" i="1" a="1"/>
  <c r="E19" i="1" s="1"/>
  <c r="D19" i="1" a="1"/>
  <c r="D19" i="1" s="1"/>
  <c r="C19" i="1" a="1"/>
  <c r="C19" i="1" s="1"/>
  <c r="B19" i="1" a="1"/>
  <c r="B19" i="1" s="1"/>
  <c r="H37" i="1" a="1"/>
  <c r="H37" i="1" s="1"/>
  <c r="G37" i="1" a="1"/>
  <c r="G37" i="1" s="1"/>
  <c r="F37" i="1" a="1"/>
  <c r="F37" i="1" s="1"/>
  <c r="E37" i="1" a="1"/>
  <c r="E37" i="1" s="1"/>
  <c r="D37" i="1" a="1"/>
  <c r="D37" i="1" s="1"/>
  <c r="C37" i="1" a="1"/>
  <c r="C37" i="1" s="1"/>
  <c r="B37" i="1" a="1"/>
  <c r="B37" i="1" s="1"/>
  <c r="H36" i="1" a="1"/>
  <c r="H36" i="1" s="1"/>
  <c r="G36" i="1" a="1"/>
  <c r="G36" i="1" s="1"/>
  <c r="F36" i="1" a="1"/>
  <c r="F36" i="1" s="1"/>
  <c r="E36" i="1" a="1"/>
  <c r="E36" i="1" s="1"/>
  <c r="D36" i="1" a="1"/>
  <c r="D36" i="1" s="1"/>
  <c r="C36" i="1" a="1"/>
  <c r="C36" i="1" s="1"/>
  <c r="B36" i="1" a="1"/>
  <c r="B36" i="1" s="1"/>
  <c r="H35" i="1" a="1"/>
  <c r="H35" i="1" s="1"/>
  <c r="G35" i="1" a="1"/>
  <c r="G35" i="1" s="1"/>
  <c r="F35" i="1" a="1"/>
  <c r="F35" i="1" s="1"/>
  <c r="E35" i="1" a="1"/>
  <c r="E35" i="1" s="1"/>
  <c r="D35" i="1" a="1"/>
  <c r="D35" i="1" s="1"/>
  <c r="C35" i="1" a="1"/>
  <c r="C35" i="1" s="1"/>
  <c r="B35" i="1" a="1"/>
  <c r="B35" i="1" s="1"/>
  <c r="H34" i="1" a="1"/>
  <c r="H34" i="1" s="1"/>
  <c r="G34" i="1" a="1"/>
  <c r="G34" i="1" s="1"/>
  <c r="F34" i="1" a="1"/>
  <c r="F34" i="1" s="1"/>
  <c r="E34" i="1" a="1"/>
  <c r="E34" i="1" s="1"/>
  <c r="D34" i="1" a="1"/>
  <c r="D34" i="1" s="1"/>
  <c r="C34" i="1" a="1"/>
  <c r="C34" i="1" s="1"/>
  <c r="B34" i="1" a="1"/>
  <c r="B34" i="1" s="1"/>
  <c r="H32" i="1" a="1"/>
  <c r="H32" i="1" s="1"/>
  <c r="G32" i="1" a="1"/>
  <c r="G32" i="1" s="1"/>
  <c r="F32" i="1" a="1"/>
  <c r="F32" i="1" s="1"/>
  <c r="E32" i="1" a="1"/>
  <c r="E32" i="1" s="1"/>
  <c r="D32" i="1" a="1"/>
  <c r="D32" i="1" s="1"/>
  <c r="C32" i="1" a="1"/>
  <c r="C32" i="1" s="1"/>
  <c r="B32" i="1" a="1"/>
  <c r="B32" i="1" s="1"/>
  <c r="H31" i="1" a="1"/>
  <c r="H31" i="1" s="1"/>
  <c r="G31" i="1" a="1"/>
  <c r="G31" i="1" s="1"/>
  <c r="F31" i="1" a="1"/>
  <c r="F31" i="1" s="1"/>
  <c r="E31" i="1" a="1"/>
  <c r="E31" i="1" s="1"/>
  <c r="D31" i="1" a="1"/>
  <c r="D31" i="1" s="1"/>
  <c r="C31" i="1" a="1"/>
  <c r="C31" i="1" s="1"/>
  <c r="B31" i="1" a="1"/>
  <c r="B31" i="1" s="1"/>
  <c r="H30" i="1" a="1"/>
  <c r="H30" i="1" s="1"/>
  <c r="G30" i="1" a="1"/>
  <c r="G30" i="1" s="1"/>
  <c r="F30" i="1" a="1"/>
  <c r="F30" i="1" s="1"/>
  <c r="E30" i="1" a="1"/>
  <c r="E30" i="1" s="1"/>
  <c r="D30" i="1" a="1"/>
  <c r="D30" i="1" s="1"/>
  <c r="C30" i="1" a="1"/>
  <c r="C30" i="1" s="1"/>
  <c r="B30" i="1" a="1"/>
  <c r="B30" i="1" s="1"/>
  <c r="H29" i="1" a="1"/>
  <c r="H29" i="1" s="1"/>
  <c r="G29" i="1" a="1"/>
  <c r="G29" i="1" s="1"/>
  <c r="F29" i="1" a="1"/>
  <c r="F29" i="1" s="1"/>
  <c r="E29" i="1" a="1"/>
  <c r="E29" i="1" s="1"/>
  <c r="D29" i="1" a="1"/>
  <c r="D29" i="1" s="1"/>
  <c r="C29" i="1" a="1"/>
  <c r="C29" i="1" s="1"/>
  <c r="B29" i="1" a="1"/>
  <c r="B29" i="1" s="1"/>
  <c r="C24" i="1" a="1"/>
  <c r="C24" i="1" s="1"/>
  <c r="D24" i="1" a="1"/>
  <c r="D24" i="1" s="1"/>
  <c r="E24" i="1" a="1"/>
  <c r="E24" i="1" s="1"/>
  <c r="F24" i="1" a="1"/>
  <c r="F24" i="1" s="1"/>
  <c r="G24" i="1" a="1"/>
  <c r="G24" i="1" s="1"/>
  <c r="H24" i="1" a="1"/>
  <c r="H24" i="1" s="1"/>
  <c r="C25" i="1" a="1"/>
  <c r="C25" i="1" s="1"/>
  <c r="D25" i="1" a="1"/>
  <c r="D25" i="1" s="1"/>
  <c r="E25" i="1" a="1"/>
  <c r="E25" i="1" s="1"/>
  <c r="F25" i="1" a="1"/>
  <c r="F25" i="1" s="1"/>
  <c r="G25" i="1" a="1"/>
  <c r="G25" i="1" s="1"/>
  <c r="H25" i="1" a="1"/>
  <c r="H25" i="1" s="1"/>
  <c r="C26" i="1" a="1"/>
  <c r="C26" i="1" s="1"/>
  <c r="D26" i="1" a="1"/>
  <c r="D26" i="1" s="1"/>
  <c r="E26" i="1" a="1"/>
  <c r="E26" i="1" s="1"/>
  <c r="F26" i="1" a="1"/>
  <c r="F26" i="1" s="1"/>
  <c r="G26" i="1" a="1"/>
  <c r="G26" i="1" s="1"/>
  <c r="H26" i="1" a="1"/>
  <c r="H26" i="1" s="1"/>
  <c r="C27" i="1" a="1"/>
  <c r="C27" i="1" s="1"/>
  <c r="D27" i="1" a="1"/>
  <c r="D27" i="1" s="1"/>
  <c r="E27" i="1" a="1"/>
  <c r="E27" i="1" s="1"/>
  <c r="F27" i="1" a="1"/>
  <c r="F27" i="1" s="1"/>
  <c r="G27" i="1" a="1"/>
  <c r="G27" i="1" s="1"/>
  <c r="H27" i="1" a="1"/>
  <c r="H27" i="1" s="1"/>
  <c r="B25" i="1" a="1"/>
  <c r="B25" i="1" s="1"/>
  <c r="B26" i="1" a="1"/>
  <c r="B26" i="1" s="1"/>
  <c r="B27" i="1" a="1"/>
  <c r="B27" i="1" s="1"/>
  <c r="B24" i="1" a="1"/>
  <c r="B24" i="1" s="1"/>
  <c r="F9" i="33" l="1"/>
  <c r="G9" i="33"/>
  <c r="H9" i="33"/>
  <c r="F24" i="33"/>
  <c r="G24" i="33"/>
  <c r="H24" i="33"/>
  <c r="F40" i="33"/>
  <c r="G40" i="33"/>
  <c r="H40" i="33"/>
  <c r="F66" i="33" l="1"/>
  <c r="G66" i="33"/>
  <c r="H66" i="33"/>
  <c r="F53" i="33"/>
  <c r="G53" i="33"/>
  <c r="H53" i="33"/>
  <c r="F30" i="33"/>
  <c r="G30" i="33"/>
  <c r="H30" i="33"/>
  <c r="F116" i="33"/>
  <c r="G116" i="33"/>
  <c r="H116" i="33"/>
  <c r="F121" i="33"/>
  <c r="G121" i="33"/>
  <c r="H121" i="33"/>
  <c r="F120" i="33"/>
  <c r="G120" i="33"/>
  <c r="H120" i="33"/>
  <c r="F111" i="33"/>
  <c r="G111" i="33"/>
  <c r="H111" i="33"/>
  <c r="F46" i="33"/>
  <c r="G46" i="33"/>
  <c r="H46" i="33"/>
  <c r="F48" i="33"/>
  <c r="G48" i="33"/>
  <c r="H48" i="33"/>
  <c r="F43" i="33"/>
  <c r="G43" i="33"/>
  <c r="H43" i="33"/>
  <c r="F42" i="33"/>
  <c r="G42" i="33"/>
  <c r="H42" i="33"/>
  <c r="F97" i="33"/>
  <c r="G97" i="33"/>
  <c r="H97" i="33"/>
  <c r="F99" i="33"/>
  <c r="G99" i="33"/>
  <c r="H99" i="33"/>
  <c r="F95" i="33"/>
  <c r="G95" i="33"/>
  <c r="H95" i="33"/>
  <c r="F92" i="33"/>
  <c r="G92" i="33"/>
  <c r="H92" i="33"/>
  <c r="F88" i="33"/>
  <c r="G88" i="33"/>
  <c r="H88" i="33"/>
  <c r="F86" i="33"/>
  <c r="G86" i="33"/>
  <c r="H86" i="33"/>
  <c r="F84" i="33"/>
  <c r="G84" i="33"/>
  <c r="H84" i="33"/>
  <c r="F82" i="33"/>
  <c r="G82" i="33"/>
  <c r="H82" i="33"/>
  <c r="F80" i="33"/>
  <c r="G80" i="33"/>
  <c r="H80" i="33"/>
  <c r="F77" i="33"/>
  <c r="G77" i="33"/>
  <c r="H77" i="33"/>
  <c r="F74" i="33"/>
  <c r="G74" i="33"/>
  <c r="H74" i="33"/>
  <c r="F72" i="33"/>
  <c r="G72" i="33"/>
  <c r="H72" i="33"/>
  <c r="F70" i="33"/>
  <c r="G70" i="33"/>
  <c r="H70" i="33"/>
  <c r="F67" i="33"/>
  <c r="G67" i="33"/>
  <c r="H67" i="33"/>
  <c r="F64" i="33"/>
  <c r="G64" i="33"/>
  <c r="H64" i="33"/>
  <c r="F62" i="33"/>
  <c r="G62" i="33"/>
  <c r="H62" i="33"/>
  <c r="F60" i="33"/>
  <c r="G60" i="33"/>
  <c r="H60" i="33"/>
  <c r="F56" i="33"/>
  <c r="G56" i="33"/>
  <c r="H56" i="33"/>
  <c r="F118" i="33"/>
  <c r="G118" i="33"/>
  <c r="H118" i="33"/>
  <c r="F119" i="33"/>
  <c r="G119" i="33"/>
  <c r="H119" i="33"/>
  <c r="F117" i="33"/>
  <c r="G117" i="33"/>
  <c r="H117" i="33"/>
  <c r="F110" i="33"/>
  <c r="G110" i="33"/>
  <c r="H110" i="33"/>
  <c r="F102" i="33"/>
  <c r="G102" i="33"/>
  <c r="H102" i="33"/>
  <c r="F76" i="33"/>
  <c r="G76" i="33"/>
  <c r="H76" i="33"/>
  <c r="F59" i="33"/>
  <c r="G59" i="33"/>
  <c r="H59" i="33"/>
  <c r="H65" i="33"/>
  <c r="G65" i="33"/>
  <c r="F65" i="33"/>
  <c r="H63" i="33"/>
  <c r="G63" i="33"/>
  <c r="F63" i="33"/>
  <c r="H61" i="33"/>
  <c r="G61" i="33"/>
  <c r="F61" i="33"/>
  <c r="H58" i="33"/>
  <c r="G58" i="33"/>
  <c r="F58" i="33"/>
  <c r="H57" i="33"/>
  <c r="G57" i="33"/>
  <c r="F57" i="33"/>
  <c r="H45" i="33"/>
  <c r="G45" i="33"/>
  <c r="F45" i="33"/>
  <c r="F35" i="33"/>
  <c r="G35" i="33"/>
  <c r="H35" i="33"/>
  <c r="F33" i="33"/>
  <c r="G33" i="33"/>
  <c r="H33" i="33"/>
  <c r="F18" i="33" l="1"/>
  <c r="G18" i="33"/>
  <c r="H18" i="33"/>
  <c r="F17" i="33"/>
  <c r="G17" i="33"/>
  <c r="H17" i="33"/>
  <c r="F16" i="33"/>
  <c r="G16" i="33"/>
  <c r="H16" i="33"/>
  <c r="F15" i="33"/>
  <c r="G15" i="33"/>
  <c r="H15" i="33"/>
  <c r="F13" i="33"/>
  <c r="G13" i="33"/>
  <c r="H13" i="33"/>
  <c r="F12" i="33"/>
  <c r="G12" i="33"/>
  <c r="H12" i="33"/>
  <c r="F10" i="33"/>
  <c r="G10" i="33"/>
  <c r="H10" i="33"/>
  <c r="F11" i="33"/>
  <c r="G11" i="33"/>
  <c r="H11" i="33"/>
  <c r="F103" i="33" l="1"/>
  <c r="F104" i="33"/>
  <c r="F105" i="33"/>
  <c r="F106" i="33"/>
  <c r="F107" i="33"/>
  <c r="F108" i="33"/>
  <c r="F109" i="33"/>
  <c r="F112" i="33"/>
  <c r="F113" i="33"/>
  <c r="F114" i="33"/>
  <c r="F115" i="33"/>
  <c r="F122" i="33"/>
  <c r="F123" i="33"/>
  <c r="F124" i="33"/>
  <c r="F125" i="33"/>
  <c r="G103" i="33"/>
  <c r="G104" i="33"/>
  <c r="G105" i="33"/>
  <c r="G106" i="33"/>
  <c r="G107" i="33"/>
  <c r="G108" i="33"/>
  <c r="G109" i="33"/>
  <c r="G112" i="33"/>
  <c r="G113" i="33"/>
  <c r="G114" i="33"/>
  <c r="G115" i="33"/>
  <c r="G122" i="33"/>
  <c r="G123" i="33"/>
  <c r="G124" i="33"/>
  <c r="G125" i="33"/>
  <c r="H103" i="33"/>
  <c r="H104" i="33"/>
  <c r="H105" i="33"/>
  <c r="H106" i="33"/>
  <c r="H107" i="33"/>
  <c r="H108" i="33"/>
  <c r="H109" i="33"/>
  <c r="H112" i="33"/>
  <c r="H113" i="33"/>
  <c r="H114" i="33"/>
  <c r="H115" i="33"/>
  <c r="H122" i="33"/>
  <c r="H123" i="33"/>
  <c r="H124" i="33"/>
  <c r="H125" i="33"/>
  <c r="F38" i="33"/>
  <c r="F39" i="33"/>
  <c r="F41" i="33"/>
  <c r="F44" i="33"/>
  <c r="F47" i="33"/>
  <c r="F49" i="33"/>
  <c r="F50" i="33"/>
  <c r="F52" i="33"/>
  <c r="F54" i="33"/>
  <c r="F55" i="33"/>
  <c r="F68" i="33"/>
  <c r="F69" i="33"/>
  <c r="F71" i="33"/>
  <c r="F75" i="33"/>
  <c r="F78" i="33"/>
  <c r="F79" i="33"/>
  <c r="F81" i="33"/>
  <c r="F83" i="33"/>
  <c r="F85" i="33"/>
  <c r="F87" i="33"/>
  <c r="F89" i="33"/>
  <c r="F91" i="33"/>
  <c r="F93" i="33"/>
  <c r="F94" i="33"/>
  <c r="F96" i="33"/>
  <c r="F100" i="33"/>
  <c r="F101" i="33"/>
  <c r="F98" i="33"/>
  <c r="G38" i="33"/>
  <c r="G39" i="33"/>
  <c r="G41" i="33"/>
  <c r="G44" i="33"/>
  <c r="G47" i="33"/>
  <c r="G49" i="33"/>
  <c r="G50" i="33"/>
  <c r="G52" i="33"/>
  <c r="G54" i="33"/>
  <c r="G55" i="33"/>
  <c r="G68" i="33"/>
  <c r="G69" i="33"/>
  <c r="G71" i="33"/>
  <c r="G75" i="33"/>
  <c r="G78" i="33"/>
  <c r="G79" i="33"/>
  <c r="G81" i="33"/>
  <c r="G83" i="33"/>
  <c r="G85" i="33"/>
  <c r="G87" i="33"/>
  <c r="G89" i="33"/>
  <c r="G91" i="33"/>
  <c r="G93" i="33"/>
  <c r="G94" i="33"/>
  <c r="G96" i="33"/>
  <c r="G100" i="33"/>
  <c r="G101" i="33"/>
  <c r="G98" i="33"/>
  <c r="H38" i="33"/>
  <c r="H39" i="33"/>
  <c r="H41" i="33"/>
  <c r="H44" i="33"/>
  <c r="H47" i="33"/>
  <c r="H49" i="33"/>
  <c r="H50" i="33"/>
  <c r="H52" i="33"/>
  <c r="H54" i="33"/>
  <c r="H55" i="33"/>
  <c r="H68" i="33"/>
  <c r="H69" i="33"/>
  <c r="H71" i="33"/>
  <c r="H75" i="33"/>
  <c r="H78" i="33"/>
  <c r="H79" i="33"/>
  <c r="H81" i="33"/>
  <c r="H83" i="33"/>
  <c r="H85" i="33"/>
  <c r="H87" i="33"/>
  <c r="H89" i="33"/>
  <c r="H91" i="33"/>
  <c r="H93" i="33"/>
  <c r="H94" i="33"/>
  <c r="H96" i="33"/>
  <c r="H100" i="33"/>
  <c r="H101" i="33"/>
  <c r="H98" i="33"/>
  <c r="F32" i="33"/>
  <c r="F36" i="33"/>
  <c r="F34" i="33"/>
  <c r="F37" i="33"/>
  <c r="G32" i="33"/>
  <c r="G36" i="33"/>
  <c r="G34" i="33"/>
  <c r="G37" i="33"/>
  <c r="H32" i="33"/>
  <c r="H36" i="33"/>
  <c r="H34" i="33"/>
  <c r="H37" i="33"/>
  <c r="H23" i="33"/>
  <c r="G23" i="33"/>
  <c r="F23" i="33"/>
  <c r="F22" i="33"/>
  <c r="F25" i="33"/>
  <c r="F27" i="33"/>
  <c r="F28" i="33"/>
  <c r="F29" i="33"/>
  <c r="G22" i="33"/>
  <c r="G25" i="33"/>
  <c r="G27" i="33"/>
  <c r="G28" i="33"/>
  <c r="G29" i="33"/>
  <c r="H22" i="33"/>
  <c r="H25" i="33"/>
  <c r="H27" i="33"/>
  <c r="H28" i="33"/>
  <c r="H29" i="33"/>
  <c r="F5" i="33"/>
  <c r="G5" i="33"/>
  <c r="H5" i="33"/>
  <c r="G6" i="1"/>
  <c r="H33" i="1"/>
  <c r="G33" i="1"/>
  <c r="F33" i="1"/>
  <c r="E33" i="1"/>
  <c r="D33" i="1"/>
  <c r="C33" i="1"/>
  <c r="B33" i="1"/>
  <c r="H28" i="1"/>
  <c r="G28" i="1"/>
  <c r="F28" i="1"/>
  <c r="E28" i="1"/>
  <c r="D28" i="1"/>
  <c r="C28" i="1"/>
  <c r="B28" i="1"/>
  <c r="H23" i="1"/>
  <c r="G23" i="1"/>
  <c r="F23" i="1"/>
  <c r="E23" i="1"/>
  <c r="D23" i="1"/>
  <c r="C23" i="1"/>
  <c r="B23" i="1"/>
  <c r="H18" i="1"/>
  <c r="G18" i="1"/>
  <c r="F18" i="1"/>
  <c r="E18" i="1"/>
  <c r="D18" i="1"/>
  <c r="C18" i="1"/>
  <c r="B18" i="1"/>
  <c r="H13" i="1"/>
  <c r="G13" i="1"/>
  <c r="F13" i="1"/>
  <c r="E13" i="1"/>
  <c r="D13" i="1"/>
  <c r="C13" i="1"/>
  <c r="B13" i="1"/>
  <c r="H8" i="1"/>
  <c r="H7" i="1" s="1"/>
  <c r="G8" i="1"/>
  <c r="G7" i="1" s="1"/>
  <c r="F8" i="1"/>
  <c r="E8" i="1"/>
  <c r="D8" i="1"/>
  <c r="C8" i="1"/>
  <c r="B8" i="1"/>
  <c r="B7" i="1" s="1"/>
  <c r="H6" i="33"/>
  <c r="H7" i="33"/>
  <c r="H8" i="33"/>
  <c r="H19" i="33"/>
  <c r="H20" i="33"/>
  <c r="H21" i="33"/>
  <c r="H4" i="33"/>
  <c r="G6" i="33"/>
  <c r="G7" i="33"/>
  <c r="G8" i="33"/>
  <c r="G19" i="33"/>
  <c r="G20" i="33"/>
  <c r="G21" i="33"/>
  <c r="G4" i="33"/>
  <c r="F6" i="33"/>
  <c r="F7" i="33"/>
  <c r="F8" i="33"/>
  <c r="F19" i="33"/>
  <c r="F20" i="33"/>
  <c r="F21" i="33"/>
  <c r="F4" i="33"/>
  <c r="B4" i="1"/>
  <c r="B2" i="1"/>
  <c r="E7" i="1"/>
  <c r="C7" i="1" l="1"/>
  <c r="D7" i="1"/>
  <c r="F7" i="1"/>
</calcChain>
</file>

<file path=xl/sharedStrings.xml><?xml version="1.0" encoding="utf-8"?>
<sst xmlns="http://schemas.openxmlformats.org/spreadsheetml/2006/main" count="30" uniqueCount="30">
  <si>
    <t>VERS LE CALENDRIER DES DEVOIRS &gt;&gt;</t>
  </si>
  <si>
    <t>Entrée du calendrier</t>
  </si>
  <si>
    <t>Jour</t>
  </si>
  <si>
    <t>Mois</t>
  </si>
  <si>
    <t>CONSEILS :</t>
  </si>
  <si>
    <t>Les devoirs à faire entrés sur cette feuille sont automatiquement ajoutés au Calendrier des devoirs. Vous pouvez afficher un maximum de quatre devoirs à faire dans chaque jour du calendrier. Vous pouvez également utiliser les boutons de filtre du tableau situé à gauche de ces conseils pour trier votre liste de devoirs par date d'échéance, par classe ou selon ces deux critères.</t>
  </si>
  <si>
    <t>REMARQUE :</t>
  </si>
  <si>
    <t>&lt;&lt; VERS LA LISTE DES DEVOIRS</t>
  </si>
  <si>
    <t>ENTRER LE MOIS :</t>
  </si>
  <si>
    <t>ENTRER L’ANNÉE :</t>
  </si>
  <si>
    <t>ENTRER LA DATE DE DÉBUT :</t>
  </si>
  <si>
    <t>Jours</t>
  </si>
  <si>
    <t>indiquer date</t>
  </si>
  <si>
    <t>LISTE DES TÂCHES</t>
  </si>
  <si>
    <t>Éric Tessier</t>
  </si>
  <si>
    <t>Tâches</t>
  </si>
  <si>
    <t>Brique et pierre</t>
  </si>
  <si>
    <t>Murs extérieurs 2e niveau</t>
  </si>
  <si>
    <t>Toiture menuiserie brute</t>
  </si>
  <si>
    <t>Toiture revêtement de finition</t>
  </si>
  <si>
    <t>dimanche</t>
  </si>
  <si>
    <t>avril</t>
  </si>
  <si>
    <t>Murs mitoyen</t>
  </si>
  <si>
    <t>Mur des panneaux électrique</t>
  </si>
  <si>
    <t>Panneau électrique + Mat et sous terre</t>
  </si>
  <si>
    <t>Portes et fenêtres livraison et installation</t>
  </si>
  <si>
    <t>Date début</t>
  </si>
  <si>
    <t>Date de fin</t>
  </si>
  <si>
    <t>nb de jour</t>
  </si>
  <si>
    <t>Livraison gypse 5e étage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</si>
</sst>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aaaa"/>
    <numFmt numFmtId="165" formatCode="dd"/>
  </numFmts>
  <fonts count="20" x14ac:knownFonts="1">
    <font>
      <sz val="10"/>
      <color theme="3"/>
      <name val="Calibri"/>
      <family val="1"/>
      <scheme val="minor"/>
    </font>
    <font>
      <b/>
      <sz val="11"/>
      <color theme="0"/>
      <name val="Calibri"/>
      <family val="2"/>
      <scheme val="minor"/>
    </font>
    <font>
      <b/>
      <sz val="36"/>
      <color theme="3"/>
      <name val="Calibri"/>
      <family val="2"/>
      <scheme val="major"/>
    </font>
    <font>
      <b/>
      <sz val="38"/>
      <color theme="3"/>
      <name val="Calibri"/>
      <family val="2"/>
      <scheme val="major"/>
    </font>
    <font>
      <b/>
      <sz val="32"/>
      <color theme="3"/>
      <name val="Calibri"/>
      <family val="2"/>
      <scheme val="major"/>
    </font>
    <font>
      <sz val="11"/>
      <color rgb="FF3F3F76"/>
      <name val="Calibri"/>
      <family val="2"/>
      <scheme val="minor"/>
    </font>
    <font>
      <b/>
      <sz val="13"/>
      <color theme="3"/>
      <name val="Calibri"/>
      <family val="1"/>
      <scheme val="major"/>
    </font>
    <font>
      <sz val="10"/>
      <color theme="3"/>
      <name val="Calibri"/>
      <family val="1"/>
      <scheme val="minor"/>
    </font>
    <font>
      <sz val="9"/>
      <color theme="3"/>
      <name val="Calibri"/>
      <family val="1"/>
      <scheme val="minor"/>
    </font>
    <font>
      <b/>
      <sz val="10"/>
      <color theme="3"/>
      <name val="Calibri"/>
      <family val="2"/>
      <scheme val="minor"/>
    </font>
    <font>
      <b/>
      <sz val="12"/>
      <color theme="3"/>
      <name val="Calibri"/>
      <family val="1"/>
      <scheme val="major"/>
    </font>
    <font>
      <sz val="10"/>
      <color theme="3"/>
      <name val="Calibri"/>
      <family val="2"/>
      <scheme val="minor"/>
    </font>
    <font>
      <sz val="10"/>
      <color rgb="FFFF0000"/>
      <name val="Calibri"/>
      <family val="1"/>
      <scheme val="minor"/>
    </font>
    <font>
      <sz val="36"/>
      <color theme="3"/>
      <name val="Calibri"/>
      <family val="1"/>
      <scheme val="major"/>
    </font>
    <font>
      <sz val="22"/>
      <color theme="3"/>
      <name val="Calibri"/>
      <family val="1"/>
      <scheme val="major"/>
    </font>
    <font>
      <b/>
      <sz val="12"/>
      <color theme="0"/>
      <name val="Calibri"/>
      <family val="2"/>
      <scheme val="minor"/>
    </font>
    <font>
      <sz val="12"/>
      <color theme="3"/>
      <name val="Calibri"/>
      <family val="2"/>
      <scheme val="major"/>
    </font>
    <font>
      <sz val="12"/>
      <color theme="3"/>
      <name val="Calibri"/>
      <family val="2"/>
      <scheme val="minor"/>
    </font>
    <font>
      <b/>
      <sz val="12"/>
      <color theme="0"/>
      <name val="Calibri"/>
      <family val="1"/>
      <scheme val="major"/>
    </font>
    <font>
      <sz val="8"/>
      <name val="Calibri"/>
      <family val="1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2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medium">
        <color theme="0"/>
      </left>
      <right style="medium">
        <color theme="0"/>
      </right>
      <top/>
      <bottom style="thin">
        <color theme="0" tint="-0.24994659260841701"/>
      </bottom>
      <diagonal/>
    </border>
    <border>
      <left/>
      <right style="thick">
        <color theme="2" tint="-9.9948118533890809E-2"/>
      </right>
      <top/>
      <bottom/>
      <diagonal/>
    </border>
    <border>
      <left/>
      <right style="thick">
        <color theme="2" tint="-9.9948118533890809E-2"/>
      </right>
      <top/>
      <bottom style="medium">
        <color theme="2" tint="-9.9948118533890809E-2"/>
      </bottom>
      <diagonal/>
    </border>
    <border>
      <left/>
      <right style="thick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/>
      <right style="thick">
        <color theme="2" tint="-9.9948118533890809E-2"/>
      </right>
      <top style="medium">
        <color theme="2" tint="-9.9948118533890809E-2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/>
      <top style="thick">
        <color theme="2" tint="-9.9948118533890809E-2"/>
      </top>
      <bottom/>
      <diagonal/>
    </border>
    <border>
      <left/>
      <right style="thick">
        <color theme="0"/>
      </right>
      <top style="thick">
        <color theme="2" tint="-9.9948118533890809E-2"/>
      </top>
      <bottom/>
      <diagonal/>
    </border>
    <border>
      <left style="thick">
        <color theme="0"/>
      </left>
      <right/>
      <top style="thick">
        <color theme="2" tint="-9.9948118533890809E-2"/>
      </top>
      <bottom/>
      <diagonal/>
    </border>
    <border>
      <left/>
      <right style="thick">
        <color theme="2" tint="-9.9948118533890809E-2"/>
      </right>
      <top style="thick">
        <color theme="2" tint="-9.9948118533890809E-2"/>
      </top>
      <bottom/>
      <diagonal/>
    </border>
    <border>
      <left style="thin">
        <color theme="0" tint="-0.24994659260841701"/>
      </left>
      <right style="medium">
        <color theme="0"/>
      </right>
      <top/>
      <bottom style="thin">
        <color theme="0" tint="-0.24994659260841701"/>
      </bottom>
      <diagonal/>
    </border>
    <border>
      <left style="medium">
        <color theme="0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ck">
        <color theme="2" tint="-9.9887081514938816E-2"/>
      </left>
      <right/>
      <top style="thick">
        <color theme="2" tint="-9.9948118533890809E-2"/>
      </top>
      <bottom/>
      <diagonal/>
    </border>
    <border>
      <left style="thick">
        <color theme="2" tint="-9.9887081514938816E-2"/>
      </left>
      <right/>
      <top/>
      <bottom/>
      <diagonal/>
    </border>
    <border>
      <left/>
      <right/>
      <top/>
      <bottom style="thin">
        <color theme="0" tint="-0.24994659260841701"/>
      </bottom>
      <diagonal/>
    </border>
  </borders>
  <cellStyleXfs count="9">
    <xf numFmtId="0" fontId="0" fillId="0" borderId="0">
      <alignment vertical="center"/>
    </xf>
    <xf numFmtId="0" fontId="5" fillId="2" borderId="1" applyNumberFormat="0" applyAlignment="0" applyProtection="0"/>
    <xf numFmtId="0" fontId="2" fillId="0" borderId="0" applyNumberFormat="0" applyFill="0" applyBorder="0" applyAlignment="0" applyProtection="0"/>
    <xf numFmtId="0" fontId="13" fillId="0" borderId="0" applyNumberFormat="0" applyProtection="0">
      <alignment horizontal="left" vertical="center"/>
    </xf>
    <xf numFmtId="0" fontId="6" fillId="0" borderId="0" applyNumberFormat="0" applyFill="0" applyBorder="0" applyProtection="0">
      <alignment horizontal="left" vertical="center"/>
    </xf>
    <xf numFmtId="0" fontId="14" fillId="0" borderId="0" applyNumberFormat="0" applyProtection="0">
      <alignment horizontal="center" vertical="center"/>
    </xf>
    <xf numFmtId="0" fontId="16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3" borderId="0" xfId="0" applyFill="1">
      <alignment vertical="center"/>
    </xf>
    <xf numFmtId="0" fontId="2" fillId="0" borderId="0" xfId="2" applyFill="1" applyAlignment="1">
      <alignment horizontal="left" vertical="center"/>
    </xf>
    <xf numFmtId="0" fontId="13" fillId="0" borderId="0" xfId="3" applyFill="1">
      <alignment horizontal="left" vertical="center"/>
    </xf>
    <xf numFmtId="0" fontId="0" fillId="0" borderId="0" xfId="0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4" fontId="0" fillId="0" borderId="0" xfId="0" applyNumberFormat="1" applyFont="1" applyFill="1" applyBorder="1" applyAlignment="1">
      <alignment vertical="center"/>
    </xf>
    <xf numFmtId="0" fontId="0" fillId="0" borderId="0" xfId="0" applyFill="1" applyAlignment="1">
      <alignment horizontal="left" vertical="center" indent="1"/>
    </xf>
    <xf numFmtId="14" fontId="0" fillId="0" borderId="0" xfId="0" applyNumberFormat="1" applyFont="1" applyFill="1" applyBorder="1" applyAlignment="1">
      <alignment horizontal="left" vertical="center" indent="1"/>
    </xf>
    <xf numFmtId="0" fontId="0" fillId="3" borderId="0" xfId="0" applyFill="1" applyAlignment="1">
      <alignment vertical="center"/>
    </xf>
    <xf numFmtId="0" fontId="0" fillId="3" borderId="0" xfId="0" applyFill="1" applyBorder="1" applyAlignment="1">
      <alignment vertical="center"/>
    </xf>
    <xf numFmtId="0" fontId="1" fillId="3" borderId="0" xfId="6" applyFont="1" applyFill="1" applyAlignment="1">
      <alignment horizontal="left" vertical="center" indent="2"/>
    </xf>
    <xf numFmtId="0" fontId="10" fillId="0" borderId="0" xfId="4" applyFont="1" applyFill="1" applyBorder="1" applyAlignment="1">
      <alignment horizontal="left" vertical="center" indent="1"/>
    </xf>
    <xf numFmtId="0" fontId="10" fillId="0" borderId="0" xfId="4" applyFont="1" applyFill="1" applyBorder="1">
      <alignment horizontal="left" vertical="center"/>
    </xf>
    <xf numFmtId="0" fontId="15" fillId="6" borderId="0" xfId="6" applyFont="1" applyFill="1" applyAlignment="1">
      <alignment horizontal="left" vertical="center" indent="1"/>
    </xf>
    <xf numFmtId="0" fontId="13" fillId="0" borderId="0" xfId="3" applyFill="1" applyAlignment="1">
      <alignment horizontal="left" vertical="center" indent="1"/>
    </xf>
    <xf numFmtId="0" fontId="0" fillId="0" borderId="0" xfId="0" applyFont="1" applyFill="1" applyBorder="1" applyAlignment="1">
      <alignment horizontal="left" vertical="center" indent="1"/>
    </xf>
    <xf numFmtId="0" fontId="6" fillId="0" borderId="0" xfId="4" applyFill="1" applyBorder="1">
      <alignment horizontal="left" vertical="center"/>
    </xf>
    <xf numFmtId="0" fontId="7" fillId="0" borderId="0" xfId="7" applyFill="1" applyAlignment="1">
      <alignment horizontal="left" vertical="center"/>
    </xf>
    <xf numFmtId="14" fontId="0" fillId="0" borderId="0" xfId="0" applyNumberFormat="1" applyFill="1" applyAlignment="1">
      <alignment horizontal="left" vertical="center" indent="1"/>
    </xf>
    <xf numFmtId="0" fontId="0" fillId="3" borderId="0" xfId="0" applyFont="1" applyFill="1" applyAlignment="1">
      <alignment horizontal="left" vertical="center" wrapText="1" indent="1"/>
    </xf>
    <xf numFmtId="0" fontId="0" fillId="0" borderId="0" xfId="0" applyAlignment="1">
      <alignment horizontal="left" vertical="center" indent="1"/>
    </xf>
    <xf numFmtId="0" fontId="18" fillId="6" borderId="19" xfId="4" applyFont="1" applyFill="1" applyBorder="1" applyAlignment="1">
      <alignment horizontal="left" vertical="center" indent="1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0" fillId="3" borderId="0" xfId="0" applyFont="1" applyFill="1" applyAlignment="1">
      <alignment horizontal="left" vertical="center" wrapText="1" indent="1"/>
    </xf>
    <xf numFmtId="0" fontId="0" fillId="4" borderId="17" xfId="0" applyFont="1" applyFill="1" applyBorder="1" applyAlignment="1">
      <alignment vertical="center" wrapText="1"/>
    </xf>
    <xf numFmtId="0" fontId="0" fillId="4" borderId="11" xfId="0" applyFont="1" applyFill="1" applyBorder="1" applyAlignment="1">
      <alignment vertical="center" wrapText="1"/>
    </xf>
    <xf numFmtId="0" fontId="0" fillId="4" borderId="12" xfId="0" applyFont="1" applyFill="1" applyBorder="1" applyAlignment="1">
      <alignment vertical="center" wrapText="1"/>
    </xf>
    <xf numFmtId="0" fontId="0" fillId="4" borderId="13" xfId="0" applyFont="1" applyFill="1" applyBorder="1" applyAlignment="1">
      <alignment horizontal="left" vertical="center" wrapText="1"/>
    </xf>
    <xf numFmtId="0" fontId="0" fillId="4" borderId="14" xfId="0" applyFont="1" applyFill="1" applyBorder="1" applyAlignment="1">
      <alignment vertical="center" wrapText="1"/>
    </xf>
    <xf numFmtId="0" fontId="3" fillId="4" borderId="18" xfId="2" applyFont="1" applyFill="1" applyBorder="1" applyAlignment="1">
      <alignment horizontal="left" vertical="center" wrapText="1"/>
    </xf>
    <xf numFmtId="0" fontId="3" fillId="4" borderId="0" xfId="2" applyFont="1" applyFill="1" applyBorder="1" applyAlignment="1">
      <alignment horizontal="left" vertical="center" wrapText="1"/>
    </xf>
    <xf numFmtId="0" fontId="16" fillId="4" borderId="9" xfId="6" applyFill="1" applyBorder="1" applyAlignment="1">
      <alignment horizontal="left" vertical="center" wrapText="1"/>
    </xf>
    <xf numFmtId="0" fontId="17" fillId="5" borderId="6" xfId="0" applyFont="1" applyFill="1" applyBorder="1" applyAlignment="1">
      <alignment horizontal="left" vertical="center" wrapText="1"/>
    </xf>
    <xf numFmtId="0" fontId="16" fillId="4" borderId="9" xfId="6" applyFill="1" applyBorder="1" applyAlignment="1">
      <alignment horizontal="left" vertical="center" wrapText="1"/>
    </xf>
    <xf numFmtId="0" fontId="17" fillId="5" borderId="7" xfId="0" applyFont="1" applyFill="1" applyBorder="1" applyAlignment="1">
      <alignment horizontal="left" vertical="center" wrapText="1"/>
    </xf>
    <xf numFmtId="0" fontId="17" fillId="5" borderId="8" xfId="0" applyFont="1" applyFill="1" applyBorder="1" applyAlignment="1">
      <alignment horizontal="left" vertical="center" wrapText="1"/>
    </xf>
    <xf numFmtId="0" fontId="0" fillId="4" borderId="18" xfId="0" applyFill="1" applyBorder="1" applyAlignment="1">
      <alignment vertical="center" wrapText="1"/>
    </xf>
    <xf numFmtId="0" fontId="0" fillId="4" borderId="0" xfId="0" applyFill="1" applyBorder="1" applyAlignment="1">
      <alignment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164" fontId="6" fillId="3" borderId="15" xfId="4" applyNumberFormat="1" applyFill="1" applyBorder="1" applyAlignment="1">
      <alignment horizontal="left" vertical="center" wrapText="1"/>
    </xf>
    <xf numFmtId="164" fontId="6" fillId="3" borderId="4" xfId="4" applyNumberFormat="1" applyFill="1" applyBorder="1" applyAlignment="1">
      <alignment horizontal="left" vertical="center" wrapText="1"/>
    </xf>
    <xf numFmtId="164" fontId="6" fillId="3" borderId="16" xfId="4" applyNumberFormat="1" applyFill="1" applyBorder="1" applyAlignment="1">
      <alignment horizontal="left" vertical="center" wrapText="1"/>
    </xf>
    <xf numFmtId="165" fontId="16" fillId="0" borderId="2" xfId="6" applyNumberFormat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9" fillId="4" borderId="0" xfId="0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horizontal="left" vertical="center" wrapText="1"/>
    </xf>
    <xf numFmtId="0" fontId="11" fillId="4" borderId="10" xfId="0" applyFont="1" applyFill="1" applyBorder="1" applyAlignment="1">
      <alignment horizontal="left" vertical="center" wrapText="1"/>
    </xf>
    <xf numFmtId="0" fontId="4" fillId="4" borderId="18" xfId="2" applyFont="1" applyFill="1" applyBorder="1" applyAlignment="1">
      <alignment horizontal="left" vertical="center" wrapText="1"/>
    </xf>
    <xf numFmtId="0" fontId="4" fillId="4" borderId="0" xfId="2" applyFont="1" applyFill="1" applyBorder="1" applyAlignment="1">
      <alignment horizontal="left" vertical="center" wrapText="1"/>
    </xf>
    <xf numFmtId="0" fontId="7" fillId="4" borderId="10" xfId="7" applyFill="1" applyBorder="1" applyAlignment="1">
      <alignment horizontal="right" vertical="center" wrapText="1"/>
    </xf>
  </cellXfs>
  <cellStyles count="9">
    <cellStyle name="Entrée" xfId="1" builtinId="20" customBuiltin="1"/>
    <cellStyle name="Lien hypertexte" xfId="7" builtinId="8" customBuiltin="1"/>
    <cellStyle name="Lien hypertexte visité" xfId="8" builtinId="9" customBuiltin="1"/>
    <cellStyle name="Normal" xfId="0" builtinId="0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</cellStyles>
  <dxfs count="23">
    <dxf>
      <numFmt numFmtId="0" formatCode="General"/>
      <alignment horizontal="left" vertical="center" textRotation="0" wrapText="0" indent="1" justifyLastLine="0" shrinkToFit="0" readingOrder="0"/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theme="3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66" formatCode="yyyy/mm/dd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numFmt numFmtId="19" formatCode="dd/mm/yyyy"/>
      <alignment horizontal="left" vertical="center" textRotation="0" wrapText="0" indent="1" justifyLastLine="0" shrinkToFit="0" readingOrder="0"/>
    </dxf>
    <dxf>
      <font>
        <b/>
        <i val="0"/>
        <color theme="0"/>
      </font>
      <fill>
        <patternFill>
          <bgColor theme="3"/>
        </patternFill>
      </fill>
    </dxf>
    <dxf>
      <border>
        <bottom style="thin">
          <color theme="0" tint="-0.24994659260841701"/>
        </bottom>
        <horizontal style="thin">
          <color theme="0" tint="-0.24994659260841701"/>
        </horizontal>
      </border>
    </dxf>
  </dxfs>
  <tableStyles count="1" defaultTableStyle="Liste des devoirs" defaultPivotStyle="PivotStyleLight16">
    <tableStyle name="Liste des devoirs" pivot="0" count="2">
      <tableStyleElement type="wholeTable" dxfId="22"/>
      <tableStyleElement type="headerRow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Devoirs" displayName="Devoirs" ref="B3:H11" totalsRowShown="0">
  <autoFilter ref="B3:H11"/>
  <sortState ref="B4:F37">
    <sortCondition ref="B7:B41"/>
  </sortState>
  <tableColumns count="7">
    <tableColumn id="1" name="Date début" dataDxfId="20"/>
    <tableColumn id="7" name="Date de fin" dataDxfId="19"/>
    <tableColumn id="5" name="nb de jour" dataDxfId="0">
      <calculatedColumnFormula>Devoirs[[#This Row],[Date de fin]]-Devoirs[[#This Row],[Date début]]+1</calculatedColumnFormula>
    </tableColumn>
    <tableColumn id="3" name="Tâches" dataDxfId="18"/>
    <tableColumn id="6" name="Entrée du calendrier">
      <calculatedColumnFormula>CONCATENATE(Devoirs[[#This Row],[nb de jour]],": ",Devoirs[[#This Row],[Tâches]])</calculatedColumnFormula>
    </tableColumn>
    <tableColumn id="2" name="Jour">
      <calculatedColumnFormula>IF(ISBLANK(Devoirs[[#This Row],[Date début]]),"",UPPER(TEXT(Devoirs[[#This Row],[Date début]],"jjj")))</calculatedColumnFormula>
    </tableColumn>
    <tableColumn id="4" name="Mois">
      <calculatedColumnFormula>IF(ISBLANK(Devoirs[[#This Row],[Date début]]),"",UPPER(TEXT(Devoirs[[#This Row],[Date début]],"mmm")))</calculatedColumnFormula>
    </tableColumn>
  </tableColumns>
  <tableStyleInfo name="Liste des devoirs" showFirstColumn="0" showLastColumn="0" showRowStripes="1" showColumnStripes="0"/>
  <extLst>
    <ext xmlns:x14="http://schemas.microsoft.com/office/spreadsheetml/2009/9/main" uri="{504A1905-F514-4f6f-8877-14C23A59335A}">
      <x14:table altText="Entrer des informations d'événements" altTextSummary="Ajoutez des événements à ce tableau en entrant la date et le nom de l’événement, tandis que le jour et le mois sont calculés pour vous."/>
    </ext>
  </extLst>
</table>
</file>

<file path=xl/theme/theme1.xml><?xml version="1.0" encoding="utf-8"?>
<a:theme xmlns:a="http://schemas.openxmlformats.org/drawingml/2006/main" name="Office Theme">
  <a:themeElements>
    <a:clrScheme name="Homework Schedule 2">
      <a:dk1>
        <a:sysClr val="windowText" lastClr="000000"/>
      </a:dk1>
      <a:lt1>
        <a:sysClr val="window" lastClr="FFFFFF"/>
      </a:lt1>
      <a:dk2>
        <a:srgbClr val="505050"/>
      </a:dk2>
      <a:lt2>
        <a:srgbClr val="F0F0F0"/>
      </a:lt2>
      <a:accent1>
        <a:srgbClr val="28C7FF"/>
      </a:accent1>
      <a:accent2>
        <a:srgbClr val="7FAC39"/>
      </a:accent2>
      <a:accent3>
        <a:srgbClr val="F37231"/>
      </a:accent3>
      <a:accent4>
        <a:srgbClr val="1EA997"/>
      </a:accent4>
      <a:accent5>
        <a:srgbClr val="968AFF"/>
      </a:accent5>
      <a:accent6>
        <a:srgbClr val="BF1A8D"/>
      </a:accent6>
      <a:hlink>
        <a:srgbClr val="1EA997"/>
      </a:hlink>
      <a:folHlink>
        <a:srgbClr val="28C7FF"/>
      </a:folHlink>
    </a:clrScheme>
    <a:fontScheme name="Monthly Calendar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autoPageBreaks="0" fitToPage="1"/>
  </sheetPr>
  <dimension ref="A1:M125"/>
  <sheetViews>
    <sheetView showGridLines="0" workbookViewId="0">
      <selection activeCell="D5" sqref="D5"/>
    </sheetView>
  </sheetViews>
  <sheetFormatPr baseColWidth="10" defaultColWidth="9.09765625" defaultRowHeight="27" customHeight="1" x14ac:dyDescent="0.3"/>
  <cols>
    <col min="1" max="1" width="15.69921875" style="4" customWidth="1"/>
    <col min="2" max="3" width="20.09765625" style="20" customWidth="1"/>
    <col min="4" max="4" width="14.19921875" style="8" customWidth="1"/>
    <col min="5" max="5" width="36.59765625" style="8" customWidth="1"/>
    <col min="6" max="6" width="26.8984375" style="4" hidden="1" customWidth="1"/>
    <col min="7" max="7" width="9.59765625" style="4" hidden="1" customWidth="1"/>
    <col min="8" max="8" width="19.3984375" style="4" hidden="1" customWidth="1"/>
    <col min="9" max="9" width="7.296875" style="4" customWidth="1"/>
    <col min="10" max="10" width="14.59765625" style="4" customWidth="1"/>
    <col min="11" max="11" width="33.09765625" style="4" customWidth="1"/>
    <col min="12" max="12" width="1.09765625" style="4" customWidth="1"/>
    <col min="13" max="16384" width="9.09765625" style="4"/>
  </cols>
  <sheetData>
    <row r="1" spans="1:13" ht="31.5" customHeight="1" x14ac:dyDescent="0.3">
      <c r="B1" s="19" t="s">
        <v>0</v>
      </c>
      <c r="C1" s="19"/>
      <c r="D1" s="16"/>
      <c r="E1" s="16"/>
      <c r="F1" s="3"/>
    </row>
    <row r="2" spans="1:13" ht="60" customHeight="1" x14ac:dyDescent="0.3">
      <c r="B2" s="2" t="s">
        <v>13</v>
      </c>
      <c r="C2" s="2"/>
    </row>
    <row r="3" spans="1:13" s="6" customFormat="1" ht="27" customHeight="1" x14ac:dyDescent="0.3">
      <c r="A3" s="23" t="s">
        <v>11</v>
      </c>
      <c r="B3" s="13" t="s">
        <v>26</v>
      </c>
      <c r="C3" s="13" t="s">
        <v>27</v>
      </c>
      <c r="D3" s="6" t="s">
        <v>28</v>
      </c>
      <c r="E3" s="13" t="s">
        <v>15</v>
      </c>
      <c r="F3" s="14" t="s">
        <v>1</v>
      </c>
      <c r="G3" s="14" t="s">
        <v>2</v>
      </c>
      <c r="H3" s="14" t="s">
        <v>3</v>
      </c>
      <c r="I3" s="18"/>
      <c r="J3" s="11"/>
      <c r="K3" s="11"/>
      <c r="L3" s="11"/>
    </row>
    <row r="4" spans="1:13" ht="27" customHeight="1" x14ac:dyDescent="0.3">
      <c r="A4" s="24"/>
      <c r="B4" s="26">
        <v>43941</v>
      </c>
      <c r="C4" s="26">
        <v>43943</v>
      </c>
      <c r="D4" s="17">
        <f>Devoirs[[#This Row],[Date de fin]]-Devoirs[[#This Row],[Date début]]+1</f>
        <v>3</v>
      </c>
      <c r="E4" s="25" t="s">
        <v>29</v>
      </c>
      <c r="F4" s="5" t="str">
        <f>CONCATENATE(Devoirs[[#This Row],[nb de jour]],": ",Devoirs[[#This Row],[Tâches]])</f>
        <v>3: Livraison gypse 5e étage</v>
      </c>
      <c r="G4" s="7" t="str">
        <f>IF(ISBLANK(Devoirs[[#This Row],[Date début]]),"",UPPER(TEXT(Devoirs[[#This Row],[Date début]],"jjj")))</f>
        <v>LUN</v>
      </c>
      <c r="H4" s="7" t="str">
        <f>IF(ISBLANK(Devoirs[[#This Row],[Date début]]),"",UPPER(TEXT(Devoirs[[#This Row],[Date début]],"mmm")))</f>
        <v>AVR</v>
      </c>
      <c r="J4" s="15" t="s">
        <v>4</v>
      </c>
      <c r="K4" s="12"/>
      <c r="L4" s="10"/>
    </row>
    <row r="5" spans="1:13" ht="27" customHeight="1" x14ac:dyDescent="0.3">
      <c r="A5" s="24"/>
      <c r="B5" s="26">
        <v>43942</v>
      </c>
      <c r="C5" s="26">
        <v>43946</v>
      </c>
      <c r="D5" s="17">
        <f>Devoirs[[#This Row],[Date de fin]]-Devoirs[[#This Row],[Date début]]+1</f>
        <v>5</v>
      </c>
      <c r="E5" s="25" t="s">
        <v>17</v>
      </c>
      <c r="F5" s="5" t="str">
        <f>CONCATENATE(Devoirs[[#This Row],[nb de jour]],": ",Devoirs[[#This Row],[Tâches]])</f>
        <v>5: Murs extérieurs 2e niveau</v>
      </c>
      <c r="G5" s="7" t="str">
        <f>IF(ISBLANK(Devoirs[[#This Row],[Date début]]),"",UPPER(TEXT(Devoirs[[#This Row],[Date début]],"jjj")))</f>
        <v>MAR</v>
      </c>
      <c r="H5" s="7" t="str">
        <f>IF(ISBLANK(Devoirs[[#This Row],[Date début]]),"",UPPER(TEXT(Devoirs[[#This Row],[Date début]],"mmm")))</f>
        <v>AVR</v>
      </c>
      <c r="J5" s="15"/>
      <c r="K5" s="12"/>
      <c r="L5" s="10"/>
    </row>
    <row r="6" spans="1:13" ht="27" customHeight="1" x14ac:dyDescent="0.3">
      <c r="A6" s="24"/>
      <c r="B6" s="26">
        <v>43943</v>
      </c>
      <c r="C6" s="26">
        <v>43944</v>
      </c>
      <c r="D6" s="17">
        <f>Devoirs[[#This Row],[Date de fin]]-Devoirs[[#This Row],[Date début]]+1</f>
        <v>2</v>
      </c>
      <c r="E6" s="25" t="s">
        <v>22</v>
      </c>
      <c r="F6" s="5" t="str">
        <f>CONCATENATE(Devoirs[[#This Row],[nb de jour]],": ",Devoirs[[#This Row],[Tâches]])</f>
        <v>2: Murs mitoyen</v>
      </c>
      <c r="G6" s="7" t="str">
        <f>IF(ISBLANK(Devoirs[[#This Row],[Date début]]),"",UPPER(TEXT(Devoirs[[#This Row],[Date début]],"jjj")))</f>
        <v>MER</v>
      </c>
      <c r="H6" s="7" t="str">
        <f>IF(ISBLANK(Devoirs[[#This Row],[Date début]]),"",UPPER(TEXT(Devoirs[[#This Row],[Date début]],"mmm")))</f>
        <v>AVR</v>
      </c>
      <c r="J6" s="27" t="s">
        <v>5</v>
      </c>
      <c r="K6" s="27"/>
      <c r="L6" s="10"/>
    </row>
    <row r="7" spans="1:13" ht="27" customHeight="1" x14ac:dyDescent="0.3">
      <c r="A7" s="24"/>
      <c r="B7" s="26">
        <v>43944</v>
      </c>
      <c r="C7" s="26">
        <v>43946</v>
      </c>
      <c r="D7" s="17">
        <f>Devoirs[[#This Row],[Date de fin]]-Devoirs[[#This Row],[Date début]]+1</f>
        <v>3</v>
      </c>
      <c r="E7" s="25" t="s">
        <v>18</v>
      </c>
      <c r="F7" s="5" t="str">
        <f>CONCATENATE(Devoirs[[#This Row],[nb de jour]],": ",Devoirs[[#This Row],[Tâches]])</f>
        <v>3: Toiture menuiserie brute</v>
      </c>
      <c r="G7" s="7" t="str">
        <f>IF(ISBLANK(Devoirs[[#This Row],[Date début]]),"",UPPER(TEXT(Devoirs[[#This Row],[Date début]],"jjj")))</f>
        <v>JEU</v>
      </c>
      <c r="H7" s="7" t="str">
        <f>IF(ISBLANK(Devoirs[[#This Row],[Date début]]),"",UPPER(TEXT(Devoirs[[#This Row],[Date début]],"mmm")))</f>
        <v>AVR</v>
      </c>
      <c r="J7" s="27"/>
      <c r="K7" s="27"/>
      <c r="L7" s="10"/>
    </row>
    <row r="8" spans="1:13" ht="27" customHeight="1" x14ac:dyDescent="0.3">
      <c r="A8" s="24"/>
      <c r="B8" s="26">
        <v>43945</v>
      </c>
      <c r="C8" s="26">
        <v>43946</v>
      </c>
      <c r="D8" s="17">
        <f>Devoirs[[#This Row],[Date de fin]]-Devoirs[[#This Row],[Date début]]+1</f>
        <v>2</v>
      </c>
      <c r="E8" s="25" t="s">
        <v>23</v>
      </c>
      <c r="F8" s="5" t="str">
        <f>CONCATENATE(Devoirs[[#This Row],[nb de jour]],": ",Devoirs[[#This Row],[Tâches]])</f>
        <v>2: Mur des panneaux électrique</v>
      </c>
      <c r="G8" s="7" t="str">
        <f>IF(ISBLANK(Devoirs[[#This Row],[Date début]]),"",UPPER(TEXT(Devoirs[[#This Row],[Date début]],"jjj")))</f>
        <v>VEN</v>
      </c>
      <c r="H8" s="7" t="str">
        <f>IF(ISBLANK(Devoirs[[#This Row],[Date début]]),"",UPPER(TEXT(Devoirs[[#This Row],[Date début]],"mmm")))</f>
        <v>AVR</v>
      </c>
      <c r="J8" s="27"/>
      <c r="K8" s="27"/>
      <c r="L8" s="10"/>
    </row>
    <row r="9" spans="1:13" ht="27" customHeight="1" x14ac:dyDescent="0.3">
      <c r="A9" s="24"/>
      <c r="B9" s="26">
        <v>43946</v>
      </c>
      <c r="C9" s="26">
        <v>43948</v>
      </c>
      <c r="D9" s="17">
        <f>Devoirs[[#This Row],[Date de fin]]-Devoirs[[#This Row],[Date début]]+1</f>
        <v>3</v>
      </c>
      <c r="E9" s="25" t="s">
        <v>24</v>
      </c>
      <c r="F9" s="5" t="str">
        <f>CONCATENATE(Devoirs[[#This Row],[nb de jour]],": ",Devoirs[[#This Row],[Tâches]])</f>
        <v>3: Panneau électrique + Mat et sous terre</v>
      </c>
      <c r="G9" s="7" t="str">
        <f>IF(ISBLANK(Devoirs[[#This Row],[Date début]]),"",UPPER(TEXT(Devoirs[[#This Row],[Date début]],"jjj")))</f>
        <v>SAM</v>
      </c>
      <c r="H9" s="7" t="str">
        <f>IF(ISBLANK(Devoirs[[#This Row],[Date début]]),"",UPPER(TEXT(Devoirs[[#This Row],[Date début]],"mmm")))</f>
        <v>AVR</v>
      </c>
      <c r="J9" s="27"/>
      <c r="K9" s="27"/>
      <c r="L9" s="1"/>
      <c r="M9"/>
    </row>
    <row r="10" spans="1:13" ht="27" customHeight="1" x14ac:dyDescent="0.3">
      <c r="A10" s="24"/>
      <c r="B10" s="26">
        <v>43947</v>
      </c>
      <c r="C10" s="26">
        <v>43948</v>
      </c>
      <c r="D10" s="17">
        <f>Devoirs[[#This Row],[Date de fin]]-Devoirs[[#This Row],[Date début]]+1</f>
        <v>2</v>
      </c>
      <c r="E10" s="25" t="s">
        <v>19</v>
      </c>
      <c r="F10" s="5" t="str">
        <f>CONCATENATE(Devoirs[[#This Row],[nb de jour]],": ",Devoirs[[#This Row],[Tâches]])</f>
        <v>2: Toiture revêtement de finition</v>
      </c>
      <c r="G10" s="7" t="str">
        <f>IF(ISBLANK(Devoirs[[#This Row],[Date début]]),"",UPPER(TEXT(Devoirs[[#This Row],[Date début]],"jjj")))</f>
        <v>DIM</v>
      </c>
      <c r="H10" s="7" t="str">
        <f>IF(ISBLANK(Devoirs[[#This Row],[Date début]]),"",UPPER(TEXT(Devoirs[[#This Row],[Date début]],"mmm")))</f>
        <v>AVR</v>
      </c>
      <c r="J10" s="21"/>
      <c r="K10" s="21"/>
      <c r="L10" s="1"/>
      <c r="M10"/>
    </row>
    <row r="11" spans="1:13" ht="27" customHeight="1" x14ac:dyDescent="0.3">
      <c r="A11" s="24"/>
      <c r="B11" s="26">
        <v>43948</v>
      </c>
      <c r="C11" s="26">
        <v>43950</v>
      </c>
      <c r="D11" s="17">
        <f>Devoirs[[#This Row],[Date de fin]]-Devoirs[[#This Row],[Date début]]+1</f>
        <v>3</v>
      </c>
      <c r="E11" s="25" t="s">
        <v>25</v>
      </c>
      <c r="F11" s="5" t="str">
        <f>CONCATENATE(Devoirs[[#This Row],[nb de jour]],": ",Devoirs[[#This Row],[Tâches]])</f>
        <v>3: Portes et fenêtres livraison et installation</v>
      </c>
      <c r="G11" s="7" t="str">
        <f>IF(ISBLANK(Devoirs[[#This Row],[Date début]]),"",UPPER(TEXT(Devoirs[[#This Row],[Date début]],"jjj")))</f>
        <v>LUN</v>
      </c>
      <c r="H11" s="7" t="str">
        <f>IF(ISBLANK(Devoirs[[#This Row],[Date début]]),"",UPPER(TEXT(Devoirs[[#This Row],[Date début]],"mmm")))</f>
        <v>AVR</v>
      </c>
      <c r="J11" s="21"/>
      <c r="K11" s="21"/>
      <c r="L11" s="1"/>
      <c r="M11"/>
    </row>
    <row r="12" spans="1:13" ht="27" customHeight="1" x14ac:dyDescent="0.3">
      <c r="A12" s="24"/>
      <c r="B12" s="26"/>
      <c r="C12" s="26"/>
      <c r="D12" s="17"/>
      <c r="E12" s="25"/>
      <c r="F12" s="5" t="e">
        <f>CONCATENATE(Devoirs[[#This Row],[nb de jour]],": ",Devoirs[[#This Row],[Tâches]])</f>
        <v>#VALUE!</v>
      </c>
      <c r="G12" s="7" t="e">
        <f>IF(ISBLANK(Devoirs[[#This Row],[Date début]]),"",UPPER(TEXT(Devoirs[[#This Row],[Date début]],"jjj")))</f>
        <v>#VALUE!</v>
      </c>
      <c r="H12" s="7" t="e">
        <f>IF(ISBLANK(Devoirs[[#This Row],[Date début]]),"",UPPER(TEXT(Devoirs[[#This Row],[Date début]],"mmm")))</f>
        <v>#VALUE!</v>
      </c>
      <c r="J12" s="21"/>
      <c r="K12" s="21"/>
      <c r="L12" s="1"/>
      <c r="M12"/>
    </row>
    <row r="13" spans="1:13" ht="27" customHeight="1" x14ac:dyDescent="0.3">
      <c r="A13" s="24"/>
      <c r="B13" s="26"/>
      <c r="C13" s="26"/>
      <c r="D13" s="17"/>
      <c r="E13" s="25"/>
      <c r="F13" s="5" t="e">
        <f>CONCATENATE(Devoirs[[#This Row],[nb de jour]],": ",Devoirs[[#This Row],[Tâches]])</f>
        <v>#VALUE!</v>
      </c>
      <c r="G13" s="7" t="e">
        <f>IF(ISBLANK(Devoirs[[#This Row],[Date début]]),"",UPPER(TEXT(Devoirs[[#This Row],[Date début]],"jjj")))</f>
        <v>#VALUE!</v>
      </c>
      <c r="H13" s="7" t="e">
        <f>IF(ISBLANK(Devoirs[[#This Row],[Date début]]),"",UPPER(TEXT(Devoirs[[#This Row],[Date début]],"mmm")))</f>
        <v>#VALUE!</v>
      </c>
      <c r="J13" s="21"/>
      <c r="K13" s="21"/>
      <c r="L13" s="1"/>
      <c r="M13"/>
    </row>
    <row r="14" spans="1:13" ht="27" customHeight="1" x14ac:dyDescent="0.3">
      <c r="A14" s="24"/>
      <c r="B14" s="26"/>
      <c r="C14" s="26"/>
      <c r="D14" s="17"/>
      <c r="E14" s="25"/>
      <c r="F14" s="5"/>
      <c r="G14" s="7"/>
      <c r="H14" s="7"/>
      <c r="J14" s="21"/>
      <c r="K14" s="21"/>
      <c r="L14" s="1"/>
      <c r="M14"/>
    </row>
    <row r="15" spans="1:13" ht="27" customHeight="1" x14ac:dyDescent="0.3">
      <c r="A15" s="24"/>
      <c r="B15" s="26"/>
      <c r="C15" s="26"/>
      <c r="D15" s="17"/>
      <c r="E15" s="25"/>
      <c r="F15" s="5" t="e">
        <f>CONCATENATE(Devoirs[[#This Row],[nb de jour]],": ",Devoirs[[#This Row],[Tâches]])</f>
        <v>#VALUE!</v>
      </c>
      <c r="G15" s="7" t="e">
        <f>IF(ISBLANK(Devoirs[[#This Row],[Date début]]),"",UPPER(TEXT(Devoirs[[#This Row],[Date début]],"jjj")))</f>
        <v>#VALUE!</v>
      </c>
      <c r="H15" s="7" t="e">
        <f>IF(ISBLANK(Devoirs[[#This Row],[Date début]]),"",UPPER(TEXT(Devoirs[[#This Row],[Date début]],"mmm")))</f>
        <v>#VALUE!</v>
      </c>
      <c r="J15" s="21"/>
      <c r="K15" s="21"/>
      <c r="L15" s="1"/>
      <c r="M15"/>
    </row>
    <row r="16" spans="1:13" ht="27" customHeight="1" x14ac:dyDescent="0.3">
      <c r="A16" s="24"/>
      <c r="B16" s="26"/>
      <c r="C16" s="26"/>
      <c r="D16" s="17"/>
      <c r="E16" s="25"/>
      <c r="F16" s="5" t="e">
        <f>CONCATENATE(Devoirs[[#This Row],[nb de jour]],": ",Devoirs[[#This Row],[Tâches]])</f>
        <v>#VALUE!</v>
      </c>
      <c r="G16" s="7" t="e">
        <f>IF(ISBLANK(Devoirs[[#This Row],[Date début]]),"",UPPER(TEXT(Devoirs[[#This Row],[Date début]],"jjj")))</f>
        <v>#VALUE!</v>
      </c>
      <c r="H16" s="7" t="e">
        <f>IF(ISBLANK(Devoirs[[#This Row],[Date début]]),"",UPPER(TEXT(Devoirs[[#This Row],[Date début]],"mmm")))</f>
        <v>#VALUE!</v>
      </c>
      <c r="J16" s="21"/>
      <c r="K16" s="21"/>
      <c r="L16" s="1"/>
      <c r="M16"/>
    </row>
    <row r="17" spans="1:13" ht="27" customHeight="1" x14ac:dyDescent="0.3">
      <c r="A17" s="24"/>
      <c r="B17" s="26"/>
      <c r="C17" s="26"/>
      <c r="D17" s="17"/>
      <c r="E17" s="25"/>
      <c r="F17" s="5" t="e">
        <f>CONCATENATE(Devoirs[[#This Row],[nb de jour]],": ",Devoirs[[#This Row],[Tâches]])</f>
        <v>#VALUE!</v>
      </c>
      <c r="G17" s="7" t="e">
        <f>IF(ISBLANK(Devoirs[[#This Row],[Date début]]),"",UPPER(TEXT(Devoirs[[#This Row],[Date début]],"jjj")))</f>
        <v>#VALUE!</v>
      </c>
      <c r="H17" s="7" t="e">
        <f>IF(ISBLANK(Devoirs[[#This Row],[Date début]]),"",UPPER(TEXT(Devoirs[[#This Row],[Date début]],"mmm")))</f>
        <v>#VALUE!</v>
      </c>
      <c r="J17" s="21"/>
      <c r="K17" s="21"/>
      <c r="L17" s="1"/>
      <c r="M17"/>
    </row>
    <row r="18" spans="1:13" ht="27" customHeight="1" x14ac:dyDescent="0.3">
      <c r="A18" s="24"/>
      <c r="B18" s="26"/>
      <c r="C18" s="26"/>
      <c r="D18" s="17"/>
      <c r="E18" s="25"/>
      <c r="F18" s="5" t="e">
        <f>CONCATENATE(Devoirs[[#This Row],[nb de jour]],": ",Devoirs[[#This Row],[Tâches]])</f>
        <v>#VALUE!</v>
      </c>
      <c r="G18" s="7" t="e">
        <f>IF(ISBLANK(Devoirs[[#This Row],[Date début]]),"",UPPER(TEXT(Devoirs[[#This Row],[Date début]],"jjj")))</f>
        <v>#VALUE!</v>
      </c>
      <c r="H18" s="7" t="e">
        <f>IF(ISBLANK(Devoirs[[#This Row],[Date début]]),"",UPPER(TEXT(Devoirs[[#This Row],[Date début]],"mmm")))</f>
        <v>#VALUE!</v>
      </c>
      <c r="J18" s="21"/>
      <c r="K18" s="21"/>
      <c r="L18" s="1"/>
      <c r="M18"/>
    </row>
    <row r="19" spans="1:13" ht="27" customHeight="1" x14ac:dyDescent="0.3">
      <c r="A19" s="24"/>
      <c r="B19" s="26"/>
      <c r="C19" s="26"/>
      <c r="D19" s="17"/>
      <c r="E19" s="25"/>
      <c r="F19" s="5" t="e">
        <f>CONCATENATE(Devoirs[[#This Row],[nb de jour]],": ",Devoirs[[#This Row],[Tâches]])</f>
        <v>#VALUE!</v>
      </c>
      <c r="G19" s="7" t="e">
        <f>IF(ISBLANK(Devoirs[[#This Row],[Date début]]),"",UPPER(TEXT(Devoirs[[#This Row],[Date début]],"jjj")))</f>
        <v>#VALUE!</v>
      </c>
      <c r="H19" s="7" t="e">
        <f>IF(ISBLANK(Devoirs[[#This Row],[Date début]]),"",UPPER(TEXT(Devoirs[[#This Row],[Date début]],"mmm")))</f>
        <v>#VALUE!</v>
      </c>
      <c r="J19"/>
      <c r="K19"/>
      <c r="L19"/>
      <c r="M19"/>
    </row>
    <row r="20" spans="1:13" ht="27" customHeight="1" x14ac:dyDescent="0.3">
      <c r="A20" s="24"/>
      <c r="B20" s="26"/>
      <c r="C20" s="26"/>
      <c r="D20" s="17"/>
      <c r="E20" s="25"/>
      <c r="F20" s="5" t="e">
        <f>CONCATENATE(Devoirs[[#This Row],[nb de jour]],": ",Devoirs[[#This Row],[Tâches]])</f>
        <v>#VALUE!</v>
      </c>
      <c r="G20" s="7" t="e">
        <f>IF(ISBLANK(Devoirs[[#This Row],[Date début]]),"",UPPER(TEXT(Devoirs[[#This Row],[Date début]],"jjj")))</f>
        <v>#VALUE!</v>
      </c>
      <c r="H20" s="7" t="e">
        <f>IF(ISBLANK(Devoirs[[#This Row],[Date début]]),"",UPPER(TEXT(Devoirs[[#This Row],[Date début]],"mmm")))</f>
        <v>#VALUE!</v>
      </c>
      <c r="J20"/>
      <c r="K20"/>
      <c r="L20"/>
      <c r="M20"/>
    </row>
    <row r="21" spans="1:13" ht="27" customHeight="1" x14ac:dyDescent="0.3">
      <c r="A21" s="24"/>
      <c r="B21" s="26"/>
      <c r="C21" s="26"/>
      <c r="D21" s="17"/>
      <c r="E21" s="25"/>
      <c r="F21" s="5" t="e">
        <f>CONCATENATE(Devoirs[[#This Row],[nb de jour]],": ",Devoirs[[#This Row],[Tâches]])</f>
        <v>#VALUE!</v>
      </c>
      <c r="G21" s="7" t="e">
        <f>IF(ISBLANK(Devoirs[[#This Row],[Date début]]),"",UPPER(TEXT(Devoirs[[#This Row],[Date début]],"jjj")))</f>
        <v>#VALUE!</v>
      </c>
      <c r="H21" s="7" t="e">
        <f>IF(ISBLANK(Devoirs[[#This Row],[Date début]]),"",UPPER(TEXT(Devoirs[[#This Row],[Date début]],"mmm")))</f>
        <v>#VALUE!</v>
      </c>
    </row>
    <row r="22" spans="1:13" ht="27" customHeight="1" x14ac:dyDescent="0.3">
      <c r="A22" s="24"/>
      <c r="B22" s="26"/>
      <c r="C22" s="26"/>
      <c r="D22" s="17"/>
      <c r="E22" s="25"/>
      <c r="F22" s="4" t="e">
        <f>CONCATENATE(Devoirs[[#This Row],[nb de jour]],": ",Devoirs[[#This Row],[Tâches]])</f>
        <v>#VALUE!</v>
      </c>
      <c r="G22" s="4" t="e">
        <f>IF(ISBLANK(Devoirs[[#This Row],[Date début]]),"",UPPER(TEXT(Devoirs[[#This Row],[Date début]],"jjj")))</f>
        <v>#VALUE!</v>
      </c>
      <c r="H22" s="4" t="e">
        <f>IF(ISBLANK(Devoirs[[#This Row],[Date début]]),"",UPPER(TEXT(Devoirs[[#This Row],[Date début]],"mmm")))</f>
        <v>#VALUE!</v>
      </c>
    </row>
    <row r="23" spans="1:13" ht="27" customHeight="1" x14ac:dyDescent="0.3">
      <c r="A23" s="24"/>
      <c r="B23" s="26"/>
      <c r="C23" s="26"/>
      <c r="E23" s="25"/>
      <c r="F23" s="4" t="e">
        <f>CONCATENATE(Devoirs[[#This Row],[nb de jour]],": ",Devoirs[[#This Row],[Tâches]])</f>
        <v>#VALUE!</v>
      </c>
      <c r="G23" s="4" t="e">
        <f>IF(ISBLANK(Devoirs[[#This Row],[Date début]]),"",UPPER(TEXT(Devoirs[[#This Row],[Date début]],"jjj")))</f>
        <v>#VALUE!</v>
      </c>
      <c r="H23" s="4" t="e">
        <f>IF(ISBLANK(Devoirs[[#This Row],[Date début]]),"",UPPER(TEXT(Devoirs[[#This Row],[Date début]],"mmm")))</f>
        <v>#VALUE!</v>
      </c>
    </row>
    <row r="24" spans="1:13" ht="27" customHeight="1" x14ac:dyDescent="0.3">
      <c r="A24" s="24"/>
      <c r="B24" s="26"/>
      <c r="C24" s="26"/>
      <c r="E24" s="25"/>
      <c r="F24" s="4" t="e">
        <f>CONCATENATE(Devoirs[[#This Row],[nb de jour]],": ",Devoirs[[#This Row],[Tâches]])</f>
        <v>#VALUE!</v>
      </c>
      <c r="G24" s="4" t="e">
        <f>IF(ISBLANK(Devoirs[[#This Row],[Date début]]),"",UPPER(TEXT(Devoirs[[#This Row],[Date début]],"jjj")))</f>
        <v>#VALUE!</v>
      </c>
      <c r="H24" s="4" t="e">
        <f>IF(ISBLANK(Devoirs[[#This Row],[Date début]]),"",UPPER(TEXT(Devoirs[[#This Row],[Date début]],"mmm")))</f>
        <v>#VALUE!</v>
      </c>
    </row>
    <row r="25" spans="1:13" ht="27" customHeight="1" x14ac:dyDescent="0.3">
      <c r="A25" s="24"/>
      <c r="B25" s="26"/>
      <c r="C25" s="26"/>
      <c r="E25" s="25"/>
      <c r="F25" s="4" t="e">
        <f>CONCATENATE(Devoirs[[#This Row],[nb de jour]],": ",Devoirs[[#This Row],[Tâches]])</f>
        <v>#VALUE!</v>
      </c>
      <c r="G25" s="4" t="e">
        <f>IF(ISBLANK(Devoirs[[#This Row],[Date début]]),"",UPPER(TEXT(Devoirs[[#This Row],[Date début]],"jjj")))</f>
        <v>#VALUE!</v>
      </c>
      <c r="H25" s="4" t="e">
        <f>IF(ISBLANK(Devoirs[[#This Row],[Date début]]),"",UPPER(TEXT(Devoirs[[#This Row],[Date début]],"mmm")))</f>
        <v>#VALUE!</v>
      </c>
    </row>
    <row r="26" spans="1:13" ht="27" customHeight="1" x14ac:dyDescent="0.3">
      <c r="A26" s="24"/>
      <c r="B26" s="26"/>
      <c r="C26" s="26"/>
      <c r="E26" s="25"/>
    </row>
    <row r="27" spans="1:13" ht="27" customHeight="1" x14ac:dyDescent="0.3">
      <c r="A27" s="24"/>
      <c r="B27" s="26"/>
      <c r="C27" s="26"/>
      <c r="E27" s="25"/>
      <c r="F27" s="4" t="e">
        <f>CONCATENATE(Devoirs[[#This Row],[nb de jour]],": ",Devoirs[[#This Row],[Tâches]])</f>
        <v>#VALUE!</v>
      </c>
      <c r="G27" s="4" t="e">
        <f>IF(ISBLANK(Devoirs[[#This Row],[Date début]]),"",UPPER(TEXT(Devoirs[[#This Row],[Date début]],"jjj")))</f>
        <v>#VALUE!</v>
      </c>
      <c r="H27" s="4" t="e">
        <f>IF(ISBLANK(Devoirs[[#This Row],[Date début]]),"",UPPER(TEXT(Devoirs[[#This Row],[Date début]],"mmm")))</f>
        <v>#VALUE!</v>
      </c>
    </row>
    <row r="28" spans="1:13" ht="27" customHeight="1" x14ac:dyDescent="0.3">
      <c r="A28" s="24"/>
      <c r="B28" s="26"/>
      <c r="C28" s="26"/>
      <c r="E28" s="25"/>
      <c r="F28" s="4" t="e">
        <f>CONCATENATE(Devoirs[[#This Row],[nb de jour]],": ",Devoirs[[#This Row],[Tâches]])</f>
        <v>#VALUE!</v>
      </c>
      <c r="G28" s="4" t="e">
        <f>IF(ISBLANK(Devoirs[[#This Row],[Date début]]),"",UPPER(TEXT(Devoirs[[#This Row],[Date début]],"jjj")))</f>
        <v>#VALUE!</v>
      </c>
      <c r="H28" s="4" t="e">
        <f>IF(ISBLANK(Devoirs[[#This Row],[Date début]]),"",UPPER(TEXT(Devoirs[[#This Row],[Date début]],"mmm")))</f>
        <v>#VALUE!</v>
      </c>
    </row>
    <row r="29" spans="1:13" ht="27" customHeight="1" x14ac:dyDescent="0.3">
      <c r="A29" s="24"/>
      <c r="B29" s="26"/>
      <c r="C29" s="26"/>
      <c r="E29" s="25"/>
      <c r="F29" s="4" t="e">
        <f>CONCATENATE(Devoirs[[#This Row],[nb de jour]],": ",Devoirs[[#This Row],[Tâches]])</f>
        <v>#VALUE!</v>
      </c>
      <c r="G29" s="4" t="e">
        <f>IF(ISBLANK(Devoirs[[#This Row],[Date début]]),"",UPPER(TEXT(Devoirs[[#This Row],[Date début]],"jjj")))</f>
        <v>#VALUE!</v>
      </c>
      <c r="H29" s="4" t="e">
        <f>IF(ISBLANK(Devoirs[[#This Row],[Date début]]),"",UPPER(TEXT(Devoirs[[#This Row],[Date début]],"mmm")))</f>
        <v>#VALUE!</v>
      </c>
    </row>
    <row r="30" spans="1:13" ht="27" customHeight="1" x14ac:dyDescent="0.3">
      <c r="A30" s="24"/>
      <c r="B30" s="26"/>
      <c r="C30" s="26"/>
      <c r="E30" s="25"/>
      <c r="F30" s="4" t="e">
        <f>CONCATENATE(Devoirs[[#This Row],[nb de jour]],": ",Devoirs[[#This Row],[Tâches]])</f>
        <v>#VALUE!</v>
      </c>
      <c r="G30" s="4" t="e">
        <f>IF(ISBLANK(Devoirs[[#This Row],[Date début]]),"",UPPER(TEXT(Devoirs[[#This Row],[Date début]],"jjj")))</f>
        <v>#VALUE!</v>
      </c>
      <c r="H30" s="4" t="e">
        <f>IF(ISBLANK(Devoirs[[#This Row],[Date début]]),"",UPPER(TEXT(Devoirs[[#This Row],[Date début]],"mmm")))</f>
        <v>#VALUE!</v>
      </c>
    </row>
    <row r="31" spans="1:13" ht="27" customHeight="1" x14ac:dyDescent="0.3">
      <c r="A31" s="24"/>
      <c r="B31" s="26"/>
      <c r="C31" s="26"/>
      <c r="E31" s="25"/>
    </row>
    <row r="32" spans="1:13" ht="27" customHeight="1" x14ac:dyDescent="0.3">
      <c r="A32" s="24"/>
      <c r="B32" s="26"/>
      <c r="C32" s="26"/>
      <c r="E32" s="25"/>
      <c r="F32" s="4" t="e">
        <f>CONCATENATE(Devoirs[[#This Row],[nb de jour]],": ",Devoirs[[#This Row],[Tâches]])</f>
        <v>#VALUE!</v>
      </c>
      <c r="G32" s="4" t="e">
        <f>IF(ISBLANK(Devoirs[[#This Row],[Date début]]),"",UPPER(TEXT(Devoirs[[#This Row],[Date début]],"jjj")))</f>
        <v>#VALUE!</v>
      </c>
      <c r="H32" s="4" t="e">
        <f>IF(ISBLANK(Devoirs[[#This Row],[Date début]]),"",UPPER(TEXT(Devoirs[[#This Row],[Date début]],"mmm")))</f>
        <v>#VALUE!</v>
      </c>
    </row>
    <row r="33" spans="1:8" ht="27" customHeight="1" x14ac:dyDescent="0.3">
      <c r="A33" s="24"/>
      <c r="B33" s="26"/>
      <c r="C33" s="26"/>
      <c r="E33" s="25"/>
      <c r="F33" s="4" t="e">
        <f>CONCATENATE(Devoirs[[#This Row],[nb de jour]],": ",Devoirs[[#This Row],[Tâches]])</f>
        <v>#VALUE!</v>
      </c>
      <c r="G33" s="4" t="e">
        <f>IF(ISBLANK(Devoirs[[#This Row],[Date début]]),"",UPPER(TEXT(Devoirs[[#This Row],[Date début]],"jjj")))</f>
        <v>#VALUE!</v>
      </c>
      <c r="H33" s="4" t="e">
        <f>IF(ISBLANK(Devoirs[[#This Row],[Date début]]),"",UPPER(TEXT(Devoirs[[#This Row],[Date début]],"mmm")))</f>
        <v>#VALUE!</v>
      </c>
    </row>
    <row r="34" spans="1:8" ht="27" customHeight="1" x14ac:dyDescent="0.3">
      <c r="A34" s="24"/>
      <c r="B34" s="26"/>
      <c r="C34" s="26"/>
      <c r="E34" s="25"/>
      <c r="F34" s="4" t="e">
        <f>CONCATENATE(Devoirs[[#This Row],[nb de jour]],": ",Devoirs[[#This Row],[Tâches]])</f>
        <v>#VALUE!</v>
      </c>
      <c r="G34" s="4" t="e">
        <f>IF(ISBLANK(Devoirs[[#This Row],[Date début]]),"",UPPER(TEXT(Devoirs[[#This Row],[Date début]],"jjj")))</f>
        <v>#VALUE!</v>
      </c>
      <c r="H34" s="4" t="e">
        <f>IF(ISBLANK(Devoirs[[#This Row],[Date début]]),"",UPPER(TEXT(Devoirs[[#This Row],[Date début]],"mmm")))</f>
        <v>#VALUE!</v>
      </c>
    </row>
    <row r="35" spans="1:8" ht="27" customHeight="1" x14ac:dyDescent="0.3">
      <c r="A35" s="24"/>
      <c r="B35" s="26"/>
      <c r="C35" s="26"/>
      <c r="E35" s="25"/>
      <c r="F35" s="4" t="e">
        <f>CONCATENATE(Devoirs[[#This Row],[nb de jour]],": ",Devoirs[[#This Row],[Tâches]])</f>
        <v>#VALUE!</v>
      </c>
      <c r="G35" s="4" t="e">
        <f>IF(ISBLANK(Devoirs[[#This Row],[Date début]]),"",UPPER(TEXT(Devoirs[[#This Row],[Date début]],"jjj")))</f>
        <v>#VALUE!</v>
      </c>
      <c r="H35" s="4" t="e">
        <f>IF(ISBLANK(Devoirs[[#This Row],[Date début]]),"",UPPER(TEXT(Devoirs[[#This Row],[Date début]],"mmm")))</f>
        <v>#VALUE!</v>
      </c>
    </row>
    <row r="36" spans="1:8" ht="27" customHeight="1" x14ac:dyDescent="0.3">
      <c r="A36" s="24"/>
      <c r="B36" s="26"/>
      <c r="C36" s="26"/>
      <c r="E36" s="25"/>
      <c r="F36" s="4" t="e">
        <f>CONCATENATE(Devoirs[[#This Row],[nb de jour]],": ",Devoirs[[#This Row],[Tâches]])</f>
        <v>#VALUE!</v>
      </c>
      <c r="G36" s="4" t="e">
        <f>IF(ISBLANK(Devoirs[[#This Row],[Date début]]),"",UPPER(TEXT(Devoirs[[#This Row],[Date début]],"jjj")))</f>
        <v>#VALUE!</v>
      </c>
      <c r="H36" s="4" t="e">
        <f>IF(ISBLANK(Devoirs[[#This Row],[Date début]]),"",UPPER(TEXT(Devoirs[[#This Row],[Date début]],"mmm")))</f>
        <v>#VALUE!</v>
      </c>
    </row>
    <row r="37" spans="1:8" ht="27" customHeight="1" x14ac:dyDescent="0.3">
      <c r="A37" s="24"/>
      <c r="B37" s="26"/>
      <c r="C37" s="26"/>
      <c r="E37" s="25"/>
      <c r="F37" s="4" t="e">
        <f>CONCATENATE(Devoirs[[#This Row],[nb de jour]],": ",Devoirs[[#This Row],[Tâches]])</f>
        <v>#VALUE!</v>
      </c>
      <c r="G37" s="4" t="e">
        <f>IF(ISBLANK(Devoirs[[#This Row],[Date début]]),"",UPPER(TEXT(Devoirs[[#This Row],[Date début]],"jjj")))</f>
        <v>#VALUE!</v>
      </c>
      <c r="H37" s="4" t="e">
        <f>IF(ISBLANK(Devoirs[[#This Row],[Date début]]),"",UPPER(TEXT(Devoirs[[#This Row],[Date début]],"mmm")))</f>
        <v>#VALUE!</v>
      </c>
    </row>
    <row r="38" spans="1:8" ht="27" customHeight="1" x14ac:dyDescent="0.3">
      <c r="A38" s="24"/>
      <c r="B38" s="26"/>
      <c r="C38" s="26"/>
      <c r="E38" s="25"/>
      <c r="F38" s="4" t="e">
        <f>CONCATENATE(Devoirs[[#This Row],[nb de jour]],": ",Devoirs[[#This Row],[Tâches]])</f>
        <v>#VALUE!</v>
      </c>
      <c r="G38" s="4" t="e">
        <f>IF(ISBLANK(Devoirs[[#This Row],[Date début]]),"",UPPER(TEXT(Devoirs[[#This Row],[Date début]],"jjj")))</f>
        <v>#VALUE!</v>
      </c>
      <c r="H38" s="4" t="e">
        <f>IF(ISBLANK(Devoirs[[#This Row],[Date début]]),"",UPPER(TEXT(Devoirs[[#This Row],[Date début]],"mmm")))</f>
        <v>#VALUE!</v>
      </c>
    </row>
    <row r="39" spans="1:8" ht="27" customHeight="1" x14ac:dyDescent="0.3">
      <c r="A39" s="24"/>
      <c r="B39" s="26"/>
      <c r="C39" s="26"/>
      <c r="E39" s="25"/>
      <c r="F39" s="4" t="e">
        <f>CONCATENATE(Devoirs[[#This Row],[nb de jour]],": ",Devoirs[[#This Row],[Tâches]])</f>
        <v>#VALUE!</v>
      </c>
      <c r="G39" s="4" t="e">
        <f>IF(ISBLANK(Devoirs[[#This Row],[Date début]]),"",UPPER(TEXT(Devoirs[[#This Row],[Date début]],"jjj")))</f>
        <v>#VALUE!</v>
      </c>
      <c r="H39" s="4" t="e">
        <f>IF(ISBLANK(Devoirs[[#This Row],[Date début]]),"",UPPER(TEXT(Devoirs[[#This Row],[Date début]],"mmm")))</f>
        <v>#VALUE!</v>
      </c>
    </row>
    <row r="40" spans="1:8" ht="27" customHeight="1" x14ac:dyDescent="0.3">
      <c r="A40" s="24"/>
      <c r="B40" s="26"/>
      <c r="C40" s="26"/>
      <c r="E40" s="25"/>
      <c r="F40" s="4" t="e">
        <f>CONCATENATE(Devoirs[[#This Row],[nb de jour]],": ",Devoirs[[#This Row],[Tâches]])</f>
        <v>#VALUE!</v>
      </c>
      <c r="G40" s="4" t="e">
        <f>IF(ISBLANK(Devoirs[[#This Row],[Date début]]),"",UPPER(TEXT(Devoirs[[#This Row],[Date début]],"jjj")))</f>
        <v>#VALUE!</v>
      </c>
      <c r="H40" s="4" t="e">
        <f>IF(ISBLANK(Devoirs[[#This Row],[Date début]]),"",UPPER(TEXT(Devoirs[[#This Row],[Date début]],"mmm")))</f>
        <v>#VALUE!</v>
      </c>
    </row>
    <row r="41" spans="1:8" ht="27" customHeight="1" x14ac:dyDescent="0.3">
      <c r="A41" s="24"/>
      <c r="B41" s="26"/>
      <c r="C41" s="26"/>
      <c r="E41" s="25"/>
      <c r="F41" s="4" t="e">
        <f>CONCATENATE(Devoirs[[#This Row],[nb de jour]],": ",Devoirs[[#This Row],[Tâches]])</f>
        <v>#VALUE!</v>
      </c>
      <c r="G41" s="4" t="e">
        <f>IF(ISBLANK(Devoirs[[#This Row],[Date début]]),"",UPPER(TEXT(Devoirs[[#This Row],[Date début]],"jjj")))</f>
        <v>#VALUE!</v>
      </c>
      <c r="H41" s="4" t="e">
        <f>IF(ISBLANK(Devoirs[[#This Row],[Date début]]),"",UPPER(TEXT(Devoirs[[#This Row],[Date début]],"mmm")))</f>
        <v>#VALUE!</v>
      </c>
    </row>
    <row r="42" spans="1:8" ht="27" customHeight="1" x14ac:dyDescent="0.3">
      <c r="A42" s="24"/>
      <c r="B42" s="26"/>
      <c r="C42" s="26"/>
      <c r="E42" s="25"/>
      <c r="F42" s="4" t="e">
        <f>CONCATENATE(Devoirs[[#This Row],[nb de jour]],": ",Devoirs[[#This Row],[Tâches]])</f>
        <v>#VALUE!</v>
      </c>
      <c r="G42" s="4" t="e">
        <f>IF(ISBLANK(Devoirs[[#This Row],[Date début]]),"",UPPER(TEXT(Devoirs[[#This Row],[Date début]],"jjj")))</f>
        <v>#VALUE!</v>
      </c>
      <c r="H42" s="4" t="e">
        <f>IF(ISBLANK(Devoirs[[#This Row],[Date début]]),"",UPPER(TEXT(Devoirs[[#This Row],[Date début]],"mmm")))</f>
        <v>#VALUE!</v>
      </c>
    </row>
    <row r="43" spans="1:8" ht="27" customHeight="1" x14ac:dyDescent="0.3">
      <c r="A43" s="24"/>
      <c r="B43" s="26"/>
      <c r="C43" s="26"/>
      <c r="E43" s="25"/>
      <c r="F43" s="4" t="e">
        <f>CONCATENATE(Devoirs[[#This Row],[nb de jour]],": ",Devoirs[[#This Row],[Tâches]])</f>
        <v>#VALUE!</v>
      </c>
      <c r="G43" s="4" t="e">
        <f>IF(ISBLANK(Devoirs[[#This Row],[Date début]]),"",UPPER(TEXT(Devoirs[[#This Row],[Date début]],"jjj")))</f>
        <v>#VALUE!</v>
      </c>
      <c r="H43" s="4" t="e">
        <f>IF(ISBLANK(Devoirs[[#This Row],[Date début]]),"",UPPER(TEXT(Devoirs[[#This Row],[Date début]],"mmm")))</f>
        <v>#VALUE!</v>
      </c>
    </row>
    <row r="44" spans="1:8" ht="27" customHeight="1" x14ac:dyDescent="0.3">
      <c r="A44" s="24"/>
      <c r="B44" s="26"/>
      <c r="C44" s="26"/>
      <c r="E44" s="25"/>
      <c r="F44" s="4" t="e">
        <f>CONCATENATE(Devoirs[[#This Row],[nb de jour]],": ",Devoirs[[#This Row],[Tâches]])</f>
        <v>#VALUE!</v>
      </c>
      <c r="G44" s="4" t="e">
        <f>IF(ISBLANK(Devoirs[[#This Row],[Date début]]),"",UPPER(TEXT(Devoirs[[#This Row],[Date début]],"jjj")))</f>
        <v>#VALUE!</v>
      </c>
      <c r="H44" s="4" t="e">
        <f>IF(ISBLANK(Devoirs[[#This Row],[Date début]]),"",UPPER(TEXT(Devoirs[[#This Row],[Date début]],"mmm")))</f>
        <v>#VALUE!</v>
      </c>
    </row>
    <row r="45" spans="1:8" ht="27" customHeight="1" x14ac:dyDescent="0.3">
      <c r="A45" s="24"/>
      <c r="B45" s="26"/>
      <c r="C45" s="26"/>
      <c r="E45" s="25"/>
      <c r="F45" s="4" t="e">
        <f>CONCATENATE(Devoirs[[#This Row],[nb de jour]],": ",Devoirs[[#This Row],[Tâches]])</f>
        <v>#VALUE!</v>
      </c>
      <c r="G45" s="4" t="e">
        <f>IF(ISBLANK(Devoirs[[#This Row],[Date début]]),"",UPPER(TEXT(Devoirs[[#This Row],[Date début]],"jjj")))</f>
        <v>#VALUE!</v>
      </c>
      <c r="H45" s="4" t="e">
        <f>IF(ISBLANK(Devoirs[[#This Row],[Date début]]),"",UPPER(TEXT(Devoirs[[#This Row],[Date début]],"mmm")))</f>
        <v>#VALUE!</v>
      </c>
    </row>
    <row r="46" spans="1:8" ht="27" customHeight="1" x14ac:dyDescent="0.3">
      <c r="A46" s="24"/>
      <c r="B46" s="26"/>
      <c r="C46" s="26"/>
      <c r="E46" s="25"/>
      <c r="F46" s="4" t="e">
        <f>CONCATENATE(Devoirs[[#This Row],[nb de jour]],": ",Devoirs[[#This Row],[Tâches]])</f>
        <v>#VALUE!</v>
      </c>
      <c r="G46" s="4" t="e">
        <f>IF(ISBLANK(Devoirs[[#This Row],[Date début]]),"",UPPER(TEXT(Devoirs[[#This Row],[Date début]],"jjj")))</f>
        <v>#VALUE!</v>
      </c>
      <c r="H46" s="4" t="e">
        <f>IF(ISBLANK(Devoirs[[#This Row],[Date début]]),"",UPPER(TEXT(Devoirs[[#This Row],[Date début]],"mmm")))</f>
        <v>#VALUE!</v>
      </c>
    </row>
    <row r="47" spans="1:8" ht="27" customHeight="1" x14ac:dyDescent="0.3">
      <c r="A47" s="24"/>
      <c r="B47" s="26"/>
      <c r="C47" s="26"/>
      <c r="E47" s="25"/>
      <c r="F47" s="4" t="e">
        <f>CONCATENATE(Devoirs[[#This Row],[nb de jour]],": ",Devoirs[[#This Row],[Tâches]])</f>
        <v>#VALUE!</v>
      </c>
      <c r="G47" s="4" t="e">
        <f>IF(ISBLANK(Devoirs[[#This Row],[Date début]]),"",UPPER(TEXT(Devoirs[[#This Row],[Date début]],"jjj")))</f>
        <v>#VALUE!</v>
      </c>
      <c r="H47" s="4" t="e">
        <f>IF(ISBLANK(Devoirs[[#This Row],[Date début]]),"",UPPER(TEXT(Devoirs[[#This Row],[Date début]],"mmm")))</f>
        <v>#VALUE!</v>
      </c>
    </row>
    <row r="48" spans="1:8" ht="27" customHeight="1" x14ac:dyDescent="0.3">
      <c r="A48" s="24"/>
      <c r="B48" s="26"/>
      <c r="C48" s="26"/>
      <c r="E48" s="25"/>
      <c r="F48" s="4" t="e">
        <f>CONCATENATE(Devoirs[[#This Row],[nb de jour]],": ",Devoirs[[#This Row],[Tâches]])</f>
        <v>#VALUE!</v>
      </c>
      <c r="G48" s="4" t="e">
        <f>IF(ISBLANK(Devoirs[[#This Row],[Date début]]),"",UPPER(TEXT(Devoirs[[#This Row],[Date début]],"jjj")))</f>
        <v>#VALUE!</v>
      </c>
      <c r="H48" s="4" t="e">
        <f>IF(ISBLANK(Devoirs[[#This Row],[Date début]]),"",UPPER(TEXT(Devoirs[[#This Row],[Date début]],"mmm")))</f>
        <v>#VALUE!</v>
      </c>
    </row>
    <row r="49" spans="1:11" ht="27" customHeight="1" x14ac:dyDescent="0.3">
      <c r="A49" s="24"/>
      <c r="B49" s="26"/>
      <c r="C49" s="26"/>
      <c r="E49" s="25"/>
      <c r="F49" s="4" t="e">
        <f>CONCATENATE(Devoirs[[#This Row],[nb de jour]],": ",Devoirs[[#This Row],[Tâches]])</f>
        <v>#VALUE!</v>
      </c>
      <c r="G49" s="4" t="e">
        <f>IF(ISBLANK(Devoirs[[#This Row],[Date début]]),"",UPPER(TEXT(Devoirs[[#This Row],[Date début]],"jjj")))</f>
        <v>#VALUE!</v>
      </c>
      <c r="H49" s="4" t="e">
        <f>IF(ISBLANK(Devoirs[[#This Row],[Date début]]),"",UPPER(TEXT(Devoirs[[#This Row],[Date début]],"mmm")))</f>
        <v>#VALUE!</v>
      </c>
    </row>
    <row r="50" spans="1:11" ht="27" customHeight="1" x14ac:dyDescent="0.3">
      <c r="A50" s="24"/>
      <c r="B50" s="26"/>
      <c r="C50" s="26"/>
      <c r="E50" s="25"/>
      <c r="F50" s="4" t="e">
        <f>CONCATENATE(Devoirs[[#This Row],[nb de jour]],": ",Devoirs[[#This Row],[Tâches]])</f>
        <v>#VALUE!</v>
      </c>
      <c r="G50" s="4" t="e">
        <f>IF(ISBLANK(Devoirs[[#This Row],[Date début]]),"",UPPER(TEXT(Devoirs[[#This Row],[Date début]],"jjj")))</f>
        <v>#VALUE!</v>
      </c>
      <c r="H50" s="4" t="e">
        <f>IF(ISBLANK(Devoirs[[#This Row],[Date début]]),"",UPPER(TEXT(Devoirs[[#This Row],[Date début]],"mmm")))</f>
        <v>#VALUE!</v>
      </c>
    </row>
    <row r="51" spans="1:11" ht="27" customHeight="1" x14ac:dyDescent="0.3">
      <c r="A51" s="24"/>
      <c r="B51" s="26"/>
      <c r="C51" s="26"/>
      <c r="E51" s="25"/>
    </row>
    <row r="52" spans="1:11" ht="27" customHeight="1" x14ac:dyDescent="0.3">
      <c r="A52" s="24"/>
      <c r="B52" s="26"/>
      <c r="C52" s="26"/>
      <c r="E52" s="25"/>
      <c r="F52" s="4" t="e">
        <f>CONCATENATE(Devoirs[[#This Row],[nb de jour]],": ",Devoirs[[#This Row],[Tâches]])</f>
        <v>#VALUE!</v>
      </c>
      <c r="G52" s="4" t="e">
        <f>IF(ISBLANK(Devoirs[[#This Row],[Date début]]),"",UPPER(TEXT(Devoirs[[#This Row],[Date début]],"jjj")))</f>
        <v>#VALUE!</v>
      </c>
      <c r="H52" s="4" t="e">
        <f>IF(ISBLANK(Devoirs[[#This Row],[Date début]]),"",UPPER(TEXT(Devoirs[[#This Row],[Date début]],"mmm")))</f>
        <v>#VALUE!</v>
      </c>
    </row>
    <row r="53" spans="1:11" ht="27" customHeight="1" x14ac:dyDescent="0.3">
      <c r="A53" s="24"/>
      <c r="B53" s="26"/>
      <c r="C53" s="26"/>
      <c r="E53" s="25"/>
      <c r="F53" s="4" t="e">
        <f>CONCATENATE(Devoirs[[#This Row],[nb de jour]],": ",Devoirs[[#This Row],[Tâches]])</f>
        <v>#VALUE!</v>
      </c>
      <c r="G53" s="4" t="e">
        <f>IF(ISBLANK(Devoirs[[#This Row],[Date début]]),"",UPPER(TEXT(Devoirs[[#This Row],[Date début]],"jjj")))</f>
        <v>#VALUE!</v>
      </c>
      <c r="H53" s="4" t="e">
        <f>IF(ISBLANK(Devoirs[[#This Row],[Date début]]),"",UPPER(TEXT(Devoirs[[#This Row],[Date début]],"mmm")))</f>
        <v>#VALUE!</v>
      </c>
    </row>
    <row r="54" spans="1:11" ht="27" customHeight="1" x14ac:dyDescent="0.3">
      <c r="A54" s="24"/>
      <c r="B54" s="26"/>
      <c r="C54" s="26"/>
      <c r="E54" s="25"/>
      <c r="F54" s="4" t="e">
        <f>CONCATENATE(Devoirs[[#This Row],[nb de jour]],": ",Devoirs[[#This Row],[Tâches]])</f>
        <v>#VALUE!</v>
      </c>
      <c r="G54" s="4" t="e">
        <f>IF(ISBLANK(Devoirs[[#This Row],[Date début]]),"",UPPER(TEXT(Devoirs[[#This Row],[Date début]],"jjj")))</f>
        <v>#VALUE!</v>
      </c>
      <c r="H54" s="4" t="e">
        <f>IF(ISBLANK(Devoirs[[#This Row],[Date début]]),"",UPPER(TEXT(Devoirs[[#This Row],[Date début]],"mmm")))</f>
        <v>#VALUE!</v>
      </c>
    </row>
    <row r="55" spans="1:11" ht="27" customHeight="1" x14ac:dyDescent="0.3">
      <c r="A55" s="24"/>
      <c r="B55" s="26"/>
      <c r="C55" s="26"/>
      <c r="E55" s="25"/>
      <c r="F55" s="4" t="e">
        <f>CONCATENATE(Devoirs[[#This Row],[nb de jour]],": ",Devoirs[[#This Row],[Tâches]])</f>
        <v>#VALUE!</v>
      </c>
      <c r="G55" s="4" t="e">
        <f>IF(ISBLANK(Devoirs[[#This Row],[Date début]]),"",UPPER(TEXT(Devoirs[[#This Row],[Date début]],"jjj")))</f>
        <v>#VALUE!</v>
      </c>
      <c r="H55" s="4" t="e">
        <f>IF(ISBLANK(Devoirs[[#This Row],[Date début]]),"",UPPER(TEXT(Devoirs[[#This Row],[Date début]],"mmm")))</f>
        <v>#VALUE!</v>
      </c>
      <c r="K55" s="24">
        <v>1</v>
      </c>
    </row>
    <row r="56" spans="1:11" ht="27" customHeight="1" x14ac:dyDescent="0.3">
      <c r="A56" s="24"/>
      <c r="B56" s="26"/>
      <c r="C56" s="26"/>
      <c r="E56" s="25"/>
      <c r="F56" s="4" t="e">
        <f>CONCATENATE(Devoirs[[#This Row],[nb de jour]],": ",Devoirs[[#This Row],[Tâches]])</f>
        <v>#VALUE!</v>
      </c>
      <c r="G56" s="4" t="e">
        <f>IF(ISBLANK(Devoirs[[#This Row],[Date début]]),"",UPPER(TEXT(Devoirs[[#This Row],[Date début]],"jjj")))</f>
        <v>#VALUE!</v>
      </c>
      <c r="H56" s="4" t="e">
        <f>IF(ISBLANK(Devoirs[[#This Row],[Date début]]),"",UPPER(TEXT(Devoirs[[#This Row],[Date début]],"mmm")))</f>
        <v>#VALUE!</v>
      </c>
    </row>
    <row r="57" spans="1:11" ht="27" customHeight="1" x14ac:dyDescent="0.3">
      <c r="A57" s="24"/>
      <c r="B57" s="26"/>
      <c r="C57" s="26"/>
      <c r="E57" s="25"/>
      <c r="F57" s="4" t="e">
        <f>CONCATENATE(Devoirs[[#This Row],[nb de jour]],": ",Devoirs[[#This Row],[Tâches]])</f>
        <v>#VALUE!</v>
      </c>
      <c r="G57" s="4" t="e">
        <f>IF(ISBLANK(Devoirs[[#This Row],[Date début]]),"",UPPER(TEXT(Devoirs[[#This Row],[Date début]],"jjj")))</f>
        <v>#VALUE!</v>
      </c>
      <c r="H57" s="4" t="e">
        <f>IF(ISBLANK(Devoirs[[#This Row],[Date début]]),"",UPPER(TEXT(Devoirs[[#This Row],[Date début]],"mmm")))</f>
        <v>#VALUE!</v>
      </c>
    </row>
    <row r="58" spans="1:11" ht="27" customHeight="1" x14ac:dyDescent="0.3">
      <c r="A58" s="24"/>
      <c r="B58" s="26"/>
      <c r="C58" s="26"/>
      <c r="E58" s="25"/>
      <c r="F58" s="4" t="e">
        <f>CONCATENATE(Devoirs[[#This Row],[nb de jour]],": ",Devoirs[[#This Row],[Tâches]])</f>
        <v>#VALUE!</v>
      </c>
      <c r="G58" s="4" t="e">
        <f>IF(ISBLANK(Devoirs[[#This Row],[Date début]]),"",UPPER(TEXT(Devoirs[[#This Row],[Date début]],"jjj")))</f>
        <v>#VALUE!</v>
      </c>
      <c r="H58" s="4" t="e">
        <f>IF(ISBLANK(Devoirs[[#This Row],[Date début]]),"",UPPER(TEXT(Devoirs[[#This Row],[Date début]],"mmm")))</f>
        <v>#VALUE!</v>
      </c>
    </row>
    <row r="59" spans="1:11" ht="27" customHeight="1" x14ac:dyDescent="0.3">
      <c r="A59" s="24"/>
      <c r="B59" s="26"/>
      <c r="C59" s="26"/>
      <c r="E59" s="25"/>
      <c r="F59" s="4" t="e">
        <f>CONCATENATE(Devoirs[[#This Row],[nb de jour]],": ",Devoirs[[#This Row],[Tâches]])</f>
        <v>#VALUE!</v>
      </c>
      <c r="G59" s="4" t="e">
        <f>IF(ISBLANK(Devoirs[[#This Row],[Date début]]),"",UPPER(TEXT(Devoirs[[#This Row],[Date début]],"jjj")))</f>
        <v>#VALUE!</v>
      </c>
      <c r="H59" s="4" t="e">
        <f>IF(ISBLANK(Devoirs[[#This Row],[Date début]]),"",UPPER(TEXT(Devoirs[[#This Row],[Date début]],"mmm")))</f>
        <v>#VALUE!</v>
      </c>
    </row>
    <row r="60" spans="1:11" ht="27" customHeight="1" x14ac:dyDescent="0.3">
      <c r="A60" s="24"/>
      <c r="B60" s="26"/>
      <c r="C60" s="26"/>
      <c r="E60" s="25"/>
      <c r="F60" s="4" t="e">
        <f>CONCATENATE(Devoirs[[#This Row],[nb de jour]],": ",Devoirs[[#This Row],[Tâches]])</f>
        <v>#VALUE!</v>
      </c>
      <c r="G60" s="4" t="e">
        <f>IF(ISBLANK(Devoirs[[#This Row],[Date début]]),"",UPPER(TEXT(Devoirs[[#This Row],[Date début]],"jjj")))</f>
        <v>#VALUE!</v>
      </c>
      <c r="H60" s="4" t="e">
        <f>IF(ISBLANK(Devoirs[[#This Row],[Date début]]),"",UPPER(TEXT(Devoirs[[#This Row],[Date début]],"mmm")))</f>
        <v>#VALUE!</v>
      </c>
    </row>
    <row r="61" spans="1:11" ht="27" customHeight="1" x14ac:dyDescent="0.3">
      <c r="A61" s="24"/>
      <c r="B61" s="26"/>
      <c r="C61" s="26"/>
      <c r="E61" s="25"/>
      <c r="F61" s="4" t="e">
        <f>CONCATENATE(Devoirs[[#This Row],[nb de jour]],": ",Devoirs[[#This Row],[Tâches]])</f>
        <v>#VALUE!</v>
      </c>
      <c r="G61" s="4" t="e">
        <f>IF(ISBLANK(Devoirs[[#This Row],[Date début]]),"",UPPER(TEXT(Devoirs[[#This Row],[Date début]],"jjj")))</f>
        <v>#VALUE!</v>
      </c>
      <c r="H61" s="4" t="e">
        <f>IF(ISBLANK(Devoirs[[#This Row],[Date début]]),"",UPPER(TEXT(Devoirs[[#This Row],[Date début]],"mmm")))</f>
        <v>#VALUE!</v>
      </c>
    </row>
    <row r="62" spans="1:11" ht="27" customHeight="1" x14ac:dyDescent="0.3">
      <c r="A62" s="24"/>
      <c r="B62" s="26"/>
      <c r="C62" s="26"/>
      <c r="E62" s="25"/>
      <c r="F62" s="4" t="e">
        <f>CONCATENATE(Devoirs[[#This Row],[nb de jour]],": ",Devoirs[[#This Row],[Tâches]])</f>
        <v>#VALUE!</v>
      </c>
      <c r="G62" s="4" t="e">
        <f>IF(ISBLANK(Devoirs[[#This Row],[Date début]]),"",UPPER(TEXT(Devoirs[[#This Row],[Date début]],"jjj")))</f>
        <v>#VALUE!</v>
      </c>
      <c r="H62" s="4" t="e">
        <f>IF(ISBLANK(Devoirs[[#This Row],[Date début]]),"",UPPER(TEXT(Devoirs[[#This Row],[Date début]],"mmm")))</f>
        <v>#VALUE!</v>
      </c>
    </row>
    <row r="63" spans="1:11" ht="27" customHeight="1" x14ac:dyDescent="0.3">
      <c r="A63" s="24"/>
      <c r="B63" s="26"/>
      <c r="C63" s="26"/>
      <c r="E63" s="25"/>
      <c r="F63" s="4" t="e">
        <f>CONCATENATE(Devoirs[[#This Row],[nb de jour]],": ",Devoirs[[#This Row],[Tâches]])</f>
        <v>#VALUE!</v>
      </c>
      <c r="G63" s="4" t="e">
        <f>IF(ISBLANK(Devoirs[[#This Row],[Date début]]),"",UPPER(TEXT(Devoirs[[#This Row],[Date début]],"jjj")))</f>
        <v>#VALUE!</v>
      </c>
      <c r="H63" s="4" t="e">
        <f>IF(ISBLANK(Devoirs[[#This Row],[Date début]]),"",UPPER(TEXT(Devoirs[[#This Row],[Date début]],"mmm")))</f>
        <v>#VALUE!</v>
      </c>
    </row>
    <row r="64" spans="1:11" ht="27" customHeight="1" x14ac:dyDescent="0.3">
      <c r="A64" s="24"/>
      <c r="B64" s="26"/>
      <c r="C64" s="26"/>
      <c r="E64" s="25"/>
      <c r="F64" s="4" t="e">
        <f>CONCATENATE(Devoirs[[#This Row],[nb de jour]],": ",Devoirs[[#This Row],[Tâches]])</f>
        <v>#VALUE!</v>
      </c>
      <c r="G64" s="4" t="e">
        <f>IF(ISBLANK(Devoirs[[#This Row],[Date début]]),"",UPPER(TEXT(Devoirs[[#This Row],[Date début]],"jjj")))</f>
        <v>#VALUE!</v>
      </c>
      <c r="H64" s="4" t="e">
        <f>IF(ISBLANK(Devoirs[[#This Row],[Date début]]),"",UPPER(TEXT(Devoirs[[#This Row],[Date début]],"mmm")))</f>
        <v>#VALUE!</v>
      </c>
    </row>
    <row r="65" spans="1:8" ht="27" customHeight="1" x14ac:dyDescent="0.3">
      <c r="A65" s="24"/>
      <c r="B65" s="26"/>
      <c r="C65" s="26"/>
      <c r="E65" s="25"/>
      <c r="F65" s="4" t="e">
        <f>CONCATENATE(Devoirs[[#This Row],[nb de jour]],": ",Devoirs[[#This Row],[Tâches]])</f>
        <v>#VALUE!</v>
      </c>
      <c r="G65" s="4" t="e">
        <f>IF(ISBLANK(Devoirs[[#This Row],[Date début]]),"",UPPER(TEXT(Devoirs[[#This Row],[Date début]],"jjj")))</f>
        <v>#VALUE!</v>
      </c>
      <c r="H65" s="4" t="e">
        <f>IF(ISBLANK(Devoirs[[#This Row],[Date début]]),"",UPPER(TEXT(Devoirs[[#This Row],[Date début]],"mmm")))</f>
        <v>#VALUE!</v>
      </c>
    </row>
    <row r="66" spans="1:8" ht="27" customHeight="1" x14ac:dyDescent="0.3">
      <c r="A66" s="24"/>
      <c r="B66" s="26"/>
      <c r="C66" s="26"/>
      <c r="E66" s="25"/>
      <c r="F66" s="4" t="e">
        <f>CONCATENATE(Devoirs[[#This Row],[nb de jour]],": ",Devoirs[[#This Row],[Tâches]])</f>
        <v>#VALUE!</v>
      </c>
      <c r="G66" s="4" t="e">
        <f>IF(ISBLANK(Devoirs[[#This Row],[Date début]]),"",UPPER(TEXT(Devoirs[[#This Row],[Date début]],"jjj")))</f>
        <v>#VALUE!</v>
      </c>
      <c r="H66" s="4" t="e">
        <f>IF(ISBLANK(Devoirs[[#This Row],[Date début]]),"",UPPER(TEXT(Devoirs[[#This Row],[Date début]],"mmm")))</f>
        <v>#VALUE!</v>
      </c>
    </row>
    <row r="67" spans="1:8" ht="27" customHeight="1" x14ac:dyDescent="0.3">
      <c r="A67" s="24"/>
      <c r="B67" s="26"/>
      <c r="C67" s="26"/>
      <c r="E67" s="25"/>
      <c r="F67" s="4" t="e">
        <f>CONCATENATE(Devoirs[[#This Row],[nb de jour]],": ",Devoirs[[#This Row],[Tâches]])</f>
        <v>#VALUE!</v>
      </c>
      <c r="G67" s="4" t="e">
        <f>IF(ISBLANK(Devoirs[[#This Row],[Date début]]),"",UPPER(TEXT(Devoirs[[#This Row],[Date début]],"jjj")))</f>
        <v>#VALUE!</v>
      </c>
      <c r="H67" s="4" t="e">
        <f>IF(ISBLANK(Devoirs[[#This Row],[Date début]]),"",UPPER(TEXT(Devoirs[[#This Row],[Date début]],"mmm")))</f>
        <v>#VALUE!</v>
      </c>
    </row>
    <row r="68" spans="1:8" ht="27" customHeight="1" x14ac:dyDescent="0.3">
      <c r="A68" s="24"/>
      <c r="B68" s="26"/>
      <c r="C68" s="26"/>
      <c r="E68" s="25"/>
      <c r="F68" s="4" t="e">
        <f>CONCATENATE(Devoirs[[#This Row],[nb de jour]],": ",Devoirs[[#This Row],[Tâches]])</f>
        <v>#VALUE!</v>
      </c>
      <c r="G68" s="4" t="e">
        <f>IF(ISBLANK(Devoirs[[#This Row],[Date début]]),"",UPPER(TEXT(Devoirs[[#This Row],[Date début]],"jjj")))</f>
        <v>#VALUE!</v>
      </c>
      <c r="H68" s="4" t="e">
        <f>IF(ISBLANK(Devoirs[[#This Row],[Date début]]),"",UPPER(TEXT(Devoirs[[#This Row],[Date début]],"mmm")))</f>
        <v>#VALUE!</v>
      </c>
    </row>
    <row r="69" spans="1:8" ht="27" customHeight="1" x14ac:dyDescent="0.3">
      <c r="A69" s="24"/>
      <c r="B69" s="26"/>
      <c r="C69" s="26"/>
      <c r="E69" s="25"/>
      <c r="F69" s="4" t="e">
        <f>CONCATENATE(Devoirs[[#This Row],[nb de jour]],": ",Devoirs[[#This Row],[Tâches]])</f>
        <v>#VALUE!</v>
      </c>
      <c r="G69" s="4" t="e">
        <f>IF(ISBLANK(Devoirs[[#This Row],[Date début]]),"",UPPER(TEXT(Devoirs[[#This Row],[Date début]],"jjj")))</f>
        <v>#VALUE!</v>
      </c>
      <c r="H69" s="4" t="e">
        <f>IF(ISBLANK(Devoirs[[#This Row],[Date début]]),"",UPPER(TEXT(Devoirs[[#This Row],[Date début]],"mmm")))</f>
        <v>#VALUE!</v>
      </c>
    </row>
    <row r="70" spans="1:8" ht="27" customHeight="1" x14ac:dyDescent="0.3">
      <c r="A70" s="24"/>
      <c r="B70" s="26"/>
      <c r="C70" s="26"/>
      <c r="E70" s="25"/>
      <c r="F70" s="4" t="e">
        <f>CONCATENATE(Devoirs[[#This Row],[nb de jour]],": ",Devoirs[[#This Row],[Tâches]])</f>
        <v>#VALUE!</v>
      </c>
      <c r="G70" s="4" t="e">
        <f>IF(ISBLANK(Devoirs[[#This Row],[Date début]]),"",UPPER(TEXT(Devoirs[[#This Row],[Date début]],"jjj")))</f>
        <v>#VALUE!</v>
      </c>
      <c r="H70" s="4" t="e">
        <f>IF(ISBLANK(Devoirs[[#This Row],[Date début]]),"",UPPER(TEXT(Devoirs[[#This Row],[Date début]],"mmm")))</f>
        <v>#VALUE!</v>
      </c>
    </row>
    <row r="71" spans="1:8" ht="27" customHeight="1" x14ac:dyDescent="0.3">
      <c r="A71" s="24"/>
      <c r="B71" s="26"/>
      <c r="C71" s="26"/>
      <c r="E71" s="25"/>
      <c r="F71" s="4" t="e">
        <f>CONCATENATE(Devoirs[[#This Row],[nb de jour]],": ",Devoirs[[#This Row],[Tâches]])</f>
        <v>#VALUE!</v>
      </c>
      <c r="G71" s="4" t="e">
        <f>IF(ISBLANK(Devoirs[[#This Row],[Date début]]),"",UPPER(TEXT(Devoirs[[#This Row],[Date début]],"jjj")))</f>
        <v>#VALUE!</v>
      </c>
      <c r="H71" s="4" t="e">
        <f>IF(ISBLANK(Devoirs[[#This Row],[Date début]]),"",UPPER(TEXT(Devoirs[[#This Row],[Date début]],"mmm")))</f>
        <v>#VALUE!</v>
      </c>
    </row>
    <row r="72" spans="1:8" ht="27" customHeight="1" x14ac:dyDescent="0.3">
      <c r="A72" s="24"/>
      <c r="B72" s="26"/>
      <c r="C72" s="26"/>
      <c r="E72" s="25"/>
      <c r="F72" s="4" t="e">
        <f>CONCATENATE(Devoirs[[#This Row],[nb de jour]],": ",Devoirs[[#This Row],[Tâches]])</f>
        <v>#VALUE!</v>
      </c>
      <c r="G72" s="4" t="e">
        <f>IF(ISBLANK(Devoirs[[#This Row],[Date début]]),"",UPPER(TEXT(Devoirs[[#This Row],[Date début]],"jjj")))</f>
        <v>#VALUE!</v>
      </c>
      <c r="H72" s="4" t="e">
        <f>IF(ISBLANK(Devoirs[[#This Row],[Date début]]),"",UPPER(TEXT(Devoirs[[#This Row],[Date début]],"mmm")))</f>
        <v>#VALUE!</v>
      </c>
    </row>
    <row r="73" spans="1:8" ht="27" customHeight="1" x14ac:dyDescent="0.3">
      <c r="A73" s="24"/>
      <c r="B73" s="26"/>
      <c r="C73" s="26"/>
      <c r="E73" s="25"/>
    </row>
    <row r="74" spans="1:8" ht="27" customHeight="1" x14ac:dyDescent="0.3">
      <c r="A74" s="24"/>
      <c r="B74" s="26"/>
      <c r="C74" s="26"/>
      <c r="E74" s="25"/>
      <c r="F74" s="4" t="e">
        <f>CONCATENATE(Devoirs[[#This Row],[nb de jour]],": ",Devoirs[[#This Row],[Tâches]])</f>
        <v>#VALUE!</v>
      </c>
      <c r="G74" s="4" t="e">
        <f>IF(ISBLANK(Devoirs[[#This Row],[Date début]]),"",UPPER(TEXT(Devoirs[[#This Row],[Date début]],"jjj")))</f>
        <v>#VALUE!</v>
      </c>
      <c r="H74" s="4" t="e">
        <f>IF(ISBLANK(Devoirs[[#This Row],[Date début]]),"",UPPER(TEXT(Devoirs[[#This Row],[Date début]],"mmm")))</f>
        <v>#VALUE!</v>
      </c>
    </row>
    <row r="75" spans="1:8" ht="27" customHeight="1" x14ac:dyDescent="0.3">
      <c r="A75" s="24"/>
      <c r="B75" s="26"/>
      <c r="C75" s="26"/>
      <c r="E75" s="25"/>
      <c r="F75" s="4" t="e">
        <f>CONCATENATE(Devoirs[[#This Row],[nb de jour]],": ",Devoirs[[#This Row],[Tâches]])</f>
        <v>#VALUE!</v>
      </c>
      <c r="G75" s="4" t="e">
        <f>IF(ISBLANK(Devoirs[[#This Row],[Date début]]),"",UPPER(TEXT(Devoirs[[#This Row],[Date début]],"jjj")))</f>
        <v>#VALUE!</v>
      </c>
      <c r="H75" s="4" t="e">
        <f>IF(ISBLANK(Devoirs[[#This Row],[Date début]]),"",UPPER(TEXT(Devoirs[[#This Row],[Date début]],"mmm")))</f>
        <v>#VALUE!</v>
      </c>
    </row>
    <row r="76" spans="1:8" ht="27" customHeight="1" x14ac:dyDescent="0.3">
      <c r="A76" s="24"/>
      <c r="B76" s="26"/>
      <c r="C76" s="26"/>
      <c r="E76" s="25"/>
      <c r="F76" s="4" t="e">
        <f>CONCATENATE(Devoirs[[#This Row],[nb de jour]],": ",Devoirs[[#This Row],[Tâches]])</f>
        <v>#VALUE!</v>
      </c>
      <c r="G76" s="4" t="e">
        <f>IF(ISBLANK(Devoirs[[#This Row],[Date début]]),"",UPPER(TEXT(Devoirs[[#This Row],[Date début]],"jjj")))</f>
        <v>#VALUE!</v>
      </c>
      <c r="H76" s="4" t="e">
        <f>IF(ISBLANK(Devoirs[[#This Row],[Date début]]),"",UPPER(TEXT(Devoirs[[#This Row],[Date début]],"mmm")))</f>
        <v>#VALUE!</v>
      </c>
    </row>
    <row r="77" spans="1:8" ht="27" customHeight="1" x14ac:dyDescent="0.3">
      <c r="A77" s="24"/>
      <c r="B77" s="26"/>
      <c r="C77" s="26"/>
      <c r="E77" s="25"/>
      <c r="F77" s="4" t="e">
        <f>CONCATENATE(Devoirs[[#This Row],[nb de jour]],": ",Devoirs[[#This Row],[Tâches]])</f>
        <v>#VALUE!</v>
      </c>
      <c r="G77" s="4" t="e">
        <f>IF(ISBLANK(Devoirs[[#This Row],[Date début]]),"",UPPER(TEXT(Devoirs[[#This Row],[Date début]],"jjj")))</f>
        <v>#VALUE!</v>
      </c>
      <c r="H77" s="4" t="e">
        <f>IF(ISBLANK(Devoirs[[#This Row],[Date début]]),"",UPPER(TEXT(Devoirs[[#This Row],[Date début]],"mmm")))</f>
        <v>#VALUE!</v>
      </c>
    </row>
    <row r="78" spans="1:8" ht="27" customHeight="1" x14ac:dyDescent="0.3">
      <c r="A78" s="24"/>
      <c r="B78" s="26"/>
      <c r="C78" s="26"/>
      <c r="E78" s="25"/>
      <c r="F78" s="4" t="e">
        <f>CONCATENATE(Devoirs[[#This Row],[nb de jour]],": ",Devoirs[[#This Row],[Tâches]])</f>
        <v>#VALUE!</v>
      </c>
      <c r="G78" s="4" t="e">
        <f>IF(ISBLANK(Devoirs[[#This Row],[Date début]]),"",UPPER(TEXT(Devoirs[[#This Row],[Date début]],"jjj")))</f>
        <v>#VALUE!</v>
      </c>
      <c r="H78" s="4" t="e">
        <f>IF(ISBLANK(Devoirs[[#This Row],[Date début]]),"",UPPER(TEXT(Devoirs[[#This Row],[Date début]],"mmm")))</f>
        <v>#VALUE!</v>
      </c>
    </row>
    <row r="79" spans="1:8" ht="27" customHeight="1" x14ac:dyDescent="0.3">
      <c r="A79" s="24"/>
      <c r="B79" s="26"/>
      <c r="C79" s="26"/>
      <c r="E79" s="25"/>
      <c r="F79" s="4" t="e">
        <f>CONCATENATE(Devoirs[[#This Row],[nb de jour]],": ",Devoirs[[#This Row],[Tâches]])</f>
        <v>#VALUE!</v>
      </c>
      <c r="G79" s="4" t="e">
        <f>IF(ISBLANK(Devoirs[[#This Row],[Date début]]),"",UPPER(TEXT(Devoirs[[#This Row],[Date début]],"jjj")))</f>
        <v>#VALUE!</v>
      </c>
      <c r="H79" s="4" t="e">
        <f>IF(ISBLANK(Devoirs[[#This Row],[Date début]]),"",UPPER(TEXT(Devoirs[[#This Row],[Date début]],"mmm")))</f>
        <v>#VALUE!</v>
      </c>
    </row>
    <row r="80" spans="1:8" ht="27" customHeight="1" x14ac:dyDescent="0.3">
      <c r="A80" s="24"/>
      <c r="B80" s="26"/>
      <c r="C80" s="26"/>
      <c r="E80" s="25"/>
      <c r="F80" s="4" t="e">
        <f>CONCATENATE(Devoirs[[#This Row],[nb de jour]],": ",Devoirs[[#This Row],[Tâches]])</f>
        <v>#VALUE!</v>
      </c>
      <c r="G80" s="4" t="e">
        <f>IF(ISBLANK(Devoirs[[#This Row],[Date début]]),"",UPPER(TEXT(Devoirs[[#This Row],[Date début]],"jjj")))</f>
        <v>#VALUE!</v>
      </c>
      <c r="H80" s="4" t="e">
        <f>IF(ISBLANK(Devoirs[[#This Row],[Date début]]),"",UPPER(TEXT(Devoirs[[#This Row],[Date début]],"mmm")))</f>
        <v>#VALUE!</v>
      </c>
    </row>
    <row r="81" spans="1:8" ht="27" customHeight="1" x14ac:dyDescent="0.3">
      <c r="A81" s="24"/>
      <c r="B81" s="26"/>
      <c r="C81" s="26"/>
      <c r="E81" s="25"/>
      <c r="F81" s="4" t="e">
        <f>CONCATENATE(Devoirs[[#This Row],[nb de jour]],": ",Devoirs[[#This Row],[Tâches]])</f>
        <v>#VALUE!</v>
      </c>
      <c r="G81" s="4" t="e">
        <f>IF(ISBLANK(Devoirs[[#This Row],[Date début]]),"",UPPER(TEXT(Devoirs[[#This Row],[Date début]],"jjj")))</f>
        <v>#VALUE!</v>
      </c>
      <c r="H81" s="4" t="e">
        <f>IF(ISBLANK(Devoirs[[#This Row],[Date début]]),"",UPPER(TEXT(Devoirs[[#This Row],[Date début]],"mmm")))</f>
        <v>#VALUE!</v>
      </c>
    </row>
    <row r="82" spans="1:8" ht="27" customHeight="1" x14ac:dyDescent="0.3">
      <c r="A82" s="24"/>
      <c r="B82" s="26"/>
      <c r="C82" s="26"/>
      <c r="E82" s="25"/>
      <c r="F82" s="4" t="e">
        <f>CONCATENATE(Devoirs[[#This Row],[nb de jour]],": ",Devoirs[[#This Row],[Tâches]])</f>
        <v>#VALUE!</v>
      </c>
      <c r="G82" s="4" t="e">
        <f>IF(ISBLANK(Devoirs[[#This Row],[Date début]]),"",UPPER(TEXT(Devoirs[[#This Row],[Date début]],"jjj")))</f>
        <v>#VALUE!</v>
      </c>
      <c r="H82" s="4" t="e">
        <f>IF(ISBLANK(Devoirs[[#This Row],[Date début]]),"",UPPER(TEXT(Devoirs[[#This Row],[Date début]],"mmm")))</f>
        <v>#VALUE!</v>
      </c>
    </row>
    <row r="83" spans="1:8" ht="27" customHeight="1" x14ac:dyDescent="0.3">
      <c r="A83" s="24"/>
      <c r="B83" s="26"/>
      <c r="C83" s="26"/>
      <c r="E83" s="25"/>
      <c r="F83" s="4" t="e">
        <f>CONCATENATE(Devoirs[[#This Row],[nb de jour]],": ",Devoirs[[#This Row],[Tâches]])</f>
        <v>#VALUE!</v>
      </c>
      <c r="G83" s="4" t="e">
        <f>IF(ISBLANK(Devoirs[[#This Row],[Date début]]),"",UPPER(TEXT(Devoirs[[#This Row],[Date début]],"jjj")))</f>
        <v>#VALUE!</v>
      </c>
      <c r="H83" s="4" t="e">
        <f>IF(ISBLANK(Devoirs[[#This Row],[Date début]]),"",UPPER(TEXT(Devoirs[[#This Row],[Date début]],"mmm")))</f>
        <v>#VALUE!</v>
      </c>
    </row>
    <row r="84" spans="1:8" ht="27" customHeight="1" x14ac:dyDescent="0.3">
      <c r="A84" s="24"/>
      <c r="B84" s="26"/>
      <c r="C84" s="26"/>
      <c r="E84" s="25"/>
      <c r="F84" s="4" t="e">
        <f>CONCATENATE(Devoirs[[#This Row],[nb de jour]],": ",Devoirs[[#This Row],[Tâches]])</f>
        <v>#VALUE!</v>
      </c>
      <c r="G84" s="4" t="e">
        <f>IF(ISBLANK(Devoirs[[#This Row],[Date début]]),"",UPPER(TEXT(Devoirs[[#This Row],[Date début]],"jjj")))</f>
        <v>#VALUE!</v>
      </c>
      <c r="H84" s="4" t="e">
        <f>IF(ISBLANK(Devoirs[[#This Row],[Date début]]),"",UPPER(TEXT(Devoirs[[#This Row],[Date début]],"mmm")))</f>
        <v>#VALUE!</v>
      </c>
    </row>
    <row r="85" spans="1:8" ht="27" customHeight="1" x14ac:dyDescent="0.3">
      <c r="A85" s="24"/>
      <c r="B85" s="26"/>
      <c r="C85" s="26"/>
      <c r="E85" s="25"/>
      <c r="F85" s="4" t="e">
        <f>CONCATENATE(Devoirs[[#This Row],[nb de jour]],": ",Devoirs[[#This Row],[Tâches]])</f>
        <v>#VALUE!</v>
      </c>
      <c r="G85" s="4" t="e">
        <f>IF(ISBLANK(Devoirs[[#This Row],[Date début]]),"",UPPER(TEXT(Devoirs[[#This Row],[Date début]],"jjj")))</f>
        <v>#VALUE!</v>
      </c>
      <c r="H85" s="4" t="e">
        <f>IF(ISBLANK(Devoirs[[#This Row],[Date début]]),"",UPPER(TEXT(Devoirs[[#This Row],[Date début]],"mmm")))</f>
        <v>#VALUE!</v>
      </c>
    </row>
    <row r="86" spans="1:8" ht="27" customHeight="1" x14ac:dyDescent="0.3">
      <c r="A86" s="24"/>
      <c r="B86" s="26"/>
      <c r="C86" s="26"/>
      <c r="E86" s="25"/>
      <c r="F86" s="4" t="e">
        <f>CONCATENATE(Devoirs[[#This Row],[nb de jour]],": ",Devoirs[[#This Row],[Tâches]])</f>
        <v>#VALUE!</v>
      </c>
      <c r="G86" s="4" t="e">
        <f>IF(ISBLANK(Devoirs[[#This Row],[Date début]]),"",UPPER(TEXT(Devoirs[[#This Row],[Date début]],"jjj")))</f>
        <v>#VALUE!</v>
      </c>
      <c r="H86" s="4" t="e">
        <f>IF(ISBLANK(Devoirs[[#This Row],[Date début]]),"",UPPER(TEXT(Devoirs[[#This Row],[Date début]],"mmm")))</f>
        <v>#VALUE!</v>
      </c>
    </row>
    <row r="87" spans="1:8" ht="27" customHeight="1" x14ac:dyDescent="0.3">
      <c r="A87" s="24"/>
      <c r="B87" s="26"/>
      <c r="C87" s="26"/>
      <c r="E87" s="25"/>
      <c r="F87" s="4" t="e">
        <f>CONCATENATE(Devoirs[[#This Row],[nb de jour]],": ",Devoirs[[#This Row],[Tâches]])</f>
        <v>#VALUE!</v>
      </c>
      <c r="G87" s="4" t="e">
        <f>IF(ISBLANK(Devoirs[[#This Row],[Date début]]),"",UPPER(TEXT(Devoirs[[#This Row],[Date début]],"jjj")))</f>
        <v>#VALUE!</v>
      </c>
      <c r="H87" s="4" t="e">
        <f>IF(ISBLANK(Devoirs[[#This Row],[Date début]]),"",UPPER(TEXT(Devoirs[[#This Row],[Date début]],"mmm")))</f>
        <v>#VALUE!</v>
      </c>
    </row>
    <row r="88" spans="1:8" ht="27" customHeight="1" x14ac:dyDescent="0.3">
      <c r="A88" s="24"/>
      <c r="B88" s="26"/>
      <c r="C88" s="26"/>
      <c r="E88" s="25"/>
      <c r="F88" s="4" t="e">
        <f>CONCATENATE(Devoirs[[#This Row],[nb de jour]],": ",Devoirs[[#This Row],[Tâches]])</f>
        <v>#VALUE!</v>
      </c>
      <c r="G88" s="4" t="e">
        <f>IF(ISBLANK(Devoirs[[#This Row],[Date début]]),"",UPPER(TEXT(Devoirs[[#This Row],[Date début]],"jjj")))</f>
        <v>#VALUE!</v>
      </c>
      <c r="H88" s="4" t="e">
        <f>IF(ISBLANK(Devoirs[[#This Row],[Date début]]),"",UPPER(TEXT(Devoirs[[#This Row],[Date début]],"mmm")))</f>
        <v>#VALUE!</v>
      </c>
    </row>
    <row r="89" spans="1:8" ht="27" customHeight="1" x14ac:dyDescent="0.3">
      <c r="A89" s="24"/>
      <c r="B89" s="26"/>
      <c r="C89" s="26"/>
      <c r="E89" s="25"/>
      <c r="F89" s="4" t="e">
        <f>CONCATENATE(Devoirs[[#This Row],[nb de jour]],": ",Devoirs[[#This Row],[Tâches]])</f>
        <v>#VALUE!</v>
      </c>
      <c r="G89" s="4" t="e">
        <f>IF(ISBLANK(Devoirs[[#This Row],[Date début]]),"",UPPER(TEXT(Devoirs[[#This Row],[Date début]],"jjj")))</f>
        <v>#VALUE!</v>
      </c>
      <c r="H89" s="4" t="e">
        <f>IF(ISBLANK(Devoirs[[#This Row],[Date début]]),"",UPPER(TEXT(Devoirs[[#This Row],[Date début]],"mmm")))</f>
        <v>#VALUE!</v>
      </c>
    </row>
    <row r="90" spans="1:8" ht="27" customHeight="1" x14ac:dyDescent="0.3">
      <c r="A90" s="24"/>
      <c r="B90" s="26"/>
      <c r="C90" s="26"/>
      <c r="E90" s="25"/>
      <c r="F90" s="9" t="s">
        <v>12</v>
      </c>
      <c r="G90" s="8" t="s">
        <v>14</v>
      </c>
      <c r="H90" s="22" t="s">
        <v>16</v>
      </c>
    </row>
    <row r="91" spans="1:8" ht="27" customHeight="1" x14ac:dyDescent="0.3">
      <c r="A91" s="24"/>
      <c r="B91" s="26"/>
      <c r="C91" s="26"/>
      <c r="E91" s="25"/>
      <c r="F91" s="4" t="e">
        <f>CONCATENATE(Devoirs[[#This Row],[nb de jour]],": ",Devoirs[[#This Row],[Tâches]])</f>
        <v>#VALUE!</v>
      </c>
      <c r="G91" s="4" t="e">
        <f>IF(ISBLANK(Devoirs[[#This Row],[Date début]]),"",UPPER(TEXT(Devoirs[[#This Row],[Date début]],"jjj")))</f>
        <v>#VALUE!</v>
      </c>
      <c r="H91" s="4" t="e">
        <f>IF(ISBLANK(Devoirs[[#This Row],[Date début]]),"",UPPER(TEXT(Devoirs[[#This Row],[Date début]],"mmm")))</f>
        <v>#VALUE!</v>
      </c>
    </row>
    <row r="92" spans="1:8" ht="27" customHeight="1" x14ac:dyDescent="0.3">
      <c r="A92" s="24"/>
      <c r="B92" s="26"/>
      <c r="C92" s="26"/>
      <c r="E92" s="25"/>
      <c r="F92" s="4" t="e">
        <f>CONCATENATE(Devoirs[[#This Row],[nb de jour]],": ",Devoirs[[#This Row],[Tâches]])</f>
        <v>#VALUE!</v>
      </c>
      <c r="G92" s="4" t="e">
        <f>IF(ISBLANK(Devoirs[[#This Row],[Date début]]),"",UPPER(TEXT(Devoirs[[#This Row],[Date début]],"jjj")))</f>
        <v>#VALUE!</v>
      </c>
      <c r="H92" s="4" t="e">
        <f>IF(ISBLANK(Devoirs[[#This Row],[Date début]]),"",UPPER(TEXT(Devoirs[[#This Row],[Date début]],"mmm")))</f>
        <v>#VALUE!</v>
      </c>
    </row>
    <row r="93" spans="1:8" ht="27" customHeight="1" x14ac:dyDescent="0.3">
      <c r="A93" s="24"/>
      <c r="B93" s="26"/>
      <c r="C93" s="26"/>
      <c r="E93" s="25"/>
      <c r="F93" s="4" t="e">
        <f>CONCATENATE(Devoirs[[#This Row],[nb de jour]],": ",Devoirs[[#This Row],[Tâches]])</f>
        <v>#VALUE!</v>
      </c>
      <c r="G93" s="4" t="e">
        <f>IF(ISBLANK(Devoirs[[#This Row],[Date début]]),"",UPPER(TEXT(Devoirs[[#This Row],[Date début]],"jjj")))</f>
        <v>#VALUE!</v>
      </c>
      <c r="H93" s="4" t="e">
        <f>IF(ISBLANK(Devoirs[[#This Row],[Date début]]),"",UPPER(TEXT(Devoirs[[#This Row],[Date début]],"mmm")))</f>
        <v>#VALUE!</v>
      </c>
    </row>
    <row r="94" spans="1:8" ht="27" customHeight="1" x14ac:dyDescent="0.3">
      <c r="A94" s="24"/>
      <c r="B94" s="26"/>
      <c r="C94" s="26"/>
      <c r="E94" s="25"/>
      <c r="F94" s="4" t="e">
        <f>CONCATENATE(Devoirs[[#This Row],[nb de jour]],": ",Devoirs[[#This Row],[Tâches]])</f>
        <v>#VALUE!</v>
      </c>
      <c r="G94" s="4" t="e">
        <f>IF(ISBLANK(Devoirs[[#This Row],[Date début]]),"",UPPER(TEXT(Devoirs[[#This Row],[Date début]],"jjj")))</f>
        <v>#VALUE!</v>
      </c>
      <c r="H94" s="4" t="e">
        <f>IF(ISBLANK(Devoirs[[#This Row],[Date début]]),"",UPPER(TEXT(Devoirs[[#This Row],[Date début]],"mmm")))</f>
        <v>#VALUE!</v>
      </c>
    </row>
    <row r="95" spans="1:8" ht="27" customHeight="1" x14ac:dyDescent="0.3">
      <c r="A95" s="24"/>
      <c r="B95" s="26"/>
      <c r="C95" s="26"/>
      <c r="E95" s="25"/>
      <c r="F95" s="4" t="e">
        <f>CONCATENATE(Devoirs[[#This Row],[nb de jour]],": ",Devoirs[[#This Row],[Tâches]])</f>
        <v>#VALUE!</v>
      </c>
      <c r="G95" s="4" t="e">
        <f>IF(ISBLANK(Devoirs[[#This Row],[Date début]]),"",UPPER(TEXT(Devoirs[[#This Row],[Date début]],"jjj")))</f>
        <v>#VALUE!</v>
      </c>
      <c r="H95" s="4" t="e">
        <f>IF(ISBLANK(Devoirs[[#This Row],[Date début]]),"",UPPER(TEXT(Devoirs[[#This Row],[Date début]],"mmm")))</f>
        <v>#VALUE!</v>
      </c>
    </row>
    <row r="96" spans="1:8" ht="27" customHeight="1" x14ac:dyDescent="0.3">
      <c r="A96" s="24"/>
      <c r="B96" s="26"/>
      <c r="C96" s="26"/>
      <c r="E96" s="25"/>
      <c r="F96" s="4" t="e">
        <f>CONCATENATE(Devoirs[[#This Row],[nb de jour]],": ",Devoirs[[#This Row],[Tâches]])</f>
        <v>#VALUE!</v>
      </c>
      <c r="G96" s="4" t="e">
        <f>IF(ISBLANK(Devoirs[[#This Row],[Date début]]),"",UPPER(TEXT(Devoirs[[#This Row],[Date début]],"jjj")))</f>
        <v>#VALUE!</v>
      </c>
      <c r="H96" s="4" t="e">
        <f>IF(ISBLANK(Devoirs[[#This Row],[Date début]]),"",UPPER(TEXT(Devoirs[[#This Row],[Date début]],"mmm")))</f>
        <v>#VALUE!</v>
      </c>
    </row>
    <row r="97" spans="1:8" ht="27" customHeight="1" x14ac:dyDescent="0.3">
      <c r="A97" s="24"/>
      <c r="B97" s="26"/>
      <c r="C97" s="26"/>
      <c r="E97" s="25"/>
      <c r="F97" s="4" t="e">
        <f>CONCATENATE(Devoirs[[#This Row],[nb de jour]],": ",Devoirs[[#This Row],[Tâches]])</f>
        <v>#VALUE!</v>
      </c>
      <c r="G97" s="4" t="e">
        <f>IF(ISBLANK(Devoirs[[#This Row],[Date début]]),"",UPPER(TEXT(Devoirs[[#This Row],[Date début]],"jjj")))</f>
        <v>#VALUE!</v>
      </c>
      <c r="H97" s="4" t="e">
        <f>IF(ISBLANK(Devoirs[[#This Row],[Date début]]),"",UPPER(TEXT(Devoirs[[#This Row],[Date début]],"mmm")))</f>
        <v>#VALUE!</v>
      </c>
    </row>
    <row r="98" spans="1:8" ht="27" customHeight="1" x14ac:dyDescent="0.3">
      <c r="A98" s="24"/>
      <c r="B98" s="26"/>
      <c r="C98" s="26"/>
      <c r="E98" s="25"/>
      <c r="F98" s="4" t="e">
        <f>CONCATENATE(Devoirs[[#This Row],[nb de jour]],": ",Devoirs[[#This Row],[Tâches]])</f>
        <v>#VALUE!</v>
      </c>
      <c r="G98" s="4" t="e">
        <f>IF(ISBLANK(Devoirs[[#This Row],[Date début]]),"",UPPER(TEXT(Devoirs[[#This Row],[Date début]],"jjj")))</f>
        <v>#VALUE!</v>
      </c>
      <c r="H98" s="4" t="e">
        <f>IF(ISBLANK(Devoirs[[#This Row],[Date début]]),"",UPPER(TEXT(Devoirs[[#This Row],[Date début]],"mmm")))</f>
        <v>#VALUE!</v>
      </c>
    </row>
    <row r="99" spans="1:8" ht="27" customHeight="1" x14ac:dyDescent="0.3">
      <c r="A99" s="24"/>
      <c r="B99" s="26"/>
      <c r="C99" s="26"/>
      <c r="E99" s="25"/>
      <c r="F99" s="4" t="e">
        <f>CONCATENATE(Devoirs[[#This Row],[nb de jour]],": ",Devoirs[[#This Row],[Tâches]])</f>
        <v>#VALUE!</v>
      </c>
      <c r="G99" s="4" t="e">
        <f>IF(ISBLANK(Devoirs[[#This Row],[Date début]]),"",UPPER(TEXT(Devoirs[[#This Row],[Date début]],"jjj")))</f>
        <v>#VALUE!</v>
      </c>
      <c r="H99" s="4" t="e">
        <f>IF(ISBLANK(Devoirs[[#This Row],[Date début]]),"",UPPER(TEXT(Devoirs[[#This Row],[Date début]],"mmm")))</f>
        <v>#VALUE!</v>
      </c>
    </row>
    <row r="100" spans="1:8" ht="27" customHeight="1" x14ac:dyDescent="0.3">
      <c r="A100" s="24"/>
      <c r="B100" s="26"/>
      <c r="C100" s="26"/>
      <c r="E100" s="25"/>
      <c r="F100" s="4" t="e">
        <f>CONCATENATE(Devoirs[[#This Row],[nb de jour]],": ",Devoirs[[#This Row],[Tâches]])</f>
        <v>#VALUE!</v>
      </c>
      <c r="G100" s="4" t="e">
        <f>IF(ISBLANK(Devoirs[[#This Row],[Date début]]),"",UPPER(TEXT(Devoirs[[#This Row],[Date début]],"jjj")))</f>
        <v>#VALUE!</v>
      </c>
      <c r="H100" s="4" t="e">
        <f>IF(ISBLANK(Devoirs[[#This Row],[Date début]]),"",UPPER(TEXT(Devoirs[[#This Row],[Date début]],"mmm")))</f>
        <v>#VALUE!</v>
      </c>
    </row>
    <row r="101" spans="1:8" ht="27" customHeight="1" x14ac:dyDescent="0.3">
      <c r="A101" s="24"/>
      <c r="B101" s="26"/>
      <c r="C101" s="26"/>
      <c r="E101" s="25"/>
      <c r="F101" s="4" t="e">
        <f>CONCATENATE(Devoirs[[#This Row],[nb de jour]],": ",Devoirs[[#This Row],[Tâches]])</f>
        <v>#VALUE!</v>
      </c>
      <c r="G101" s="4" t="e">
        <f>IF(ISBLANK(Devoirs[[#This Row],[Date début]]),"",UPPER(TEXT(Devoirs[[#This Row],[Date début]],"jjj")))</f>
        <v>#VALUE!</v>
      </c>
      <c r="H101" s="4" t="e">
        <f>IF(ISBLANK(Devoirs[[#This Row],[Date début]]),"",UPPER(TEXT(Devoirs[[#This Row],[Date début]],"mmm")))</f>
        <v>#VALUE!</v>
      </c>
    </row>
    <row r="102" spans="1:8" ht="27" customHeight="1" x14ac:dyDescent="0.3">
      <c r="A102" s="24"/>
      <c r="B102" s="26"/>
      <c r="C102" s="26"/>
      <c r="E102" s="25"/>
      <c r="F102" s="4" t="e">
        <f>CONCATENATE(Devoirs[[#This Row],[nb de jour]],": ",Devoirs[[#This Row],[Tâches]])</f>
        <v>#VALUE!</v>
      </c>
      <c r="G102" s="4" t="e">
        <f>IF(ISBLANK(Devoirs[[#This Row],[Date début]]),"",UPPER(TEXT(Devoirs[[#This Row],[Date début]],"jjj")))</f>
        <v>#VALUE!</v>
      </c>
      <c r="H102" s="4" t="e">
        <f>IF(ISBLANK(Devoirs[[#This Row],[Date début]]),"",UPPER(TEXT(Devoirs[[#This Row],[Date début]],"mmm")))</f>
        <v>#VALUE!</v>
      </c>
    </row>
    <row r="103" spans="1:8" ht="27" customHeight="1" x14ac:dyDescent="0.3">
      <c r="A103" s="24"/>
      <c r="B103" s="9"/>
      <c r="C103" s="9"/>
      <c r="E103" s="25"/>
      <c r="F103" s="4" t="e">
        <f>CONCATENATE(Devoirs[[#This Row],[nb de jour]],": ",Devoirs[[#This Row],[Tâches]])</f>
        <v>#VALUE!</v>
      </c>
      <c r="G103" s="4" t="e">
        <f>IF(ISBLANK(Devoirs[[#This Row],[Date début]]),"",UPPER(TEXT(Devoirs[[#This Row],[Date début]],"jjj")))</f>
        <v>#VALUE!</v>
      </c>
      <c r="H103" s="4" t="e">
        <f>IF(ISBLANK(Devoirs[[#This Row],[Date début]]),"",UPPER(TEXT(Devoirs[[#This Row],[Date début]],"mmm")))</f>
        <v>#VALUE!</v>
      </c>
    </row>
    <row r="104" spans="1:8" ht="27" customHeight="1" x14ac:dyDescent="0.3">
      <c r="A104" s="24"/>
      <c r="B104" s="9"/>
      <c r="C104" s="9"/>
      <c r="E104" s="25"/>
      <c r="F104" s="4" t="e">
        <f>CONCATENATE(Devoirs[[#This Row],[nb de jour]],": ",Devoirs[[#This Row],[Tâches]])</f>
        <v>#VALUE!</v>
      </c>
      <c r="G104" s="4" t="e">
        <f>IF(ISBLANK(Devoirs[[#This Row],[Date début]]),"",UPPER(TEXT(Devoirs[[#This Row],[Date début]],"jjj")))</f>
        <v>#VALUE!</v>
      </c>
      <c r="H104" s="4" t="e">
        <f>IF(ISBLANK(Devoirs[[#This Row],[Date début]]),"",UPPER(TEXT(Devoirs[[#This Row],[Date début]],"mmm")))</f>
        <v>#VALUE!</v>
      </c>
    </row>
    <row r="105" spans="1:8" ht="27" customHeight="1" x14ac:dyDescent="0.3">
      <c r="A105" s="24"/>
      <c r="B105" s="9"/>
      <c r="C105" s="9"/>
      <c r="E105" s="25"/>
      <c r="F105" s="4" t="e">
        <f>CONCATENATE(Devoirs[[#This Row],[nb de jour]],": ",Devoirs[[#This Row],[Tâches]])</f>
        <v>#VALUE!</v>
      </c>
      <c r="G105" s="4" t="e">
        <f>IF(ISBLANK(Devoirs[[#This Row],[Date début]]),"",UPPER(TEXT(Devoirs[[#This Row],[Date début]],"jjj")))</f>
        <v>#VALUE!</v>
      </c>
      <c r="H105" s="4" t="e">
        <f>IF(ISBLANK(Devoirs[[#This Row],[Date début]]),"",UPPER(TEXT(Devoirs[[#This Row],[Date début]],"mmm")))</f>
        <v>#VALUE!</v>
      </c>
    </row>
    <row r="106" spans="1:8" ht="27" customHeight="1" x14ac:dyDescent="0.3">
      <c r="A106" s="24"/>
      <c r="B106" s="9"/>
      <c r="C106" s="9"/>
      <c r="E106" s="22"/>
      <c r="F106" s="4" t="e">
        <f>CONCATENATE(Devoirs[[#This Row],[nb de jour]],": ",Devoirs[[#This Row],[Tâches]])</f>
        <v>#VALUE!</v>
      </c>
      <c r="G106" s="4" t="e">
        <f>IF(ISBLANK(Devoirs[[#This Row],[Date début]]),"",UPPER(TEXT(Devoirs[[#This Row],[Date début]],"jjj")))</f>
        <v>#VALUE!</v>
      </c>
      <c r="H106" s="4" t="e">
        <f>IF(ISBLANK(Devoirs[[#This Row],[Date début]]),"",UPPER(TEXT(Devoirs[[#This Row],[Date début]],"mmm")))</f>
        <v>#VALUE!</v>
      </c>
    </row>
    <row r="107" spans="1:8" ht="27" customHeight="1" x14ac:dyDescent="0.3">
      <c r="A107" s="24"/>
      <c r="B107" s="9"/>
      <c r="C107" s="9"/>
      <c r="E107" s="22"/>
      <c r="F107" s="4" t="e">
        <f>CONCATENATE(Devoirs[[#This Row],[nb de jour]],": ",Devoirs[[#This Row],[Tâches]])</f>
        <v>#VALUE!</v>
      </c>
      <c r="G107" s="4" t="e">
        <f>IF(ISBLANK(Devoirs[[#This Row],[Date début]]),"",UPPER(TEXT(Devoirs[[#This Row],[Date début]],"jjj")))</f>
        <v>#VALUE!</v>
      </c>
      <c r="H107" s="4" t="e">
        <f>IF(ISBLANK(Devoirs[[#This Row],[Date début]]),"",UPPER(TEXT(Devoirs[[#This Row],[Date début]],"mmm")))</f>
        <v>#VALUE!</v>
      </c>
    </row>
    <row r="108" spans="1:8" ht="27" customHeight="1" x14ac:dyDescent="0.3">
      <c r="A108" s="24"/>
      <c r="B108" s="9"/>
      <c r="C108" s="9"/>
      <c r="E108" s="22"/>
      <c r="F108" s="4" t="e">
        <f>CONCATENATE(Devoirs[[#This Row],[nb de jour]],": ",Devoirs[[#This Row],[Tâches]])</f>
        <v>#VALUE!</v>
      </c>
      <c r="G108" s="4" t="e">
        <f>IF(ISBLANK(Devoirs[[#This Row],[Date début]]),"",UPPER(TEXT(Devoirs[[#This Row],[Date début]],"jjj")))</f>
        <v>#VALUE!</v>
      </c>
      <c r="H108" s="4" t="e">
        <f>IF(ISBLANK(Devoirs[[#This Row],[Date début]]),"",UPPER(TEXT(Devoirs[[#This Row],[Date début]],"mmm")))</f>
        <v>#VALUE!</v>
      </c>
    </row>
    <row r="109" spans="1:8" ht="27" customHeight="1" x14ac:dyDescent="0.3">
      <c r="A109" s="24"/>
      <c r="B109" s="9"/>
      <c r="C109" s="9"/>
      <c r="E109" s="22"/>
      <c r="F109" s="4" t="e">
        <f>CONCATENATE(Devoirs[[#This Row],[nb de jour]],": ",Devoirs[[#This Row],[Tâches]])</f>
        <v>#VALUE!</v>
      </c>
      <c r="G109" s="4" t="e">
        <f>IF(ISBLANK(Devoirs[[#This Row],[Date début]]),"",UPPER(TEXT(Devoirs[[#This Row],[Date début]],"jjj")))</f>
        <v>#VALUE!</v>
      </c>
      <c r="H109" s="4" t="e">
        <f>IF(ISBLANK(Devoirs[[#This Row],[Date début]]),"",UPPER(TEXT(Devoirs[[#This Row],[Date début]],"mmm")))</f>
        <v>#VALUE!</v>
      </c>
    </row>
    <row r="110" spans="1:8" ht="27" customHeight="1" x14ac:dyDescent="0.3">
      <c r="A110" s="24"/>
      <c r="B110" s="9"/>
      <c r="C110" s="9"/>
      <c r="E110" s="22"/>
      <c r="F110" s="4" t="e">
        <f>CONCATENATE(Devoirs[[#This Row],[nb de jour]],": ",Devoirs[[#This Row],[Tâches]])</f>
        <v>#VALUE!</v>
      </c>
      <c r="G110" s="4" t="e">
        <f>IF(ISBLANK(Devoirs[[#This Row],[Date début]]),"",UPPER(TEXT(Devoirs[[#This Row],[Date début]],"jjj")))</f>
        <v>#VALUE!</v>
      </c>
      <c r="H110" s="4" t="e">
        <f>IF(ISBLANK(Devoirs[[#This Row],[Date début]]),"",UPPER(TEXT(Devoirs[[#This Row],[Date début]],"mmm")))</f>
        <v>#VALUE!</v>
      </c>
    </row>
    <row r="111" spans="1:8" ht="27" customHeight="1" x14ac:dyDescent="0.3">
      <c r="A111" s="24"/>
      <c r="B111" s="9"/>
      <c r="C111" s="9"/>
      <c r="E111" s="22"/>
      <c r="F111" s="4" t="e">
        <f>CONCATENATE(Devoirs[[#This Row],[nb de jour]],": ",Devoirs[[#This Row],[Tâches]])</f>
        <v>#VALUE!</v>
      </c>
      <c r="G111" s="4" t="e">
        <f>IF(ISBLANK(Devoirs[[#This Row],[Date début]]),"",UPPER(TEXT(Devoirs[[#This Row],[Date début]],"jjj")))</f>
        <v>#VALUE!</v>
      </c>
      <c r="H111" s="4" t="e">
        <f>IF(ISBLANK(Devoirs[[#This Row],[Date début]]),"",UPPER(TEXT(Devoirs[[#This Row],[Date début]],"mmm")))</f>
        <v>#VALUE!</v>
      </c>
    </row>
    <row r="112" spans="1:8" ht="27" customHeight="1" x14ac:dyDescent="0.3">
      <c r="A112" s="24"/>
      <c r="B112" s="9"/>
      <c r="C112" s="9"/>
      <c r="E112" s="22"/>
      <c r="F112" s="4" t="e">
        <f>CONCATENATE(Devoirs[[#This Row],[nb de jour]],": ",Devoirs[[#This Row],[Tâches]])</f>
        <v>#VALUE!</v>
      </c>
      <c r="G112" s="4" t="e">
        <f>IF(ISBLANK(Devoirs[[#This Row],[Date début]]),"",UPPER(TEXT(Devoirs[[#This Row],[Date début]],"jjj")))</f>
        <v>#VALUE!</v>
      </c>
      <c r="H112" s="4" t="e">
        <f>IF(ISBLANK(Devoirs[[#This Row],[Date début]]),"",UPPER(TEXT(Devoirs[[#This Row],[Date début]],"mmm")))</f>
        <v>#VALUE!</v>
      </c>
    </row>
    <row r="113" spans="1:8" ht="27" customHeight="1" x14ac:dyDescent="0.3">
      <c r="A113" s="24"/>
      <c r="B113" s="9"/>
      <c r="C113" s="9"/>
      <c r="E113" s="22"/>
      <c r="F113" s="4" t="e">
        <f>CONCATENATE(Devoirs[[#This Row],[nb de jour]],": ",Devoirs[[#This Row],[Tâches]])</f>
        <v>#VALUE!</v>
      </c>
      <c r="G113" s="4" t="e">
        <f>IF(ISBLANK(Devoirs[[#This Row],[Date début]]),"",UPPER(TEXT(Devoirs[[#This Row],[Date début]],"jjj")))</f>
        <v>#VALUE!</v>
      </c>
      <c r="H113" s="4" t="e">
        <f>IF(ISBLANK(Devoirs[[#This Row],[Date début]]),"",UPPER(TEXT(Devoirs[[#This Row],[Date début]],"mmm")))</f>
        <v>#VALUE!</v>
      </c>
    </row>
    <row r="114" spans="1:8" ht="27" customHeight="1" x14ac:dyDescent="0.3">
      <c r="A114" s="24"/>
      <c r="B114" s="9"/>
      <c r="C114" s="9"/>
      <c r="E114" s="22"/>
      <c r="F114" s="4" t="e">
        <f>CONCATENATE(Devoirs[[#This Row],[nb de jour]],": ",Devoirs[[#This Row],[Tâches]])</f>
        <v>#VALUE!</v>
      </c>
      <c r="G114" s="4" t="e">
        <f>IF(ISBLANK(Devoirs[[#This Row],[Date début]]),"",UPPER(TEXT(Devoirs[[#This Row],[Date début]],"jjj")))</f>
        <v>#VALUE!</v>
      </c>
      <c r="H114" s="4" t="e">
        <f>IF(ISBLANK(Devoirs[[#This Row],[Date début]]),"",UPPER(TEXT(Devoirs[[#This Row],[Date début]],"mmm")))</f>
        <v>#VALUE!</v>
      </c>
    </row>
    <row r="115" spans="1:8" ht="27" customHeight="1" x14ac:dyDescent="0.3">
      <c r="A115" s="24"/>
      <c r="B115" s="9"/>
      <c r="C115" s="9"/>
      <c r="E115" s="22"/>
      <c r="F115" s="4" t="e">
        <f>CONCATENATE(Devoirs[[#This Row],[nb de jour]],": ",Devoirs[[#This Row],[Tâches]])</f>
        <v>#VALUE!</v>
      </c>
      <c r="G115" s="4" t="e">
        <f>IF(ISBLANK(Devoirs[[#This Row],[Date début]]),"",UPPER(TEXT(Devoirs[[#This Row],[Date début]],"jjj")))</f>
        <v>#VALUE!</v>
      </c>
      <c r="H115" s="4" t="e">
        <f>IF(ISBLANK(Devoirs[[#This Row],[Date début]]),"",UPPER(TEXT(Devoirs[[#This Row],[Date début]],"mmm")))</f>
        <v>#VALUE!</v>
      </c>
    </row>
    <row r="116" spans="1:8" ht="27" customHeight="1" x14ac:dyDescent="0.3">
      <c r="A116" s="24"/>
      <c r="B116" s="9"/>
      <c r="C116" s="9"/>
      <c r="E116" s="22"/>
      <c r="F116" s="4" t="e">
        <f>CONCATENATE(Devoirs[[#This Row],[nb de jour]],": ",Devoirs[[#This Row],[Tâches]])</f>
        <v>#VALUE!</v>
      </c>
      <c r="G116" s="4" t="e">
        <f>IF(ISBLANK(Devoirs[[#This Row],[Date début]]),"",UPPER(TEXT(Devoirs[[#This Row],[Date début]],"jjj")))</f>
        <v>#VALUE!</v>
      </c>
      <c r="H116" s="4" t="e">
        <f>IF(ISBLANK(Devoirs[[#This Row],[Date début]]),"",UPPER(TEXT(Devoirs[[#This Row],[Date début]],"mmm")))</f>
        <v>#VALUE!</v>
      </c>
    </row>
    <row r="117" spans="1:8" ht="27" customHeight="1" x14ac:dyDescent="0.3">
      <c r="A117" s="24"/>
      <c r="B117" s="9"/>
      <c r="C117" s="9"/>
      <c r="E117" s="22"/>
      <c r="F117" s="4" t="e">
        <f>CONCATENATE(Devoirs[[#This Row],[nb de jour]],": ",Devoirs[[#This Row],[Tâches]])</f>
        <v>#VALUE!</v>
      </c>
      <c r="G117" s="4" t="e">
        <f>IF(ISBLANK(Devoirs[[#This Row],[Date début]]),"",UPPER(TEXT(Devoirs[[#This Row],[Date début]],"jjj")))</f>
        <v>#VALUE!</v>
      </c>
      <c r="H117" s="4" t="e">
        <f>IF(ISBLANK(Devoirs[[#This Row],[Date début]]),"",UPPER(TEXT(Devoirs[[#This Row],[Date début]],"mmm")))</f>
        <v>#VALUE!</v>
      </c>
    </row>
    <row r="118" spans="1:8" ht="27" customHeight="1" x14ac:dyDescent="0.3">
      <c r="A118" s="24"/>
      <c r="B118" s="9"/>
      <c r="C118" s="9"/>
      <c r="E118" s="22"/>
      <c r="F118" s="4" t="e">
        <f>CONCATENATE(Devoirs[[#This Row],[nb de jour]],": ",Devoirs[[#This Row],[Tâches]])</f>
        <v>#VALUE!</v>
      </c>
      <c r="G118" s="4" t="e">
        <f>IF(ISBLANK(Devoirs[[#This Row],[Date début]]),"",UPPER(TEXT(Devoirs[[#This Row],[Date début]],"jjj")))</f>
        <v>#VALUE!</v>
      </c>
      <c r="H118" s="4" t="e">
        <f>IF(ISBLANK(Devoirs[[#This Row],[Date début]]),"",UPPER(TEXT(Devoirs[[#This Row],[Date début]],"mmm")))</f>
        <v>#VALUE!</v>
      </c>
    </row>
    <row r="119" spans="1:8" ht="27" customHeight="1" x14ac:dyDescent="0.3">
      <c r="A119" s="24"/>
      <c r="B119" s="9"/>
      <c r="C119" s="9"/>
      <c r="E119" s="22"/>
      <c r="F119" s="4" t="e">
        <f>CONCATENATE(Devoirs[[#This Row],[nb de jour]],": ",Devoirs[[#This Row],[Tâches]])</f>
        <v>#VALUE!</v>
      </c>
      <c r="G119" s="4" t="e">
        <f>IF(ISBLANK(Devoirs[[#This Row],[Date début]]),"",UPPER(TEXT(Devoirs[[#This Row],[Date début]],"jjj")))</f>
        <v>#VALUE!</v>
      </c>
      <c r="H119" s="4" t="e">
        <f>IF(ISBLANK(Devoirs[[#This Row],[Date début]]),"",UPPER(TEXT(Devoirs[[#This Row],[Date début]],"mmm")))</f>
        <v>#VALUE!</v>
      </c>
    </row>
    <row r="120" spans="1:8" ht="27" customHeight="1" x14ac:dyDescent="0.3">
      <c r="A120" s="24"/>
      <c r="B120" s="9"/>
      <c r="C120" s="9"/>
      <c r="E120" s="22"/>
      <c r="F120" s="4" t="e">
        <f>CONCATENATE(Devoirs[[#This Row],[nb de jour]],": ",Devoirs[[#This Row],[Tâches]])</f>
        <v>#VALUE!</v>
      </c>
      <c r="G120" s="4" t="e">
        <f>IF(ISBLANK(Devoirs[[#This Row],[Date début]]),"",UPPER(TEXT(Devoirs[[#This Row],[Date début]],"jjj")))</f>
        <v>#VALUE!</v>
      </c>
      <c r="H120" s="4" t="e">
        <f>IF(ISBLANK(Devoirs[[#This Row],[Date début]]),"",UPPER(TEXT(Devoirs[[#This Row],[Date début]],"mmm")))</f>
        <v>#VALUE!</v>
      </c>
    </row>
    <row r="121" spans="1:8" ht="27" customHeight="1" x14ac:dyDescent="0.3">
      <c r="A121" s="24"/>
      <c r="B121" s="9"/>
      <c r="C121" s="9"/>
      <c r="E121" s="22"/>
      <c r="F121" s="4" t="e">
        <f>CONCATENATE(Devoirs[[#This Row],[nb de jour]],": ",Devoirs[[#This Row],[Tâches]])</f>
        <v>#VALUE!</v>
      </c>
      <c r="G121" s="4" t="e">
        <f>IF(ISBLANK(Devoirs[[#This Row],[Date début]]),"",UPPER(TEXT(Devoirs[[#This Row],[Date début]],"jjj")))</f>
        <v>#VALUE!</v>
      </c>
      <c r="H121" s="4" t="e">
        <f>IF(ISBLANK(Devoirs[[#This Row],[Date début]]),"",UPPER(TEXT(Devoirs[[#This Row],[Date début]],"mmm")))</f>
        <v>#VALUE!</v>
      </c>
    </row>
    <row r="122" spans="1:8" ht="27" customHeight="1" x14ac:dyDescent="0.3">
      <c r="A122" s="24"/>
      <c r="B122" s="9"/>
      <c r="C122" s="9"/>
      <c r="E122" s="22"/>
      <c r="F122" s="4" t="e">
        <f>CONCATENATE(Devoirs[[#This Row],[nb de jour]],": ",Devoirs[[#This Row],[Tâches]])</f>
        <v>#VALUE!</v>
      </c>
      <c r="G122" s="4" t="e">
        <f>IF(ISBLANK(Devoirs[[#This Row],[Date début]]),"",UPPER(TEXT(Devoirs[[#This Row],[Date début]],"jjj")))</f>
        <v>#VALUE!</v>
      </c>
      <c r="H122" s="4" t="e">
        <f>IF(ISBLANK(Devoirs[[#This Row],[Date début]]),"",UPPER(TEXT(Devoirs[[#This Row],[Date début]],"mmm")))</f>
        <v>#VALUE!</v>
      </c>
    </row>
    <row r="123" spans="1:8" ht="27" customHeight="1" x14ac:dyDescent="0.3">
      <c r="A123" s="24"/>
      <c r="B123" s="9"/>
      <c r="C123" s="9"/>
      <c r="E123" s="22"/>
      <c r="F123" s="4" t="e">
        <f>CONCATENATE(Devoirs[[#This Row],[nb de jour]],": ",Devoirs[[#This Row],[Tâches]])</f>
        <v>#VALUE!</v>
      </c>
      <c r="G123" s="4" t="e">
        <f>IF(ISBLANK(Devoirs[[#This Row],[Date début]]),"",UPPER(TEXT(Devoirs[[#This Row],[Date début]],"jjj")))</f>
        <v>#VALUE!</v>
      </c>
      <c r="H123" s="4" t="e">
        <f>IF(ISBLANK(Devoirs[[#This Row],[Date début]]),"",UPPER(TEXT(Devoirs[[#This Row],[Date début]],"mmm")))</f>
        <v>#VALUE!</v>
      </c>
    </row>
    <row r="124" spans="1:8" ht="27" customHeight="1" x14ac:dyDescent="0.3">
      <c r="A124" s="24"/>
      <c r="B124" s="9"/>
      <c r="C124" s="9"/>
      <c r="E124" s="22"/>
      <c r="F124" s="4" t="e">
        <f>CONCATENATE(Devoirs[[#This Row],[nb de jour]],": ",Devoirs[[#This Row],[Tâches]])</f>
        <v>#VALUE!</v>
      </c>
      <c r="G124" s="4" t="e">
        <f>IF(ISBLANK(Devoirs[[#This Row],[Date début]]),"",UPPER(TEXT(Devoirs[[#This Row],[Date début]],"jjj")))</f>
        <v>#VALUE!</v>
      </c>
      <c r="H124" s="4" t="e">
        <f>IF(ISBLANK(Devoirs[[#This Row],[Date début]]),"",UPPER(TEXT(Devoirs[[#This Row],[Date début]],"mmm")))</f>
        <v>#VALUE!</v>
      </c>
    </row>
    <row r="125" spans="1:8" ht="27" customHeight="1" x14ac:dyDescent="0.3">
      <c r="A125" s="24"/>
      <c r="B125" s="9"/>
      <c r="C125" s="9"/>
      <c r="E125" s="22"/>
      <c r="F125" s="4" t="e">
        <f>CONCATENATE(Devoirs[[#This Row],[nb de jour]],": ",Devoirs[[#This Row],[Tâches]])</f>
        <v>#VALUE!</v>
      </c>
      <c r="G125" s="4" t="e">
        <f>IF(ISBLANK(Devoirs[[#This Row],[Date début]]),"",UPPER(TEXT(Devoirs[[#This Row],[Date début]],"jjj")))</f>
        <v>#VALUE!</v>
      </c>
      <c r="H125" s="4" t="e">
        <f>IF(ISBLANK(Devoirs[[#This Row],[Date début]]),"",UPPER(TEXT(Devoirs[[#This Row],[Date début]],"mmm")))</f>
        <v>#VALUE!</v>
      </c>
    </row>
  </sheetData>
  <mergeCells count="1">
    <mergeCell ref="J6:K9"/>
  </mergeCells>
  <phoneticPr fontId="19" type="noConversion"/>
  <hyperlinks>
    <hyperlink ref="B1" location="'Calendrier des devoirs'!A1" tooltip="Cliquez ici pour afficher le calendrier" display="VERS LE CALENDRIER DES DEVOIRS &gt;&gt;"/>
  </hyperlinks>
  <printOptions horizontalCentered="1"/>
  <pageMargins left="0.4" right="0.4" top="0.4" bottom="0.6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H37"/>
  <sheetViews>
    <sheetView showGridLines="0" tabSelected="1" zoomScale="90" zoomScaleNormal="90" workbookViewId="0">
      <selection activeCell="B9" sqref="B9"/>
    </sheetView>
  </sheetViews>
  <sheetFormatPr baseColWidth="10" defaultColWidth="9.09765625" defaultRowHeight="19.5" customHeight="1" x14ac:dyDescent="0.3"/>
  <cols>
    <col min="1" max="1" width="4.59765625" style="25" customWidth="1"/>
    <col min="2" max="8" width="29.69921875" style="25" customWidth="1"/>
    <col min="9" max="10" width="9.09765625" style="25"/>
    <col min="11" max="35" width="11.3984375" style="25"/>
    <col min="36" max="16384" width="9.09765625" style="25"/>
  </cols>
  <sheetData>
    <row r="1" spans="1:8" ht="19.5" customHeight="1" thickTop="1" x14ac:dyDescent="0.3">
      <c r="B1" s="28"/>
      <c r="C1" s="29"/>
      <c r="D1" s="29"/>
      <c r="E1" s="29"/>
      <c r="F1" s="30"/>
      <c r="G1" s="31"/>
      <c r="H1" s="32"/>
    </row>
    <row r="2" spans="1:8" ht="19.5" customHeight="1" thickBot="1" x14ac:dyDescent="0.35">
      <c r="B2" s="33" t="str">
        <f>UPPER(MoisÀAfficher)</f>
        <v>AVRIL</v>
      </c>
      <c r="C2" s="34"/>
      <c r="D2" s="49" t="s">
        <v>6</v>
      </c>
      <c r="E2" s="50"/>
      <c r="F2" s="51"/>
      <c r="G2" s="35" t="s">
        <v>8</v>
      </c>
      <c r="H2" s="36" t="s">
        <v>21</v>
      </c>
    </row>
    <row r="3" spans="1:8" ht="19.5" customHeight="1" thickBot="1" x14ac:dyDescent="0.35">
      <c r="B3" s="33"/>
      <c r="C3" s="34"/>
      <c r="D3" s="50"/>
      <c r="E3" s="50"/>
      <c r="F3" s="51"/>
      <c r="G3" s="37" t="s">
        <v>9</v>
      </c>
      <c r="H3" s="38">
        <v>2020</v>
      </c>
    </row>
    <row r="4" spans="1:8" ht="19.5" customHeight="1" thickBot="1" x14ac:dyDescent="0.35">
      <c r="B4" s="52">
        <f>AnnéeÀAfficher</f>
        <v>2020</v>
      </c>
      <c r="C4" s="53"/>
      <c r="D4" s="50"/>
      <c r="E4" s="50"/>
      <c r="F4" s="51"/>
      <c r="G4" s="37"/>
      <c r="H4" s="38"/>
    </row>
    <row r="5" spans="1:8" ht="19.5" customHeight="1" x14ac:dyDescent="0.3">
      <c r="B5" s="52"/>
      <c r="C5" s="53"/>
      <c r="D5" s="50"/>
      <c r="E5" s="50"/>
      <c r="F5" s="51"/>
      <c r="G5" s="35" t="s">
        <v>10</v>
      </c>
      <c r="H5" s="39" t="s">
        <v>20</v>
      </c>
    </row>
    <row r="6" spans="1:8" ht="19.5" customHeight="1" x14ac:dyDescent="0.3">
      <c r="B6" s="40"/>
      <c r="C6" s="41"/>
      <c r="D6" s="41"/>
      <c r="E6" s="41"/>
      <c r="F6" s="54" t="s">
        <v>7</v>
      </c>
      <c r="G6" s="42" t="str">
        <f>IF(ISERROR(INDEX(calendrier,ndx+0,1)),"VÉRIFIER L’ORTHOGRAPHE DU MOIS ET DU JOUR","")</f>
        <v/>
      </c>
      <c r="H6" s="43"/>
    </row>
    <row r="7" spans="1:8" ht="19.5" customHeight="1" x14ac:dyDescent="0.3">
      <c r="B7" s="44" t="str">
        <f t="shared" ref="B7:H7" si="0">TEXT(B8,"oooo")</f>
        <v>dimanche</v>
      </c>
      <c r="C7" s="45" t="str">
        <f t="shared" si="0"/>
        <v>lundi</v>
      </c>
      <c r="D7" s="45" t="str">
        <f t="shared" si="0"/>
        <v>mardi</v>
      </c>
      <c r="E7" s="45" t="str">
        <f t="shared" si="0"/>
        <v>mercredi</v>
      </c>
      <c r="F7" s="45" t="str">
        <f t="shared" si="0"/>
        <v>jeudi</v>
      </c>
      <c r="G7" s="45" t="str">
        <f t="shared" si="0"/>
        <v>vendredi</v>
      </c>
      <c r="H7" s="46" t="str">
        <f t="shared" si="0"/>
        <v>samedi</v>
      </c>
    </row>
    <row r="8" spans="1:8" ht="19.5" customHeight="1" x14ac:dyDescent="0.3">
      <c r="B8" s="47">
        <f>IFERROR(INDEX(calendrier,ndx+0,1),"")</f>
        <v>43919</v>
      </c>
      <c r="C8" s="47">
        <f>IFERROR(INDEX(calendrier,ndx+0,2),"")</f>
        <v>43920</v>
      </c>
      <c r="D8" s="47">
        <f>IFERROR(INDEX(calendrier,ndx+0,3),"")</f>
        <v>43921</v>
      </c>
      <c r="E8" s="47">
        <f>IFERROR(INDEX(calendrier,ndx+0,4),"")</f>
        <v>43922</v>
      </c>
      <c r="F8" s="47">
        <f>IFERROR(INDEX(calendrier,ndx+0,5),"")</f>
        <v>43923</v>
      </c>
      <c r="G8" s="47">
        <f>IFERROR(INDEX(calendrier,ndx+0,6),"")</f>
        <v>43924</v>
      </c>
      <c r="H8" s="47">
        <f>IFERROR(INDEX(calendrier,ndx+0,7),"")</f>
        <v>43925</v>
      </c>
    </row>
    <row r="9" spans="1:8" ht="19.5" customHeight="1" x14ac:dyDescent="0.3">
      <c r="A9" s="25">
        <v>1</v>
      </c>
      <c r="B9" s="48" t="str">
        <f t="array" aca="1" ref="B9" ca="1">IFERROR(INDEX(Devoirs[],SMALL(IF((Devoirs[Date début]&lt;=OFFSET(B9,-$A9,))*(Devoirs[Date de fin]&gt;=OFFSET(B9,-$A9,)),ROW(Devoirs[])),$A9)-DébutLigneTableau,4),"")</f>
        <v/>
      </c>
      <c r="C9" s="48" t="str">
        <f t="array" aca="1" ref="C9" ca="1">IFERROR(INDEX(Devoirs[],SMALL(IF((Devoirs[Date début]&lt;=OFFSET(C9,-$A9,))*(Devoirs[Date de fin]&gt;=OFFSET(C9,-$A9,)),ROW(Devoirs[])),$A9)-DébutLigneTableau,4),"")</f>
        <v/>
      </c>
      <c r="D9" s="48" t="str">
        <f t="array" aca="1" ref="D9" ca="1">IFERROR(INDEX(Devoirs[],SMALL(IF((Devoirs[Date début]&lt;=OFFSET(D9,-$A9,))*(Devoirs[Date de fin]&gt;=OFFSET(D9,-$A9,)),ROW(Devoirs[])),$A9)-DébutLigneTableau,4),"")</f>
        <v/>
      </c>
      <c r="E9" s="48" t="str">
        <f t="array" aca="1" ref="E9" ca="1">IFERROR(INDEX(Devoirs[],SMALL(IF((Devoirs[Date début]&lt;=OFFSET(E9,-$A9,))*(Devoirs[Date de fin]&gt;=OFFSET(E9,-$A9,)),ROW(Devoirs[])),$A9)-DébutLigneTableau,4),"")</f>
        <v/>
      </c>
      <c r="F9" s="48" t="str">
        <f t="array" aca="1" ref="F9" ca="1">IFERROR(INDEX(Devoirs[],SMALL(IF((Devoirs[Date début]&lt;=OFFSET(F9,-$A9,))*(Devoirs[Date de fin]&gt;=OFFSET(F9,-$A9,)),ROW(Devoirs[])),$A9)-DébutLigneTableau,4),"")</f>
        <v/>
      </c>
      <c r="G9" s="48" t="str">
        <f t="array" aca="1" ref="G9" ca="1">IFERROR(INDEX(Devoirs[],SMALL(IF((Devoirs[Date début]&lt;=OFFSET(G9,-$A9,))*(Devoirs[Date de fin]&gt;=OFFSET(G9,-$A9,)),ROW(Devoirs[])),$A9)-DébutLigneTableau,4),"")</f>
        <v/>
      </c>
      <c r="H9" s="48" t="str">
        <f t="array" aca="1" ref="H9" ca="1">IFERROR(INDEX(Devoirs[],SMALL(IF((Devoirs[Date début]&lt;=OFFSET(H9,-$A9,))*(Devoirs[Date de fin]&gt;=OFFSET(H9,-$A9,)),ROW(Devoirs[])),$A9)-DébutLigneTableau,4),"")</f>
        <v/>
      </c>
    </row>
    <row r="10" spans="1:8" ht="19.5" customHeight="1" x14ac:dyDescent="0.3">
      <c r="A10" s="25">
        <v>2</v>
      </c>
      <c r="B10" s="48" t="str">
        <f t="array" aca="1" ref="B10" ca="1">IFERROR(INDEX(Devoirs[],SMALL(IF((Devoirs[Date début]&lt;=OFFSET(B10,-$A10,))*(Devoirs[Date de fin]&gt;=OFFSET(B10,-$A10,)),ROW(Devoirs[])),$A10)-DébutLigneTableau,4),"")</f>
        <v/>
      </c>
      <c r="C10" s="48" t="str">
        <f t="array" aca="1" ref="C10" ca="1">IFERROR(INDEX(Devoirs[],SMALL(IF((Devoirs[Date début]&lt;=OFFSET(C10,-$A10,))*(Devoirs[Date de fin]&gt;=OFFSET(C10,-$A10,)),ROW(Devoirs[])),$A10)-DébutLigneTableau,4),"")</f>
        <v/>
      </c>
      <c r="D10" s="48" t="str">
        <f t="array" aca="1" ref="D10" ca="1">IFERROR(INDEX(Devoirs[],SMALL(IF((Devoirs[Date début]&lt;=OFFSET(D10,-$A10,))*(Devoirs[Date de fin]&gt;=OFFSET(D10,-$A10,)),ROW(Devoirs[])),$A10)-DébutLigneTableau,4),"")</f>
        <v/>
      </c>
      <c r="E10" s="48" t="str">
        <f t="array" aca="1" ref="E10" ca="1">IFERROR(INDEX(Devoirs[],SMALL(IF((Devoirs[Date début]&lt;=OFFSET(E10,-$A10,))*(Devoirs[Date de fin]&gt;=OFFSET(E10,-$A10,)),ROW(Devoirs[])),$A10)-DébutLigneTableau,4),"")</f>
        <v/>
      </c>
      <c r="F10" s="48" t="str">
        <f t="array" aca="1" ref="F10" ca="1">IFERROR(INDEX(Devoirs[],SMALL(IF((Devoirs[Date début]&lt;=OFFSET(F10,-$A10,))*(Devoirs[Date de fin]&gt;=OFFSET(F10,-$A10,)),ROW(Devoirs[])),$A10)-DébutLigneTableau,4),"")</f>
        <v/>
      </c>
      <c r="G10" s="48" t="str">
        <f t="array" aca="1" ref="G10" ca="1">IFERROR(INDEX(Devoirs[],SMALL(IF((Devoirs[Date début]&lt;=OFFSET(G10,-$A10,))*(Devoirs[Date de fin]&gt;=OFFSET(G10,-$A10,)),ROW(Devoirs[])),$A10)-DébutLigneTableau,4),"")</f>
        <v/>
      </c>
      <c r="H10" s="48" t="str">
        <f t="array" aca="1" ref="H10" ca="1">IFERROR(INDEX(Devoirs[],SMALL(IF((Devoirs[Date début]&lt;=OFFSET(H10,-$A10,))*(Devoirs[Date de fin]&gt;=OFFSET(H10,-$A10,)),ROW(Devoirs[])),$A10)-DébutLigneTableau,4),"")</f>
        <v/>
      </c>
    </row>
    <row r="11" spans="1:8" ht="19.5" customHeight="1" x14ac:dyDescent="0.3">
      <c r="A11" s="25">
        <v>3</v>
      </c>
      <c r="B11" s="48" t="str">
        <f t="array" aca="1" ref="B11" ca="1">IFERROR(INDEX(Devoirs[],SMALL(IF((Devoirs[Date début]&lt;=OFFSET(B11,-$A11,))*(Devoirs[Date de fin]&gt;=OFFSET(B11,-$A11,)),ROW(Devoirs[])),$A11)-DébutLigneTableau,4),"")</f>
        <v/>
      </c>
      <c r="C11" s="48" t="str">
        <f t="array" aca="1" ref="C11" ca="1">IFERROR(INDEX(Devoirs[],SMALL(IF((Devoirs[Date début]&lt;=OFFSET(C11,-$A11,))*(Devoirs[Date de fin]&gt;=OFFSET(C11,-$A11,)),ROW(Devoirs[])),$A11)-DébutLigneTableau,4),"")</f>
        <v/>
      </c>
      <c r="D11" s="48" t="str">
        <f t="array" aca="1" ref="D11" ca="1">IFERROR(INDEX(Devoirs[],SMALL(IF((Devoirs[Date début]&lt;=OFFSET(D11,-$A11,))*(Devoirs[Date de fin]&gt;=OFFSET(D11,-$A11,)),ROW(Devoirs[])),$A11)-DébutLigneTableau,4),"")</f>
        <v/>
      </c>
      <c r="E11" s="48" t="str">
        <f t="array" aca="1" ref="E11" ca="1">IFERROR(INDEX(Devoirs[],SMALL(IF((Devoirs[Date début]&lt;=OFFSET(E11,-$A11,))*(Devoirs[Date de fin]&gt;=OFFSET(E11,-$A11,)),ROW(Devoirs[])),$A11)-DébutLigneTableau,4),"")</f>
        <v/>
      </c>
      <c r="F11" s="48" t="str">
        <f t="array" aca="1" ref="F11" ca="1">IFERROR(INDEX(Devoirs[],SMALL(IF((Devoirs[Date début]&lt;=OFFSET(F11,-$A11,))*(Devoirs[Date de fin]&gt;=OFFSET(F11,-$A11,)),ROW(Devoirs[])),$A11)-DébutLigneTableau,4),"")</f>
        <v/>
      </c>
      <c r="G11" s="48" t="str">
        <f t="array" aca="1" ref="G11" ca="1">IFERROR(INDEX(Devoirs[],SMALL(IF((Devoirs[Date début]&lt;=OFFSET(G11,-$A11,))*(Devoirs[Date de fin]&gt;=OFFSET(G11,-$A11,)),ROW(Devoirs[])),$A11)-DébutLigneTableau,4),"")</f>
        <v/>
      </c>
      <c r="H11" s="48" t="str">
        <f t="array" aca="1" ref="H11" ca="1">IFERROR(INDEX(Devoirs[],SMALL(IF((Devoirs[Date début]&lt;=OFFSET(H11,-$A11,))*(Devoirs[Date de fin]&gt;=OFFSET(H11,-$A11,)),ROW(Devoirs[])),$A11)-DébutLigneTableau,4),"")</f>
        <v/>
      </c>
    </row>
    <row r="12" spans="1:8" ht="19.5" customHeight="1" x14ac:dyDescent="0.3">
      <c r="A12" s="25">
        <v>4</v>
      </c>
      <c r="B12" s="48" t="str">
        <f t="array" aca="1" ref="B12" ca="1">IFERROR(INDEX(Devoirs[],SMALL(IF((Devoirs[Date début]&lt;=OFFSET(B12,-$A12,))*(Devoirs[Date de fin]&gt;=OFFSET(B12,-$A12,)),ROW(Devoirs[])),$A12)-DébutLigneTableau,4),"")</f>
        <v/>
      </c>
      <c r="C12" s="48" t="str">
        <f t="array" aca="1" ref="C12" ca="1">IFERROR(INDEX(Devoirs[],SMALL(IF((Devoirs[Date début]&lt;=OFFSET(C12,-$A12,))*(Devoirs[Date de fin]&gt;=OFFSET(C12,-$A12,)),ROW(Devoirs[])),$A12)-DébutLigneTableau,4),"")</f>
        <v/>
      </c>
      <c r="D12" s="48" t="str">
        <f t="array" aca="1" ref="D12" ca="1">IFERROR(INDEX(Devoirs[],SMALL(IF((Devoirs[Date début]&lt;=OFFSET(D12,-$A12,))*(Devoirs[Date de fin]&gt;=OFFSET(D12,-$A12,)),ROW(Devoirs[])),$A12)-DébutLigneTableau,4),"")</f>
        <v/>
      </c>
      <c r="E12" s="48" t="str">
        <f t="array" aca="1" ref="E12" ca="1">IFERROR(INDEX(Devoirs[],SMALL(IF((Devoirs[Date début]&lt;=OFFSET(E12,-$A12,))*(Devoirs[Date de fin]&gt;=OFFSET(E12,-$A12,)),ROW(Devoirs[])),$A12)-DébutLigneTableau,4),"")</f>
        <v/>
      </c>
      <c r="F12" s="48" t="str">
        <f t="array" aca="1" ref="F12" ca="1">IFERROR(INDEX(Devoirs[],SMALL(IF((Devoirs[Date début]&lt;=OFFSET(F12,-$A12,))*(Devoirs[Date de fin]&gt;=OFFSET(F12,-$A12,)),ROW(Devoirs[])),$A12)-DébutLigneTableau,4),"")</f>
        <v/>
      </c>
      <c r="G12" s="48" t="str">
        <f t="array" aca="1" ref="G12" ca="1">IFERROR(INDEX(Devoirs[],SMALL(IF((Devoirs[Date début]&lt;=OFFSET(G12,-$A12,))*(Devoirs[Date de fin]&gt;=OFFSET(G12,-$A12,)),ROW(Devoirs[])),$A12)-DébutLigneTableau,4),"")</f>
        <v/>
      </c>
      <c r="H12" s="48" t="str">
        <f t="array" aca="1" ref="H12" ca="1">IFERROR(INDEX(Devoirs[],SMALL(IF((Devoirs[Date début]&lt;=OFFSET(H12,-$A12,))*(Devoirs[Date de fin]&gt;=OFFSET(H12,-$A12,)),ROW(Devoirs[])),$A12)-DébutLigneTableau,4),"")</f>
        <v/>
      </c>
    </row>
    <row r="13" spans="1:8" ht="19.5" customHeight="1" x14ac:dyDescent="0.3">
      <c r="B13" s="47">
        <f>IFERROR(INDEX(calendrier,ndx+1,1),"")</f>
        <v>43926</v>
      </c>
      <c r="C13" s="47">
        <f>IFERROR(INDEX(calendrier,ndx+1,2),"")</f>
        <v>43927</v>
      </c>
      <c r="D13" s="47">
        <f>IFERROR(INDEX(calendrier,ndx+1,3),"")</f>
        <v>43928</v>
      </c>
      <c r="E13" s="47">
        <f>IFERROR(INDEX(calendrier,ndx+1,4),"")</f>
        <v>43929</v>
      </c>
      <c r="F13" s="47">
        <f>IFERROR(INDEX(calendrier,ndx+1,5),"")</f>
        <v>43930</v>
      </c>
      <c r="G13" s="47">
        <f>IFERROR(INDEX(calendrier,ndx+1,6),"")</f>
        <v>43931</v>
      </c>
      <c r="H13" s="47">
        <f>IFERROR(INDEX(calendrier,ndx+1,7),"")</f>
        <v>43932</v>
      </c>
    </row>
    <row r="14" spans="1:8" ht="19.5" customHeight="1" x14ac:dyDescent="0.3">
      <c r="A14" s="25">
        <v>1</v>
      </c>
      <c r="B14" s="48" t="str">
        <f t="array" aca="1" ref="B14" ca="1">IFERROR(INDEX(Devoirs[],SMALL(IF((Devoirs[Date début]&lt;=OFFSET(B14,-$A14,))*(Devoirs[Date de fin]&gt;=OFFSET(B14,-$A14,)),ROW(Devoirs[])),$A14)-DébutLigneTableau,4),"")</f>
        <v/>
      </c>
      <c r="C14" s="48" t="str">
        <f t="array" aca="1" ref="C14" ca="1">IFERROR(INDEX(Devoirs[],SMALL(IF((Devoirs[Date début]&lt;=OFFSET(C14,-$A14,))*(Devoirs[Date de fin]&gt;=OFFSET(C14,-$A14,)),ROW(Devoirs[])),$A14)-DébutLigneTableau,4),"")</f>
        <v/>
      </c>
      <c r="D14" s="48" t="str">
        <f t="array" aca="1" ref="D14" ca="1">IFERROR(INDEX(Devoirs[],SMALL(IF((Devoirs[Date début]&lt;=OFFSET(D14,-$A14,))*(Devoirs[Date de fin]&gt;=OFFSET(D14,-$A14,)),ROW(Devoirs[])),$A14)-DébutLigneTableau,4),"")</f>
        <v/>
      </c>
      <c r="E14" s="48" t="str">
        <f t="array" aca="1" ref="E14" ca="1">IFERROR(INDEX(Devoirs[],SMALL(IF((Devoirs[Date début]&lt;=OFFSET(E14,-$A14,))*(Devoirs[Date de fin]&gt;=OFFSET(E14,-$A14,)),ROW(Devoirs[])),$A14)-DébutLigneTableau,4),"")</f>
        <v/>
      </c>
      <c r="F14" s="48" t="str">
        <f t="array" aca="1" ref="F14" ca="1">IFERROR(INDEX(Devoirs[],SMALL(IF((Devoirs[Date début]&lt;=OFFSET(F14,-$A14,))*(Devoirs[Date de fin]&gt;=OFFSET(F14,-$A14,)),ROW(Devoirs[])),$A14)-DébutLigneTableau,4),"")</f>
        <v/>
      </c>
      <c r="G14" s="48" t="str">
        <f t="array" aca="1" ref="G14" ca="1">IFERROR(INDEX(Devoirs[],SMALL(IF((Devoirs[Date début]&lt;=OFFSET(G14,-$A14,))*(Devoirs[Date de fin]&gt;=OFFSET(G14,-$A14,)),ROW(Devoirs[])),$A14)-DébutLigneTableau,4),"")</f>
        <v/>
      </c>
      <c r="H14" s="48" t="str">
        <f t="array" aca="1" ref="H14" ca="1">IFERROR(INDEX(Devoirs[],SMALL(IF((Devoirs[Date début]&lt;=OFFSET(H14,-$A14,))*(Devoirs[Date de fin]&gt;=OFFSET(H14,-$A14,)),ROW(Devoirs[])),$A14)-DébutLigneTableau,4),"")</f>
        <v/>
      </c>
    </row>
    <row r="15" spans="1:8" ht="19.5" customHeight="1" x14ac:dyDescent="0.3">
      <c r="A15" s="25">
        <v>2</v>
      </c>
      <c r="B15" s="48" t="str">
        <f t="array" aca="1" ref="B15" ca="1">IFERROR(INDEX(Devoirs[],SMALL(IF((Devoirs[Date début]&lt;=OFFSET(B15,-$A15,))*(Devoirs[Date de fin]&gt;=OFFSET(B15,-$A15,)),ROW(Devoirs[])),$A15)-DébutLigneTableau,4),"")</f>
        <v/>
      </c>
      <c r="C15" s="48" t="str">
        <f t="array" aca="1" ref="C15" ca="1">IFERROR(INDEX(Devoirs[],SMALL(IF((Devoirs[Date début]&lt;=OFFSET(C15,-$A15,))*(Devoirs[Date de fin]&gt;=OFFSET(C15,-$A15,)),ROW(Devoirs[])),$A15)-DébutLigneTableau,4),"")</f>
        <v/>
      </c>
      <c r="D15" s="48" t="str">
        <f t="array" aca="1" ref="D15" ca="1">IFERROR(INDEX(Devoirs[],SMALL(IF((Devoirs[Date début]&lt;=OFFSET(D15,-$A15,))*(Devoirs[Date de fin]&gt;=OFFSET(D15,-$A15,)),ROW(Devoirs[])),$A15)-DébutLigneTableau,4),"")</f>
        <v/>
      </c>
      <c r="E15" s="48" t="str">
        <f t="array" aca="1" ref="E15" ca="1">IFERROR(INDEX(Devoirs[],SMALL(IF((Devoirs[Date début]&lt;=OFFSET(E15,-$A15,))*(Devoirs[Date de fin]&gt;=OFFSET(E15,-$A15,)),ROW(Devoirs[])),$A15)-DébutLigneTableau,4),"")</f>
        <v/>
      </c>
      <c r="F15" s="48" t="str">
        <f t="array" aca="1" ref="F15" ca="1">IFERROR(INDEX(Devoirs[],SMALL(IF((Devoirs[Date début]&lt;=OFFSET(F15,-$A15,))*(Devoirs[Date de fin]&gt;=OFFSET(F15,-$A15,)),ROW(Devoirs[])),$A15)-DébutLigneTableau,4),"")</f>
        <v/>
      </c>
      <c r="G15" s="48" t="str">
        <f t="array" aca="1" ref="G15" ca="1">IFERROR(INDEX(Devoirs[],SMALL(IF((Devoirs[Date début]&lt;=OFFSET(G15,-$A15,))*(Devoirs[Date de fin]&gt;=OFFSET(G15,-$A15,)),ROW(Devoirs[])),$A15)-DébutLigneTableau,4),"")</f>
        <v/>
      </c>
      <c r="H15" s="48" t="str">
        <f t="array" aca="1" ref="H15" ca="1">IFERROR(INDEX(Devoirs[],SMALL(IF((Devoirs[Date début]&lt;=OFFSET(H15,-$A15,))*(Devoirs[Date de fin]&gt;=OFFSET(H15,-$A15,)),ROW(Devoirs[])),$A15)-DébutLigneTableau,4),"")</f>
        <v/>
      </c>
    </row>
    <row r="16" spans="1:8" ht="19.5" customHeight="1" x14ac:dyDescent="0.3">
      <c r="A16" s="25">
        <v>3</v>
      </c>
      <c r="B16" s="48" t="str">
        <f t="array" aca="1" ref="B16" ca="1">IFERROR(INDEX(Devoirs[],SMALL(IF((Devoirs[Date début]&lt;=OFFSET(B16,-$A16,))*(Devoirs[Date de fin]&gt;=OFFSET(B16,-$A16,)),ROW(Devoirs[])),$A16)-DébutLigneTableau,4),"")</f>
        <v/>
      </c>
      <c r="C16" s="48" t="str">
        <f t="array" aca="1" ref="C16" ca="1">IFERROR(INDEX(Devoirs[],SMALL(IF((Devoirs[Date début]&lt;=OFFSET(C16,-$A16,))*(Devoirs[Date de fin]&gt;=OFFSET(C16,-$A16,)),ROW(Devoirs[])),$A16)-DébutLigneTableau,4),"")</f>
        <v/>
      </c>
      <c r="D16" s="48" t="str">
        <f t="array" aca="1" ref="D16" ca="1">IFERROR(INDEX(Devoirs[],SMALL(IF((Devoirs[Date début]&lt;=OFFSET(D16,-$A16,))*(Devoirs[Date de fin]&gt;=OFFSET(D16,-$A16,)),ROW(Devoirs[])),$A16)-DébutLigneTableau,4),"")</f>
        <v/>
      </c>
      <c r="E16" s="48" t="str">
        <f t="array" aca="1" ref="E16" ca="1">IFERROR(INDEX(Devoirs[],SMALL(IF((Devoirs[Date début]&lt;=OFFSET(E16,-$A16,))*(Devoirs[Date de fin]&gt;=OFFSET(E16,-$A16,)),ROW(Devoirs[])),$A16)-DébutLigneTableau,4),"")</f>
        <v/>
      </c>
      <c r="F16" s="48" t="str">
        <f t="array" aca="1" ref="F16" ca="1">IFERROR(INDEX(Devoirs[],SMALL(IF((Devoirs[Date début]&lt;=OFFSET(F16,-$A16,))*(Devoirs[Date de fin]&gt;=OFFSET(F16,-$A16,)),ROW(Devoirs[])),$A16)-DébutLigneTableau,4),"")</f>
        <v/>
      </c>
      <c r="G16" s="48" t="str">
        <f t="array" aca="1" ref="G16" ca="1">IFERROR(INDEX(Devoirs[],SMALL(IF((Devoirs[Date début]&lt;=OFFSET(G16,-$A16,))*(Devoirs[Date de fin]&gt;=OFFSET(G16,-$A16,)),ROW(Devoirs[])),$A16)-DébutLigneTableau,4),"")</f>
        <v/>
      </c>
      <c r="H16" s="48" t="str">
        <f t="array" aca="1" ref="H16" ca="1">IFERROR(INDEX(Devoirs[],SMALL(IF((Devoirs[Date début]&lt;=OFFSET(H16,-$A16,))*(Devoirs[Date de fin]&gt;=OFFSET(H16,-$A16,)),ROW(Devoirs[])),$A16)-DébutLigneTableau,4),"")</f>
        <v/>
      </c>
    </row>
    <row r="17" spans="1:8" ht="19.5" customHeight="1" x14ac:dyDescent="0.3">
      <c r="A17" s="25">
        <v>4</v>
      </c>
      <c r="B17" s="48" t="str">
        <f t="array" aca="1" ref="B17" ca="1">IFERROR(INDEX(Devoirs[],SMALL(IF((Devoirs[Date début]&lt;=OFFSET(B17,-$A17,))*(Devoirs[Date de fin]&gt;=OFFSET(B17,-$A17,)),ROW(Devoirs[])),$A17)-DébutLigneTableau,4),"")</f>
        <v/>
      </c>
      <c r="C17" s="48" t="str">
        <f t="array" aca="1" ref="C17" ca="1">IFERROR(INDEX(Devoirs[],SMALL(IF((Devoirs[Date début]&lt;=OFFSET(C17,-$A17,))*(Devoirs[Date de fin]&gt;=OFFSET(C17,-$A17,)),ROW(Devoirs[])),$A17)-DébutLigneTableau,4),"")</f>
        <v/>
      </c>
      <c r="D17" s="48" t="str">
        <f t="array" aca="1" ref="D17" ca="1">IFERROR(INDEX(Devoirs[],SMALL(IF((Devoirs[Date début]&lt;=OFFSET(D17,-$A17,))*(Devoirs[Date de fin]&gt;=OFFSET(D17,-$A17,)),ROW(Devoirs[])),$A17)-DébutLigneTableau,4),"")</f>
        <v/>
      </c>
      <c r="E17" s="48" t="str">
        <f t="array" aca="1" ref="E17" ca="1">IFERROR(INDEX(Devoirs[],SMALL(IF((Devoirs[Date début]&lt;=OFFSET(E17,-$A17,))*(Devoirs[Date de fin]&gt;=OFFSET(E17,-$A17,)),ROW(Devoirs[])),$A17)-DébutLigneTableau,4),"")</f>
        <v/>
      </c>
      <c r="F17" s="48" t="str">
        <f t="array" aca="1" ref="F17" ca="1">IFERROR(INDEX(Devoirs[],SMALL(IF((Devoirs[Date début]&lt;=OFFSET(F17,-$A17,))*(Devoirs[Date de fin]&gt;=OFFSET(F17,-$A17,)),ROW(Devoirs[])),$A17)-DébutLigneTableau,4),"")</f>
        <v/>
      </c>
      <c r="G17" s="48" t="str">
        <f t="array" aca="1" ref="G17" ca="1">IFERROR(INDEX(Devoirs[],SMALL(IF((Devoirs[Date début]&lt;=OFFSET(G17,-$A17,))*(Devoirs[Date de fin]&gt;=OFFSET(G17,-$A17,)),ROW(Devoirs[])),$A17)-DébutLigneTableau,4),"")</f>
        <v/>
      </c>
      <c r="H17" s="48" t="str">
        <f t="array" aca="1" ref="H17" ca="1">IFERROR(INDEX(Devoirs[],SMALL(IF((Devoirs[Date début]&lt;=OFFSET(H17,-$A17,))*(Devoirs[Date de fin]&gt;=OFFSET(H17,-$A17,)),ROW(Devoirs[])),$A17)-DébutLigneTableau,4),"")</f>
        <v/>
      </c>
    </row>
    <row r="18" spans="1:8" ht="19.5" customHeight="1" x14ac:dyDescent="0.3">
      <c r="B18" s="47">
        <f>IFERROR(INDEX(calendrier,ndx+2,1),"")</f>
        <v>43933</v>
      </c>
      <c r="C18" s="47">
        <f>IFERROR(INDEX(calendrier,ndx+2,2),"")</f>
        <v>43934</v>
      </c>
      <c r="D18" s="47">
        <f>IFERROR(INDEX(calendrier,ndx+2,3),"")</f>
        <v>43935</v>
      </c>
      <c r="E18" s="47">
        <f>IFERROR(INDEX(calendrier,ndx+2,4),"")</f>
        <v>43936</v>
      </c>
      <c r="F18" s="47">
        <f>IFERROR(INDEX(calendrier,ndx+2,5),"")</f>
        <v>43937</v>
      </c>
      <c r="G18" s="47">
        <f>IFERROR(INDEX(calendrier,ndx+2,6),"")</f>
        <v>43938</v>
      </c>
      <c r="H18" s="47">
        <f>IFERROR(INDEX(calendrier,ndx+2,7),"")</f>
        <v>43939</v>
      </c>
    </row>
    <row r="19" spans="1:8" ht="19.5" customHeight="1" x14ac:dyDescent="0.3">
      <c r="A19" s="25">
        <v>1</v>
      </c>
      <c r="B19" s="48" t="str">
        <f t="array" aca="1" ref="B19" ca="1">IFERROR(INDEX(Devoirs[],SMALL(IF((Devoirs[Date début]&lt;=OFFSET(B19,-$A19,))*(Devoirs[Date de fin]&gt;=OFFSET(B19,-$A19,)),ROW(Devoirs[])),$A19)-DébutLigneTableau,4),"")</f>
        <v/>
      </c>
      <c r="C19" s="48" t="str">
        <f t="array" aca="1" ref="C19" ca="1">IFERROR(INDEX(Devoirs[],SMALL(IF((Devoirs[Date début]&lt;=OFFSET(C19,-$A19,))*(Devoirs[Date de fin]&gt;=OFFSET(C19,-$A19,)),ROW(Devoirs[])),$A19)-DébutLigneTableau,4),"")</f>
        <v/>
      </c>
      <c r="D19" s="48" t="str">
        <f t="array" aca="1" ref="D19" ca="1">IFERROR(INDEX(Devoirs[],SMALL(IF((Devoirs[Date début]&lt;=OFFSET(D19,-$A19,))*(Devoirs[Date de fin]&gt;=OFFSET(D19,-$A19,)),ROW(Devoirs[])),$A19)-DébutLigneTableau,4),"")</f>
        <v/>
      </c>
      <c r="E19" s="48" t="str">
        <f t="array" aca="1" ref="E19" ca="1">IFERROR(INDEX(Devoirs[],SMALL(IF((Devoirs[Date début]&lt;=OFFSET(E19,-$A19,))*(Devoirs[Date de fin]&gt;=OFFSET(E19,-$A19,)),ROW(Devoirs[])),$A19)-DébutLigneTableau,4),"")</f>
        <v/>
      </c>
      <c r="F19" s="48" t="str">
        <f t="array" aca="1" ref="F19" ca="1">IFERROR(INDEX(Devoirs[],SMALL(IF((Devoirs[Date début]&lt;=OFFSET(F19,-$A19,))*(Devoirs[Date de fin]&gt;=OFFSET(F19,-$A19,)),ROW(Devoirs[])),$A19)-DébutLigneTableau,4),"")</f>
        <v/>
      </c>
      <c r="G19" s="48" t="str">
        <f t="array" aca="1" ref="G19" ca="1">IFERROR(INDEX(Devoirs[],SMALL(IF((Devoirs[Date début]&lt;=OFFSET(G19,-$A19,))*(Devoirs[Date de fin]&gt;=OFFSET(G19,-$A19,)),ROW(Devoirs[])),$A19)-DébutLigneTableau,4),"")</f>
        <v/>
      </c>
      <c r="H19" s="48" t="str">
        <f t="array" aca="1" ref="H19" ca="1">IFERROR(INDEX(Devoirs[],SMALL(IF((Devoirs[Date début]&lt;=OFFSET(H19,-$A19,))*(Devoirs[Date de fin]&gt;=OFFSET(H19,-$A19,)),ROW(Devoirs[])),$A19)-DébutLigneTableau,4),"")</f>
        <v/>
      </c>
    </row>
    <row r="20" spans="1:8" ht="19.5" customHeight="1" x14ac:dyDescent="0.3">
      <c r="A20" s="25">
        <v>2</v>
      </c>
      <c r="B20" s="48" t="str">
        <f t="array" aca="1" ref="B20" ca="1">IFERROR(INDEX(Devoirs[],SMALL(IF((Devoirs[Date début]&lt;=OFFSET(B20,-$A20,))*(Devoirs[Date de fin]&gt;=OFFSET(B20,-$A20,)),ROW(Devoirs[])),$A20)-DébutLigneTableau,4),"")</f>
        <v/>
      </c>
      <c r="C20" s="48" t="str">
        <f t="array" aca="1" ref="C20" ca="1">IFERROR(INDEX(Devoirs[],SMALL(IF((Devoirs[Date début]&lt;=OFFSET(C20,-$A20,))*(Devoirs[Date de fin]&gt;=OFFSET(C20,-$A20,)),ROW(Devoirs[])),$A20)-DébutLigneTableau,4),"")</f>
        <v/>
      </c>
      <c r="D20" s="48" t="str">
        <f t="array" aca="1" ref="D20" ca="1">IFERROR(INDEX(Devoirs[],SMALL(IF((Devoirs[Date début]&lt;=OFFSET(D20,-$A20,))*(Devoirs[Date de fin]&gt;=OFFSET(D20,-$A20,)),ROW(Devoirs[])),$A20)-DébutLigneTableau,4),"")</f>
        <v/>
      </c>
      <c r="E20" s="48" t="str">
        <f t="array" aca="1" ref="E20" ca="1">IFERROR(INDEX(Devoirs[],SMALL(IF((Devoirs[Date début]&lt;=OFFSET(E20,-$A20,))*(Devoirs[Date de fin]&gt;=OFFSET(E20,-$A20,)),ROW(Devoirs[])),$A20)-DébutLigneTableau,4),"")</f>
        <v/>
      </c>
      <c r="F20" s="48" t="str">
        <f t="array" aca="1" ref="F20" ca="1">IFERROR(INDEX(Devoirs[],SMALL(IF((Devoirs[Date début]&lt;=OFFSET(F20,-$A20,))*(Devoirs[Date de fin]&gt;=OFFSET(F20,-$A20,)),ROW(Devoirs[])),$A20)-DébutLigneTableau,4),"")</f>
        <v/>
      </c>
      <c r="G20" s="48" t="str">
        <f t="array" aca="1" ref="G20" ca="1">IFERROR(INDEX(Devoirs[],SMALL(IF((Devoirs[Date début]&lt;=OFFSET(G20,-$A20,))*(Devoirs[Date de fin]&gt;=OFFSET(G20,-$A20,)),ROW(Devoirs[])),$A20)-DébutLigneTableau,4),"")</f>
        <v/>
      </c>
      <c r="H20" s="48" t="str">
        <f t="array" aca="1" ref="H20" ca="1">IFERROR(INDEX(Devoirs[],SMALL(IF((Devoirs[Date début]&lt;=OFFSET(H20,-$A20,))*(Devoirs[Date de fin]&gt;=OFFSET(H20,-$A20,)),ROW(Devoirs[])),$A20)-DébutLigneTableau,4),"")</f>
        <v/>
      </c>
    </row>
    <row r="21" spans="1:8" ht="19.5" customHeight="1" x14ac:dyDescent="0.3">
      <c r="A21" s="25">
        <v>3</v>
      </c>
      <c r="B21" s="48" t="str">
        <f t="array" aca="1" ref="B21" ca="1">IFERROR(INDEX(Devoirs[],SMALL(IF((Devoirs[Date début]&lt;=OFFSET(B21,-$A21,))*(Devoirs[Date de fin]&gt;=OFFSET(B21,-$A21,)),ROW(Devoirs[])),$A21)-DébutLigneTableau,4),"")</f>
        <v/>
      </c>
      <c r="C21" s="48" t="str">
        <f t="array" aca="1" ref="C21" ca="1">IFERROR(INDEX(Devoirs[],SMALL(IF((Devoirs[Date début]&lt;=OFFSET(C21,-$A21,))*(Devoirs[Date de fin]&gt;=OFFSET(C21,-$A21,)),ROW(Devoirs[])),$A21)-DébutLigneTableau,4),"")</f>
        <v/>
      </c>
      <c r="D21" s="48" t="str">
        <f t="array" aca="1" ref="D21" ca="1">IFERROR(INDEX(Devoirs[],SMALL(IF((Devoirs[Date début]&lt;=OFFSET(D21,-$A21,))*(Devoirs[Date de fin]&gt;=OFFSET(D21,-$A21,)),ROW(Devoirs[])),$A21)-DébutLigneTableau,4),"")</f>
        <v/>
      </c>
      <c r="E21" s="48" t="str">
        <f t="array" aca="1" ref="E21" ca="1">IFERROR(INDEX(Devoirs[],SMALL(IF((Devoirs[Date début]&lt;=OFFSET(E21,-$A21,))*(Devoirs[Date de fin]&gt;=OFFSET(E21,-$A21,)),ROW(Devoirs[])),$A21)-DébutLigneTableau,4),"")</f>
        <v/>
      </c>
      <c r="F21" s="48" t="str">
        <f t="array" aca="1" ref="F21" ca="1">IFERROR(INDEX(Devoirs[],SMALL(IF((Devoirs[Date début]&lt;=OFFSET(F21,-$A21,))*(Devoirs[Date de fin]&gt;=OFFSET(F21,-$A21,)),ROW(Devoirs[])),$A21)-DébutLigneTableau,4),"")</f>
        <v/>
      </c>
      <c r="G21" s="48" t="str">
        <f t="array" aca="1" ref="G21" ca="1">IFERROR(INDEX(Devoirs[],SMALL(IF((Devoirs[Date début]&lt;=OFFSET(G21,-$A21,))*(Devoirs[Date de fin]&gt;=OFFSET(G21,-$A21,)),ROW(Devoirs[])),$A21)-DébutLigneTableau,4),"")</f>
        <v/>
      </c>
      <c r="H21" s="48" t="str">
        <f t="array" aca="1" ref="H21" ca="1">IFERROR(INDEX(Devoirs[],SMALL(IF((Devoirs[Date début]&lt;=OFFSET(H21,-$A21,))*(Devoirs[Date de fin]&gt;=OFFSET(H21,-$A21,)),ROW(Devoirs[])),$A21)-DébutLigneTableau,4),"")</f>
        <v/>
      </c>
    </row>
    <row r="22" spans="1:8" ht="19.5" customHeight="1" x14ac:dyDescent="0.3">
      <c r="A22" s="25">
        <v>4</v>
      </c>
      <c r="B22" s="48" t="str">
        <f t="array" aca="1" ref="B22" ca="1">IFERROR(INDEX(Devoirs[],SMALL(IF((Devoirs[Date début]&lt;=OFFSET(B22,-$A22,))*(Devoirs[Date de fin]&gt;=OFFSET(B22,-$A22,)),ROW(Devoirs[])),$A22)-DébutLigneTableau,4),"")</f>
        <v/>
      </c>
      <c r="C22" s="48" t="str">
        <f t="array" aca="1" ref="C22" ca="1">IFERROR(INDEX(Devoirs[],SMALL(IF((Devoirs[Date début]&lt;=OFFSET(C22,-$A22,))*(Devoirs[Date de fin]&gt;=OFFSET(C22,-$A22,)),ROW(Devoirs[])),$A22)-DébutLigneTableau,4),"")</f>
        <v/>
      </c>
      <c r="D22" s="48" t="str">
        <f t="array" aca="1" ref="D22" ca="1">IFERROR(INDEX(Devoirs[],SMALL(IF((Devoirs[Date début]&lt;=OFFSET(D22,-$A22,))*(Devoirs[Date de fin]&gt;=OFFSET(D22,-$A22,)),ROW(Devoirs[])),$A22)-DébutLigneTableau,4),"")</f>
        <v/>
      </c>
      <c r="E22" s="48" t="str">
        <f t="array" aca="1" ref="E22" ca="1">IFERROR(INDEX(Devoirs[],SMALL(IF((Devoirs[Date début]&lt;=OFFSET(E22,-$A22,))*(Devoirs[Date de fin]&gt;=OFFSET(E22,-$A22,)),ROW(Devoirs[])),$A22)-DébutLigneTableau,4),"")</f>
        <v/>
      </c>
      <c r="F22" s="48" t="str">
        <f t="array" aca="1" ref="F22" ca="1">IFERROR(INDEX(Devoirs[],SMALL(IF((Devoirs[Date début]&lt;=OFFSET(F22,-$A22,))*(Devoirs[Date de fin]&gt;=OFFSET(F22,-$A22,)),ROW(Devoirs[])),$A22)-DébutLigneTableau,4),"")</f>
        <v/>
      </c>
      <c r="G22" s="48" t="str">
        <f t="array" aca="1" ref="G22" ca="1">IFERROR(INDEX(Devoirs[],SMALL(IF((Devoirs[Date début]&lt;=OFFSET(G22,-$A22,))*(Devoirs[Date de fin]&gt;=OFFSET(G22,-$A22,)),ROW(Devoirs[])),$A22)-DébutLigneTableau,4),"")</f>
        <v/>
      </c>
      <c r="H22" s="48" t="str">
        <f t="array" aca="1" ref="H22" ca="1">IFERROR(INDEX(Devoirs[],SMALL(IF((Devoirs[Date début]&lt;=OFFSET(H22,-$A22,))*(Devoirs[Date de fin]&gt;=OFFSET(H22,-$A22,)),ROW(Devoirs[])),$A22)-DébutLigneTableau,4),"")</f>
        <v/>
      </c>
    </row>
    <row r="23" spans="1:8" ht="19.5" customHeight="1" x14ac:dyDescent="0.3">
      <c r="B23" s="47">
        <f>IFERROR(INDEX(calendrier,ndx+3,1),"")</f>
        <v>43940</v>
      </c>
      <c r="C23" s="47">
        <f>IFERROR(INDEX(calendrier,ndx+3,2),"")</f>
        <v>43941</v>
      </c>
      <c r="D23" s="47">
        <f>IFERROR(INDEX(calendrier,ndx+3,3),"")</f>
        <v>43942</v>
      </c>
      <c r="E23" s="47">
        <f>IFERROR(INDEX(calendrier,ndx+3,4),"")</f>
        <v>43943</v>
      </c>
      <c r="F23" s="47">
        <f>IFERROR(INDEX(calendrier,ndx+3,5),"")</f>
        <v>43944</v>
      </c>
      <c r="G23" s="47">
        <f>IFERROR(INDEX(calendrier,ndx+3,6),"")</f>
        <v>43945</v>
      </c>
      <c r="H23" s="47">
        <f>IFERROR(INDEX(calendrier,ndx+3,7),"")</f>
        <v>43946</v>
      </c>
    </row>
    <row r="24" spans="1:8" ht="19.5" customHeight="1" x14ac:dyDescent="0.3">
      <c r="A24" s="25">
        <v>1</v>
      </c>
      <c r="B24" s="48" t="str">
        <f t="array" aca="1" ref="B24" ca="1">IFERROR(INDEX(Devoirs[],SMALL(IF((Devoirs[Date début]&lt;=OFFSET(B24,-$A24,))*(Devoirs[Date de fin]&gt;=OFFSET(B24,-$A24,)),ROW(Devoirs[])),$A24)-DébutLigneTableau,4),"")</f>
        <v/>
      </c>
      <c r="C24" s="48" t="str">
        <f t="array" aca="1" ref="C24" ca="1">IFERROR(INDEX(Devoirs[],SMALL(IF((Devoirs[Date début]&lt;=OFFSET(C24,-$A24,))*(Devoirs[Date de fin]&gt;=OFFSET(C24,-$A24,)),ROW(Devoirs[])),$A24)-DébutLigneTableau,4),"")</f>
        <v>Livraison gypse 5e étage</v>
      </c>
      <c r="D24" s="48" t="str">
        <f t="array" aca="1" ref="D24" ca="1">IFERROR(INDEX(Devoirs[],SMALL(IF((Devoirs[Date début]&lt;=OFFSET(D24,-$A24,))*(Devoirs[Date de fin]&gt;=OFFSET(D24,-$A24,)),ROW(Devoirs[])),$A24)-DébutLigneTableau,4),"")</f>
        <v>Livraison gypse 5e étage</v>
      </c>
      <c r="E24" s="48" t="str">
        <f t="array" aca="1" ref="E24" ca="1">IFERROR(INDEX(Devoirs[],SMALL(IF((Devoirs[Date début]&lt;=OFFSET(E24,-$A24,))*(Devoirs[Date de fin]&gt;=OFFSET(E24,-$A24,)),ROW(Devoirs[])),$A24)-DébutLigneTableau,4),"")</f>
        <v>Livraison gypse 5e étage</v>
      </c>
      <c r="F24" s="48" t="str">
        <f t="array" aca="1" ref="F24" ca="1">IFERROR(INDEX(Devoirs[],SMALL(IF((Devoirs[Date début]&lt;=OFFSET(F24,-$A24,))*(Devoirs[Date de fin]&gt;=OFFSET(F24,-$A24,)),ROW(Devoirs[])),$A24)-DébutLigneTableau,4),"")</f>
        <v>Murs extérieurs 2e niveau</v>
      </c>
      <c r="G24" s="48" t="str">
        <f t="array" aca="1" ref="G24" ca="1">IFERROR(INDEX(Devoirs[],SMALL(IF((Devoirs[Date début]&lt;=OFFSET(G24,-$A24,))*(Devoirs[Date de fin]&gt;=OFFSET(G24,-$A24,)),ROW(Devoirs[])),$A24)-DébutLigneTableau,4),"")</f>
        <v>Murs extérieurs 2e niveau</v>
      </c>
      <c r="H24" s="48" t="str">
        <f t="array" aca="1" ref="H24" ca="1">IFERROR(INDEX(Devoirs[],SMALL(IF((Devoirs[Date début]&lt;=OFFSET(H24,-$A24,))*(Devoirs[Date de fin]&gt;=OFFSET(H24,-$A24,)),ROW(Devoirs[])),$A24)-DébutLigneTableau,4),"")</f>
        <v>Murs extérieurs 2e niveau</v>
      </c>
    </row>
    <row r="25" spans="1:8" ht="19.5" customHeight="1" x14ac:dyDescent="0.3">
      <c r="A25" s="25">
        <v>2</v>
      </c>
      <c r="B25" s="48" t="str">
        <f t="array" aca="1" ref="B25" ca="1">IFERROR(INDEX(Devoirs[],SMALL(IF((Devoirs[Date début]&lt;=OFFSET(B25,-$A25,))*(Devoirs[Date de fin]&gt;=OFFSET(B25,-$A25,)),ROW(Devoirs[])),$A25)-DébutLigneTableau,4),"")</f>
        <v/>
      </c>
      <c r="C25" s="48" t="str">
        <f t="array" aca="1" ref="C25" ca="1">IFERROR(INDEX(Devoirs[],SMALL(IF((Devoirs[Date début]&lt;=OFFSET(C25,-$A25,))*(Devoirs[Date de fin]&gt;=OFFSET(C25,-$A25,)),ROW(Devoirs[])),$A25)-DébutLigneTableau,4),"")</f>
        <v/>
      </c>
      <c r="D25" s="48" t="str">
        <f t="array" aca="1" ref="D25" ca="1">IFERROR(INDEX(Devoirs[],SMALL(IF((Devoirs[Date début]&lt;=OFFSET(D25,-$A25,))*(Devoirs[Date de fin]&gt;=OFFSET(D25,-$A25,)),ROW(Devoirs[])),$A25)-DébutLigneTableau,4),"")</f>
        <v>Murs extérieurs 2e niveau</v>
      </c>
      <c r="E25" s="48" t="str">
        <f t="array" aca="1" ref="E25" ca="1">IFERROR(INDEX(Devoirs[],SMALL(IF((Devoirs[Date début]&lt;=OFFSET(E25,-$A25,))*(Devoirs[Date de fin]&gt;=OFFSET(E25,-$A25,)),ROW(Devoirs[])),$A25)-DébutLigneTableau,4),"")</f>
        <v>Murs extérieurs 2e niveau</v>
      </c>
      <c r="F25" s="48" t="str">
        <f t="array" aca="1" ref="F25" ca="1">IFERROR(INDEX(Devoirs[],SMALL(IF((Devoirs[Date début]&lt;=OFFSET(F25,-$A25,))*(Devoirs[Date de fin]&gt;=OFFSET(F25,-$A25,)),ROW(Devoirs[])),$A25)-DébutLigneTableau,4),"")</f>
        <v>Murs mitoyen</v>
      </c>
      <c r="G25" s="48" t="str">
        <f t="array" aca="1" ref="G25" ca="1">IFERROR(INDEX(Devoirs[],SMALL(IF((Devoirs[Date début]&lt;=OFFSET(G25,-$A25,))*(Devoirs[Date de fin]&gt;=OFFSET(G25,-$A25,)),ROW(Devoirs[])),$A25)-DébutLigneTableau,4),"")</f>
        <v>Toiture menuiserie brute</v>
      </c>
      <c r="H25" s="48" t="str">
        <f t="array" aca="1" ref="H25" ca="1">IFERROR(INDEX(Devoirs[],SMALL(IF((Devoirs[Date début]&lt;=OFFSET(H25,-$A25,))*(Devoirs[Date de fin]&gt;=OFFSET(H25,-$A25,)),ROW(Devoirs[])),$A25)-DébutLigneTableau,4),"")</f>
        <v>Toiture menuiserie brute</v>
      </c>
    </row>
    <row r="26" spans="1:8" ht="19.5" customHeight="1" x14ac:dyDescent="0.3">
      <c r="A26" s="25">
        <v>3</v>
      </c>
      <c r="B26" s="48" t="str">
        <f t="array" aca="1" ref="B26" ca="1">IFERROR(INDEX(Devoirs[],SMALL(IF((Devoirs[Date début]&lt;=OFFSET(B26,-$A26,))*(Devoirs[Date de fin]&gt;=OFFSET(B26,-$A26,)),ROW(Devoirs[])),$A26)-DébutLigneTableau,4),"")</f>
        <v/>
      </c>
      <c r="C26" s="48" t="str">
        <f t="array" aca="1" ref="C26" ca="1">IFERROR(INDEX(Devoirs[],SMALL(IF((Devoirs[Date début]&lt;=OFFSET(C26,-$A26,))*(Devoirs[Date de fin]&gt;=OFFSET(C26,-$A26,)),ROW(Devoirs[])),$A26)-DébutLigneTableau,4),"")</f>
        <v/>
      </c>
      <c r="D26" s="48" t="str">
        <f t="array" aca="1" ref="D26" ca="1">IFERROR(INDEX(Devoirs[],SMALL(IF((Devoirs[Date début]&lt;=OFFSET(D26,-$A26,))*(Devoirs[Date de fin]&gt;=OFFSET(D26,-$A26,)),ROW(Devoirs[])),$A26)-DébutLigneTableau,4),"")</f>
        <v/>
      </c>
      <c r="E26" s="48" t="str">
        <f t="array" aca="1" ref="E26" ca="1">IFERROR(INDEX(Devoirs[],SMALL(IF((Devoirs[Date début]&lt;=OFFSET(E26,-$A26,))*(Devoirs[Date de fin]&gt;=OFFSET(E26,-$A26,)),ROW(Devoirs[])),$A26)-DébutLigneTableau,4),"")</f>
        <v>Murs mitoyen</v>
      </c>
      <c r="F26" s="48" t="str">
        <f t="array" aca="1" ref="F26" ca="1">IFERROR(INDEX(Devoirs[],SMALL(IF((Devoirs[Date début]&lt;=OFFSET(F26,-$A26,))*(Devoirs[Date de fin]&gt;=OFFSET(F26,-$A26,)),ROW(Devoirs[])),$A26)-DébutLigneTableau,4),"")</f>
        <v>Toiture menuiserie brute</v>
      </c>
      <c r="G26" s="48" t="str">
        <f t="array" aca="1" ref="G26" ca="1">IFERROR(INDEX(Devoirs[],SMALL(IF((Devoirs[Date début]&lt;=OFFSET(G26,-$A26,))*(Devoirs[Date de fin]&gt;=OFFSET(G26,-$A26,)),ROW(Devoirs[])),$A26)-DébutLigneTableau,4),"")</f>
        <v>Mur des panneaux électrique</v>
      </c>
      <c r="H26" s="48" t="str">
        <f t="array" aca="1" ref="H26" ca="1">IFERROR(INDEX(Devoirs[],SMALL(IF((Devoirs[Date début]&lt;=OFFSET(H26,-$A26,))*(Devoirs[Date de fin]&gt;=OFFSET(H26,-$A26,)),ROW(Devoirs[])),$A26)-DébutLigneTableau,4),"")</f>
        <v>Mur des panneaux électrique</v>
      </c>
    </row>
    <row r="27" spans="1:8" ht="19.5" customHeight="1" x14ac:dyDescent="0.3">
      <c r="A27" s="25">
        <v>4</v>
      </c>
      <c r="B27" s="48" t="str">
        <f t="array" aca="1" ref="B27" ca="1">IFERROR(INDEX(Devoirs[],SMALL(IF((Devoirs[Date début]&lt;=OFFSET(B27,-$A27,))*(Devoirs[Date de fin]&gt;=OFFSET(B27,-$A27,)),ROW(Devoirs[])),$A27)-DébutLigneTableau,4),"")</f>
        <v/>
      </c>
      <c r="C27" s="48" t="str">
        <f t="array" aca="1" ref="C27" ca="1">IFERROR(INDEX(Devoirs[],SMALL(IF((Devoirs[Date début]&lt;=OFFSET(C27,-$A27,))*(Devoirs[Date de fin]&gt;=OFFSET(C27,-$A27,)),ROW(Devoirs[])),$A27)-DébutLigneTableau,4),"")</f>
        <v/>
      </c>
      <c r="D27" s="48" t="str">
        <f t="array" aca="1" ref="D27" ca="1">IFERROR(INDEX(Devoirs[],SMALL(IF((Devoirs[Date début]&lt;=OFFSET(D27,-$A27,))*(Devoirs[Date de fin]&gt;=OFFSET(D27,-$A27,)),ROW(Devoirs[])),$A27)-DébutLigneTableau,4),"")</f>
        <v/>
      </c>
      <c r="E27" s="48" t="str">
        <f t="array" aca="1" ref="E27" ca="1">IFERROR(INDEX(Devoirs[],SMALL(IF((Devoirs[Date début]&lt;=OFFSET(E27,-$A27,))*(Devoirs[Date de fin]&gt;=OFFSET(E27,-$A27,)),ROW(Devoirs[])),$A27)-DébutLigneTableau,4),"")</f>
        <v/>
      </c>
      <c r="F27" s="48" t="str">
        <f t="array" aca="1" ref="F27" ca="1">IFERROR(INDEX(Devoirs[],SMALL(IF((Devoirs[Date début]&lt;=OFFSET(F27,-$A27,))*(Devoirs[Date de fin]&gt;=OFFSET(F27,-$A27,)),ROW(Devoirs[])),$A27)-DébutLigneTableau,4),"")</f>
        <v/>
      </c>
      <c r="G27" s="48" t="str">
        <f t="array" aca="1" ref="G27" ca="1">IFERROR(INDEX(Devoirs[],SMALL(IF((Devoirs[Date début]&lt;=OFFSET(G27,-$A27,))*(Devoirs[Date de fin]&gt;=OFFSET(G27,-$A27,)),ROW(Devoirs[])),$A27)-DébutLigneTableau,4),"")</f>
        <v/>
      </c>
      <c r="H27" s="48" t="str">
        <f t="array" aca="1" ref="H27" ca="1">IFERROR(INDEX(Devoirs[],SMALL(IF((Devoirs[Date début]&lt;=OFFSET(H27,-$A27,))*(Devoirs[Date de fin]&gt;=OFFSET(H27,-$A27,)),ROW(Devoirs[])),$A27)-DébutLigneTableau,4),"")</f>
        <v>Panneau électrique + Mat et sous terre</v>
      </c>
    </row>
    <row r="28" spans="1:8" ht="19.5" customHeight="1" x14ac:dyDescent="0.3">
      <c r="B28" s="47">
        <f>IFERROR(INDEX(calendrier,ndx+4,1),"")</f>
        <v>43947</v>
      </c>
      <c r="C28" s="47">
        <f>IFERROR(INDEX(calendrier,ndx+4,2),"")</f>
        <v>43948</v>
      </c>
      <c r="D28" s="47">
        <f>IFERROR(INDEX(calendrier,ndx+4,3),"")</f>
        <v>43949</v>
      </c>
      <c r="E28" s="47">
        <f>IFERROR(INDEX(calendrier,ndx+4,4),"")</f>
        <v>43950</v>
      </c>
      <c r="F28" s="47">
        <f>IFERROR(INDEX(calendrier,ndx+4,5),"")</f>
        <v>43951</v>
      </c>
      <c r="G28" s="47">
        <f>IFERROR(INDEX(calendrier,ndx+4,6),"")</f>
        <v>43952</v>
      </c>
      <c r="H28" s="47">
        <f>IFERROR(INDEX(calendrier,ndx+4,7),"")</f>
        <v>43953</v>
      </c>
    </row>
    <row r="29" spans="1:8" ht="19.5" customHeight="1" x14ac:dyDescent="0.3">
      <c r="A29" s="25">
        <v>1</v>
      </c>
      <c r="B29" s="48" t="str">
        <f t="array" aca="1" ref="B29" ca="1">IFERROR(INDEX(Devoirs[],SMALL(IF((Devoirs[Date début]&lt;=OFFSET(B29,-$A29,))*(Devoirs[Date de fin]&gt;=OFFSET(B29,-$A29,)),ROW(Devoirs[])),$A29)-DébutLigneTableau,4),"")</f>
        <v>Panneau électrique + Mat et sous terre</v>
      </c>
      <c r="C29" s="48" t="str">
        <f t="array" aca="1" ref="C29" ca="1">IFERROR(INDEX(Devoirs[],SMALL(IF((Devoirs[Date début]&lt;=OFFSET(C29,-$A29,))*(Devoirs[Date de fin]&gt;=OFFSET(C29,-$A29,)),ROW(Devoirs[])),$A29)-DébutLigneTableau,4),"")</f>
        <v>Panneau électrique + Mat et sous terre</v>
      </c>
      <c r="D29" s="48" t="str">
        <f t="array" aca="1" ref="D29" ca="1">IFERROR(INDEX(Devoirs[],SMALL(IF((Devoirs[Date début]&lt;=OFFSET(D29,-$A29,))*(Devoirs[Date de fin]&gt;=OFFSET(D29,-$A29,)),ROW(Devoirs[])),$A29)-DébutLigneTableau,4),"")</f>
        <v>Portes et fenêtres livraison et installation</v>
      </c>
      <c r="E29" s="48" t="str">
        <f t="array" aca="1" ref="E29" ca="1">IFERROR(INDEX(Devoirs[],SMALL(IF((Devoirs[Date début]&lt;=OFFSET(E29,-$A29,))*(Devoirs[Date de fin]&gt;=OFFSET(E29,-$A29,)),ROW(Devoirs[])),$A29)-DébutLigneTableau,4),"")</f>
        <v>Portes et fenêtres livraison et installation</v>
      </c>
      <c r="F29" s="48" t="str">
        <f t="array" aca="1" ref="F29" ca="1">IFERROR(INDEX(Devoirs[],SMALL(IF((Devoirs[Date début]&lt;=OFFSET(F29,-$A29,))*(Devoirs[Date de fin]&gt;=OFFSET(F29,-$A29,)),ROW(Devoirs[])),$A29)-DébutLigneTableau,4),"")</f>
        <v/>
      </c>
      <c r="G29" s="48" t="str">
        <f t="array" aca="1" ref="G29" ca="1">IFERROR(INDEX(Devoirs[],SMALL(IF((Devoirs[Date début]&lt;=OFFSET(G29,-$A29,))*(Devoirs[Date de fin]&gt;=OFFSET(G29,-$A29,)),ROW(Devoirs[])),$A29)-DébutLigneTableau,4),"")</f>
        <v/>
      </c>
      <c r="H29" s="48" t="str">
        <f t="array" aca="1" ref="H29" ca="1">IFERROR(INDEX(Devoirs[],SMALL(IF((Devoirs[Date début]&lt;=OFFSET(H29,-$A29,))*(Devoirs[Date de fin]&gt;=OFFSET(H29,-$A29,)),ROW(Devoirs[])),$A29)-DébutLigneTableau,4),"")</f>
        <v/>
      </c>
    </row>
    <row r="30" spans="1:8" ht="19.5" customHeight="1" x14ac:dyDescent="0.3">
      <c r="A30" s="25">
        <v>2</v>
      </c>
      <c r="B30" s="48" t="str">
        <f t="array" aca="1" ref="B30" ca="1">IFERROR(INDEX(Devoirs[],SMALL(IF((Devoirs[Date début]&lt;=OFFSET(B30,-$A30,))*(Devoirs[Date de fin]&gt;=OFFSET(B30,-$A30,)),ROW(Devoirs[])),$A30)-DébutLigneTableau,4),"")</f>
        <v>Toiture revêtement de finition</v>
      </c>
      <c r="C30" s="48" t="str">
        <f t="array" aca="1" ref="C30" ca="1">IFERROR(INDEX(Devoirs[],SMALL(IF((Devoirs[Date début]&lt;=OFFSET(C30,-$A30,))*(Devoirs[Date de fin]&gt;=OFFSET(C30,-$A30,)),ROW(Devoirs[])),$A30)-DébutLigneTableau,4),"")</f>
        <v>Toiture revêtement de finition</v>
      </c>
      <c r="D30" s="48" t="str">
        <f t="array" aca="1" ref="D30" ca="1">IFERROR(INDEX(Devoirs[],SMALL(IF((Devoirs[Date début]&lt;=OFFSET(D30,-$A30,))*(Devoirs[Date de fin]&gt;=OFFSET(D30,-$A30,)),ROW(Devoirs[])),$A30)-DébutLigneTableau,4),"")</f>
        <v/>
      </c>
      <c r="E30" s="48" t="str">
        <f t="array" aca="1" ref="E30" ca="1">IFERROR(INDEX(Devoirs[],SMALL(IF((Devoirs[Date début]&lt;=OFFSET(E30,-$A30,))*(Devoirs[Date de fin]&gt;=OFFSET(E30,-$A30,)),ROW(Devoirs[])),$A30)-DébutLigneTableau,4),"")</f>
        <v/>
      </c>
      <c r="F30" s="48" t="str">
        <f t="array" aca="1" ref="F30" ca="1">IFERROR(INDEX(Devoirs[],SMALL(IF((Devoirs[Date début]&lt;=OFFSET(F30,-$A30,))*(Devoirs[Date de fin]&gt;=OFFSET(F30,-$A30,)),ROW(Devoirs[])),$A30)-DébutLigneTableau,4),"")</f>
        <v/>
      </c>
      <c r="G30" s="48" t="str">
        <f t="array" aca="1" ref="G30" ca="1">IFERROR(INDEX(Devoirs[],SMALL(IF((Devoirs[Date début]&lt;=OFFSET(G30,-$A30,))*(Devoirs[Date de fin]&gt;=OFFSET(G30,-$A30,)),ROW(Devoirs[])),$A30)-DébutLigneTableau,4),"")</f>
        <v/>
      </c>
      <c r="H30" s="48" t="str">
        <f t="array" aca="1" ref="H30" ca="1">IFERROR(INDEX(Devoirs[],SMALL(IF((Devoirs[Date début]&lt;=OFFSET(H30,-$A30,))*(Devoirs[Date de fin]&gt;=OFFSET(H30,-$A30,)),ROW(Devoirs[])),$A30)-DébutLigneTableau,4),"")</f>
        <v/>
      </c>
    </row>
    <row r="31" spans="1:8" ht="19.5" customHeight="1" x14ac:dyDescent="0.3">
      <c r="A31" s="25">
        <v>3</v>
      </c>
      <c r="B31" s="48" t="str">
        <f t="array" aca="1" ref="B31" ca="1">IFERROR(INDEX(Devoirs[],SMALL(IF((Devoirs[Date début]&lt;=OFFSET(B31,-$A31,))*(Devoirs[Date de fin]&gt;=OFFSET(B31,-$A31,)),ROW(Devoirs[])),$A31)-DébutLigneTableau,4),"")</f>
        <v/>
      </c>
      <c r="C31" s="48" t="str">
        <f t="array" aca="1" ref="C31" ca="1">IFERROR(INDEX(Devoirs[],SMALL(IF((Devoirs[Date début]&lt;=OFFSET(C31,-$A31,))*(Devoirs[Date de fin]&gt;=OFFSET(C31,-$A31,)),ROW(Devoirs[])),$A31)-DébutLigneTableau,4),"")</f>
        <v>Portes et fenêtres livraison et installation</v>
      </c>
      <c r="D31" s="48" t="str">
        <f t="array" aca="1" ref="D31" ca="1">IFERROR(INDEX(Devoirs[],SMALL(IF((Devoirs[Date début]&lt;=OFFSET(D31,-$A31,))*(Devoirs[Date de fin]&gt;=OFFSET(D31,-$A31,)),ROW(Devoirs[])),$A31)-DébutLigneTableau,4),"")</f>
        <v/>
      </c>
      <c r="E31" s="48" t="str">
        <f t="array" aca="1" ref="E31" ca="1">IFERROR(INDEX(Devoirs[],SMALL(IF((Devoirs[Date début]&lt;=OFFSET(E31,-$A31,))*(Devoirs[Date de fin]&gt;=OFFSET(E31,-$A31,)),ROW(Devoirs[])),$A31)-DébutLigneTableau,4),"")</f>
        <v/>
      </c>
      <c r="F31" s="48" t="str">
        <f t="array" aca="1" ref="F31" ca="1">IFERROR(INDEX(Devoirs[],SMALL(IF((Devoirs[Date début]&lt;=OFFSET(F31,-$A31,))*(Devoirs[Date de fin]&gt;=OFFSET(F31,-$A31,)),ROW(Devoirs[])),$A31)-DébutLigneTableau,4),"")</f>
        <v/>
      </c>
      <c r="G31" s="48" t="str">
        <f t="array" aca="1" ref="G31" ca="1">IFERROR(INDEX(Devoirs[],SMALL(IF((Devoirs[Date début]&lt;=OFFSET(G31,-$A31,))*(Devoirs[Date de fin]&gt;=OFFSET(G31,-$A31,)),ROW(Devoirs[])),$A31)-DébutLigneTableau,4),"")</f>
        <v/>
      </c>
      <c r="H31" s="48" t="str">
        <f t="array" aca="1" ref="H31" ca="1">IFERROR(INDEX(Devoirs[],SMALL(IF((Devoirs[Date début]&lt;=OFFSET(H31,-$A31,))*(Devoirs[Date de fin]&gt;=OFFSET(H31,-$A31,)),ROW(Devoirs[])),$A31)-DébutLigneTableau,4),"")</f>
        <v/>
      </c>
    </row>
    <row r="32" spans="1:8" ht="19.5" customHeight="1" x14ac:dyDescent="0.3">
      <c r="A32" s="25">
        <v>4</v>
      </c>
      <c r="B32" s="48" t="str">
        <f t="array" aca="1" ref="B32" ca="1">IFERROR(INDEX(Devoirs[],SMALL(IF((Devoirs[Date début]&lt;=OFFSET(B32,-$A32,))*(Devoirs[Date de fin]&gt;=OFFSET(B32,-$A32,)),ROW(Devoirs[])),$A32)-DébutLigneTableau,4),"")</f>
        <v/>
      </c>
      <c r="C32" s="48" t="str">
        <f t="array" aca="1" ref="C32" ca="1">IFERROR(INDEX(Devoirs[],SMALL(IF((Devoirs[Date début]&lt;=OFFSET(C32,-$A32,))*(Devoirs[Date de fin]&gt;=OFFSET(C32,-$A32,)),ROW(Devoirs[])),$A32)-DébutLigneTableau,4),"")</f>
        <v/>
      </c>
      <c r="D32" s="48" t="str">
        <f t="array" aca="1" ref="D32" ca="1">IFERROR(INDEX(Devoirs[],SMALL(IF((Devoirs[Date début]&lt;=OFFSET(D32,-$A32,))*(Devoirs[Date de fin]&gt;=OFFSET(D32,-$A32,)),ROW(Devoirs[])),$A32)-DébutLigneTableau,4),"")</f>
        <v/>
      </c>
      <c r="E32" s="48" t="str">
        <f t="array" aca="1" ref="E32" ca="1">IFERROR(INDEX(Devoirs[],SMALL(IF((Devoirs[Date début]&lt;=OFFSET(E32,-$A32,))*(Devoirs[Date de fin]&gt;=OFFSET(E32,-$A32,)),ROW(Devoirs[])),$A32)-DébutLigneTableau,4),"")</f>
        <v/>
      </c>
      <c r="F32" s="48" t="str">
        <f t="array" aca="1" ref="F32" ca="1">IFERROR(INDEX(Devoirs[],SMALL(IF((Devoirs[Date début]&lt;=OFFSET(F32,-$A32,))*(Devoirs[Date de fin]&gt;=OFFSET(F32,-$A32,)),ROW(Devoirs[])),$A32)-DébutLigneTableau,4),"")</f>
        <v/>
      </c>
      <c r="G32" s="48" t="str">
        <f t="array" aca="1" ref="G32" ca="1">IFERROR(INDEX(Devoirs[],SMALL(IF((Devoirs[Date début]&lt;=OFFSET(G32,-$A32,))*(Devoirs[Date de fin]&gt;=OFFSET(G32,-$A32,)),ROW(Devoirs[])),$A32)-DébutLigneTableau,4),"")</f>
        <v/>
      </c>
      <c r="H32" s="48" t="str">
        <f t="array" aca="1" ref="H32" ca="1">IFERROR(INDEX(Devoirs[],SMALL(IF((Devoirs[Date début]&lt;=OFFSET(H32,-$A32,))*(Devoirs[Date de fin]&gt;=OFFSET(H32,-$A32,)),ROW(Devoirs[])),$A32)-DébutLigneTableau,4),"")</f>
        <v/>
      </c>
    </row>
    <row r="33" spans="1:8" ht="19.5" customHeight="1" x14ac:dyDescent="0.3">
      <c r="B33" s="47">
        <f>IFERROR(INDEX(calendrier,ndx+5,1),"")</f>
        <v>43954</v>
      </c>
      <c r="C33" s="47">
        <f>IFERROR(INDEX(calendrier,ndx+5,2),"")</f>
        <v>43955</v>
      </c>
      <c r="D33" s="47">
        <f>IFERROR(INDEX(calendrier,ndx+5,3),"")</f>
        <v>43956</v>
      </c>
      <c r="E33" s="47">
        <f>IFERROR(INDEX(calendrier,ndx+5,4),"")</f>
        <v>43957</v>
      </c>
      <c r="F33" s="47">
        <f>IFERROR(INDEX(calendrier,ndx+5,5),"")</f>
        <v>43958</v>
      </c>
      <c r="G33" s="47">
        <f>IFERROR(INDEX(calendrier,ndx+5,6),"")</f>
        <v>43959</v>
      </c>
      <c r="H33" s="47">
        <f>IFERROR(INDEX(calendrier,ndx+5,7),"")</f>
        <v>43960</v>
      </c>
    </row>
    <row r="34" spans="1:8" ht="19.5" customHeight="1" x14ac:dyDescent="0.3">
      <c r="A34" s="25">
        <v>1</v>
      </c>
      <c r="B34" s="48" t="str">
        <f t="array" aca="1" ref="B34" ca="1">IFERROR(INDEX(Devoirs[],SMALL(IF((Devoirs[Date début]&lt;=OFFSET(B34,-$A34,))*(Devoirs[Date de fin]&gt;=OFFSET(B34,-$A34,)),ROW(Devoirs[])),$A34)-DébutLigneTableau,4),"")</f>
        <v/>
      </c>
      <c r="C34" s="48" t="str">
        <f t="array" aca="1" ref="C34" ca="1">IFERROR(INDEX(Devoirs[],SMALL(IF((Devoirs[Date début]&lt;=OFFSET(C34,-$A34,))*(Devoirs[Date de fin]&gt;=OFFSET(C34,-$A34,)),ROW(Devoirs[])),$A34)-DébutLigneTableau,4),"")</f>
        <v/>
      </c>
      <c r="D34" s="48" t="str">
        <f t="array" aca="1" ref="D34" ca="1">IFERROR(INDEX(Devoirs[],SMALL(IF((Devoirs[Date début]&lt;=OFFSET(D34,-$A34,))*(Devoirs[Date de fin]&gt;=OFFSET(D34,-$A34,)),ROW(Devoirs[])),$A34)-DébutLigneTableau,4),"")</f>
        <v/>
      </c>
      <c r="E34" s="48" t="str">
        <f t="array" aca="1" ref="E34" ca="1">IFERROR(INDEX(Devoirs[],SMALL(IF((Devoirs[Date début]&lt;=OFFSET(E34,-$A34,))*(Devoirs[Date de fin]&gt;=OFFSET(E34,-$A34,)),ROW(Devoirs[])),$A34)-DébutLigneTableau,4),"")</f>
        <v/>
      </c>
      <c r="F34" s="48" t="str">
        <f t="array" aca="1" ref="F34" ca="1">IFERROR(INDEX(Devoirs[],SMALL(IF((Devoirs[Date début]&lt;=OFFSET(F34,-$A34,))*(Devoirs[Date de fin]&gt;=OFFSET(F34,-$A34,)),ROW(Devoirs[])),$A34)-DébutLigneTableau,4),"")</f>
        <v/>
      </c>
      <c r="G34" s="48" t="str">
        <f t="array" aca="1" ref="G34" ca="1">IFERROR(INDEX(Devoirs[],SMALL(IF((Devoirs[Date début]&lt;=OFFSET(G34,-$A34,))*(Devoirs[Date de fin]&gt;=OFFSET(G34,-$A34,)),ROW(Devoirs[])),$A34)-DébutLigneTableau,4),"")</f>
        <v/>
      </c>
      <c r="H34" s="48" t="str">
        <f t="array" aca="1" ref="H34" ca="1">IFERROR(INDEX(Devoirs[],SMALL(IF((Devoirs[Date début]&lt;=OFFSET(H34,-$A34,))*(Devoirs[Date de fin]&gt;=OFFSET(H34,-$A34,)),ROW(Devoirs[])),$A34)-DébutLigneTableau,4),"")</f>
        <v/>
      </c>
    </row>
    <row r="35" spans="1:8" ht="19.5" customHeight="1" x14ac:dyDescent="0.3">
      <c r="A35" s="25">
        <v>2</v>
      </c>
      <c r="B35" s="48" t="str">
        <f t="array" aca="1" ref="B35" ca="1">IFERROR(INDEX(Devoirs[],SMALL(IF((Devoirs[Date début]&lt;=OFFSET(B35,-$A35,))*(Devoirs[Date de fin]&gt;=OFFSET(B35,-$A35,)),ROW(Devoirs[])),$A35)-DébutLigneTableau,4),"")</f>
        <v/>
      </c>
      <c r="C35" s="48" t="str">
        <f t="array" aca="1" ref="C35" ca="1">IFERROR(INDEX(Devoirs[],SMALL(IF((Devoirs[Date début]&lt;=OFFSET(C35,-$A35,))*(Devoirs[Date de fin]&gt;=OFFSET(C35,-$A35,)),ROW(Devoirs[])),$A35)-DébutLigneTableau,4),"")</f>
        <v/>
      </c>
      <c r="D35" s="48" t="str">
        <f t="array" aca="1" ref="D35" ca="1">IFERROR(INDEX(Devoirs[],SMALL(IF((Devoirs[Date début]&lt;=OFFSET(D35,-$A35,))*(Devoirs[Date de fin]&gt;=OFFSET(D35,-$A35,)),ROW(Devoirs[])),$A35)-DébutLigneTableau,4),"")</f>
        <v/>
      </c>
      <c r="E35" s="48" t="str">
        <f t="array" aca="1" ref="E35" ca="1">IFERROR(INDEX(Devoirs[],SMALL(IF((Devoirs[Date début]&lt;=OFFSET(E35,-$A35,))*(Devoirs[Date de fin]&gt;=OFFSET(E35,-$A35,)),ROW(Devoirs[])),$A35)-DébutLigneTableau,4),"")</f>
        <v/>
      </c>
      <c r="F35" s="48" t="str">
        <f t="array" aca="1" ref="F35" ca="1">IFERROR(INDEX(Devoirs[],SMALL(IF((Devoirs[Date début]&lt;=OFFSET(F35,-$A35,))*(Devoirs[Date de fin]&gt;=OFFSET(F35,-$A35,)),ROW(Devoirs[])),$A35)-DébutLigneTableau,4),"")</f>
        <v/>
      </c>
      <c r="G35" s="48" t="str">
        <f t="array" aca="1" ref="G35" ca="1">IFERROR(INDEX(Devoirs[],SMALL(IF((Devoirs[Date début]&lt;=OFFSET(G35,-$A35,))*(Devoirs[Date de fin]&gt;=OFFSET(G35,-$A35,)),ROW(Devoirs[])),$A35)-DébutLigneTableau,4),"")</f>
        <v/>
      </c>
      <c r="H35" s="48" t="str">
        <f t="array" aca="1" ref="H35" ca="1">IFERROR(INDEX(Devoirs[],SMALL(IF((Devoirs[Date début]&lt;=OFFSET(H35,-$A35,))*(Devoirs[Date de fin]&gt;=OFFSET(H35,-$A35,)),ROW(Devoirs[])),$A35)-DébutLigneTableau,4),"")</f>
        <v/>
      </c>
    </row>
    <row r="36" spans="1:8" ht="19.5" customHeight="1" x14ac:dyDescent="0.3">
      <c r="A36" s="25">
        <v>3</v>
      </c>
      <c r="B36" s="48" t="str">
        <f t="array" aca="1" ref="B36" ca="1">IFERROR(INDEX(Devoirs[],SMALL(IF((Devoirs[Date début]&lt;=OFFSET(B36,-$A36,))*(Devoirs[Date de fin]&gt;=OFFSET(B36,-$A36,)),ROW(Devoirs[])),$A36)-DébutLigneTableau,4),"")</f>
        <v/>
      </c>
      <c r="C36" s="48" t="str">
        <f t="array" aca="1" ref="C36" ca="1">IFERROR(INDEX(Devoirs[],SMALL(IF((Devoirs[Date début]&lt;=OFFSET(C36,-$A36,))*(Devoirs[Date de fin]&gt;=OFFSET(C36,-$A36,)),ROW(Devoirs[])),$A36)-DébutLigneTableau,4),"")</f>
        <v/>
      </c>
      <c r="D36" s="48" t="str">
        <f t="array" aca="1" ref="D36" ca="1">IFERROR(INDEX(Devoirs[],SMALL(IF((Devoirs[Date début]&lt;=OFFSET(D36,-$A36,))*(Devoirs[Date de fin]&gt;=OFFSET(D36,-$A36,)),ROW(Devoirs[])),$A36)-DébutLigneTableau,4),"")</f>
        <v/>
      </c>
      <c r="E36" s="48" t="str">
        <f t="array" aca="1" ref="E36" ca="1">IFERROR(INDEX(Devoirs[],SMALL(IF((Devoirs[Date début]&lt;=OFFSET(E36,-$A36,))*(Devoirs[Date de fin]&gt;=OFFSET(E36,-$A36,)),ROW(Devoirs[])),$A36)-DébutLigneTableau,4),"")</f>
        <v/>
      </c>
      <c r="F36" s="48" t="str">
        <f t="array" aca="1" ref="F36" ca="1">IFERROR(INDEX(Devoirs[],SMALL(IF((Devoirs[Date début]&lt;=OFFSET(F36,-$A36,))*(Devoirs[Date de fin]&gt;=OFFSET(F36,-$A36,)),ROW(Devoirs[])),$A36)-DébutLigneTableau,4),"")</f>
        <v/>
      </c>
      <c r="G36" s="48" t="str">
        <f t="array" aca="1" ref="G36" ca="1">IFERROR(INDEX(Devoirs[],SMALL(IF((Devoirs[Date début]&lt;=OFFSET(G36,-$A36,))*(Devoirs[Date de fin]&gt;=OFFSET(G36,-$A36,)),ROW(Devoirs[])),$A36)-DébutLigneTableau,4),"")</f>
        <v/>
      </c>
      <c r="H36" s="48" t="str">
        <f t="array" aca="1" ref="H36" ca="1">IFERROR(INDEX(Devoirs[],SMALL(IF((Devoirs[Date début]&lt;=OFFSET(H36,-$A36,))*(Devoirs[Date de fin]&gt;=OFFSET(H36,-$A36,)),ROW(Devoirs[])),$A36)-DébutLigneTableau,4),"")</f>
        <v/>
      </c>
    </row>
    <row r="37" spans="1:8" ht="19.5" customHeight="1" x14ac:dyDescent="0.3">
      <c r="A37" s="25">
        <v>4</v>
      </c>
      <c r="B37" s="48" t="str">
        <f t="array" aca="1" ref="B37" ca="1">IFERROR(INDEX(Devoirs[],SMALL(IF((Devoirs[Date début]&lt;=OFFSET(B37,-$A37,))*(Devoirs[Date de fin]&gt;=OFFSET(B37,-$A37,)),ROW(Devoirs[])),$A37)-DébutLigneTableau,4),"")</f>
        <v/>
      </c>
      <c r="C37" s="48" t="str">
        <f t="array" aca="1" ref="C37" ca="1">IFERROR(INDEX(Devoirs[],SMALL(IF((Devoirs[Date début]&lt;=OFFSET(C37,-$A37,))*(Devoirs[Date de fin]&gt;=OFFSET(C37,-$A37,)),ROW(Devoirs[])),$A37)-DébutLigneTableau,4),"")</f>
        <v/>
      </c>
      <c r="D37" s="48" t="str">
        <f t="array" aca="1" ref="D37" ca="1">IFERROR(INDEX(Devoirs[],SMALL(IF((Devoirs[Date début]&lt;=OFFSET(D37,-$A37,))*(Devoirs[Date de fin]&gt;=OFFSET(D37,-$A37,)),ROW(Devoirs[])),$A37)-DébutLigneTableau,4),"")</f>
        <v/>
      </c>
      <c r="E37" s="48" t="str">
        <f t="array" aca="1" ref="E37" ca="1">IFERROR(INDEX(Devoirs[],SMALL(IF((Devoirs[Date début]&lt;=OFFSET(E37,-$A37,))*(Devoirs[Date de fin]&gt;=OFFSET(E37,-$A37,)),ROW(Devoirs[])),$A37)-DébutLigneTableau,4),"")</f>
        <v/>
      </c>
      <c r="F37" s="48" t="str">
        <f t="array" aca="1" ref="F37" ca="1">IFERROR(INDEX(Devoirs[],SMALL(IF((Devoirs[Date début]&lt;=OFFSET(F37,-$A37,))*(Devoirs[Date de fin]&gt;=OFFSET(F37,-$A37,)),ROW(Devoirs[])),$A37)-DébutLigneTableau,4),"")</f>
        <v/>
      </c>
      <c r="G37" s="48" t="str">
        <f t="array" aca="1" ref="G37" ca="1">IFERROR(INDEX(Devoirs[],SMALL(IF((Devoirs[Date début]&lt;=OFFSET(G37,-$A37,))*(Devoirs[Date de fin]&gt;=OFFSET(G37,-$A37,)),ROW(Devoirs[])),$A37)-DébutLigneTableau,4),"")</f>
        <v/>
      </c>
      <c r="H37" s="48" t="str">
        <f t="array" aca="1" ref="H37" ca="1">IFERROR(INDEX(Devoirs[],SMALL(IF((Devoirs[Date début]&lt;=OFFSET(H37,-$A37,))*(Devoirs[Date de fin]&gt;=OFFSET(H37,-$A37,)),ROW(Devoirs[])),$A37)-DébutLigneTableau,4),"")</f>
        <v/>
      </c>
    </row>
  </sheetData>
  <mergeCells count="6">
    <mergeCell ref="G6:H6"/>
    <mergeCell ref="H3:H4"/>
    <mergeCell ref="B2:C3"/>
    <mergeCell ref="B4:C5"/>
    <mergeCell ref="D2:F5"/>
    <mergeCell ref="G3:G4"/>
  </mergeCells>
  <conditionalFormatting sqref="B33:H33">
    <cfRule type="expression" dxfId="13" priority="1" stopIfTrue="1">
      <formula>NuméroDuMoisÀAfficher&lt;&gt;MONTH(B$33)</formula>
    </cfRule>
  </conditionalFormatting>
  <conditionalFormatting sqref="B8:H8">
    <cfRule type="expression" dxfId="12" priority="2" stopIfTrue="1">
      <formula>NuméroDuMoisÀAfficher&lt;&gt;MONTH(B$8)</formula>
    </cfRule>
  </conditionalFormatting>
  <conditionalFormatting sqref="B28:H28">
    <cfRule type="expression" dxfId="11" priority="3" stopIfTrue="1">
      <formula>NuméroDuMoisÀAfficher&lt;&gt;MONTH(B$28)</formula>
    </cfRule>
  </conditionalFormatting>
  <hyperlinks>
    <hyperlink ref="F6" location="'Liste des devoirs'!A1" tooltip="Cliquez ici pour afficher la liste des devoirs" display="&lt;&lt; VERS LA LISTE DES DEVOIRS"/>
  </hyperlinks>
  <printOptions horizontalCentered="1"/>
  <pageMargins left="0.4" right="0.4" top="0.4" bottom="0.6" header="0.3" footer="0.3"/>
  <pageSetup paperSize="8" fitToHeight="0" orientation="landscape" r:id="rId1"/>
  <headerFooter differentFirst="1"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Liste des tâches</vt:lpstr>
      <vt:lpstr>Calendrier des devoirs</vt:lpstr>
      <vt:lpstr>'Calendrier des devoirs'!AnnéeÀAfficher</vt:lpstr>
      <vt:lpstr>Dates</vt:lpstr>
      <vt:lpstr>'Liste des tâches'!Impression_des_titres</vt:lpstr>
      <vt:lpstr>JourDuDébut</vt:lpstr>
      <vt:lpstr>ListeDevoirs</vt:lpstr>
      <vt:lpstr>'Calendrier des devoirs'!MoisÀAfficher</vt:lpstr>
      <vt:lpstr>TravailQuotidien</vt:lpstr>
      <vt:lpstr>'Calendrier des devoirs'!Zone_d_impression</vt:lpstr>
      <vt:lpstr>'Liste des tâches'!Zone_d_impression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Michel</cp:lastModifiedBy>
  <cp:lastPrinted>2018-03-19T19:38:14Z</cp:lastPrinted>
  <dcterms:created xsi:type="dcterms:W3CDTF">2013-06-18T20:09:20Z</dcterms:created>
  <dcterms:modified xsi:type="dcterms:W3CDTF">2020-04-19T09:27:03Z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TC040142069991</vt:lpwstr>
  </property>
</Properties>
</file>