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290"/>
  </bookViews>
  <sheets>
    <sheet name="Formulaire" sheetId="8" r:id="rId1"/>
    <sheet name="Tableau de suivi de paiement" sheetId="4" r:id="rId2"/>
    <sheet name="Feuil2" sheetId="13" state="hidden" r:id="rId3"/>
    <sheet name="Débiteurs" sheetId="11" r:id="rId4"/>
    <sheet name="Paramètres" sheetId="6" r:id="rId5"/>
  </sheets>
  <functionGroups builtInGroupCount="18"/>
  <definedNames>
    <definedName name="_xlnm._FilterDatabase" localSheetId="1" hidden="1">'Tableau de suivi de paiement'!$A$6:$AA$7</definedName>
    <definedName name="Listecondpmt">Paramètres!$B$2:$B$7</definedName>
    <definedName name="ListeOP_VD">Paramètres!#REF!</definedName>
    <definedName name="ListePieces">Paramètres!$A:$A</definedName>
    <definedName name="ListePièces">Paramètres!$A$2:$A$6</definedName>
    <definedName name="ListeRelance">Paramètres!$C$1:$C$6</definedName>
    <definedName name="Type_pièces">Paramètres!$A:$A</definedName>
    <definedName name="TypePieces">Paramètres!$A:$A</definedName>
    <definedName name="Typepièces">Paramètres!$A:$A</definedName>
    <definedName name="_xlnm.Print_Area" localSheetId="1">'Tableau de suivi de paiement'!$C$2:$V$8</definedName>
  </definedNames>
  <calcPr calcId="152511" concurrentCalc="0"/>
</workbook>
</file>

<file path=xl/calcChain.xml><?xml version="1.0" encoding="utf-8"?>
<calcChain xmlns="http://schemas.openxmlformats.org/spreadsheetml/2006/main">
  <c r="R7" i="4" l="1"/>
  <c r="Q7" i="4"/>
  <c r="O7" i="4"/>
  <c r="N7" i="4"/>
  <c r="D1" i="4"/>
  <c r="B2" i="13"/>
  <c r="C2" i="13"/>
  <c r="B3" i="13"/>
  <c r="B4" i="13"/>
  <c r="D2" i="13"/>
  <c r="M4" i="4"/>
  <c r="L4" i="4"/>
  <c r="B9" i="8"/>
  <c r="B12" i="8"/>
  <c r="B15" i="8"/>
  <c r="B18" i="8"/>
  <c r="N4" i="4"/>
  <c r="E2" i="13"/>
</calcChain>
</file>

<file path=xl/sharedStrings.xml><?xml version="1.0" encoding="utf-8"?>
<sst xmlns="http://schemas.openxmlformats.org/spreadsheetml/2006/main" count="97" uniqueCount="81">
  <si>
    <t>Le Boccalino</t>
  </si>
  <si>
    <t>A &amp; B Resto Sàrl</t>
  </si>
  <si>
    <t>Montant TTC</t>
  </si>
  <si>
    <t xml:space="preserve">Aujourd'hui : </t>
  </si>
  <si>
    <t>Adresse1</t>
  </si>
  <si>
    <t>NPA</t>
  </si>
  <si>
    <t>Ville</t>
  </si>
  <si>
    <t>J+</t>
  </si>
  <si>
    <t>Solde</t>
  </si>
  <si>
    <t>N° pièce</t>
  </si>
  <si>
    <t>Type pièce</t>
  </si>
  <si>
    <t>Facture</t>
  </si>
  <si>
    <t>Note de crédit</t>
  </si>
  <si>
    <t>Note de débit</t>
  </si>
  <si>
    <t>Date de pièce</t>
  </si>
  <si>
    <t>Cond. Pmt</t>
  </si>
  <si>
    <t>Nom du client</t>
  </si>
  <si>
    <t/>
  </si>
  <si>
    <t>1000</t>
  </si>
  <si>
    <t>AAT Top Marché Sàrl</t>
  </si>
  <si>
    <t>Intérêts et frais</t>
  </si>
  <si>
    <t>N° client</t>
  </si>
  <si>
    <t>Débit</t>
  </si>
  <si>
    <t>Crédit</t>
  </si>
  <si>
    <t>Versement</t>
  </si>
  <si>
    <t>Relance</t>
  </si>
  <si>
    <t>Attendre</t>
  </si>
  <si>
    <t>Poursuite</t>
  </si>
  <si>
    <t>100000</t>
  </si>
  <si>
    <t>RAPPEL ET RECOUVREMENT</t>
  </si>
  <si>
    <t>Rappel 1</t>
  </si>
  <si>
    <t>Rappel 2</t>
  </si>
  <si>
    <t>Rappel 3</t>
  </si>
  <si>
    <t>Menace de poursuite</t>
  </si>
  <si>
    <t>Introduction poursuite</t>
  </si>
  <si>
    <t>Type Rappel</t>
  </si>
  <si>
    <t>Date du rappel</t>
  </si>
  <si>
    <t>SUIVI DES DEBITEURS</t>
  </si>
  <si>
    <t>Réquisition de poursuite</t>
  </si>
  <si>
    <t>Nom de l'OP</t>
  </si>
  <si>
    <t>Nom office des poursuites</t>
  </si>
  <si>
    <t>Date d'envoi</t>
  </si>
  <si>
    <t>N° de poursuite</t>
  </si>
  <si>
    <t>Réquisition envoyée le</t>
  </si>
  <si>
    <t>N° de la poursuite</t>
  </si>
  <si>
    <t>Suivi des débiteurs</t>
  </si>
  <si>
    <t>Rejet</t>
  </si>
  <si>
    <t>Déb _nom</t>
  </si>
  <si>
    <t>Déb_adresse</t>
  </si>
  <si>
    <t>Déb_NPA</t>
  </si>
  <si>
    <t>Déb_Ville</t>
  </si>
  <si>
    <t>Déb_ID</t>
  </si>
  <si>
    <t>Date_pièce</t>
  </si>
  <si>
    <t>Type_pièce</t>
  </si>
  <si>
    <t>ID</t>
  </si>
  <si>
    <t>Statut</t>
  </si>
  <si>
    <t>Num_pièce</t>
  </si>
  <si>
    <t>Déb_Nom</t>
  </si>
  <si>
    <t>Déb_Adresse</t>
  </si>
  <si>
    <t>Numdon</t>
  </si>
  <si>
    <t>Nom</t>
  </si>
  <si>
    <t>Numéro débiteur</t>
  </si>
  <si>
    <t>Total facture payée</t>
  </si>
  <si>
    <t xml:space="preserve">Solde : </t>
  </si>
  <si>
    <t>BL</t>
  </si>
  <si>
    <t>Date de relance</t>
  </si>
  <si>
    <t>R1</t>
  </si>
  <si>
    <t>R2</t>
  </si>
  <si>
    <t>R3</t>
  </si>
  <si>
    <t>Liste des pièces</t>
  </si>
  <si>
    <t>Service client</t>
  </si>
  <si>
    <t>Conditions de paiement</t>
  </si>
  <si>
    <t>au comptant</t>
  </si>
  <si>
    <t>Echu le….</t>
  </si>
  <si>
    <t>Commentaire</t>
  </si>
  <si>
    <t>Dernier R</t>
  </si>
  <si>
    <t>Ristourne annuelle</t>
  </si>
  <si>
    <t>Av. des amoureux</t>
  </si>
  <si>
    <t>Le débutant</t>
  </si>
  <si>
    <t>Lulu120369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</si>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</sst>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#,##0.00\ &quot;€&quot;"/>
    <numFmt numFmtId="165" formatCode="#,##0.00\ &quot;CHF&quot;"/>
    <numFmt numFmtId="166" formatCode="0;\-0;;@"/>
    <numFmt numFmtId="167" formatCode="dd/mm/yyyy;@"/>
    <numFmt numFmtId="168" formatCode="#,##0.00\ &quot;CHF&quot;;[Red]#,##0.00\ &quot;CHF&quot;"/>
    <numFmt numFmtId="169" formatCode="#,##0.00\ [$CHF-100C];\-#,##0.00\ [$CHF-100C]"/>
    <numFmt numFmtId="170" formatCode="dd\.mm\.yyyy;@"/>
    <numFmt numFmtId="171" formatCode="#,##0.00\ [$CHF-100C]"/>
    <numFmt numFmtId="172" formatCode="d/mm/yyyy;@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color indexed="8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sz val="12"/>
      <color indexed="8"/>
      <name val="Calibri"/>
      <family val="2"/>
    </font>
    <font>
      <b/>
      <sz val="16"/>
      <color indexed="13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color indexed="9"/>
      <name val="Calibri"/>
      <family val="2"/>
    </font>
    <font>
      <b/>
      <sz val="12"/>
      <color theme="0"/>
      <name val="Arial"/>
      <family val="2"/>
    </font>
    <font>
      <b/>
      <sz val="12"/>
      <color rgb="FF582800"/>
      <name val="Arial"/>
      <family val="2"/>
    </font>
    <font>
      <sz val="11"/>
      <color rgb="FF31849B"/>
      <name val="Arial"/>
      <family val="2"/>
    </font>
    <font>
      <b/>
      <sz val="10"/>
      <color rgb="FF215868"/>
      <name val="Arial"/>
      <family val="2"/>
    </font>
    <font>
      <b/>
      <sz val="12"/>
      <color rgb="FFFF9429"/>
      <name val="Arial"/>
      <family val="2"/>
    </font>
    <font>
      <b/>
      <sz val="16"/>
      <color rgb="FF215868"/>
      <name val="Arial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b/>
      <sz val="12"/>
      <color rgb="FFFF0000"/>
      <name val="Calibri"/>
      <family val="2"/>
    </font>
    <font>
      <b/>
      <sz val="16"/>
      <color theme="0"/>
      <name val="Calibri"/>
      <family val="2"/>
    </font>
    <font>
      <b/>
      <sz val="12"/>
      <color rgb="FFFFFF00"/>
      <name val="Calibri"/>
      <family val="2"/>
    </font>
    <font>
      <b/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6"/>
      <color rgb="FFFFFF00"/>
      <name val="Calibri"/>
      <family val="2"/>
    </font>
    <font>
      <b/>
      <sz val="18"/>
      <color rgb="FFFFFF00"/>
      <name val="Calibri"/>
      <family val="2"/>
      <scheme val="minor"/>
    </font>
    <font>
      <b/>
      <sz val="18"/>
      <color indexed="9"/>
      <name val="Calibri"/>
      <family val="2"/>
      <scheme val="minor"/>
    </font>
    <font>
      <sz val="8"/>
      <color rgb="FF000000"/>
      <name val="Segoe UI"/>
      <family val="2"/>
    </font>
    <font>
      <sz val="8"/>
      <color theme="0"/>
      <name val="Calibri"/>
      <family val="2"/>
    </font>
    <font>
      <b/>
      <sz val="12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indexed="9"/>
      <name val="Calibri"/>
      <family val="2"/>
      <scheme val="minor"/>
    </font>
    <font>
      <b/>
      <sz val="6"/>
      <name val="Arial"/>
      <family val="2"/>
    </font>
    <font>
      <b/>
      <sz val="6"/>
      <color indexed="9"/>
      <name val="Arial"/>
      <family val="2"/>
    </font>
    <font>
      <sz val="6"/>
      <color indexed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9"/>
      </left>
      <right style="hair">
        <color indexed="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9">
    <xf numFmtId="0" fontId="0" fillId="0" borderId="0"/>
    <xf numFmtId="164" fontId="12" fillId="7" borderId="3" applyNumberFormat="0" applyProtection="0"/>
    <xf numFmtId="0" fontId="13" fillId="8" borderId="3" applyNumberFormat="0" applyProtection="0"/>
    <xf numFmtId="43" fontId="1" fillId="0" borderId="0" applyFont="0" applyFill="0" applyBorder="0" applyAlignment="0" applyProtection="0"/>
    <xf numFmtId="0" fontId="2" fillId="0" borderId="0"/>
    <xf numFmtId="0" fontId="14" fillId="9" borderId="0"/>
    <xf numFmtId="0" fontId="15" fillId="9" borderId="0"/>
    <xf numFmtId="0" fontId="16" fillId="9" borderId="0">
      <alignment horizontal="left" indent="4"/>
    </xf>
    <xf numFmtId="0" fontId="17" fillId="9" borderId="0"/>
  </cellStyleXfs>
  <cellXfs count="78">
    <xf numFmtId="0" fontId="0" fillId="0" borderId="0" xfId="0"/>
    <xf numFmtId="0" fontId="5" fillId="0" borderId="0" xfId="0" applyFont="1" applyFill="1" applyBorder="1" applyAlignment="1">
      <alignment horizontal="left"/>
    </xf>
    <xf numFmtId="0" fontId="6" fillId="0" borderId="0" xfId="0" applyFont="1"/>
    <xf numFmtId="0" fontId="0" fillId="0" borderId="0" xfId="0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166" fontId="0" fillId="0" borderId="0" xfId="0" applyNumberForma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0" fontId="0" fillId="0" borderId="0" xfId="0" applyFill="1" applyAlignment="1"/>
    <xf numFmtId="0" fontId="4" fillId="2" borderId="1" xfId="0" applyFont="1" applyFill="1" applyBorder="1" applyAlignment="1" applyProtection="1">
      <alignment horizontal="left" vertical="center" wrapText="1"/>
      <protection locked="0"/>
    </xf>
    <xf numFmtId="167" fontId="4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0" xfId="0" applyNumberFormat="1"/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49" fontId="9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 applyProtection="1">
      <alignment horizontal="left"/>
    </xf>
    <xf numFmtId="0" fontId="0" fillId="3" borderId="0" xfId="0" applyFill="1" applyProtection="1"/>
    <xf numFmtId="49" fontId="5" fillId="0" borderId="0" xfId="0" applyNumberFormat="1" applyFont="1" applyFill="1"/>
    <xf numFmtId="0" fontId="4" fillId="2" borderId="1" xfId="0" quotePrefix="1" applyNumberFormat="1" applyFont="1" applyFill="1" applyBorder="1" applyAlignment="1" applyProtection="1">
      <alignment horizontal="left" vertical="center" wrapText="1"/>
      <protection locked="0"/>
    </xf>
    <xf numFmtId="170" fontId="0" fillId="0" borderId="0" xfId="0" applyNumberFormat="1" applyFill="1" applyAlignment="1">
      <alignment vertical="center"/>
    </xf>
    <xf numFmtId="170" fontId="8" fillId="0" borderId="0" xfId="0" applyNumberFormat="1" applyFont="1" applyFill="1" applyBorder="1" applyAlignment="1">
      <alignment horizontal="center" vertical="center"/>
    </xf>
    <xf numFmtId="169" fontId="8" fillId="0" borderId="0" xfId="0" applyNumberFormat="1" applyFont="1" applyBorder="1" applyAlignment="1">
      <alignment horizontal="right" vertical="center"/>
    </xf>
    <xf numFmtId="169" fontId="8" fillId="0" borderId="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vertical="center"/>
      <protection hidden="1"/>
    </xf>
    <xf numFmtId="49" fontId="9" fillId="0" borderId="0" xfId="0" applyNumberFormat="1" applyFont="1" applyFill="1" applyBorder="1" applyAlignment="1" applyProtection="1">
      <alignment horizontal="center" vertical="center"/>
      <protection hidden="1"/>
    </xf>
    <xf numFmtId="167" fontId="9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165" fontId="9" fillId="0" borderId="0" xfId="0" applyNumberFormat="1" applyFont="1" applyFill="1" applyBorder="1" applyAlignment="1">
      <alignment vertical="center"/>
    </xf>
    <xf numFmtId="0" fontId="0" fillId="3" borderId="0" xfId="0" applyFont="1" applyFill="1" applyProtection="1"/>
    <xf numFmtId="0" fontId="23" fillId="3" borderId="0" xfId="0" applyFont="1" applyFill="1" applyBorder="1" applyAlignment="1" applyProtection="1">
      <alignment horizontal="left" vertical="center" wrapText="1"/>
    </xf>
    <xf numFmtId="0" fontId="24" fillId="3" borderId="0" xfId="0" applyFont="1" applyFill="1" applyProtection="1"/>
    <xf numFmtId="49" fontId="2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3" borderId="0" xfId="0" applyFont="1" applyFill="1" applyBorder="1" applyAlignment="1" applyProtection="1">
      <alignment horizontal="left" vertical="center" wrapText="1"/>
    </xf>
    <xf numFmtId="0" fontId="25" fillId="2" borderId="1" xfId="0" quotePrefix="1" applyNumberFormat="1" applyFont="1" applyFill="1" applyBorder="1" applyAlignment="1" applyProtection="1">
      <alignment horizontal="left" vertical="center" wrapText="1"/>
      <protection locked="0"/>
    </xf>
    <xf numFmtId="167" fontId="2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6" fillId="3" borderId="0" xfId="0" applyFont="1" applyFill="1" applyBorder="1" applyAlignment="1" applyProtection="1">
      <alignment horizontal="left"/>
    </xf>
    <xf numFmtId="165" fontId="2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4" fillId="2" borderId="1" xfId="0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Alignment="1">
      <alignment vertical="center"/>
    </xf>
    <xf numFmtId="14" fontId="8" fillId="0" borderId="0" xfId="0" applyNumberFormat="1" applyFont="1" applyFill="1" applyAlignment="1">
      <alignment vertical="center"/>
    </xf>
    <xf numFmtId="165" fontId="11" fillId="0" borderId="0" xfId="0" applyNumberFormat="1" applyFont="1" applyFill="1" applyBorder="1" applyAlignment="1">
      <alignment vertical="center"/>
    </xf>
    <xf numFmtId="168" fontId="11" fillId="0" borderId="0" xfId="0" applyNumberFormat="1" applyFont="1" applyFill="1" applyBorder="1" applyAlignment="1">
      <alignment vertical="center"/>
    </xf>
    <xf numFmtId="0" fontId="28" fillId="10" borderId="0" xfId="0" applyFont="1" applyFill="1" applyAlignment="1">
      <alignment vertical="center"/>
    </xf>
    <xf numFmtId="171" fontId="9" fillId="0" borderId="0" xfId="0" applyNumberFormat="1" applyFont="1" applyFill="1" applyBorder="1" applyAlignment="1" applyProtection="1">
      <alignment horizontal="right" vertical="center"/>
      <protection hidden="1"/>
    </xf>
    <xf numFmtId="165" fontId="31" fillId="15" borderId="0" xfId="0" applyNumberFormat="1" applyFont="1" applyFill="1" applyBorder="1" applyAlignment="1">
      <alignment vertical="center"/>
    </xf>
    <xf numFmtId="168" fontId="31" fillId="14" borderId="0" xfId="0" applyNumberFormat="1" applyFont="1" applyFill="1" applyBorder="1" applyAlignment="1">
      <alignment vertical="center"/>
    </xf>
    <xf numFmtId="165" fontId="10" fillId="13" borderId="0" xfId="0" applyNumberFormat="1" applyFont="1" applyFill="1" applyBorder="1" applyAlignment="1">
      <alignment vertical="center"/>
    </xf>
    <xf numFmtId="0" fontId="28" fillId="0" borderId="0" xfId="0" applyFont="1" applyFill="1" applyAlignment="1">
      <alignment vertical="center"/>
    </xf>
    <xf numFmtId="0" fontId="32" fillId="10" borderId="0" xfId="0" applyFont="1" applyFill="1" applyAlignment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19" fillId="11" borderId="0" xfId="0" applyFont="1" applyFill="1" applyProtection="1">
      <protection locked="0"/>
    </xf>
    <xf numFmtId="0" fontId="22" fillId="11" borderId="0" xfId="0" applyFont="1" applyFill="1" applyProtection="1">
      <protection locked="0"/>
    </xf>
    <xf numFmtId="0" fontId="20" fillId="11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29" fillId="0" borderId="0" xfId="0" applyFont="1" applyFill="1" applyBorder="1" applyAlignment="1" applyProtection="1">
      <alignment vertical="center" wrapText="1"/>
      <protection hidden="1"/>
    </xf>
    <xf numFmtId="0" fontId="36" fillId="0" borderId="2" xfId="0" applyFont="1" applyFill="1" applyBorder="1" applyAlignment="1" applyProtection="1">
      <alignment horizontal="center" vertical="center" wrapText="1"/>
      <protection hidden="1"/>
    </xf>
    <xf numFmtId="0" fontId="37" fillId="5" borderId="2" xfId="0" applyFont="1" applyFill="1" applyBorder="1" applyAlignment="1" applyProtection="1">
      <alignment horizontal="center" vertical="center" wrapText="1"/>
      <protection hidden="1"/>
    </xf>
    <xf numFmtId="0" fontId="38" fillId="6" borderId="2" xfId="0" applyFont="1" applyFill="1" applyBorder="1" applyAlignment="1" applyProtection="1">
      <alignment horizontal="center" vertical="center" wrapText="1"/>
      <protection hidden="1"/>
    </xf>
    <xf numFmtId="0" fontId="37" fillId="5" borderId="2" xfId="0" applyFont="1" applyFill="1" applyBorder="1" applyAlignment="1" applyProtection="1">
      <alignment horizontal="left" vertical="center" wrapText="1"/>
      <protection hidden="1"/>
    </xf>
    <xf numFmtId="166" fontId="37" fillId="5" borderId="2" xfId="0" applyNumberFormat="1" applyFont="1" applyFill="1" applyBorder="1" applyAlignment="1" applyProtection="1">
      <alignment horizontal="center" vertical="center" wrapText="1"/>
      <protection hidden="1"/>
    </xf>
    <xf numFmtId="170" fontId="37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2" xfId="0" applyFont="1" applyFill="1" applyBorder="1" applyAlignment="1" applyProtection="1">
      <alignment horizontal="center" vertical="center" wrapText="1"/>
      <protection hidden="1"/>
    </xf>
    <xf numFmtId="0" fontId="7" fillId="4" borderId="0" xfId="0" applyFont="1" applyFill="1" applyBorder="1" applyAlignment="1" applyProtection="1">
      <alignment horizontal="center" vertical="center"/>
    </xf>
    <xf numFmtId="0" fontId="27" fillId="12" borderId="0" xfId="0" applyFont="1" applyFill="1" applyAlignment="1" applyProtection="1">
      <alignment horizontal="center" vertical="center"/>
      <protection locked="0"/>
    </xf>
    <xf numFmtId="0" fontId="21" fillId="12" borderId="0" xfId="0" applyFont="1" applyFill="1" applyAlignment="1" applyProtection="1">
      <alignment horizontal="center" vertical="center"/>
      <protection locked="0"/>
    </xf>
    <xf numFmtId="0" fontId="33" fillId="10" borderId="0" xfId="0" applyFont="1" applyFill="1" applyAlignment="1">
      <alignment horizontal="center" vertical="center"/>
    </xf>
    <xf numFmtId="0" fontId="35" fillId="12" borderId="0" xfId="0" applyFont="1" applyFill="1" applyBorder="1" applyAlignment="1" applyProtection="1">
      <alignment horizontal="center" vertical="center" wrapText="1"/>
      <protection hidden="1"/>
    </xf>
    <xf numFmtId="0" fontId="32" fillId="10" borderId="0" xfId="0" applyFont="1" applyFill="1" applyAlignment="1">
      <alignment horizontal="center" vertical="center"/>
    </xf>
    <xf numFmtId="172" fontId="4" fillId="2" borderId="1" xfId="0" applyNumberFormat="1" applyFont="1" applyFill="1" applyBorder="1" applyAlignment="1" applyProtection="1">
      <alignment horizontal="left" vertical="center" wrapText="1"/>
      <protection locked="0"/>
    </xf>
  </cellXfs>
  <cellStyles count="9">
    <cellStyle name="Bleu Clair" xfId="1"/>
    <cellStyle name="Jaune" xfId="2"/>
    <cellStyle name="Milliers 2" xfId="3"/>
    <cellStyle name="Normal" xfId="0" builtinId="0"/>
    <cellStyle name="Normal 3" xfId="4"/>
    <cellStyle name="Texte Aide" xfId="5"/>
    <cellStyle name="Texte gras Aide" xfId="6"/>
    <cellStyle name="Titre 2 aide" xfId="7"/>
    <cellStyle name="Titre Aide" xfId="8"/>
  </cellStyles>
  <dxfs count="19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40FF"/>
        </patternFill>
      </fill>
    </dxf>
    <dxf>
      <font>
        <color theme="0"/>
      </font>
      <fill>
        <patternFill>
          <bgColor rgb="FF94209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rgb="FF0070C0"/>
      </font>
    </dxf>
  </dxfs>
  <tableStyles count="7" defaultTableStyle="TableStyleMedium2" defaultPivotStyle="PivotStyleLight16">
    <tableStyle name="Débiteur_1" pivot="0" count="0"/>
    <tableStyle name="Style de tableau 1" pivot="0" count="0"/>
    <tableStyle name="Style de tableau 2" pivot="0" count="0"/>
    <tableStyle name="Style de tableau 3" pivot="0" count="0"/>
    <tableStyle name="Style de tableau 4" pivot="0" count="0"/>
    <tableStyle name="Style de tableau 5" pivot="0" count="0"/>
    <tableStyle name="Style de tableau croisé dynamique 1" table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B1105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14</xdr:row>
          <xdr:rowOff>38100</xdr:rowOff>
        </xdr:from>
        <xdr:to>
          <xdr:col>7</xdr:col>
          <xdr:colOff>304800</xdr:colOff>
          <xdr:row>14</xdr:row>
          <xdr:rowOff>323850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xmlns="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590550</xdr:colOff>
          <xdr:row>14</xdr:row>
          <xdr:rowOff>76200</xdr:rowOff>
        </xdr:from>
        <xdr:to>
          <xdr:col>7</xdr:col>
          <xdr:colOff>914400</xdr:colOff>
          <xdr:row>14</xdr:row>
          <xdr:rowOff>304800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xmlns="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76200</xdr:rowOff>
        </xdr:from>
        <xdr:to>
          <xdr:col>7</xdr:col>
          <xdr:colOff>1866900</xdr:colOff>
          <xdr:row>14</xdr:row>
          <xdr:rowOff>285750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xmlns="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1085850</xdr:colOff>
          <xdr:row>2</xdr:row>
          <xdr:rowOff>19050</xdr:rowOff>
        </xdr:from>
        <xdr:to>
          <xdr:col>4</xdr:col>
          <xdr:colOff>171450</xdr:colOff>
          <xdr:row>3</xdr:row>
          <xdr:rowOff>152400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xmlns="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accepté par OP le : </a:t>
              </a:r>
            </a:p>
            <a:p>
              <a:pPr algn="l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19050</xdr:colOff>
          <xdr:row>8</xdr:row>
          <xdr:rowOff>0</xdr:rowOff>
        </xdr:from>
        <xdr:to>
          <xdr:col>25</xdr:col>
          <xdr:colOff>266700</xdr:colOff>
          <xdr:row>9</xdr:row>
          <xdr:rowOff>38100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xmlns="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8</xdr:row>
          <xdr:rowOff>0</xdr:rowOff>
        </xdr:from>
        <xdr:to>
          <xdr:col>26</xdr:col>
          <xdr:colOff>469900</xdr:colOff>
          <xdr:row>9</xdr:row>
          <xdr:rowOff>38100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xmlns="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Débiteurs_1" displayName="Débiteurs_1" ref="A2:E2" headerRowCount="0" totalsRowShown="0" headerRowDxfId="6" dataDxfId="5">
  <sortState ref="A2:E2154">
    <sortCondition ref="B2:B2154"/>
  </sortState>
  <tableColumns count="5">
    <tableColumn id="2" name="N° client" dataDxfId="4"/>
    <tableColumn id="3" name="Nom du client" dataDxfId="3"/>
    <tableColumn id="9" name="Adresse1" dataDxfId="2"/>
    <tableColumn id="10" name="NPA" dataDxfId="1"/>
    <tableColumn id="11" name="Vill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L19"/>
  <sheetViews>
    <sheetView showGridLines="0" tabSelected="1" topLeftCell="A3" zoomScale="115" zoomScaleNormal="115" workbookViewId="0">
      <selection activeCell="B6" sqref="B6"/>
    </sheetView>
  </sheetViews>
  <sheetFormatPr baseColWidth="10" defaultColWidth="10.7265625" defaultRowHeight="14.5" x14ac:dyDescent="0.35"/>
  <cols>
    <col min="1" max="1" width="2.7265625" customWidth="1"/>
    <col min="2" max="2" width="32.7265625" style="1" customWidth="1"/>
    <col min="3" max="3" width="2.7265625" customWidth="1"/>
    <col min="4" max="4" width="32.7265625" customWidth="1"/>
    <col min="5" max="5" width="2.7265625" customWidth="1"/>
    <col min="6" max="6" width="1.26953125" style="56" customWidth="1"/>
    <col min="7" max="7" width="2.7265625" style="56" customWidth="1"/>
    <col min="8" max="8" width="29.1796875" style="62" customWidth="1"/>
    <col min="9" max="9" width="4.453125" style="62" customWidth="1"/>
    <col min="10" max="10" width="32.7265625" style="56" customWidth="1"/>
    <col min="11" max="11" width="2.7265625" style="56" customWidth="1"/>
    <col min="12" max="12" width="10.7265625" style="56"/>
  </cols>
  <sheetData>
    <row r="3" spans="1:12" ht="14.65" customHeight="1" x14ac:dyDescent="0.35">
      <c r="A3" s="71" t="s">
        <v>37</v>
      </c>
      <c r="B3" s="71"/>
      <c r="C3" s="71"/>
      <c r="D3" s="71"/>
      <c r="E3" s="71"/>
      <c r="F3" s="55"/>
      <c r="G3" s="73"/>
      <c r="H3" s="72" t="s">
        <v>29</v>
      </c>
      <c r="I3" s="72"/>
      <c r="J3" s="72"/>
      <c r="K3" s="72"/>
    </row>
    <row r="4" spans="1:12" ht="14.65" customHeight="1" x14ac:dyDescent="0.35">
      <c r="A4" s="71"/>
      <c r="B4" s="71"/>
      <c r="C4" s="71"/>
      <c r="D4" s="71"/>
      <c r="E4" s="71"/>
      <c r="F4" s="55"/>
      <c r="G4" s="73"/>
      <c r="H4" s="72"/>
      <c r="I4" s="72"/>
      <c r="J4" s="72"/>
      <c r="K4" s="72"/>
    </row>
    <row r="5" spans="1:12" s="2" customFormat="1" ht="15.5" x14ac:dyDescent="0.35">
      <c r="A5" s="17"/>
      <c r="B5" s="34" t="s">
        <v>51</v>
      </c>
      <c r="C5" s="35"/>
      <c r="D5" s="34" t="s">
        <v>10</v>
      </c>
      <c r="E5" s="17"/>
      <c r="F5" s="57"/>
      <c r="G5" s="58"/>
      <c r="H5" s="59" t="s">
        <v>35</v>
      </c>
      <c r="I5" s="60"/>
      <c r="J5" s="59" t="s">
        <v>36</v>
      </c>
      <c r="K5" s="58"/>
      <c r="L5" s="61"/>
    </row>
    <row r="6" spans="1:12" ht="27.4" customHeight="1" x14ac:dyDescent="0.35">
      <c r="A6" s="17"/>
      <c r="B6" s="36" t="s">
        <v>28</v>
      </c>
      <c r="C6" s="33"/>
      <c r="D6" s="36" t="s">
        <v>11</v>
      </c>
      <c r="E6" s="17"/>
      <c r="F6" s="57"/>
      <c r="G6" s="58"/>
      <c r="H6" s="10"/>
      <c r="I6" s="58"/>
      <c r="J6" s="77"/>
      <c r="K6" s="58"/>
    </row>
    <row r="7" spans="1:12" ht="8.65" customHeight="1" x14ac:dyDescent="0.35">
      <c r="A7" s="17"/>
      <c r="B7" s="38"/>
      <c r="C7" s="33"/>
      <c r="D7" s="38"/>
      <c r="E7" s="17"/>
      <c r="F7" s="57"/>
      <c r="G7" s="58"/>
      <c r="H7" s="58"/>
      <c r="I7" s="58"/>
      <c r="J7" s="58"/>
      <c r="K7" s="58"/>
    </row>
    <row r="8" spans="1:12" s="2" customFormat="1" ht="15.5" x14ac:dyDescent="0.35">
      <c r="A8" s="17"/>
      <c r="B8" s="34" t="s">
        <v>57</v>
      </c>
      <c r="C8" s="35"/>
      <c r="D8" s="34" t="s">
        <v>14</v>
      </c>
      <c r="E8" s="17"/>
      <c r="F8" s="57"/>
      <c r="G8" s="58"/>
      <c r="H8" s="59" t="s">
        <v>35</v>
      </c>
      <c r="I8" s="58"/>
      <c r="J8" s="59" t="s">
        <v>36</v>
      </c>
      <c r="K8" s="58"/>
      <c r="L8" s="61"/>
    </row>
    <row r="9" spans="1:12" ht="27.4" customHeight="1" x14ac:dyDescent="0.35">
      <c r="A9" s="17"/>
      <c r="B9" s="39" t="str">
        <f>IF(B6&lt;&gt;"",VLOOKUP(B6,Débiteurs!$A$2:$E$2,2,0),"")</f>
        <v>Lulu120369</v>
      </c>
      <c r="C9" s="33"/>
      <c r="D9" s="40">
        <v>44258</v>
      </c>
      <c r="E9" s="17"/>
      <c r="F9" s="57"/>
      <c r="G9" s="58"/>
      <c r="H9" s="10"/>
      <c r="I9" s="58"/>
      <c r="J9" s="77"/>
      <c r="K9" s="58"/>
    </row>
    <row r="10" spans="1:12" ht="8.65" customHeight="1" x14ac:dyDescent="0.35">
      <c r="A10" s="17"/>
      <c r="B10" s="38"/>
      <c r="C10" s="33"/>
      <c r="D10" s="38"/>
      <c r="E10" s="17"/>
      <c r="F10" s="57"/>
      <c r="G10" s="58"/>
      <c r="H10" s="58"/>
      <c r="I10" s="58"/>
      <c r="J10" s="58"/>
      <c r="K10" s="58"/>
    </row>
    <row r="11" spans="1:12" s="2" customFormat="1" ht="15.5" x14ac:dyDescent="0.35">
      <c r="A11" s="17"/>
      <c r="B11" s="34" t="s">
        <v>58</v>
      </c>
      <c r="C11" s="35"/>
      <c r="D11" s="34" t="s">
        <v>9</v>
      </c>
      <c r="E11" s="17"/>
      <c r="F11" s="57"/>
      <c r="G11" s="58"/>
      <c r="H11" s="59" t="s">
        <v>35</v>
      </c>
      <c r="I11" s="58"/>
      <c r="J11" s="59" t="s">
        <v>36</v>
      </c>
      <c r="K11" s="58"/>
      <c r="L11" s="61"/>
    </row>
    <row r="12" spans="1:12" ht="27.4" customHeight="1" x14ac:dyDescent="0.35">
      <c r="A12" s="17"/>
      <c r="B12" s="39" t="str">
        <f>IF(B6&lt;&gt;"",VLOOKUP(B6,Débiteurs!$A$2:$E$2,3,0),"")</f>
        <v>Av. des amoureux</v>
      </c>
      <c r="C12" s="33"/>
      <c r="D12" s="37"/>
      <c r="E12" s="17"/>
      <c r="F12" s="57"/>
      <c r="G12" s="58"/>
      <c r="H12" s="10"/>
      <c r="I12" s="58"/>
      <c r="J12" s="77"/>
      <c r="K12" s="58"/>
    </row>
    <row r="13" spans="1:12" ht="8.65" customHeight="1" x14ac:dyDescent="0.35">
      <c r="A13" s="17"/>
      <c r="B13" s="41"/>
      <c r="C13" s="33"/>
      <c r="D13" s="33"/>
      <c r="E13" s="17"/>
      <c r="F13" s="57"/>
      <c r="G13" s="58"/>
      <c r="H13" s="58"/>
      <c r="I13" s="58"/>
      <c r="J13" s="58"/>
      <c r="K13" s="58"/>
    </row>
    <row r="14" spans="1:12" s="2" customFormat="1" ht="15.5" x14ac:dyDescent="0.35">
      <c r="A14" s="17"/>
      <c r="B14" s="34" t="s">
        <v>49</v>
      </c>
      <c r="C14" s="35"/>
      <c r="D14" s="34" t="s">
        <v>2</v>
      </c>
      <c r="E14" s="17"/>
      <c r="F14" s="57"/>
      <c r="G14" s="58"/>
      <c r="H14" s="59" t="s">
        <v>38</v>
      </c>
      <c r="I14" s="58"/>
      <c r="J14" s="59" t="s">
        <v>40</v>
      </c>
      <c r="K14" s="58"/>
      <c r="L14" s="61"/>
    </row>
    <row r="15" spans="1:12" ht="27.4" customHeight="1" x14ac:dyDescent="0.35">
      <c r="A15" s="17"/>
      <c r="B15" s="39" t="str">
        <f>IF(B6&lt;&gt;"",VLOOKUP(B6,Débiteurs!$A$2:$E$2,4,0),"")</f>
        <v>1000</v>
      </c>
      <c r="C15" s="33"/>
      <c r="D15" s="42"/>
      <c r="E15" s="17"/>
      <c r="F15" s="57"/>
      <c r="G15" s="58"/>
      <c r="H15" s="10"/>
      <c r="I15" s="58"/>
      <c r="J15" s="10"/>
      <c r="K15" s="58"/>
    </row>
    <row r="16" spans="1:12" ht="8.65" customHeight="1" x14ac:dyDescent="0.35">
      <c r="A16" s="17"/>
      <c r="B16" s="41"/>
      <c r="C16" s="33"/>
      <c r="D16" s="33"/>
      <c r="E16" s="17"/>
      <c r="F16" s="57"/>
      <c r="G16" s="58"/>
      <c r="H16" s="58"/>
      <c r="I16" s="58"/>
      <c r="J16" s="58"/>
      <c r="K16" s="58"/>
    </row>
    <row r="17" spans="1:12" s="2" customFormat="1" ht="15.5" x14ac:dyDescent="0.35">
      <c r="A17" s="17"/>
      <c r="B17" s="34" t="s">
        <v>50</v>
      </c>
      <c r="C17" s="35"/>
      <c r="D17" s="34" t="s">
        <v>71</v>
      </c>
      <c r="E17" s="17"/>
      <c r="F17" s="57"/>
      <c r="G17" s="58"/>
      <c r="H17" s="59" t="s">
        <v>41</v>
      </c>
      <c r="I17" s="58"/>
      <c r="J17" s="59" t="s">
        <v>42</v>
      </c>
      <c r="K17" s="58"/>
      <c r="L17" s="61"/>
    </row>
    <row r="18" spans="1:12" ht="27.4" customHeight="1" x14ac:dyDescent="0.35">
      <c r="A18" s="17"/>
      <c r="B18" s="20" t="str">
        <f>IF(B6&lt;&gt;"",VLOOKUP(B6,Débiteurs!$A$2:$E$2,5,0),"")</f>
        <v>Le débutant</v>
      </c>
      <c r="C18" s="18"/>
      <c r="D18" s="10"/>
      <c r="E18" s="17"/>
      <c r="F18" s="57"/>
      <c r="G18" s="58"/>
      <c r="H18" s="11"/>
      <c r="I18" s="58"/>
      <c r="J18" s="43"/>
      <c r="K18" s="58"/>
    </row>
    <row r="19" spans="1:12" ht="15.5" x14ac:dyDescent="0.35">
      <c r="A19" s="17"/>
      <c r="B19" s="17"/>
      <c r="C19" s="18"/>
      <c r="D19" s="18"/>
      <c r="E19" s="17"/>
      <c r="F19" s="57"/>
      <c r="G19" s="58"/>
      <c r="H19" s="58"/>
      <c r="I19" s="58"/>
      <c r="J19" s="58"/>
      <c r="K19" s="58"/>
    </row>
  </sheetData>
  <sheetProtection selectLockedCells="1"/>
  <mergeCells count="3">
    <mergeCell ref="A3:E4"/>
    <mergeCell ref="H3:K4"/>
    <mergeCell ref="G3:G4"/>
  </mergeCells>
  <phoneticPr fontId="9" type="noConversion"/>
  <dataValidations count="2">
    <dataValidation type="list" allowBlank="1" showInputMessage="1" showErrorMessage="1" sqref="H9 H12">
      <formula1>$C$2:$C$7</formula1>
    </dataValidation>
    <dataValidation type="list" allowBlank="1" showInputMessage="1" showErrorMessage="1" sqref="J15 J12 H15">
      <formula1>$A$2:$A$8</formula1>
    </dataValidation>
  </dataValidations>
  <pageMargins left="0.7" right="0.7" top="0.75" bottom="0.75" header="0.3" footer="0.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7</xdr:col>
                    <xdr:colOff>57150</xdr:colOff>
                    <xdr:row>14</xdr:row>
                    <xdr:rowOff>38100</xdr:rowOff>
                  </from>
                  <to>
                    <xdr:col>7</xdr:col>
                    <xdr:colOff>304800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5" name="Check Box 27">
              <controlPr defaultSize="0" autoFill="0" autoLine="0" autoPict="0">
                <anchor moveWithCells="1">
                  <from>
                    <xdr:col>7</xdr:col>
                    <xdr:colOff>590550</xdr:colOff>
                    <xdr:row>14</xdr:row>
                    <xdr:rowOff>76200</xdr:rowOff>
                  </from>
                  <to>
                    <xdr:col>7</xdr:col>
                    <xdr:colOff>914400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6" name="Check Box 29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76200</xdr:rowOff>
                  </from>
                  <to>
                    <xdr:col>7</xdr:col>
                    <xdr:colOff>1866900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Button 45">
              <controlPr defaultSize="0" print="0" autoFill="0" autoPict="0" macro="[0]!Suividébiteurs">
                <anchor moveWithCells="1" sizeWithCells="1">
                  <from>
                    <xdr:col>3</xdr:col>
                    <xdr:colOff>1085850</xdr:colOff>
                    <xdr:row>2</xdr:row>
                    <xdr:rowOff>19050</xdr:rowOff>
                  </from>
                  <to>
                    <xdr:col>4</xdr:col>
                    <xdr:colOff>171450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Paramètres!$B$2:$B$8</xm:f>
          </x14:formula1>
          <xm:sqref>D18</xm:sqref>
        </x14:dataValidation>
        <x14:dataValidation type="list" allowBlank="1" showInputMessage="1" showErrorMessage="1">
          <x14:formula1>
            <xm:f>Paramètres!$C$2:$C$7</xm:f>
          </x14:formula1>
          <xm:sqref>H6</xm:sqref>
        </x14:dataValidation>
        <x14:dataValidation type="list" allowBlank="1" showInputMessage="1">
          <x14:formula1>
            <xm:f>Paramètres!$A$2:$A$9</xm:f>
          </x14:formula1>
          <xm:sqref>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A8"/>
  <sheetViews>
    <sheetView showGridLines="0" zoomScale="205" zoomScaleNormal="205" workbookViewId="0">
      <pane ySplit="6" topLeftCell="A7" activePane="bottomLeft" state="frozen"/>
      <selection pane="bottomLeft" activeCell="K11" sqref="K11"/>
    </sheetView>
  </sheetViews>
  <sheetFormatPr baseColWidth="10" defaultColWidth="11.453125" defaultRowHeight="14.5" x14ac:dyDescent="0.35"/>
  <cols>
    <col min="1" max="1" width="6.7265625" hidden="1" customWidth="1"/>
    <col min="2" max="2" width="6.7265625" bestFit="1" customWidth="1"/>
    <col min="3" max="3" width="27.453125" hidden="1" customWidth="1"/>
    <col min="4" max="4" width="9" hidden="1" customWidth="1"/>
    <col min="5" max="5" width="15.453125" customWidth="1"/>
    <col min="6" max="6" width="12.7265625" hidden="1" customWidth="1"/>
    <col min="7" max="7" width="11.7265625" hidden="1" customWidth="1"/>
    <col min="8" max="8" width="12" bestFit="1" customWidth="1"/>
    <col min="9" max="9" width="10.1796875" customWidth="1"/>
    <col min="10" max="10" width="12.453125" bestFit="1" customWidth="1"/>
    <col min="11" max="11" width="12.26953125" bestFit="1" customWidth="1"/>
    <col min="12" max="14" width="10.453125" customWidth="1"/>
    <col min="15" max="15" width="14.81640625" bestFit="1" customWidth="1"/>
    <col min="16" max="16" width="18.81640625" hidden="1" customWidth="1"/>
    <col min="17" max="17" width="13.26953125" bestFit="1" customWidth="1"/>
    <col min="18" max="18" width="6.81640625" bestFit="1" customWidth="1"/>
    <col min="19" max="21" width="2.54296875" bestFit="1" customWidth="1"/>
    <col min="22" max="22" width="10.26953125" bestFit="1" customWidth="1"/>
    <col min="23" max="23" width="11.1796875" customWidth="1"/>
    <col min="24" max="24" width="8.7265625" bestFit="1" customWidth="1"/>
    <col min="25" max="25" width="9.54296875" bestFit="1" customWidth="1"/>
    <col min="26" max="26" width="4.453125" bestFit="1" customWidth="1"/>
    <col min="27" max="27" width="7.26953125" bestFit="1" customWidth="1"/>
  </cols>
  <sheetData>
    <row r="1" spans="1:27" ht="21" hidden="1" customHeight="1" x14ac:dyDescent="0.35">
      <c r="B1" s="44"/>
      <c r="C1" s="44" t="s">
        <v>3</v>
      </c>
      <c r="D1" s="45">
        <f ca="1">TODAY()</f>
        <v>44258</v>
      </c>
    </row>
    <row r="2" spans="1:27" s="3" customFormat="1" ht="18.5" hidden="1" x14ac:dyDescent="0.35">
      <c r="E2" s="7"/>
      <c r="F2" s="7"/>
      <c r="G2" s="8"/>
      <c r="H2" s="4"/>
      <c r="Q2" s="21"/>
      <c r="R2" s="6"/>
    </row>
    <row r="3" spans="1:27" s="3" customFormat="1" ht="4.1500000000000004" customHeight="1" x14ac:dyDescent="0.35">
      <c r="E3" s="7"/>
      <c r="F3" s="7"/>
      <c r="G3" s="8"/>
      <c r="H3" s="4"/>
      <c r="L3" s="46"/>
      <c r="M3" s="47"/>
      <c r="N3" s="5"/>
      <c r="Q3" s="21"/>
      <c r="R3" s="6"/>
    </row>
    <row r="4" spans="1:27" s="9" customFormat="1" ht="18" customHeight="1" x14ac:dyDescent="0.35">
      <c r="B4" s="74" t="s">
        <v>45</v>
      </c>
      <c r="C4" s="74"/>
      <c r="D4" s="74"/>
      <c r="E4" s="74"/>
      <c r="F4" s="74"/>
      <c r="G4" s="74"/>
      <c r="H4" s="74"/>
      <c r="I4" s="74"/>
      <c r="J4" s="74"/>
      <c r="K4" s="54" t="s">
        <v>63</v>
      </c>
      <c r="L4" s="50">
        <f>SUBTOTAL(109,L6:L$7)</f>
        <v>0</v>
      </c>
      <c r="M4" s="51">
        <f>SUBTOTAL(109,M6:M$7)</f>
        <v>0</v>
      </c>
      <c r="N4" s="52">
        <f>L4-M4</f>
        <v>0</v>
      </c>
      <c r="O4" s="48"/>
      <c r="P4" s="48"/>
      <c r="Q4" s="48"/>
      <c r="R4" s="48"/>
      <c r="S4" s="76" t="s">
        <v>65</v>
      </c>
      <c r="T4" s="76"/>
      <c r="U4" s="76"/>
      <c r="V4" s="76"/>
      <c r="W4" s="48"/>
      <c r="X4" s="75" t="s">
        <v>27</v>
      </c>
      <c r="Y4" s="75"/>
      <c r="Z4" s="75"/>
      <c r="AA4" s="75"/>
    </row>
    <row r="5" spans="1:27" s="9" customFormat="1" ht="3" customHeight="1" x14ac:dyDescent="0.35"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63"/>
      <c r="Y5" s="63"/>
      <c r="Z5" s="63"/>
      <c r="AA5" s="63"/>
    </row>
    <row r="6" spans="1:27" s="70" customFormat="1" ht="25.9" customHeight="1" x14ac:dyDescent="0.35">
      <c r="A6" s="64" t="s">
        <v>59</v>
      </c>
      <c r="B6" s="65" t="s">
        <v>54</v>
      </c>
      <c r="C6" s="65" t="s">
        <v>51</v>
      </c>
      <c r="D6" s="66" t="s">
        <v>15</v>
      </c>
      <c r="E6" s="65" t="s">
        <v>47</v>
      </c>
      <c r="F6" s="67" t="s">
        <v>48</v>
      </c>
      <c r="G6" s="65" t="s">
        <v>49</v>
      </c>
      <c r="H6" s="65" t="s">
        <v>50</v>
      </c>
      <c r="I6" s="65" t="s">
        <v>52</v>
      </c>
      <c r="J6" s="65" t="s">
        <v>53</v>
      </c>
      <c r="K6" s="65" t="s">
        <v>56</v>
      </c>
      <c r="L6" s="65" t="s">
        <v>22</v>
      </c>
      <c r="M6" s="65" t="s">
        <v>23</v>
      </c>
      <c r="N6" s="68" t="s">
        <v>8</v>
      </c>
      <c r="O6" s="65" t="s">
        <v>55</v>
      </c>
      <c r="P6" s="65" t="s">
        <v>62</v>
      </c>
      <c r="Q6" s="69" t="s">
        <v>73</v>
      </c>
      <c r="R6" s="65" t="s">
        <v>7</v>
      </c>
      <c r="S6" s="65" t="s">
        <v>66</v>
      </c>
      <c r="T6" s="65" t="s">
        <v>67</v>
      </c>
      <c r="U6" s="65" t="s">
        <v>68</v>
      </c>
      <c r="V6" s="65" t="s">
        <v>75</v>
      </c>
      <c r="W6" s="65" t="s">
        <v>74</v>
      </c>
      <c r="X6" s="65" t="s">
        <v>43</v>
      </c>
      <c r="Y6" s="65" t="s">
        <v>39</v>
      </c>
      <c r="Z6" s="65" t="s">
        <v>46</v>
      </c>
      <c r="AA6" s="65" t="s">
        <v>44</v>
      </c>
    </row>
    <row r="7" spans="1:27" s="25" customFormat="1" ht="13.15" customHeight="1" x14ac:dyDescent="0.35">
      <c r="A7" s="25">
        <v>59</v>
      </c>
      <c r="B7" s="13">
        <v>100000</v>
      </c>
      <c r="C7" s="13">
        <v>100000</v>
      </c>
      <c r="D7" s="13">
        <v>0</v>
      </c>
      <c r="E7" s="14" t="s">
        <v>79</v>
      </c>
      <c r="F7" s="26" t="s">
        <v>77</v>
      </c>
      <c r="G7" s="27">
        <v>1000</v>
      </c>
      <c r="H7" s="28" t="s">
        <v>78</v>
      </c>
      <c r="I7" s="30"/>
      <c r="J7" s="15" t="s">
        <v>17</v>
      </c>
      <c r="K7" s="29" t="s">
        <v>80</v>
      </c>
      <c r="L7" s="32">
        <v>0</v>
      </c>
      <c r="M7" s="49"/>
      <c r="N7" s="23">
        <f>SUBTOTAL(9,L7:L$7)-SUBTOTAL(9,M7:M$7)</f>
        <v>0</v>
      </c>
      <c r="O7" s="24" t="str">
        <f>IF(OR(J7="Versement",J7="Note de Crédit",J7="Ristourne annuelle",),"-----",IF(R7&lt;0,"OK",IF(R7=0,"Ne rien faire",IF(AND(R7&gt;0,R7&lt;=10),"Relance 1",IF(AND(R7&gt;=11,R7&lt;=30),"Relance 2",IF(AND(R7&gt;31,R7&lt;=60),"Relance 3",IF(AND(R7&gt;61,R7&lt;=90),"Menace de poursuite",IF(R7&gt;=91,"Introduction poursuite"))))))))</f>
        <v>Introduction poursuite</v>
      </c>
      <c r="P7" s="24"/>
      <c r="Q7" s="22" t="e">
        <f>IF(OR(J7="Versement",J7="Note de crédit",J7="Ristourne annuelle",),"-----",IF('Tableau de suivi de paiement'!#REF!="","",'Tableau de suivi de paiement'!#REF!+'Tableau de suivi de paiement'!#REF!))</f>
        <v>#REF!</v>
      </c>
      <c r="R7" s="16" t="str">
        <f>IF(OR(J7="Versement",J7="Note de crédit",J7="Ristourne annuelle",),"-----",IF(ISBLANK('Tableau de suivi de paiement'!#REF!),0,IF(ISBLANK('Tableau de suivi de paiement'!#REF!),$D$1-('Tableau de suivi de paiement'!#REF!+'Tableau de suivi de paiement'!#REF!),"")))</f>
        <v/>
      </c>
      <c r="S7" s="31"/>
      <c r="T7" s="31"/>
      <c r="U7" s="31"/>
      <c r="V7" s="31"/>
      <c r="W7" s="31"/>
    </row>
    <row r="8" spans="1:27" s="25" customFormat="1" ht="13.15" customHeight="1" x14ac:dyDescent="0.35">
      <c r="B8" s="13"/>
      <c r="C8" s="13"/>
      <c r="D8" s="13"/>
      <c r="E8" s="14"/>
      <c r="F8" s="26"/>
      <c r="G8" s="27"/>
      <c r="H8" s="28"/>
      <c r="I8" s="30"/>
      <c r="J8" s="15"/>
      <c r="K8" s="29"/>
      <c r="L8" s="32"/>
      <c r="M8" s="49"/>
      <c r="N8" s="23"/>
      <c r="O8" s="24"/>
      <c r="P8" s="24"/>
      <c r="Q8" s="22"/>
      <c r="R8" s="16"/>
      <c r="S8" s="31"/>
      <c r="T8" s="31"/>
      <c r="U8" s="31"/>
      <c r="V8" s="31"/>
      <c r="W8" s="31"/>
    </row>
  </sheetData>
  <sheetProtection selectLockedCells="1"/>
  <autoFilter ref="A6:AA7"/>
  <mergeCells count="3">
    <mergeCell ref="B4:J4"/>
    <mergeCell ref="X4:AA4"/>
    <mergeCell ref="S4:V4"/>
  </mergeCells>
  <phoneticPr fontId="9" type="noConversion"/>
  <conditionalFormatting sqref="O6:P6">
    <cfRule type="containsText" dxfId="18" priority="13" operator="containsText" text="En attente">
      <formula>NOT(ISERROR(SEARCH("En attente",O6)))</formula>
    </cfRule>
  </conditionalFormatting>
  <conditionalFormatting sqref="O2:P3 O6:P8">
    <cfRule type="containsText" dxfId="17" priority="5" operator="containsText" text="Ne rien faire">
      <formula>NOT(ISERROR(SEARCH("Ne rien faire",O2)))</formula>
    </cfRule>
    <cfRule type="containsText" dxfId="16" priority="6" operator="containsText" text="Introduction poursuite">
      <formula>NOT(ISERROR(SEARCH("Introduction poursuite",O2)))</formula>
    </cfRule>
    <cfRule type="containsText" dxfId="15" priority="7" operator="containsText" text="Menace de poursuite">
      <formula>NOT(ISERROR(SEARCH("Menace de poursuite",O2)))</formula>
    </cfRule>
    <cfRule type="containsText" dxfId="14" priority="9" operator="containsText" text="Relance 3">
      <formula>NOT(ISERROR(SEARCH("Relance 3",O2)))</formula>
    </cfRule>
    <cfRule type="containsText" dxfId="13" priority="10" operator="containsText" text="Relance 2">
      <formula>NOT(ISERROR(SEARCH("Relance 2",O2)))</formula>
    </cfRule>
    <cfRule type="containsText" dxfId="12" priority="11" operator="containsText" text="Relance 1">
      <formula>NOT(ISERROR(SEARCH("Relance 1",O2)))</formula>
    </cfRule>
    <cfRule type="containsText" dxfId="11" priority="12" operator="containsText" text="OK">
      <formula>NOT(ISERROR(SEARCH("OK",O2)))</formula>
    </cfRule>
  </conditionalFormatting>
  <conditionalFormatting sqref="R6:R8">
    <cfRule type="cellIs" dxfId="10" priority="86" operator="lessThan">
      <formula>0</formula>
    </cfRule>
    <cfRule type="cellIs" dxfId="9" priority="87" operator="greaterThan">
      <formula>0</formula>
    </cfRule>
  </conditionalFormatting>
  <dataValidations count="2">
    <dataValidation type="list" allowBlank="1" showInputMessage="1" showErrorMessage="1" sqref="D7:D8">
      <formula1>Listecondpmt</formula1>
    </dataValidation>
    <dataValidation type="custom" errorStyle="information" allowBlank="1" showInputMessage="1" errorTitle="Doublon" error="“Vous avez déjà saisie cette facture”" sqref="K6:K8">
      <formula1>COUNTIF($K$9:$K$489,$K6)=1</formula1>
    </dataValidation>
  </dataValidations>
  <printOptions horizontalCentered="1" gridLines="1"/>
  <pageMargins left="0.511811023622047" right="0.511811023622047" top="0.74803149606299202" bottom="0.74803149606299202" header="0.31496062992126" footer="0.31496062992126"/>
  <pageSetup paperSize="8" orientation="landscape" horizontalDpi="4294967293" r:id="rId1"/>
  <headerFooter alignWithMargins="0">
    <oddHeader>&amp;C&amp;"Calibri Bold,Gras"&amp;16&amp;K000000Suivi des débiteurs au &amp;D</oddHead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Check Box 10">
              <controlPr defaultSize="0" autoFill="0" autoLine="0" autoPict="0">
                <anchor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Check Box 14">
              <controlPr defaultSize="0" autoFill="0" autoLine="0" autoPict="0">
                <anchor moveWithCells="1">
                  <from>
                    <xdr:col>25</xdr:col>
                    <xdr:colOff>19050</xdr:colOff>
                    <xdr:row>8</xdr:row>
                    <xdr:rowOff>0</xdr:rowOff>
                  </from>
                  <to>
                    <xdr:col>25</xdr:col>
                    <xdr:colOff>266700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6" name="Check Box 15">
              <controlPr defaultSize="0" autoFill="0" autoLine="0" autoPict="0">
                <anchor moveWithCells="1">
                  <from>
                    <xdr:col>25</xdr:col>
                    <xdr:colOff>381000</xdr:colOff>
                    <xdr:row>8</xdr:row>
                    <xdr:rowOff>0</xdr:rowOff>
                  </from>
                  <to>
                    <xdr:col>26</xdr:col>
                    <xdr:colOff>469900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2" operator="containsText" id="{624C0FE4-824E-4CD1-AE85-94D898B4B1D6}">
            <xm:f>NOT(ISERROR(SEARCH(#REF!,R6)))</xm:f>
            <xm:f>#REF!</xm:f>
            <x14:dxf>
              <font>
                <b val="0"/>
                <i val="0"/>
                <color auto="1"/>
              </font>
            </x14:dxf>
          </x14:cfRule>
          <xm:sqref>R6:R8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Doublon" error="“Vous avez déjà saisie cette facture”">
          <x14:formula1>
            <xm:f>Paramètres!$A$2:$A$9</xm:f>
          </x14:formula1>
          <xm:sqref>J7:J8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4"/>
  <sheetViews>
    <sheetView zoomScale="205" zoomScaleNormal="205" workbookViewId="0">
      <selection activeCell="A2" sqref="A2"/>
    </sheetView>
  </sheetViews>
  <sheetFormatPr baseColWidth="10" defaultColWidth="10.7265625" defaultRowHeight="14.5" x14ac:dyDescent="0.35"/>
  <cols>
    <col min="1" max="1" width="21.7265625" bestFit="1" customWidth="1"/>
    <col min="2" max="2" width="15.26953125" bestFit="1" customWidth="1"/>
    <col min="3" max="3" width="65.26953125" bestFit="1" customWidth="1"/>
  </cols>
  <sheetData>
    <row r="1" spans="1:5" x14ac:dyDescent="0.35">
      <c r="A1" t="s">
        <v>60</v>
      </c>
      <c r="B1" t="s">
        <v>61</v>
      </c>
      <c r="C1" t="s">
        <v>4</v>
      </c>
      <c r="D1" t="s">
        <v>5</v>
      </c>
      <c r="E1" t="s">
        <v>6</v>
      </c>
    </row>
    <row r="2" spans="1:5" x14ac:dyDescent="0.35">
      <c r="A2" t="s">
        <v>0</v>
      </c>
      <c r="B2" t="e">
        <f>INDEX(Débiteurs!A1:A7847,MATCH(Feuil2!A2,Débiteurs!B$1:B$7847,0),1)</f>
        <v>#N/A</v>
      </c>
      <c r="C2" t="e">
        <f>INDEX(Débiteurs!C1:C7847,MATCH(Feuil2!B2,Débiteurs!C$1:C$7847,0),3)</f>
        <v>#N/A</v>
      </c>
      <c r="D2" t="e">
        <f>INDEX(Débiteurs!C1:C2,MATCH(Feuil2!#REF!,Débiteurs!D$1:D$213247,0),1)</f>
        <v>#REF!</v>
      </c>
      <c r="E2" t="e">
        <f>INDEX(Débiteurs!D1:D2,MATCH(Feuil2!D2,Débiteurs!E$1:E$213247,0),1)</f>
        <v>#REF!</v>
      </c>
    </row>
    <row r="3" spans="1:5" x14ac:dyDescent="0.35">
      <c r="A3" t="s">
        <v>1</v>
      </c>
      <c r="B3" t="e">
        <f>INDEX(Débiteurs!A2:A7848,MATCH(Feuil2!A3,Débiteurs!B$1:B$7847,0),1)</f>
        <v>#N/A</v>
      </c>
    </row>
    <row r="4" spans="1:5" x14ac:dyDescent="0.35">
      <c r="A4" t="s">
        <v>19</v>
      </c>
      <c r="B4" t="e">
        <f>INDEX(Débiteurs!A2:A7849,MATCH(Feuil2!A4,Débiteurs!B$1:B$7847,0),1)</f>
        <v>#N/A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Débiteurs!$B$2:$B$2</xm:f>
          </x14:formula1>
          <xm:sqref>A2:A11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3"/>
  <sheetViews>
    <sheetView zoomScale="140" zoomScaleNormal="140" workbookViewId="0">
      <selection activeCell="B11" sqref="B11"/>
    </sheetView>
  </sheetViews>
  <sheetFormatPr baseColWidth="10" defaultColWidth="10.7265625" defaultRowHeight="14.5" x14ac:dyDescent="0.35"/>
  <cols>
    <col min="1" max="1" width="8.1796875" style="12" bestFit="1" customWidth="1"/>
    <col min="2" max="2" width="32.453125" style="12" bestFit="1" customWidth="1"/>
    <col min="3" max="3" width="30.453125" style="12" bestFit="1" customWidth="1"/>
    <col min="4" max="4" width="7" style="12" bestFit="1" customWidth="1"/>
    <col min="5" max="5" width="20.26953125" style="12" bestFit="1" customWidth="1"/>
  </cols>
  <sheetData>
    <row r="1" spans="1:5" x14ac:dyDescent="0.35">
      <c r="A1" s="12" t="s">
        <v>21</v>
      </c>
      <c r="B1" s="12" t="s">
        <v>16</v>
      </c>
      <c r="C1" s="12" t="s">
        <v>4</v>
      </c>
      <c r="D1" s="12" t="s">
        <v>5</v>
      </c>
      <c r="E1" s="12" t="s">
        <v>6</v>
      </c>
    </row>
    <row r="2" spans="1:5" x14ac:dyDescent="0.35">
      <c r="A2" s="19" t="s">
        <v>28</v>
      </c>
      <c r="B2" s="19" t="s">
        <v>79</v>
      </c>
      <c r="C2" s="19" t="s">
        <v>77</v>
      </c>
      <c r="D2" s="19" t="s">
        <v>18</v>
      </c>
      <c r="E2" s="19" t="s">
        <v>78</v>
      </c>
    </row>
    <row r="3" spans="1:5" x14ac:dyDescent="0.35">
      <c r="A3" s="19"/>
      <c r="B3" s="19"/>
      <c r="C3" s="19"/>
      <c r="D3" s="19"/>
      <c r="E3" s="19"/>
    </row>
    <row r="4" spans="1:5" x14ac:dyDescent="0.35">
      <c r="A4" s="19"/>
      <c r="B4" s="19"/>
      <c r="C4" s="19"/>
      <c r="D4" s="19"/>
      <c r="E4" s="19"/>
    </row>
    <row r="5" spans="1:5" x14ac:dyDescent="0.35">
      <c r="A5" s="19"/>
      <c r="B5" s="19"/>
      <c r="C5" s="19"/>
      <c r="D5" s="19"/>
      <c r="E5" s="19"/>
    </row>
    <row r="6" spans="1:5" x14ac:dyDescent="0.35">
      <c r="A6" s="19"/>
      <c r="B6" s="19"/>
      <c r="C6" s="19"/>
      <c r="D6" s="19"/>
      <c r="E6" s="19"/>
    </row>
    <row r="7" spans="1:5" x14ac:dyDescent="0.35">
      <c r="A7" s="19"/>
      <c r="B7" s="19"/>
      <c r="C7" s="19"/>
      <c r="D7" s="19"/>
      <c r="E7" s="19"/>
    </row>
    <row r="8" spans="1:5" x14ac:dyDescent="0.35">
      <c r="A8" s="19"/>
      <c r="B8" s="19"/>
      <c r="C8" s="19"/>
      <c r="D8" s="19"/>
      <c r="E8" s="19"/>
    </row>
    <row r="9" spans="1:5" x14ac:dyDescent="0.35">
      <c r="A9" s="19"/>
      <c r="B9" s="19"/>
      <c r="C9" s="19"/>
      <c r="D9" s="19"/>
      <c r="E9" s="19"/>
    </row>
    <row r="10" spans="1:5" x14ac:dyDescent="0.35">
      <c r="A10" s="19"/>
      <c r="B10" s="19"/>
      <c r="C10" s="19"/>
      <c r="D10" s="19"/>
      <c r="E10" s="19"/>
    </row>
    <row r="11" spans="1:5" x14ac:dyDescent="0.35">
      <c r="A11" s="19"/>
      <c r="B11" s="19"/>
      <c r="C11" s="19"/>
      <c r="D11" s="19"/>
      <c r="E11" s="19"/>
    </row>
    <row r="12" spans="1:5" x14ac:dyDescent="0.35">
      <c r="A12" s="19"/>
      <c r="B12" s="19"/>
      <c r="C12" s="19"/>
      <c r="D12" s="19"/>
      <c r="E12" s="19"/>
    </row>
    <row r="13" spans="1:5" x14ac:dyDescent="0.35">
      <c r="A13" s="19"/>
      <c r="B13" s="19"/>
      <c r="C13" s="19"/>
      <c r="D13" s="19"/>
      <c r="E13" s="19"/>
    </row>
  </sheetData>
  <sortState ref="A1:E1">
    <sortCondition ref="B1"/>
  </sortState>
  <phoneticPr fontId="9" type="noConversion"/>
  <conditionalFormatting sqref="A2">
    <cfRule type="expression" dxfId="7" priority="1">
      <formula>#REF!="X"</formula>
    </cfRule>
  </conditionalFormatting>
  <pageMargins left="0.7" right="0.7" top="0.75" bottom="0.75" header="0.3" footer="0.3"/>
  <pageSetup paperSize="9" orientation="portrait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"/>
  <sheetViews>
    <sheetView workbookViewId="0">
      <selection activeCell="E15" sqref="E15"/>
    </sheetView>
  </sheetViews>
  <sheetFormatPr baseColWidth="10" defaultColWidth="10.7265625" defaultRowHeight="14.5" x14ac:dyDescent="0.35"/>
  <cols>
    <col min="1" max="1" width="13.453125" bestFit="1" customWidth="1"/>
    <col min="3" max="3" width="19.26953125" bestFit="1" customWidth="1"/>
  </cols>
  <sheetData>
    <row r="1" spans="1:3" x14ac:dyDescent="0.35">
      <c r="A1" t="s">
        <v>69</v>
      </c>
      <c r="B1" t="s">
        <v>15</v>
      </c>
      <c r="C1" t="s">
        <v>25</v>
      </c>
    </row>
    <row r="2" spans="1:3" x14ac:dyDescent="0.35">
      <c r="A2" t="s">
        <v>11</v>
      </c>
      <c r="B2">
        <v>15</v>
      </c>
      <c r="C2" t="s">
        <v>30</v>
      </c>
    </row>
    <row r="3" spans="1:3" x14ac:dyDescent="0.35">
      <c r="A3" t="s">
        <v>64</v>
      </c>
      <c r="B3">
        <v>30</v>
      </c>
      <c r="C3" t="s">
        <v>31</v>
      </c>
    </row>
    <row r="4" spans="1:3" x14ac:dyDescent="0.35">
      <c r="A4" t="s">
        <v>12</v>
      </c>
      <c r="B4">
        <v>45</v>
      </c>
      <c r="C4" t="s">
        <v>32</v>
      </c>
    </row>
    <row r="5" spans="1:3" x14ac:dyDescent="0.35">
      <c r="A5" t="s">
        <v>13</v>
      </c>
      <c r="B5">
        <v>60</v>
      </c>
      <c r="C5" t="s">
        <v>33</v>
      </c>
    </row>
    <row r="6" spans="1:3" x14ac:dyDescent="0.35">
      <c r="A6" t="s">
        <v>70</v>
      </c>
      <c r="B6">
        <v>75</v>
      </c>
      <c r="C6" t="s">
        <v>34</v>
      </c>
    </row>
    <row r="7" spans="1:3" x14ac:dyDescent="0.35">
      <c r="A7" t="s">
        <v>24</v>
      </c>
      <c r="B7">
        <v>90</v>
      </c>
      <c r="C7" t="s">
        <v>26</v>
      </c>
    </row>
    <row r="8" spans="1:3" x14ac:dyDescent="0.35">
      <c r="A8" t="s">
        <v>76</v>
      </c>
      <c r="B8" t="s">
        <v>72</v>
      </c>
    </row>
    <row r="9" spans="1:3" x14ac:dyDescent="0.35">
      <c r="A9" t="s">
        <v>20</v>
      </c>
    </row>
  </sheetData>
  <phoneticPr fontId="9" type="noConversion"/>
  <dataValidations count="1">
    <dataValidation type="list" allowBlank="1" showInputMessage="1" showErrorMessage="1" sqref="A2 A9 A4:A7">
      <formula1>$A$2:$A$9</formula1>
    </dataValidation>
  </dataValidations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Formulaire</vt:lpstr>
      <vt:lpstr>Tableau de suivi de paiement</vt:lpstr>
      <vt:lpstr>Feuil2</vt:lpstr>
      <vt:lpstr>Débiteurs</vt:lpstr>
      <vt:lpstr>Paramètres</vt:lpstr>
      <vt:lpstr>Listecondpmt</vt:lpstr>
      <vt:lpstr>ListePieces</vt:lpstr>
      <vt:lpstr>ListePièces</vt:lpstr>
      <vt:lpstr>ListeRelance</vt:lpstr>
      <vt:lpstr>Type_pièces</vt:lpstr>
      <vt:lpstr>TypePieces</vt:lpstr>
      <vt:lpstr>Typepièces</vt:lpstr>
      <vt:lpstr>'Tableau de suivi de paiement'!Zone_d_impression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Michel</cp:lastModifiedBy>
  <cp:lastPrinted>2021-03-01T00:26:34Z</cp:lastPrinted>
  <dcterms:created xsi:type="dcterms:W3CDTF">2015-06-05T18:19:34Z</dcterms:created>
  <dcterms:modified xsi:type="dcterms:W3CDTF">2021-03-03T10:33:01Z</dcterms:modified>
</cp:coreProperties>
</file>