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Horaire Employés" sheetId="1" r:id="rId1"/>
    <sheet name="Suivi individuel" sheetId="3" r:id="rId2"/>
  </sheets>
  <definedNames>
    <definedName name="Segment_Colonne1">#N/A</definedName>
    <definedName name="Segment_Nom_EMPLOYÉ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6" i="1" l="1"/>
  <c r="N76" i="1"/>
  <c r="R76" i="1"/>
  <c r="S76" i="1"/>
  <c r="T76" i="1"/>
  <c r="U76" i="1"/>
  <c r="V76" i="1"/>
  <c r="W76" i="1"/>
  <c r="X76" i="1"/>
  <c r="Y76" i="1"/>
  <c r="Z76" i="1"/>
  <c r="AA76" i="1"/>
  <c r="AB76" i="1"/>
  <c r="AC76" i="1"/>
  <c r="E76" i="1"/>
  <c r="F76" i="1"/>
  <c r="G76" i="1"/>
  <c r="I76" i="1"/>
  <c r="J76" i="1"/>
  <c r="D76" i="1"/>
</calcChain>
</file>

<file path=xl/sharedStrings.xml><?xml version="1.0" encoding="utf-8"?>
<sst xmlns="http://schemas.openxmlformats.org/spreadsheetml/2006/main" count="251" uniqueCount="151">
  <si>
    <t>PROVENANCE</t>
  </si>
  <si>
    <t>DESTINATION</t>
  </si>
  <si>
    <t>PAYEUR</t>
  </si>
  <si>
    <t>PRODUIT</t>
  </si>
  <si>
    <t>Papier Masson</t>
  </si>
  <si>
    <t>Forex F-N</t>
  </si>
  <si>
    <t>Papier White Birch</t>
  </si>
  <si>
    <t>Crête, Chertsey</t>
  </si>
  <si>
    <t>Eacom Val d'Or</t>
  </si>
  <si>
    <t>Matériaux Blanchet, Amos</t>
  </si>
  <si>
    <t>Copeaux</t>
  </si>
  <si>
    <t>M</t>
  </si>
  <si>
    <t>Mario Cloutier</t>
  </si>
  <si>
    <t>P</t>
  </si>
  <si>
    <t>H</t>
  </si>
  <si>
    <t>Hugo Allard</t>
  </si>
  <si>
    <t>J</t>
  </si>
  <si>
    <t>Julie Tremblay</t>
  </si>
  <si>
    <t>Patrick Moreau</t>
  </si>
  <si>
    <t>E</t>
  </si>
  <si>
    <t>Éric Nicol</t>
  </si>
  <si>
    <t>S</t>
  </si>
  <si>
    <t>Steeve Charbonneau</t>
  </si>
  <si>
    <t>Code Répartiteur</t>
  </si>
  <si>
    <t>Domtar Inc.</t>
  </si>
  <si>
    <t>Domtar Windsor</t>
  </si>
  <si>
    <t>Forex Mont-Laurier</t>
  </si>
  <si>
    <t>Lauzon, Thurso</t>
  </si>
  <si>
    <t>Fortress Specialty Cellulose</t>
  </si>
  <si>
    <t>Fortress, Thurso</t>
  </si>
  <si>
    <t>Forex Ferme-Neuve</t>
  </si>
  <si>
    <t>Crête, Saint-Faustin</t>
  </si>
  <si>
    <t>Écorces</t>
  </si>
  <si>
    <t>Uniboard Canada inc</t>
  </si>
  <si>
    <t>Uniboard Mont-Laurier</t>
  </si>
  <si>
    <t>Éco/Plan/Sci</t>
  </si>
  <si>
    <t>Ben Hokum, Killaloe</t>
  </si>
  <si>
    <t>Bois Laurentien Scierie Gaudreault</t>
  </si>
  <si>
    <t>Lavern Heideman, Eganville</t>
  </si>
  <si>
    <t>Petit-Saguenay</t>
  </si>
  <si>
    <t>Plancher Lauzon, Thurso</t>
  </si>
  <si>
    <t>Forespect, Namur</t>
  </si>
  <si>
    <t>Scierie Duhamal, St-Ignace-de-Standbridge</t>
  </si>
  <si>
    <t>Sciures</t>
  </si>
  <si>
    <t>Scierie Landrienne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</si>
  <si>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</si>
  <si>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</si>
  <si>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</si>
  <si>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</si>
  <si>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</si>
  <si>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</si>
  <si>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</si>
  <si>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</si>
  <si>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</si>
  <si>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</si>
  <si>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</si>
  <si>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</si>
  <si>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</si>
  <si>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</si>
  <si>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</si>
  <si>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</si>
  <si>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</si>
  <si>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</si>
  <si>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</si>
  <si>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</si>
  <si>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Desrosiers, Denis</t>
  </si>
  <si>
    <t>Villemaire, Ghislain</t>
  </si>
  <si>
    <t>Gagnon, Sony</t>
  </si>
  <si>
    <t>Richard, Stéphane</t>
  </si>
  <si>
    <t>Coyle, Herman</t>
  </si>
  <si>
    <t>Bruyère, Bernard</t>
  </si>
  <si>
    <t>Piché, Jean-François</t>
  </si>
  <si>
    <t>Marcotte, Éryc</t>
  </si>
  <si>
    <t>Girard, Styve</t>
  </si>
  <si>
    <t>Valiquette, Normand</t>
  </si>
  <si>
    <t>Millaire, Christian</t>
  </si>
  <si>
    <t>Groulx, Éric</t>
  </si>
  <si>
    <t>Lupien, Jacques</t>
  </si>
  <si>
    <t>Turcotte, Mario</t>
  </si>
  <si>
    <t>Paquette, Gaétan</t>
  </si>
  <si>
    <t>Gaudreault, René</t>
  </si>
  <si>
    <t>Caron, Alain</t>
  </si>
  <si>
    <t>Landry, Luc</t>
  </si>
  <si>
    <t>Godmer, Mario</t>
  </si>
  <si>
    <t>Diotte, Gilles</t>
  </si>
  <si>
    <t>Rose, Pierre</t>
  </si>
  <si>
    <t>Hebert, Marco</t>
  </si>
  <si>
    <t>Brault, Sebastien</t>
  </si>
  <si>
    <t>Grondin, Jonathan</t>
  </si>
  <si>
    <t>Desormeaux, Sylvain</t>
  </si>
  <si>
    <t>Lortie, Denis</t>
  </si>
  <si>
    <t>Cloutier, Anthony</t>
  </si>
  <si>
    <t>Poupart, Jean-Francois</t>
  </si>
  <si>
    <t>Brousseau, Jakob</t>
  </si>
  <si>
    <t>Gauthier, Laurence</t>
  </si>
  <si>
    <t>Filion, Benoit</t>
  </si>
  <si>
    <t>Guénette, Normand</t>
  </si>
  <si>
    <t>Leroux, Sylvain</t>
  </si>
  <si>
    <t>Primeau, Mario</t>
  </si>
  <si>
    <t>Brière, Stéphane</t>
  </si>
  <si>
    <t>Blain, Jean-Francois</t>
  </si>
  <si>
    <t>Mielke, Raynald</t>
  </si>
  <si>
    <t>Leblond, Pierre</t>
  </si>
  <si>
    <t>Matthews, Alexandre</t>
  </si>
  <si>
    <t>DISPATCH</t>
  </si>
  <si>
    <t>Nom EMPLOYÉ</t>
  </si>
  <si>
    <t>Qté</t>
  </si>
  <si>
    <t xml:space="preserve">Qté  </t>
  </si>
  <si>
    <t xml:space="preserve">Qté   </t>
  </si>
  <si>
    <t xml:space="preserve">Qté     </t>
  </si>
  <si>
    <t xml:space="preserve">Qté            </t>
  </si>
  <si>
    <t xml:space="preserve">Qté                       </t>
  </si>
  <si>
    <t xml:space="preserve">Qté                 </t>
  </si>
  <si>
    <t xml:space="preserve">Qté                </t>
  </si>
  <si>
    <t>Qté                 2</t>
  </si>
  <si>
    <t xml:space="preserve">Qté                     </t>
  </si>
  <si>
    <t xml:space="preserve">Qté       </t>
  </si>
  <si>
    <t xml:space="preserve">Qté              </t>
  </si>
  <si>
    <t xml:space="preserve">Qté           </t>
  </si>
  <si>
    <t xml:space="preserve">Qté                    </t>
  </si>
  <si>
    <t xml:space="preserve">Qté                   </t>
  </si>
  <si>
    <t>Qté                    2</t>
  </si>
  <si>
    <t>Qté                2</t>
  </si>
  <si>
    <t xml:space="preserve">Qté               </t>
  </si>
  <si>
    <t xml:space="preserve">Qté                  </t>
  </si>
  <si>
    <t>Qté                       2</t>
  </si>
  <si>
    <t xml:space="preserve">Qté                         </t>
  </si>
  <si>
    <t>Division</t>
  </si>
  <si>
    <t>Mt-L</t>
  </si>
  <si>
    <t>TOTAL</t>
  </si>
  <si>
    <t>Éco/Plan/Sci /Cop</t>
  </si>
  <si>
    <t>Sci / Éco</t>
  </si>
  <si>
    <t>Sciures / Cop.</t>
  </si>
  <si>
    <t>Rayonier, LaSarre</t>
  </si>
  <si>
    <t>Qté               2</t>
  </si>
  <si>
    <t>Régie Intermunicipale des Déchets</t>
  </si>
  <si>
    <t>Tricentris, Gatineau</t>
  </si>
  <si>
    <t>Régie Intermunicpale des Déchets, Mont-Laurier</t>
  </si>
  <si>
    <t>Matières Recyclables</t>
  </si>
  <si>
    <t xml:space="preserve">Qté                               </t>
  </si>
  <si>
    <t>Employé</t>
  </si>
  <si>
    <t>DIMANCHE</t>
  </si>
  <si>
    <t>LUNDI</t>
  </si>
  <si>
    <t>MARDI</t>
  </si>
  <si>
    <t>MERCREDI</t>
  </si>
  <si>
    <t>JEUDI</t>
  </si>
  <si>
    <t>VENDREDI</t>
  </si>
  <si>
    <t>SAMEDI</t>
  </si>
  <si>
    <t>RÉPARTITON</t>
  </si>
  <si>
    <t>RIDL</t>
  </si>
  <si>
    <t>Uniboard Mt-Laurier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</si>
</sst>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0" xfId="0" applyFill="1"/>
    <xf numFmtId="0" fontId="0" fillId="0" borderId="4" xfId="0" applyFill="1" applyBorder="1"/>
    <xf numFmtId="0" fontId="0" fillId="0" borderId="5" xfId="0" applyFill="1" applyBorder="1"/>
    <xf numFmtId="0" fontId="1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1" fillId="2" borderId="0" xfId="0" applyFont="1" applyFill="1" applyAlignment="1">
      <alignment horizontal="left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1" fillId="0" borderId="1" xfId="0" applyFont="1" applyBorder="1"/>
    <xf numFmtId="0" fontId="10" fillId="0" borderId="0" xfId="0" applyFont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1">
    <cellStyle name="Normal" xfId="0" builtinId="0"/>
  </cellStyles>
  <dxfs count="5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666750</xdr:colOff>
      <xdr:row>3</xdr:row>
      <xdr:rowOff>2698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F7012387-354E-454B-AB5D-622D70E0A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09800" cy="566261"/>
        </a:xfrm>
        <a:prstGeom prst="rect">
          <a:avLst/>
        </a:prstGeom>
      </xdr:spPr>
    </xdr:pic>
    <xdr:clientData/>
  </xdr:twoCellAnchor>
  <xdr:twoCellAnchor editAs="absolute">
    <xdr:from>
      <xdr:col>34</xdr:col>
      <xdr:colOff>415925</xdr:colOff>
      <xdr:row>1</xdr:row>
      <xdr:rowOff>6350</xdr:rowOff>
    </xdr:from>
    <xdr:to>
      <xdr:col>36</xdr:col>
      <xdr:colOff>720725</xdr:colOff>
      <xdr:row>7</xdr:row>
      <xdr:rowOff>863600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 EMPLOY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EMPLOY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31113" y="18891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37</xdr:col>
      <xdr:colOff>169862</xdr:colOff>
      <xdr:row>1</xdr:row>
      <xdr:rowOff>22225</xdr:rowOff>
    </xdr:from>
    <xdr:to>
      <xdr:col>39</xdr:col>
      <xdr:colOff>474662</xdr:colOff>
      <xdr:row>7</xdr:row>
      <xdr:rowOff>879475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olonne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71050" y="204788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EMPLOYÉ" sourceName="Nom EMPLOYÉ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onne1" sourceName="Colonne1">
  <extLst>
    <x:ext xmlns:x15="http://schemas.microsoft.com/office/spreadsheetml/2010/11/main" uri="{2F2917AC-EB37-4324-AD4E-5DD8C200BD13}">
      <x15:tableSlicerCache tableId="4" column="4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EMPLOYÉ" cache="Segment_Nom_EMPLOYÉ" caption="Nom EMPLOYÉ" rowHeight="241300"/>
  <slicer name="Colonne1" cache="Segment_Colonne1" caption="Colonne1" rowHeight="241300"/>
</slicers>
</file>

<file path=xl/tables/table1.xml><?xml version="1.0" encoding="utf-8"?>
<table xmlns="http://schemas.openxmlformats.org/spreadsheetml/2006/main" id="4" name="Tableau4" displayName="Tableau4" ref="A11:AT74" totalsRowShown="0" headerRowDxfId="49" headerRowBorderDxfId="48" tableBorderDxfId="47" totalsRowBorderDxfId="46">
  <autoFilter ref="A11:AT74"/>
  <tableColumns count="46">
    <tableColumn id="1" name="DISPATCH" dataDxfId="45"/>
    <tableColumn id="23" name="Division" dataDxfId="44"/>
    <tableColumn id="2" name="Nom EMPLOYÉ" dataDxfId="43"/>
    <tableColumn id="3" name="Qté" dataDxfId="42"/>
    <tableColumn id="4" name="Qté  " dataDxfId="41"/>
    <tableColumn id="5" name="Qté   " dataDxfId="40"/>
    <tableColumn id="6" name="Qté     " dataDxfId="39"/>
    <tableColumn id="44" name="Colonne1" dataDxfId="38"/>
    <tableColumn id="7" name="Qté            " dataDxfId="37"/>
    <tableColumn id="8" name="Qté                       " dataDxfId="36"/>
    <tableColumn id="42" name="Qté               " dataDxfId="35"/>
    <tableColumn id="45" name="Colonne18" dataDxfId="34"/>
    <tableColumn id="9" name="Qté                 " dataDxfId="33"/>
    <tableColumn id="10" name="Qté                " dataDxfId="32"/>
    <tableColumn id="46" name="Colonne19" dataDxfId="31"/>
    <tableColumn id="43" name="Qté                               " dataDxfId="30"/>
    <tableColumn id="47" name="Colonne20" dataDxfId="29"/>
    <tableColumn id="11" name="Qté                 2" dataDxfId="28"/>
    <tableColumn id="12" name="Qté                     " dataDxfId="27"/>
    <tableColumn id="13" name="Qté       " dataDxfId="26"/>
    <tableColumn id="14" name="Qté           " dataDxfId="25"/>
    <tableColumn id="15" name="Qté              " dataDxfId="24"/>
    <tableColumn id="16" name="Qté                    " dataDxfId="23"/>
    <tableColumn id="17" name="Qté                   " dataDxfId="22"/>
    <tableColumn id="18" name="Qté                    2" dataDxfId="21"/>
    <tableColumn id="19" name="Qté               2" dataDxfId="20"/>
    <tableColumn id="20" name="Qté                  " dataDxfId="19"/>
    <tableColumn id="21" name="Qté                       2" dataDxfId="18"/>
    <tableColumn id="22" name="Qté                         " dataDxfId="17"/>
    <tableColumn id="25" name="Qté                2" dataDxfId="16"/>
    <tableColumn id="26" name="Colonne2" dataDxfId="15"/>
    <tableColumn id="27" name="Colonne3" dataDxfId="14"/>
    <tableColumn id="28" name="Colonne4" dataDxfId="13"/>
    <tableColumn id="29" name="Colonne5" dataDxfId="12"/>
    <tableColumn id="30" name="Colonne6" dataDxfId="11"/>
    <tableColumn id="31" name="Colonne7" dataDxfId="10"/>
    <tableColumn id="32" name="Colonne8" dataDxfId="9"/>
    <tableColumn id="33" name="Colonne9" dataDxfId="8"/>
    <tableColumn id="34" name="Colonne10" dataDxfId="7"/>
    <tableColumn id="35" name="Colonne11" dataDxfId="6"/>
    <tableColumn id="36" name="Colonne12" dataDxfId="5"/>
    <tableColumn id="37" name="Colonne13" dataDxfId="4"/>
    <tableColumn id="38" name="Colonne14" dataDxfId="3"/>
    <tableColumn id="39" name="Colonne15" dataDxfId="2"/>
    <tableColumn id="40" name="Colonne16" dataDxfId="1"/>
    <tableColumn id="41" name="Colonne1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T86"/>
  <sheetViews>
    <sheetView tabSelected="1" zoomScale="80" zoomScaleNormal="80" workbookViewId="0">
      <pane ySplit="9" topLeftCell="A10" activePane="bottomLeft" state="frozen"/>
      <selection pane="bottomLeft" activeCell="AH2" sqref="AH2"/>
    </sheetView>
  </sheetViews>
  <sheetFormatPr baseColWidth="10" defaultRowHeight="14.5" outlineLevelCol="1" x14ac:dyDescent="0.35"/>
  <cols>
    <col min="1" max="2" width="11.54296875" customWidth="1"/>
    <col min="3" max="3" width="21.453125" customWidth="1"/>
    <col min="4" max="7" width="11.54296875" hidden="1" customWidth="1" outlineLevel="1"/>
    <col min="8" max="8" width="6.1796875" customWidth="1" collapsed="1"/>
    <col min="9" max="10" width="11.54296875" hidden="1" customWidth="1" outlineLevel="1"/>
    <col min="11" max="11" width="12.453125" hidden="1" customWidth="1" outlineLevel="1"/>
    <col min="12" max="12" width="4.54296875" customWidth="1" collapsed="1"/>
    <col min="13" max="13" width="12.54296875" hidden="1" customWidth="1" outlineLevel="1"/>
    <col min="14" max="14" width="14.54296875" hidden="1" customWidth="1" outlineLevel="1"/>
    <col min="15" max="15" width="5.26953125" customWidth="1" collapsed="1"/>
    <col min="16" max="16" width="20.54296875" hidden="1" customWidth="1" outlineLevel="1"/>
    <col min="17" max="17" width="4.7265625" customWidth="1" collapsed="1"/>
    <col min="18" max="19" width="12.54296875" hidden="1" customWidth="1" outlineLevel="1"/>
    <col min="20" max="20" width="16.7265625" hidden="1" customWidth="1" outlineLevel="1"/>
    <col min="21" max="25" width="12.54296875" hidden="1" customWidth="1" outlineLevel="1"/>
    <col min="26" max="26" width="14" hidden="1" customWidth="1" outlineLevel="1"/>
    <col min="27" max="29" width="12.54296875" hidden="1" customWidth="1" outlineLevel="1"/>
    <col min="30" max="30" width="0" hidden="1" customWidth="1" outlineLevel="1"/>
    <col min="31" max="31" width="5.1796875" customWidth="1" collapsed="1"/>
  </cols>
  <sheetData>
    <row r="4" spans="1:46" ht="26" x14ac:dyDescent="0.6">
      <c r="A4" s="47" t="s">
        <v>148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</row>
    <row r="6" spans="1:46" ht="46.5" x14ac:dyDescent="0.35">
      <c r="C6" s="20" t="s">
        <v>2</v>
      </c>
      <c r="D6" s="50" t="s">
        <v>6</v>
      </c>
      <c r="E6" s="50"/>
      <c r="F6" s="50"/>
      <c r="G6" s="50"/>
      <c r="H6" s="25"/>
      <c r="I6" s="45" t="s">
        <v>24</v>
      </c>
      <c r="J6" s="48"/>
      <c r="K6" s="46"/>
      <c r="L6" s="29"/>
      <c r="M6" s="45" t="s">
        <v>28</v>
      </c>
      <c r="N6" s="46"/>
      <c r="O6" s="30"/>
      <c r="P6" s="34" t="s">
        <v>135</v>
      </c>
      <c r="Q6" s="34"/>
      <c r="R6" s="50" t="s">
        <v>33</v>
      </c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1"/>
    </row>
    <row r="7" spans="1:46" ht="15.5" x14ac:dyDescent="0.35">
      <c r="C7" s="21" t="s">
        <v>1</v>
      </c>
      <c r="D7" s="42" t="s">
        <v>4</v>
      </c>
      <c r="E7" s="42"/>
      <c r="F7" s="42"/>
      <c r="G7" s="42"/>
      <c r="H7" s="26"/>
      <c r="I7" s="43" t="s">
        <v>25</v>
      </c>
      <c r="J7" s="49"/>
      <c r="K7" s="44"/>
      <c r="L7" s="27"/>
      <c r="M7" s="43" t="s">
        <v>29</v>
      </c>
      <c r="N7" s="44"/>
      <c r="O7" s="28"/>
      <c r="P7" s="28" t="s">
        <v>136</v>
      </c>
      <c r="Q7" s="28"/>
      <c r="R7" s="42" t="s">
        <v>34</v>
      </c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</row>
    <row r="8" spans="1:46" ht="97.5" customHeight="1" x14ac:dyDescent="0.35">
      <c r="C8" s="22" t="s">
        <v>0</v>
      </c>
      <c r="D8" s="13" t="s">
        <v>5</v>
      </c>
      <c r="E8" s="13" t="s">
        <v>7</v>
      </c>
      <c r="F8" s="13" t="s">
        <v>8</v>
      </c>
      <c r="G8" s="13" t="s">
        <v>9</v>
      </c>
      <c r="H8" s="39" t="s">
        <v>4</v>
      </c>
      <c r="I8" s="13" t="s">
        <v>26</v>
      </c>
      <c r="J8" s="14" t="s">
        <v>27</v>
      </c>
      <c r="K8" s="14" t="s">
        <v>37</v>
      </c>
      <c r="L8" s="40" t="s">
        <v>25</v>
      </c>
      <c r="M8" s="14" t="s">
        <v>30</v>
      </c>
      <c r="N8" s="14" t="s">
        <v>31</v>
      </c>
      <c r="O8" s="40" t="s">
        <v>29</v>
      </c>
      <c r="P8" s="14" t="s">
        <v>137</v>
      </c>
      <c r="Q8" s="39" t="s">
        <v>149</v>
      </c>
      <c r="R8" s="14" t="s">
        <v>30</v>
      </c>
      <c r="S8" s="14" t="s">
        <v>31</v>
      </c>
      <c r="T8" s="14" t="s">
        <v>37</v>
      </c>
      <c r="U8" s="14" t="s">
        <v>41</v>
      </c>
      <c r="V8" s="14" t="s">
        <v>40</v>
      </c>
      <c r="W8" s="14" t="s">
        <v>38</v>
      </c>
      <c r="X8" s="14" t="s">
        <v>36</v>
      </c>
      <c r="Y8" s="14" t="s">
        <v>39</v>
      </c>
      <c r="Z8" s="14" t="s">
        <v>42</v>
      </c>
      <c r="AA8" s="14" t="s">
        <v>8</v>
      </c>
      <c r="AB8" s="13" t="s">
        <v>9</v>
      </c>
      <c r="AC8" s="13" t="s">
        <v>44</v>
      </c>
      <c r="AD8" s="14" t="s">
        <v>133</v>
      </c>
      <c r="AE8" s="41" t="s">
        <v>150</v>
      </c>
    </row>
    <row r="9" spans="1:46" s="19" customFormat="1" x14ac:dyDescent="0.35">
      <c r="C9" s="23" t="s">
        <v>3</v>
      </c>
      <c r="D9" s="3" t="s">
        <v>10</v>
      </c>
      <c r="E9" s="3" t="s">
        <v>10</v>
      </c>
      <c r="F9" s="3" t="s">
        <v>10</v>
      </c>
      <c r="G9" s="3" t="s">
        <v>10</v>
      </c>
      <c r="H9" s="3"/>
      <c r="I9" s="3" t="s">
        <v>10</v>
      </c>
      <c r="J9" s="3" t="s">
        <v>10</v>
      </c>
      <c r="K9" s="3" t="s">
        <v>10</v>
      </c>
      <c r="L9" s="3"/>
      <c r="M9" s="3" t="s">
        <v>32</v>
      </c>
      <c r="N9" s="3" t="s">
        <v>32</v>
      </c>
      <c r="O9" s="33"/>
      <c r="P9" s="33" t="s">
        <v>138</v>
      </c>
      <c r="Q9" s="33"/>
      <c r="R9" s="32" t="s">
        <v>35</v>
      </c>
      <c r="S9" s="32" t="s">
        <v>43</v>
      </c>
      <c r="T9" s="32" t="s">
        <v>130</v>
      </c>
      <c r="U9" s="33" t="s">
        <v>43</v>
      </c>
      <c r="V9" s="33" t="s">
        <v>131</v>
      </c>
      <c r="W9" s="33" t="s">
        <v>43</v>
      </c>
      <c r="X9" s="33" t="s">
        <v>132</v>
      </c>
      <c r="Y9" s="33" t="s">
        <v>43</v>
      </c>
      <c r="Z9" s="33" t="s">
        <v>43</v>
      </c>
      <c r="AA9" s="33" t="s">
        <v>43</v>
      </c>
      <c r="AB9" s="33" t="s">
        <v>43</v>
      </c>
      <c r="AC9" s="33" t="s">
        <v>43</v>
      </c>
      <c r="AD9" s="33" t="s">
        <v>43</v>
      </c>
    </row>
    <row r="10" spans="1:46" x14ac:dyDescent="0.35">
      <c r="A10" s="4"/>
      <c r="B10" s="4"/>
      <c r="C10" s="5"/>
    </row>
    <row r="11" spans="1:46" s="9" customFormat="1" x14ac:dyDescent="0.35">
      <c r="A11" s="10" t="s">
        <v>104</v>
      </c>
      <c r="B11" s="10" t="s">
        <v>127</v>
      </c>
      <c r="C11" s="11" t="s">
        <v>105</v>
      </c>
      <c r="D11" s="11" t="s">
        <v>106</v>
      </c>
      <c r="E11" s="11" t="s">
        <v>107</v>
      </c>
      <c r="F11" s="11" t="s">
        <v>108</v>
      </c>
      <c r="G11" s="11" t="s">
        <v>109</v>
      </c>
      <c r="H11" s="11" t="s">
        <v>45</v>
      </c>
      <c r="I11" s="11" t="s">
        <v>110</v>
      </c>
      <c r="J11" s="11" t="s">
        <v>111</v>
      </c>
      <c r="K11" s="11" t="s">
        <v>123</v>
      </c>
      <c r="L11" s="11" t="s">
        <v>62</v>
      </c>
      <c r="M11" s="11" t="s">
        <v>112</v>
      </c>
      <c r="N11" s="11" t="s">
        <v>113</v>
      </c>
      <c r="O11" s="11" t="s">
        <v>63</v>
      </c>
      <c r="P11" s="11" t="s">
        <v>139</v>
      </c>
      <c r="Q11" s="11" t="s">
        <v>64</v>
      </c>
      <c r="R11" s="11" t="s">
        <v>114</v>
      </c>
      <c r="S11" s="11" t="s">
        <v>115</v>
      </c>
      <c r="T11" s="11" t="s">
        <v>116</v>
      </c>
      <c r="U11" s="11" t="s">
        <v>118</v>
      </c>
      <c r="V11" s="11" t="s">
        <v>117</v>
      </c>
      <c r="W11" s="11" t="s">
        <v>119</v>
      </c>
      <c r="X11" s="11" t="s">
        <v>120</v>
      </c>
      <c r="Y11" s="11" t="s">
        <v>121</v>
      </c>
      <c r="Z11" s="11" t="s">
        <v>134</v>
      </c>
      <c r="AA11" s="11" t="s">
        <v>124</v>
      </c>
      <c r="AB11" s="11" t="s">
        <v>125</v>
      </c>
      <c r="AC11" s="11" t="s">
        <v>126</v>
      </c>
      <c r="AD11" s="11" t="s">
        <v>122</v>
      </c>
      <c r="AE11" s="11" t="s">
        <v>46</v>
      </c>
      <c r="AF11" s="11" t="s">
        <v>47</v>
      </c>
      <c r="AG11" s="11" t="s">
        <v>48</v>
      </c>
      <c r="AH11" s="11" t="s">
        <v>49</v>
      </c>
      <c r="AI11" s="11" t="s">
        <v>50</v>
      </c>
      <c r="AJ11" s="11" t="s">
        <v>51</v>
      </c>
      <c r="AK11" s="11" t="s">
        <v>52</v>
      </c>
      <c r="AL11" s="11" t="s">
        <v>53</v>
      </c>
      <c r="AM11" s="11" t="s">
        <v>54</v>
      </c>
      <c r="AN11" s="11" t="s">
        <v>55</v>
      </c>
      <c r="AO11" s="11" t="s">
        <v>56</v>
      </c>
      <c r="AP11" s="11" t="s">
        <v>57</v>
      </c>
      <c r="AQ11" s="11" t="s">
        <v>58</v>
      </c>
      <c r="AR11" s="11" t="s">
        <v>59</v>
      </c>
      <c r="AS11" s="11" t="s">
        <v>60</v>
      </c>
      <c r="AT11" s="11" t="s">
        <v>61</v>
      </c>
    </row>
    <row r="12" spans="1:46" x14ac:dyDescent="0.35">
      <c r="A12" s="6" t="s">
        <v>11</v>
      </c>
      <c r="B12" s="6" t="s">
        <v>128</v>
      </c>
      <c r="C12" s="1" t="s">
        <v>65</v>
      </c>
      <c r="D12" s="2"/>
      <c r="E12" s="2"/>
      <c r="F12" s="2"/>
      <c r="G12" s="2"/>
      <c r="H12" s="2">
        <v>1</v>
      </c>
      <c r="I12" s="2"/>
      <c r="J12" s="2"/>
      <c r="K12" s="2"/>
      <c r="L12" s="2"/>
      <c r="M12" s="2"/>
      <c r="N12" s="2"/>
      <c r="O12" s="2">
        <v>1</v>
      </c>
      <c r="P12" s="2"/>
      <c r="Q12" s="2">
        <v>1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16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</row>
    <row r="13" spans="1:46" x14ac:dyDescent="0.35">
      <c r="A13" s="6" t="s">
        <v>11</v>
      </c>
      <c r="B13" s="6" t="s">
        <v>128</v>
      </c>
      <c r="C13" s="1" t="s">
        <v>66</v>
      </c>
      <c r="D13" s="2"/>
      <c r="E13" s="2"/>
      <c r="F13" s="2"/>
      <c r="G13" s="2"/>
      <c r="H13" s="2">
        <v>1</v>
      </c>
      <c r="I13" s="2"/>
      <c r="J13" s="2"/>
      <c r="K13" s="2"/>
      <c r="L13" s="2"/>
      <c r="M13" s="2"/>
      <c r="N13" s="2"/>
      <c r="O13" s="2">
        <v>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6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35">
      <c r="A14" s="6" t="s">
        <v>11</v>
      </c>
      <c r="B14" s="6" t="s">
        <v>128</v>
      </c>
      <c r="C14" s="1" t="s">
        <v>67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>
        <v>1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16"/>
      <c r="AD14" s="2"/>
      <c r="AE14" s="2">
        <v>1</v>
      </c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35">
      <c r="A15" s="6" t="s">
        <v>11</v>
      </c>
      <c r="B15" s="6" t="s">
        <v>128</v>
      </c>
      <c r="C15" s="1" t="s">
        <v>68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6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35">
      <c r="A16" s="6" t="s">
        <v>11</v>
      </c>
      <c r="B16" s="6" t="s">
        <v>128</v>
      </c>
      <c r="C16" s="1" t="s">
        <v>69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6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35">
      <c r="A17" s="6" t="s">
        <v>11</v>
      </c>
      <c r="B17" s="6" t="s">
        <v>128</v>
      </c>
      <c r="C17" s="1" t="s">
        <v>70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6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35">
      <c r="A18" s="6" t="s">
        <v>11</v>
      </c>
      <c r="B18" s="6" t="s">
        <v>128</v>
      </c>
      <c r="C18" s="1" t="s">
        <v>71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6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x14ac:dyDescent="0.35">
      <c r="A19" s="6" t="s">
        <v>11</v>
      </c>
      <c r="B19" s="6" t="s">
        <v>128</v>
      </c>
      <c r="C19" s="1" t="s">
        <v>72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6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x14ac:dyDescent="0.35">
      <c r="A20" s="6" t="s">
        <v>11</v>
      </c>
      <c r="B20" s="6" t="s">
        <v>128</v>
      </c>
      <c r="C20" s="1" t="s">
        <v>73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6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x14ac:dyDescent="0.35">
      <c r="A21" s="6" t="s">
        <v>11</v>
      </c>
      <c r="B21" s="6" t="s">
        <v>128</v>
      </c>
      <c r="C21" s="1" t="s">
        <v>74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6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x14ac:dyDescent="0.35">
      <c r="A22" s="6" t="s">
        <v>11</v>
      </c>
      <c r="B22" s="6" t="s">
        <v>128</v>
      </c>
      <c r="C22" s="1" t="s">
        <v>75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6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x14ac:dyDescent="0.35">
      <c r="A23" s="6" t="s">
        <v>13</v>
      </c>
      <c r="B23" s="6" t="s">
        <v>128</v>
      </c>
      <c r="C23" s="1" t="s">
        <v>76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6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35">
      <c r="A24" s="6" t="s">
        <v>13</v>
      </c>
      <c r="B24" s="6" t="s">
        <v>128</v>
      </c>
      <c r="C24" s="1" t="s">
        <v>77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6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35">
      <c r="A25" s="6" t="s">
        <v>13</v>
      </c>
      <c r="B25" s="6" t="s">
        <v>128</v>
      </c>
      <c r="C25" s="1" t="s">
        <v>78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6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x14ac:dyDescent="0.35">
      <c r="A26" s="6" t="s">
        <v>13</v>
      </c>
      <c r="B26" s="6" t="s">
        <v>128</v>
      </c>
      <c r="C26" s="1" t="s">
        <v>79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6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x14ac:dyDescent="0.35">
      <c r="A27" s="6" t="s">
        <v>13</v>
      </c>
      <c r="B27" s="6" t="s">
        <v>128</v>
      </c>
      <c r="C27" s="1" t="s">
        <v>80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16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x14ac:dyDescent="0.35">
      <c r="A28" s="6" t="s">
        <v>13</v>
      </c>
      <c r="B28" s="6" t="s">
        <v>128</v>
      </c>
      <c r="C28" s="1" t="s">
        <v>81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6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x14ac:dyDescent="0.35">
      <c r="A29" s="6" t="s">
        <v>13</v>
      </c>
      <c r="B29" s="6" t="s">
        <v>128</v>
      </c>
      <c r="C29" s="1" t="s">
        <v>82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6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x14ac:dyDescent="0.35">
      <c r="A30" s="6" t="s">
        <v>13</v>
      </c>
      <c r="B30" s="6" t="s">
        <v>128</v>
      </c>
      <c r="C30" s="1" t="s">
        <v>83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6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35">
      <c r="A31" s="6" t="s">
        <v>13</v>
      </c>
      <c r="B31" s="6" t="s">
        <v>128</v>
      </c>
      <c r="C31" s="1" t="s">
        <v>84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6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x14ac:dyDescent="0.35">
      <c r="A32" s="6" t="s">
        <v>16</v>
      </c>
      <c r="B32" s="6" t="s">
        <v>128</v>
      </c>
      <c r="C32" s="1" t="s">
        <v>85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6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x14ac:dyDescent="0.35">
      <c r="A33" s="6" t="s">
        <v>16</v>
      </c>
      <c r="B33" s="6" t="s">
        <v>128</v>
      </c>
      <c r="C33" s="1" t="s">
        <v>86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16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x14ac:dyDescent="0.35">
      <c r="A34" s="6" t="s">
        <v>16</v>
      </c>
      <c r="B34" s="6" t="s">
        <v>128</v>
      </c>
      <c r="C34" s="1" t="s">
        <v>87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16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x14ac:dyDescent="0.35">
      <c r="A35" s="6" t="s">
        <v>16</v>
      </c>
      <c r="B35" s="6" t="s">
        <v>128</v>
      </c>
      <c r="C35" s="1" t="s">
        <v>88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6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x14ac:dyDescent="0.35">
      <c r="A36" s="6" t="s">
        <v>16</v>
      </c>
      <c r="B36" s="6" t="s">
        <v>128</v>
      </c>
      <c r="C36" s="1" t="s">
        <v>89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6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x14ac:dyDescent="0.35">
      <c r="A37" s="6" t="s">
        <v>16</v>
      </c>
      <c r="B37" s="6" t="s">
        <v>128</v>
      </c>
      <c r="C37" s="1" t="s">
        <v>90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6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x14ac:dyDescent="0.35">
      <c r="A38" s="6" t="s">
        <v>16</v>
      </c>
      <c r="B38" s="6" t="s">
        <v>128</v>
      </c>
      <c r="C38" s="1" t="s">
        <v>91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6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x14ac:dyDescent="0.35">
      <c r="A39" s="6" t="s">
        <v>16</v>
      </c>
      <c r="B39" s="6" t="s">
        <v>128</v>
      </c>
      <c r="C39" s="1" t="s">
        <v>92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6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x14ac:dyDescent="0.35">
      <c r="A40" s="6" t="s">
        <v>16</v>
      </c>
      <c r="B40" s="6" t="s">
        <v>128</v>
      </c>
      <c r="C40" s="1" t="s">
        <v>93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16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x14ac:dyDescent="0.35">
      <c r="A41" s="6" t="s">
        <v>16</v>
      </c>
      <c r="B41" s="6" t="s">
        <v>128</v>
      </c>
      <c r="C41" s="1" t="s">
        <v>94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6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x14ac:dyDescent="0.35">
      <c r="A42" s="6" t="s">
        <v>16</v>
      </c>
      <c r="B42" s="6" t="s">
        <v>128</v>
      </c>
      <c r="C42" s="1" t="s">
        <v>95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6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x14ac:dyDescent="0.35">
      <c r="A43" s="6" t="s">
        <v>13</v>
      </c>
      <c r="B43" s="6" t="s">
        <v>128</v>
      </c>
      <c r="C43" s="1" t="s">
        <v>96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6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x14ac:dyDescent="0.35">
      <c r="A44" s="6" t="s">
        <v>13</v>
      </c>
      <c r="B44" s="6" t="s">
        <v>128</v>
      </c>
      <c r="C44" s="1" t="s">
        <v>97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6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x14ac:dyDescent="0.35">
      <c r="A45" s="6" t="s">
        <v>13</v>
      </c>
      <c r="B45" s="6" t="s">
        <v>128</v>
      </c>
      <c r="C45" s="1" t="s">
        <v>98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16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x14ac:dyDescent="0.35">
      <c r="A46" s="6" t="s">
        <v>13</v>
      </c>
      <c r="B46" s="6" t="s">
        <v>128</v>
      </c>
      <c r="C46" s="1" t="s">
        <v>99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16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x14ac:dyDescent="0.35">
      <c r="A47" s="6" t="s">
        <v>11</v>
      </c>
      <c r="B47" s="6" t="s">
        <v>128</v>
      </c>
      <c r="C47" s="1" t="s">
        <v>100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16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35">
      <c r="A48" s="6" t="s">
        <v>11</v>
      </c>
      <c r="B48" s="6" t="s">
        <v>128</v>
      </c>
      <c r="C48" s="1" t="s">
        <v>101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16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x14ac:dyDescent="0.35">
      <c r="A49" s="6" t="s">
        <v>11</v>
      </c>
      <c r="B49" s="6" t="s">
        <v>128</v>
      </c>
      <c r="C49" s="1" t="s">
        <v>102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16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x14ac:dyDescent="0.35">
      <c r="A50" s="6" t="s">
        <v>11</v>
      </c>
      <c r="B50" s="6" t="s">
        <v>128</v>
      </c>
      <c r="C50" s="1" t="s">
        <v>103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16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35">
      <c r="A51" s="6"/>
      <c r="B51" s="6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16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35">
      <c r="A52" s="6"/>
      <c r="B52" s="6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16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x14ac:dyDescent="0.35">
      <c r="A53" s="6"/>
      <c r="B53" s="6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16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x14ac:dyDescent="0.35">
      <c r="A54" s="6"/>
      <c r="B54" s="6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16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x14ac:dyDescent="0.35">
      <c r="A55" s="6"/>
      <c r="B55" s="6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16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x14ac:dyDescent="0.35">
      <c r="A56" s="6"/>
      <c r="B56" s="6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16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x14ac:dyDescent="0.35">
      <c r="A57" s="6"/>
      <c r="B57" s="6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16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x14ac:dyDescent="0.35">
      <c r="A58" s="6"/>
      <c r="B58" s="6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16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x14ac:dyDescent="0.35">
      <c r="A59" s="6"/>
      <c r="B59" s="6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16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x14ac:dyDescent="0.35">
      <c r="A60" s="6"/>
      <c r="B60" s="6"/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16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x14ac:dyDescent="0.35">
      <c r="A61" s="6"/>
      <c r="B61" s="6"/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16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x14ac:dyDescent="0.35">
      <c r="A62" s="6"/>
      <c r="B62" s="6"/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16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x14ac:dyDescent="0.35">
      <c r="A63" s="6"/>
      <c r="B63" s="6"/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16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x14ac:dyDescent="0.35">
      <c r="A64" s="6"/>
      <c r="B64" s="6"/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16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x14ac:dyDescent="0.35">
      <c r="A65" s="6"/>
      <c r="B65" s="6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16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x14ac:dyDescent="0.35">
      <c r="A66" s="6"/>
      <c r="B66" s="6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16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x14ac:dyDescent="0.35">
      <c r="A67" s="6"/>
      <c r="B67" s="6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16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x14ac:dyDescent="0.35">
      <c r="A68" s="6"/>
      <c r="B68" s="6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16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x14ac:dyDescent="0.35">
      <c r="A69" s="6"/>
      <c r="B69" s="6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16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x14ac:dyDescent="0.35">
      <c r="A70" s="6"/>
      <c r="B70" s="6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16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x14ac:dyDescent="0.35">
      <c r="A71" s="6"/>
      <c r="B71" s="6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16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x14ac:dyDescent="0.35">
      <c r="A72" s="6"/>
      <c r="B72" s="6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16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x14ac:dyDescent="0.35">
      <c r="A73" s="6"/>
      <c r="B73" s="6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16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x14ac:dyDescent="0.35">
      <c r="A74" s="7"/>
      <c r="B74" s="7"/>
      <c r="C74" s="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8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</row>
    <row r="76" spans="1:46" ht="19" thickBot="1" x14ac:dyDescent="0.5">
      <c r="A76" s="15" t="s">
        <v>129</v>
      </c>
      <c r="B76" s="15"/>
      <c r="C76" s="15"/>
      <c r="D76" s="15">
        <f>SUM(Tableau4[Qté])</f>
        <v>0</v>
      </c>
      <c r="E76" s="15">
        <f>SUM(Tableau4[[Qté  ]])</f>
        <v>0</v>
      </c>
      <c r="F76" s="15">
        <f>SUM(Tableau4[[Qté   ]])</f>
        <v>0</v>
      </c>
      <c r="G76" s="15">
        <f>SUM(Tableau4[[Qté     ]])</f>
        <v>0</v>
      </c>
      <c r="H76" s="15"/>
      <c r="I76" s="15">
        <f>SUM(Tableau4[[Qté            ]])</f>
        <v>0</v>
      </c>
      <c r="J76" s="15">
        <f>SUM(Tableau4[[Qté                       ]])</f>
        <v>0</v>
      </c>
      <c r="K76" s="15"/>
      <c r="L76" s="15"/>
      <c r="M76" s="15">
        <f>SUM(Tableau4[[Qté                 ]])</f>
        <v>0</v>
      </c>
      <c r="N76" s="15">
        <f>SUM(Tableau4[[Qté                ]])</f>
        <v>0</v>
      </c>
      <c r="O76" s="15"/>
      <c r="P76" s="15"/>
      <c r="Q76" s="15"/>
      <c r="R76" s="15">
        <f>SUM(Tableau4[Qté                 2])</f>
        <v>0</v>
      </c>
      <c r="S76" s="15">
        <f>SUM(Tableau4[[Qté                     ]])</f>
        <v>0</v>
      </c>
      <c r="T76" s="15">
        <f>SUM(Tableau4[[Qté       ]])</f>
        <v>0</v>
      </c>
      <c r="U76" s="15">
        <f>SUM(Tableau4[[Qté           ]])</f>
        <v>0</v>
      </c>
      <c r="V76" s="15">
        <f>SUM(Tableau4[[Qté              ]])</f>
        <v>0</v>
      </c>
      <c r="W76" s="15">
        <f>SUM(Tableau4[[Qté                    ]])</f>
        <v>0</v>
      </c>
      <c r="X76" s="15">
        <f>SUM(Tableau4[[Qté                   ]])</f>
        <v>0</v>
      </c>
      <c r="Y76" s="15">
        <f>SUM(Tableau4[Qté                    2])</f>
        <v>0</v>
      </c>
      <c r="Z76" s="15">
        <f>SUM(Tableau4[Qté               2])</f>
        <v>0</v>
      </c>
      <c r="AA76" s="15">
        <f>SUM(Tableau4[[Qté                  ]])</f>
        <v>0</v>
      </c>
      <c r="AB76" s="15">
        <f>SUM(Tableau4[Qté                       2])</f>
        <v>0</v>
      </c>
      <c r="AC76" s="15">
        <f>SUM(Tableau4[[Qté                         ]])</f>
        <v>0</v>
      </c>
    </row>
    <row r="77" spans="1:46" ht="15" thickTop="1" x14ac:dyDescent="0.35"/>
    <row r="80" spans="1:46" x14ac:dyDescent="0.35">
      <c r="A80" s="24" t="s">
        <v>23</v>
      </c>
      <c r="B80" s="12"/>
    </row>
    <row r="81" spans="1:2" x14ac:dyDescent="0.35">
      <c r="A81" t="s">
        <v>19</v>
      </c>
      <c r="B81" t="s">
        <v>20</v>
      </c>
    </row>
    <row r="82" spans="1:2" x14ac:dyDescent="0.35">
      <c r="A82" t="s">
        <v>14</v>
      </c>
      <c r="B82" t="s">
        <v>15</v>
      </c>
    </row>
    <row r="83" spans="1:2" x14ac:dyDescent="0.35">
      <c r="A83" t="s">
        <v>16</v>
      </c>
      <c r="B83" t="s">
        <v>17</v>
      </c>
    </row>
    <row r="84" spans="1:2" x14ac:dyDescent="0.35">
      <c r="A84" t="s">
        <v>11</v>
      </c>
      <c r="B84" t="s">
        <v>12</v>
      </c>
    </row>
    <row r="85" spans="1:2" x14ac:dyDescent="0.35">
      <c r="A85" t="s">
        <v>13</v>
      </c>
      <c r="B85" t="s">
        <v>18</v>
      </c>
    </row>
    <row r="86" spans="1:2" x14ac:dyDescent="0.35">
      <c r="A86" t="s">
        <v>21</v>
      </c>
      <c r="B86" t="s">
        <v>22</v>
      </c>
    </row>
  </sheetData>
  <mergeCells count="9">
    <mergeCell ref="R7:AD7"/>
    <mergeCell ref="M7:N7"/>
    <mergeCell ref="M6:N6"/>
    <mergeCell ref="A4:AC4"/>
    <mergeCell ref="I6:K6"/>
    <mergeCell ref="I7:K7"/>
    <mergeCell ref="R6:AD6"/>
    <mergeCell ref="D6:G6"/>
    <mergeCell ref="D7:G7"/>
  </mergeCells>
  <phoneticPr fontId="9" type="noConversion"/>
  <pageMargins left="0.7" right="0.7" top="0.75" bottom="0.75" header="0.3" footer="0.3"/>
  <pageSetup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4"/>
  <sheetViews>
    <sheetView workbookViewId="0">
      <selection activeCell="C4" sqref="C4"/>
    </sheetView>
  </sheetViews>
  <sheetFormatPr baseColWidth="10" defaultRowHeight="14.5" x14ac:dyDescent="0.35"/>
  <cols>
    <col min="1" max="1" width="15.7265625" customWidth="1"/>
    <col min="2" max="8" width="17.7265625" customWidth="1"/>
  </cols>
  <sheetData>
    <row r="2" spans="1:8" ht="15.5" x14ac:dyDescent="0.35">
      <c r="A2" s="37" t="s">
        <v>140</v>
      </c>
      <c r="B2" s="38" t="s">
        <v>141</v>
      </c>
      <c r="C2" s="38" t="s">
        <v>142</v>
      </c>
      <c r="D2" s="38" t="s">
        <v>143</v>
      </c>
      <c r="E2" s="38" t="s">
        <v>144</v>
      </c>
      <c r="F2" s="38" t="s">
        <v>145</v>
      </c>
      <c r="G2" s="38" t="s">
        <v>146</v>
      </c>
      <c r="H2" s="38" t="s">
        <v>147</v>
      </c>
    </row>
    <row r="3" spans="1:8" s="36" customFormat="1" ht="46" x14ac:dyDescent="1">
      <c r="A3" s="51"/>
      <c r="B3" s="35"/>
      <c r="C3" s="35"/>
      <c r="D3" s="35"/>
      <c r="E3" s="35"/>
      <c r="F3" s="35"/>
      <c r="G3" s="35"/>
      <c r="H3" s="35"/>
    </row>
    <row r="4" spans="1:8" s="36" customFormat="1" ht="46" x14ac:dyDescent="1">
      <c r="A4" s="51"/>
      <c r="B4" s="35"/>
      <c r="C4" s="35"/>
      <c r="D4" s="35"/>
      <c r="E4" s="35"/>
      <c r="F4" s="35"/>
      <c r="G4" s="35"/>
      <c r="H4" s="35"/>
    </row>
    <row r="5" spans="1:8" s="36" customFormat="1" ht="46" x14ac:dyDescent="1">
      <c r="A5" s="51"/>
      <c r="B5" s="35"/>
      <c r="C5" s="35"/>
      <c r="D5" s="35"/>
      <c r="E5" s="35"/>
      <c r="F5" s="35"/>
      <c r="G5" s="35"/>
      <c r="H5" s="35"/>
    </row>
    <row r="6" spans="1:8" s="36" customFormat="1" ht="46" x14ac:dyDescent="1">
      <c r="A6" s="51"/>
      <c r="B6" s="35"/>
      <c r="C6" s="35"/>
      <c r="D6" s="35"/>
      <c r="E6" s="35"/>
      <c r="F6" s="35"/>
      <c r="G6" s="35"/>
      <c r="H6" s="35"/>
    </row>
    <row r="7" spans="1:8" s="36" customFormat="1" ht="46" x14ac:dyDescent="1">
      <c r="A7" s="51"/>
      <c r="B7" s="35"/>
      <c r="C7" s="35"/>
      <c r="D7" s="35"/>
      <c r="E7" s="35"/>
      <c r="F7" s="35"/>
      <c r="G7" s="35"/>
      <c r="H7" s="35"/>
    </row>
    <row r="8" spans="1:8" s="36" customFormat="1" ht="46" x14ac:dyDescent="1">
      <c r="A8" s="51"/>
      <c r="B8" s="35"/>
      <c r="C8" s="35"/>
      <c r="D8" s="35"/>
      <c r="E8" s="35"/>
      <c r="F8" s="35"/>
      <c r="G8" s="35"/>
      <c r="H8" s="35"/>
    </row>
    <row r="9" spans="1:8" s="36" customFormat="1" ht="46" x14ac:dyDescent="1">
      <c r="A9" s="51"/>
      <c r="B9" s="35"/>
      <c r="C9" s="35"/>
      <c r="D9" s="35"/>
      <c r="E9" s="35"/>
      <c r="F9" s="35"/>
      <c r="G9" s="35"/>
      <c r="H9" s="35"/>
    </row>
    <row r="10" spans="1:8" s="36" customFormat="1" ht="46" x14ac:dyDescent="1">
      <c r="A10" s="51"/>
      <c r="B10" s="35"/>
      <c r="C10" s="35"/>
      <c r="D10" s="35"/>
      <c r="E10" s="35"/>
      <c r="F10" s="35"/>
      <c r="G10" s="35"/>
      <c r="H10" s="35"/>
    </row>
    <row r="11" spans="1:8" s="36" customFormat="1" ht="46" x14ac:dyDescent="1">
      <c r="A11" s="51"/>
      <c r="B11" s="35"/>
      <c r="C11" s="35"/>
      <c r="D11" s="35"/>
      <c r="E11" s="35"/>
      <c r="F11" s="35"/>
      <c r="G11" s="35"/>
      <c r="H11" s="35"/>
    </row>
    <row r="12" spans="1:8" s="36" customFormat="1" ht="46" x14ac:dyDescent="1">
      <c r="A12" s="51"/>
      <c r="B12" s="35"/>
      <c r="C12" s="35"/>
      <c r="D12" s="35"/>
      <c r="E12" s="35"/>
      <c r="F12" s="35"/>
      <c r="G12" s="35"/>
      <c r="H12" s="35"/>
    </row>
    <row r="13" spans="1:8" s="36" customFormat="1" ht="46" x14ac:dyDescent="1">
      <c r="A13" s="51"/>
      <c r="B13" s="35"/>
      <c r="C13" s="35"/>
      <c r="D13" s="35"/>
      <c r="E13" s="35"/>
      <c r="F13" s="35"/>
      <c r="G13" s="35"/>
      <c r="H13" s="35"/>
    </row>
    <row r="14" spans="1:8" s="36" customFormat="1" ht="46" x14ac:dyDescent="1">
      <c r="A14" s="51"/>
      <c r="B14" s="35"/>
      <c r="C14" s="35"/>
      <c r="D14" s="35"/>
      <c r="E14" s="35"/>
      <c r="F14" s="35"/>
      <c r="G14" s="35"/>
      <c r="H14" s="35"/>
    </row>
  </sheetData>
  <mergeCells count="4">
    <mergeCell ref="A3:A5"/>
    <mergeCell ref="A6:A8"/>
    <mergeCell ref="A9:A11"/>
    <mergeCell ref="A12:A14"/>
  </mergeCells>
  <pageMargins left="0.70866141732283472" right="0.70866141732283472" top="0.15748031496062992" bottom="0.15748031496062992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 Employés</vt:lpstr>
      <vt:lpstr>Suivi individuel</vt:lpstr>
    </vt:vector>
  </TitlesOfParts>
  <Company>TFI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Charbonneau, Andrea</dc:creator>
  <cp:lastModifiedBy>Michel</cp:lastModifiedBy>
  <cp:lastPrinted>2021-02-18T16:36:49Z</cp:lastPrinted>
  <dcterms:created xsi:type="dcterms:W3CDTF">2021-02-18T15:15:08Z</dcterms:created>
  <dcterms:modified xsi:type="dcterms:W3CDTF">2021-02-19T10:49:58Z</dcterms:modified>
</cp:coreProperties>
</file>