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chartsheets/sheet1.xml" ContentType="application/vnd.openxmlformats-officedocument.spreadsheetml.chartsheet+xml"/>
  <Override PartName="/xl/worksheets/sheet4.xml" ContentType="application/vnd.openxmlformats-officedocument.spreadsheetml.worksheet+xml"/>
  <Override PartName="/xl/chartsheets/sheet2.xml" ContentType="application/vnd.openxmlformats-officedocument.spreadsheetml.chartsheet+xml"/>
  <Override PartName="/xl/worksheets/sheet5.xml" ContentType="application/vnd.openxmlformats-officedocument.spreadsheetml.worksheet+xml"/>
  <Override PartName="/xl/chartsheets/sheet3.xml" ContentType="application/vnd.openxmlformats-officedocument.spreadsheetml.chart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harts/chart1.xml" ContentType="application/vnd.openxmlformats-officedocument.drawingml.chart+xml"/>
  <Override PartName="/xl/drawings/drawing5.xml" ContentType="application/vnd.openxmlformats-officedocument.drawingml.chartshapes+xml"/>
  <Override PartName="/xl/drawings/drawing6.xml" ContentType="application/vnd.openxmlformats-officedocument.drawing+xml"/>
  <Override PartName="/xl/charts/chart2.xml" ContentType="application/vnd.openxmlformats-officedocument.drawingml.chart+xml"/>
  <Override PartName="/xl/drawings/drawing7.xml" ContentType="application/vnd.openxmlformats-officedocument.drawingml.chartshapes+xml"/>
  <Override PartName="/xl/drawings/drawing8.xml" ContentType="application/vnd.openxmlformats-officedocument.drawing+xml"/>
  <Override PartName="/xl/charts/chart3.xml" ContentType="application/vnd.openxmlformats-officedocument.drawingml.chart+xml"/>
  <Override PartName="/xl/drawings/drawing9.xml" ContentType="application/vnd.openxmlformats-officedocument.drawingml.chartshap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Michel\OneDrive\Documents\excel\excel\"/>
    </mc:Choice>
  </mc:AlternateContent>
  <bookViews>
    <workbookView xWindow="0" yWindow="50" windowWidth="15190" windowHeight="7680" tabRatio="782"/>
  </bookViews>
  <sheets>
    <sheet name="Read Before Use" sheetId="12" r:id="rId1"/>
    <sheet name="Test Plan" sheetId="1" r:id="rId2"/>
    <sheet name="Matrix Calculation" sheetId="2" r:id="rId3"/>
    <sheet name="Response_x1x2" sheetId="6" r:id="rId4"/>
    <sheet name="x1x2" sheetId="5" r:id="rId5"/>
    <sheet name="Response_x1x3" sheetId="8" r:id="rId6"/>
    <sheet name="x1x3" sheetId="7" r:id="rId7"/>
    <sheet name="Response_x2x3" sheetId="10" r:id="rId8"/>
    <sheet name="x2x3 " sheetId="9" r:id="rId9"/>
  </sheets>
  <definedNames>
    <definedName name="CellTotalsRow1">#REF!</definedName>
    <definedName name="CellTotalsRow2">#REF!</definedName>
    <definedName name="CellTotalsRow3">#REF!</definedName>
    <definedName name="ColumnTotals">#REF!</definedName>
    <definedName name="GrandTotal">#REF!</definedName>
    <definedName name="IC">'Matrix Calculation'!$AJ$18</definedName>
    <definedName name="RowTotal1">#REF!</definedName>
    <definedName name="RowTotal2">#REF!</definedName>
    <definedName name="RowTotal3">#REF!</definedName>
    <definedName name="TotalWithinRow1">#REF!</definedName>
    <definedName name="TotalWithinRow2">#REF!</definedName>
    <definedName name="TotalWithinRow3">#REF!</definedName>
    <definedName name="X_1">'Matrix Calculation'!$AJ$19</definedName>
    <definedName name="X_1Q">'Matrix Calculation'!$AJ$22</definedName>
    <definedName name="X_2">'Matrix Calculation'!$AJ$20</definedName>
    <definedName name="X_2q">'Matrix Calculation'!$AJ$23</definedName>
    <definedName name="X_3">'Matrix Calculation'!$AJ$21</definedName>
    <definedName name="X_3q">'Matrix Calculation'!$AJ$24</definedName>
    <definedName name="x1x2">'Matrix Calculation'!$AJ$25</definedName>
    <definedName name="x1x3">'Matrix Calculation'!$AJ$26</definedName>
    <definedName name="x2x3">'Matrix Calculation'!$AJ$27</definedName>
  </definedNames>
  <calcPr calcId="152511"/>
</workbook>
</file>

<file path=xl/calcChain.xml><?xml version="1.0" encoding="utf-8"?>
<calcChain xmlns="http://schemas.openxmlformats.org/spreadsheetml/2006/main">
  <c r="F16" i="1" l="1"/>
  <c r="E16" i="1"/>
  <c r="D16" i="1"/>
  <c r="F15" i="1"/>
  <c r="E15" i="1"/>
  <c r="D15" i="1"/>
  <c r="F14" i="1"/>
  <c r="E14" i="1"/>
  <c r="D14" i="1"/>
  <c r="F13" i="1"/>
  <c r="E13" i="1"/>
  <c r="D13" i="1"/>
  <c r="F12" i="1"/>
  <c r="E12" i="1"/>
  <c r="D12" i="1"/>
  <c r="F11" i="1"/>
  <c r="E11" i="1"/>
  <c r="D11" i="1"/>
  <c r="F10" i="1"/>
  <c r="E10" i="1"/>
  <c r="D10" i="1"/>
  <c r="F9" i="1"/>
  <c r="E9" i="1"/>
  <c r="D9" i="1"/>
  <c r="F8" i="1"/>
  <c r="E8" i="1"/>
  <c r="D8" i="1"/>
  <c r="F7" i="1"/>
  <c r="E7" i="1"/>
  <c r="D7" i="1"/>
  <c r="F6" i="1"/>
  <c r="E6" i="1"/>
  <c r="D6" i="1"/>
  <c r="F5" i="1"/>
  <c r="E5" i="1"/>
  <c r="D5" i="1"/>
  <c r="F4" i="1"/>
  <c r="E4" i="1"/>
  <c r="D4" i="1"/>
  <c r="F3" i="1"/>
  <c r="E3" i="1"/>
  <c r="D3" i="1"/>
  <c r="F2" i="1"/>
  <c r="E2" i="1"/>
  <c r="D2" i="1"/>
  <c r="T2" i="2"/>
  <c r="U2" i="2"/>
  <c r="V2" i="2"/>
  <c r="W2" i="2"/>
  <c r="X2" i="2"/>
  <c r="Y2" i="2"/>
  <c r="T3" i="2"/>
  <c r="U3" i="2"/>
  <c r="V3" i="2"/>
  <c r="W3" i="2"/>
  <c r="X3" i="2"/>
  <c r="Y3" i="2"/>
  <c r="T4" i="2"/>
  <c r="U4" i="2"/>
  <c r="V4" i="2"/>
  <c r="W4" i="2"/>
  <c r="X4" i="2"/>
  <c r="Y4" i="2"/>
  <c r="T5" i="2"/>
  <c r="U5" i="2"/>
  <c r="V5" i="2"/>
  <c r="W5" i="2"/>
  <c r="X5" i="2"/>
  <c r="Y5" i="2"/>
  <c r="T6" i="2"/>
  <c r="U6" i="2"/>
  <c r="V6" i="2"/>
  <c r="W6" i="2"/>
  <c r="X6" i="2"/>
  <c r="Y6" i="2"/>
  <c r="T7" i="2"/>
  <c r="U7" i="2"/>
  <c r="V7" i="2"/>
  <c r="W7" i="2"/>
  <c r="X7" i="2"/>
  <c r="Y7" i="2"/>
  <c r="T8" i="2"/>
  <c r="U8" i="2"/>
  <c r="V8" i="2"/>
  <c r="W8" i="2"/>
  <c r="X8" i="2"/>
  <c r="Y8" i="2"/>
  <c r="T9" i="2"/>
  <c r="U9" i="2"/>
  <c r="V9" i="2"/>
  <c r="W9" i="2"/>
  <c r="X9" i="2"/>
  <c r="Y9" i="2"/>
  <c r="T10" i="2"/>
  <c r="U10" i="2"/>
  <c r="V10" i="2"/>
  <c r="W10" i="2"/>
  <c r="X10" i="2"/>
  <c r="Y10" i="2"/>
  <c r="T11" i="2"/>
  <c r="U11" i="2"/>
  <c r="V11" i="2"/>
  <c r="W11" i="2"/>
  <c r="X11" i="2"/>
  <c r="Y11" i="2"/>
  <c r="T12" i="2"/>
  <c r="U12" i="2"/>
  <c r="V12" i="2"/>
  <c r="W12" i="2"/>
  <c r="X12" i="2"/>
  <c r="Y12" i="2"/>
  <c r="T13" i="2"/>
  <c r="U13" i="2"/>
  <c r="V13" i="2"/>
  <c r="W13" i="2"/>
  <c r="X13" i="2"/>
  <c r="Y13" i="2"/>
  <c r="T14" i="2"/>
  <c r="U14" i="2"/>
  <c r="V14" i="2"/>
  <c r="W14" i="2"/>
  <c r="X14" i="2"/>
  <c r="Y14" i="2"/>
  <c r="T15" i="2"/>
  <c r="U15" i="2"/>
  <c r="V15" i="2"/>
  <c r="W15" i="2"/>
  <c r="X15" i="2"/>
  <c r="Y15" i="2"/>
  <c r="T16" i="2"/>
  <c r="U16" i="2"/>
  <c r="V16" i="2"/>
  <c r="W16" i="2"/>
  <c r="X16" i="2"/>
  <c r="Y16" i="2"/>
  <c r="G16" i="1" l="1"/>
  <c r="P44" i="2" s="1"/>
  <c r="G7" i="1"/>
  <c r="P35" i="2" s="1"/>
  <c r="G14" i="1"/>
  <c r="P42" i="2" s="1"/>
  <c r="G9" i="1"/>
  <c r="P37" i="2" s="1"/>
  <c r="G8" i="1"/>
  <c r="P36" i="2" s="1"/>
  <c r="G6" i="1"/>
  <c r="P34" i="2" s="1"/>
  <c r="G2" i="1"/>
  <c r="P30" i="2" s="1"/>
  <c r="G15" i="1"/>
  <c r="P43" i="2" s="1"/>
  <c r="G12" i="1"/>
  <c r="P40" i="2" s="1"/>
  <c r="G10" i="1"/>
  <c r="P38" i="2" s="1"/>
  <c r="G4" i="1"/>
  <c r="P32" i="2" s="1"/>
  <c r="G13" i="1"/>
  <c r="P41" i="2" s="1"/>
  <c r="G11" i="1"/>
  <c r="P39" i="2" s="1"/>
  <c r="G5" i="1"/>
  <c r="P33" i="2" s="1"/>
  <c r="G3" i="1"/>
  <c r="P31" i="2" s="1"/>
  <c r="A18" i="2" a="1"/>
  <c r="P45" i="2" l="1" a="1"/>
  <c r="P53" i="2" s="1"/>
  <c r="AJ16" i="2" s="1"/>
  <c r="B18" i="2"/>
  <c r="C19" i="2"/>
  <c r="D20" i="2"/>
  <c r="B19" i="2"/>
  <c r="H20" i="2"/>
  <c r="I21" i="2"/>
  <c r="J22" i="2"/>
  <c r="K23" i="2"/>
  <c r="L24" i="2"/>
  <c r="M25" i="2"/>
  <c r="N26" i="2"/>
  <c r="O27" i="2"/>
  <c r="D19" i="2"/>
  <c r="I20" i="2"/>
  <c r="J21" i="2"/>
  <c r="K22" i="2"/>
  <c r="L23" i="2"/>
  <c r="M24" i="2"/>
  <c r="N25" i="2"/>
  <c r="O26" i="2"/>
  <c r="D18" i="2"/>
  <c r="J19" i="2"/>
  <c r="N20" i="2"/>
  <c r="O21" i="2"/>
  <c r="A23" i="2"/>
  <c r="B24" i="2"/>
  <c r="C25" i="2"/>
  <c r="D26" i="2"/>
  <c r="E27" i="2"/>
  <c r="K20" i="2"/>
  <c r="O24" i="2"/>
  <c r="L19" i="2"/>
  <c r="C24" i="2"/>
  <c r="A19" i="2"/>
  <c r="J23" i="2"/>
  <c r="N27" i="2"/>
  <c r="F23" i="2"/>
  <c r="B20" i="2"/>
  <c r="F18" i="2"/>
  <c r="G19" i="2"/>
  <c r="A18" i="2"/>
  <c r="H19" i="2"/>
  <c r="L20" i="2"/>
  <c r="M21" i="2"/>
  <c r="N22" i="2"/>
  <c r="O23" i="2"/>
  <c r="A25" i="2"/>
  <c r="B26" i="2"/>
  <c r="C27" i="2"/>
  <c r="C18" i="2"/>
  <c r="I19" i="2"/>
  <c r="M20" i="2"/>
  <c r="N21" i="2"/>
  <c r="O22" i="2"/>
  <c r="A24" i="2"/>
  <c r="B25" i="2"/>
  <c r="C26" i="2"/>
  <c r="D27" i="2"/>
  <c r="I18" i="2"/>
  <c r="A20" i="2"/>
  <c r="C21" i="2"/>
  <c r="D22" i="2"/>
  <c r="E23" i="2"/>
  <c r="F24" i="2"/>
  <c r="G25" i="2"/>
  <c r="H26" i="2"/>
  <c r="I27" i="2"/>
  <c r="L21" i="2"/>
  <c r="A26" i="2"/>
  <c r="O20" i="2"/>
  <c r="D25" i="2"/>
  <c r="G20" i="2"/>
  <c r="K24" i="2"/>
  <c r="E22" i="2"/>
  <c r="J27" i="2"/>
  <c r="G24" i="2"/>
  <c r="J18" i="2"/>
  <c r="G18" i="2"/>
  <c r="A21" i="2"/>
  <c r="C23" i="2"/>
  <c r="E25" i="2"/>
  <c r="G27" i="2"/>
  <c r="N19" i="2"/>
  <c r="C22" i="2"/>
  <c r="E24" i="2"/>
  <c r="G26" i="2"/>
  <c r="O18" i="2"/>
  <c r="G21" i="2"/>
  <c r="I23" i="2"/>
  <c r="K25" i="2"/>
  <c r="M27" i="2"/>
  <c r="B27" i="2"/>
  <c r="E26" i="2"/>
  <c r="L25" i="2"/>
  <c r="D21" i="2"/>
  <c r="O19" i="2"/>
  <c r="E21" i="2"/>
  <c r="D24" i="2"/>
  <c r="J26" i="2"/>
  <c r="E20" i="2"/>
  <c r="D23" i="2"/>
  <c r="J25" i="2"/>
  <c r="E19" i="2"/>
  <c r="H22" i="2"/>
  <c r="N24" i="2"/>
  <c r="F19" i="2"/>
  <c r="A22" i="2"/>
  <c r="I22" i="2"/>
  <c r="H25" i="2"/>
  <c r="L18" i="2"/>
  <c r="B22" i="2"/>
  <c r="H24" i="2"/>
  <c r="K27" i="2"/>
  <c r="B21" i="2"/>
  <c r="H23" i="2"/>
  <c r="K26" i="2"/>
  <c r="F20" i="2"/>
  <c r="L22" i="2"/>
  <c r="O25" i="2"/>
  <c r="M22" i="2"/>
  <c r="B23" i="2"/>
  <c r="M26" i="2"/>
  <c r="N18" i="2"/>
  <c r="M19" i="2"/>
  <c r="F22" i="2"/>
  <c r="I25" i="2"/>
  <c r="H18" i="2"/>
  <c r="F21" i="2"/>
  <c r="I24" i="2"/>
  <c r="H27" i="2"/>
  <c r="J20" i="2"/>
  <c r="M23" i="2"/>
  <c r="L26" i="2"/>
  <c r="N23" i="2"/>
  <c r="F27" i="2"/>
  <c r="I26" i="2"/>
  <c r="F26" i="2"/>
  <c r="L27" i="2"/>
  <c r="E18" i="2"/>
  <c r="K19" i="2"/>
  <c r="M18" i="2"/>
  <c r="K21" i="2"/>
  <c r="H21" i="2"/>
  <c r="G23" i="2"/>
  <c r="A27" i="2"/>
  <c r="C20" i="2"/>
  <c r="G22" i="2"/>
  <c r="J24" i="2"/>
  <c r="K18" i="2"/>
  <c r="F25" i="2"/>
  <c r="P49" i="2" l="1"/>
  <c r="AJ12" i="2" s="1"/>
  <c r="P47" i="2"/>
  <c r="AJ10" i="2" s="1"/>
  <c r="P52" i="2"/>
  <c r="AJ15" i="2" s="1"/>
  <c r="P45" i="2"/>
  <c r="AJ8" i="2" s="1"/>
  <c r="P51" i="2"/>
  <c r="AJ14" i="2" s="1"/>
  <c r="P48" i="2"/>
  <c r="AJ11" i="2" s="1"/>
  <c r="P46" i="2"/>
  <c r="AJ9" i="2" s="1"/>
  <c r="P50" i="2"/>
  <c r="AJ13" i="2" s="1"/>
  <c r="P54" i="2"/>
  <c r="AJ17" i="2" s="1"/>
  <c r="P18" i="2" a="1"/>
  <c r="T18" i="2" l="1"/>
  <c r="P20" i="2"/>
  <c r="V21" i="2"/>
  <c r="R23" i="2"/>
  <c r="X24" i="2"/>
  <c r="T26" i="2"/>
  <c r="R18" i="2"/>
  <c r="X19" i="2"/>
  <c r="T21" i="2"/>
  <c r="P23" i="2"/>
  <c r="V24" i="2"/>
  <c r="R26" i="2"/>
  <c r="X27" i="2"/>
  <c r="Y20" i="2"/>
  <c r="Q24" i="2"/>
  <c r="S27" i="2"/>
  <c r="Q21" i="2"/>
  <c r="S24" i="2"/>
  <c r="U27" i="2"/>
  <c r="U20" i="2"/>
  <c r="W23" i="2"/>
  <c r="Y26" i="2"/>
  <c r="W24" i="2"/>
  <c r="U25" i="2"/>
  <c r="S26" i="2"/>
  <c r="X18" i="2"/>
  <c r="T20" i="2"/>
  <c r="P22" i="2"/>
  <c r="V23" i="2"/>
  <c r="R25" i="2"/>
  <c r="X26" i="2"/>
  <c r="V18" i="2"/>
  <c r="R20" i="2"/>
  <c r="X21" i="2"/>
  <c r="T23" i="2"/>
  <c r="P25" i="2"/>
  <c r="V26" i="2"/>
  <c r="U18" i="2"/>
  <c r="W21" i="2"/>
  <c r="Y24" i="2"/>
  <c r="W18" i="2"/>
  <c r="Y21" i="2"/>
  <c r="Q25" i="2"/>
  <c r="Q18" i="2"/>
  <c r="S21" i="2"/>
  <c r="U24" i="2"/>
  <c r="W27" i="2"/>
  <c r="Y27" i="2"/>
  <c r="W20" i="2"/>
  <c r="Q23" i="2"/>
  <c r="R19" i="2"/>
  <c r="T22" i="2"/>
  <c r="V25" i="2"/>
  <c r="P19" i="2"/>
  <c r="R22" i="2"/>
  <c r="T25" i="2"/>
  <c r="S19" i="2"/>
  <c r="W25" i="2"/>
  <c r="W22" i="2"/>
  <c r="Y18" i="2"/>
  <c r="S25" i="2"/>
  <c r="Q19" i="2"/>
  <c r="Y19" i="2"/>
  <c r="X20" i="2"/>
  <c r="T24" i="2"/>
  <c r="T19" i="2"/>
  <c r="X23" i="2"/>
  <c r="T27" i="2"/>
  <c r="U26" i="2"/>
  <c r="Y25" i="2"/>
  <c r="Y22" i="2"/>
  <c r="S22" i="2"/>
  <c r="R21" i="2"/>
  <c r="P26" i="2"/>
  <c r="V20" i="2"/>
  <c r="R24" i="2"/>
  <c r="Q20" i="2"/>
  <c r="U19" i="2"/>
  <c r="W26" i="2"/>
  <c r="Q26" i="2"/>
  <c r="Y23" i="2"/>
  <c r="P18" i="2"/>
  <c r="X22" i="2"/>
  <c r="R27" i="2"/>
  <c r="P21" i="2"/>
  <c r="X25" i="2"/>
  <c r="U22" i="2"/>
  <c r="S20" i="2"/>
  <c r="W19" i="2"/>
  <c r="S18" i="2"/>
  <c r="Q27" i="2"/>
  <c r="P24" i="2"/>
  <c r="S23" i="2"/>
  <c r="V27" i="2"/>
  <c r="U23" i="2"/>
  <c r="P27" i="2"/>
  <c r="V22" i="2"/>
  <c r="Q22" i="2"/>
  <c r="V19" i="2"/>
  <c r="U21" i="2"/>
  <c r="Z18" i="2" l="1" a="1"/>
  <c r="AA18" i="2" l="1"/>
  <c r="AG19" i="2"/>
  <c r="AC21" i="2"/>
  <c r="AI22" i="2"/>
  <c r="AE24" i="2"/>
  <c r="AA26" i="2"/>
  <c r="AG27" i="2"/>
  <c r="AE19" i="2"/>
  <c r="AA21" i="2"/>
  <c r="AG22" i="2"/>
  <c r="AC24" i="2"/>
  <c r="AI25" i="2"/>
  <c r="AE18" i="2"/>
  <c r="AA20" i="2"/>
  <c r="AG21" i="2"/>
  <c r="AC23" i="2"/>
  <c r="AI24" i="2"/>
  <c r="AE26" i="2"/>
  <c r="AC18" i="2"/>
  <c r="AI19" i="2"/>
  <c r="AE21" i="2"/>
  <c r="AA23" i="2"/>
  <c r="AG24" i="2"/>
  <c r="AC26" i="2"/>
  <c r="AI27" i="2"/>
  <c r="AE20" i="2"/>
  <c r="AG23" i="2"/>
  <c r="AI26" i="2"/>
  <c r="AC20" i="2"/>
  <c r="AE23" i="2"/>
  <c r="AG26" i="2"/>
  <c r="Z19" i="2"/>
  <c r="AB22" i="2"/>
  <c r="AD25" i="2"/>
  <c r="AD18" i="2"/>
  <c r="AF21" i="2"/>
  <c r="AH24" i="2"/>
  <c r="AF18" i="2"/>
  <c r="AH21" i="2"/>
  <c r="Z25" i="2"/>
  <c r="AH18" i="2"/>
  <c r="AH22" i="2"/>
  <c r="AD24" i="2"/>
  <c r="AD20" i="2"/>
  <c r="AI18" i="2"/>
  <c r="AE22" i="2"/>
  <c r="AC27" i="2"/>
  <c r="AI21" i="2"/>
  <c r="AE25" i="2"/>
  <c r="AH19" i="2"/>
  <c r="AH23" i="2"/>
  <c r="AH27" i="2"/>
  <c r="AD22" i="2"/>
  <c r="AD26" i="2"/>
  <c r="Z21" i="2"/>
  <c r="AH25" i="2"/>
  <c r="AB25" i="2"/>
  <c r="AB21" i="2"/>
  <c r="AC19" i="2"/>
  <c r="AA24" i="2"/>
  <c r="AG18" i="2"/>
  <c r="AC22" i="2"/>
  <c r="AA27" i="2"/>
  <c r="AF20" i="2"/>
  <c r="AF24" i="2"/>
  <c r="AB19" i="2"/>
  <c r="AB23" i="2"/>
  <c r="AB27" i="2"/>
  <c r="AF22" i="2"/>
  <c r="AF26" i="2"/>
  <c r="AF19" i="2"/>
  <c r="AF27" i="2"/>
  <c r="AI20" i="2"/>
  <c r="AC25" i="2"/>
  <c r="AA19" i="2"/>
  <c r="AI23" i="2"/>
  <c r="AE27" i="2"/>
  <c r="AD21" i="2"/>
  <c r="AB26" i="2"/>
  <c r="Z20" i="2"/>
  <c r="Z24" i="2"/>
  <c r="AD19" i="2"/>
  <c r="AD23" i="2"/>
  <c r="AD27" i="2"/>
  <c r="Z26" i="2"/>
  <c r="AF23" i="2"/>
  <c r="AA25" i="2"/>
  <c r="AH20" i="2"/>
  <c r="Z22" i="2"/>
  <c r="AA22" i="2"/>
  <c r="AB18" i="2"/>
  <c r="AF25" i="2"/>
  <c r="Z18" i="2"/>
  <c r="AG20" i="2"/>
  <c r="AB24" i="2"/>
  <c r="AG25" i="2"/>
  <c r="Z23" i="2"/>
  <c r="AB20" i="2"/>
  <c r="AH26" i="2"/>
  <c r="Z27" i="2"/>
  <c r="AJ18" i="2" l="1" a="1"/>
  <c r="Z29" i="2" a="1"/>
  <c r="Z30" i="2" l="1"/>
  <c r="AF31" i="2"/>
  <c r="AB33" i="2"/>
  <c r="AH34" i="2"/>
  <c r="AD36" i="2"/>
  <c r="Z38" i="2"/>
  <c r="AG29" i="2"/>
  <c r="AH29" i="2"/>
  <c r="AD31" i="2"/>
  <c r="Z33" i="2"/>
  <c r="AF34" i="2"/>
  <c r="AB36" i="2"/>
  <c r="AH37" i="2"/>
  <c r="AE30" i="2"/>
  <c r="AG33" i="2"/>
  <c r="AI36" i="2"/>
  <c r="AG30" i="2"/>
  <c r="AI33" i="2"/>
  <c r="AA37" i="2"/>
  <c r="AI30" i="2"/>
  <c r="AA34" i="2"/>
  <c r="AC37" i="2"/>
  <c r="AE33" i="2"/>
  <c r="AE37" i="2"/>
  <c r="AA35" i="2"/>
  <c r="AH30" i="2"/>
  <c r="AH32" i="2"/>
  <c r="AB35" i="2"/>
  <c r="AB37" i="2"/>
  <c r="AC29" i="2"/>
  <c r="AB30" i="2"/>
  <c r="AB32" i="2"/>
  <c r="AB34" i="2"/>
  <c r="AF36" i="2"/>
  <c r="AF38" i="2"/>
  <c r="AI32" i="2"/>
  <c r="AG37" i="2"/>
  <c r="AC32" i="2"/>
  <c r="AC36" i="2"/>
  <c r="AG31" i="2"/>
  <c r="AG35" i="2"/>
  <c r="AC30" i="2"/>
  <c r="AG32" i="2"/>
  <c r="AB29" i="2"/>
  <c r="AB31" i="2"/>
  <c r="AF33" i="2"/>
  <c r="AF35" i="2"/>
  <c r="AF37" i="2"/>
  <c r="AA30" i="2"/>
  <c r="AF30" i="2"/>
  <c r="AF32" i="2"/>
  <c r="Z35" i="2"/>
  <c r="Z37" i="2"/>
  <c r="AA29" i="2"/>
  <c r="AE34" i="2"/>
  <c r="AE38" i="2"/>
  <c r="AA33" i="2"/>
  <c r="AI37" i="2"/>
  <c r="AE32" i="2"/>
  <c r="AE36" i="2"/>
  <c r="AG36" i="2"/>
  <c r="AI35" i="2"/>
  <c r="AF29" i="2"/>
  <c r="Z32" i="2"/>
  <c r="Z34" i="2"/>
  <c r="Z36" i="2"/>
  <c r="AD38" i="2"/>
  <c r="Z29" i="2"/>
  <c r="Z31" i="2"/>
  <c r="AD33" i="2"/>
  <c r="AD35" i="2"/>
  <c r="AD37" i="2"/>
  <c r="AC31" i="2"/>
  <c r="AC35" i="2"/>
  <c r="AE29" i="2"/>
  <c r="AG34" i="2"/>
  <c r="AG38" i="2"/>
  <c r="AC33" i="2"/>
  <c r="AA38" i="2"/>
  <c r="AA31" i="2"/>
  <c r="AI31" i="2"/>
  <c r="AD32" i="2"/>
  <c r="AD29" i="2"/>
  <c r="AB38" i="2"/>
  <c r="AE35" i="2"/>
  <c r="AC34" i="2"/>
  <c r="AD34" i="2"/>
  <c r="AH31" i="2"/>
  <c r="AA32" i="2"/>
  <c r="AI29" i="2"/>
  <c r="AC38" i="2"/>
  <c r="AH36" i="2"/>
  <c r="AH33" i="2"/>
  <c r="AA36" i="2"/>
  <c r="AI34" i="2"/>
  <c r="AD30" i="2"/>
  <c r="AH35" i="2"/>
  <c r="AI38" i="2"/>
  <c r="AH38" i="2"/>
  <c r="AE31" i="2"/>
  <c r="AJ20" i="2"/>
  <c r="AJ22" i="2"/>
  <c r="AJ27" i="2"/>
  <c r="A7" i="9" s="1"/>
  <c r="AJ19" i="2"/>
  <c r="AJ26" i="2"/>
  <c r="A7" i="7" s="1"/>
  <c r="AJ21" i="2"/>
  <c r="AJ18" i="2"/>
  <c r="AJ25" i="2"/>
  <c r="A7" i="5" s="1"/>
  <c r="AJ24" i="2"/>
  <c r="AJ23" i="2"/>
  <c r="A3" i="7" l="1"/>
  <c r="A3" i="5"/>
  <c r="A2" i="5"/>
  <c r="A2" i="9"/>
  <c r="A2" i="7"/>
  <c r="A6" i="5"/>
  <c r="A5" i="9"/>
  <c r="A4" i="7"/>
  <c r="A4" i="9"/>
  <c r="A5" i="7"/>
  <c r="A5" i="5"/>
  <c r="A6" i="7"/>
  <c r="A6" i="9"/>
  <c r="A3" i="9"/>
  <c r="A4" i="5"/>
  <c r="M7" i="9" l="1"/>
  <c r="D12" i="9" s="1"/>
  <c r="C7" i="9"/>
  <c r="C11" i="9" s="1"/>
  <c r="AP7" i="9"/>
  <c r="F15" i="9" s="1"/>
  <c r="BV7" i="9"/>
  <c r="K18" i="9" s="1"/>
  <c r="AF7" i="9"/>
  <c r="E14" i="9" s="1"/>
  <c r="BL7" i="9"/>
  <c r="J17" i="9" s="1"/>
  <c r="T7" i="9"/>
  <c r="K12" i="9" s="1"/>
  <c r="BH7" i="9"/>
  <c r="F17" i="9" s="1"/>
  <c r="AA7" i="9"/>
  <c r="I13" i="9" s="1"/>
  <c r="H7" i="9"/>
  <c r="H11" i="9" s="1"/>
  <c r="CA7" i="9"/>
  <c r="G19" i="9" s="1"/>
  <c r="BQ7" i="9"/>
  <c r="F18" i="9" s="1"/>
  <c r="AZ7" i="9"/>
  <c r="G16" i="9" s="1"/>
  <c r="BZ7" i="9"/>
  <c r="F19" i="9" s="1"/>
  <c r="AM7" i="9"/>
  <c r="C15" i="9" s="1"/>
  <c r="Q7" i="9"/>
  <c r="H12" i="9" s="1"/>
  <c r="BJ7" i="9"/>
  <c r="H17" i="9" s="1"/>
  <c r="K7" i="9"/>
  <c r="K11" i="9" s="1"/>
  <c r="S7" i="9"/>
  <c r="J12" i="9" s="1"/>
  <c r="BY7" i="9"/>
  <c r="E19" i="9" s="1"/>
  <c r="BM7" i="9"/>
  <c r="K17" i="9" s="1"/>
  <c r="AT7" i="9"/>
  <c r="J15" i="9" s="1"/>
  <c r="J7" i="9"/>
  <c r="J11" i="9" s="1"/>
  <c r="W7" i="9"/>
  <c r="E13" i="9" s="1"/>
  <c r="BS7" i="9"/>
  <c r="H18" i="9" s="1"/>
  <c r="BU7" i="9"/>
  <c r="J18" i="9" s="1"/>
  <c r="U7" i="9"/>
  <c r="C13" i="9" s="1"/>
  <c r="AD7" i="9"/>
  <c r="C14" i="9" s="1"/>
  <c r="AB7" i="9"/>
  <c r="J13" i="9" s="1"/>
  <c r="AN7" i="9"/>
  <c r="D15" i="9" s="1"/>
  <c r="BE7" i="9"/>
  <c r="C17" i="9" s="1"/>
  <c r="BP7" i="9"/>
  <c r="E18" i="9" s="1"/>
  <c r="G7" i="9"/>
  <c r="G11" i="9" s="1"/>
  <c r="CC7" i="9"/>
  <c r="I19" i="9" s="1"/>
  <c r="CD7" i="9"/>
  <c r="J19" i="9" s="1"/>
  <c r="P7" i="9"/>
  <c r="G12" i="9" s="1"/>
  <c r="AQ7" i="9"/>
  <c r="G15" i="9" s="1"/>
  <c r="Y7" i="9"/>
  <c r="G13" i="9" s="1"/>
  <c r="BB7" i="9"/>
  <c r="I16" i="9" s="1"/>
  <c r="O7" i="9"/>
  <c r="F12" i="9" s="1"/>
  <c r="I7" i="9"/>
  <c r="I11" i="9" s="1"/>
  <c r="AH7" i="9"/>
  <c r="G14" i="9" s="1"/>
  <c r="BN7" i="9"/>
  <c r="C18" i="9" s="1"/>
  <c r="X7" i="9"/>
  <c r="F13" i="9" s="1"/>
  <c r="BD7" i="9"/>
  <c r="K16" i="9" s="1"/>
  <c r="L7" i="9"/>
  <c r="C12" i="9" s="1"/>
  <c r="AW7" i="9"/>
  <c r="D16" i="9" s="1"/>
  <c r="BO7" i="9"/>
  <c r="D18" i="9" s="1"/>
  <c r="F7" i="9"/>
  <c r="F11" i="9" s="1"/>
  <c r="BK7" i="9"/>
  <c r="I17" i="9" s="1"/>
  <c r="BA7" i="9"/>
  <c r="H16" i="9" s="1"/>
  <c r="AO7" i="9"/>
  <c r="E15" i="9" s="1"/>
  <c r="AI7" i="9"/>
  <c r="H14" i="9" s="1"/>
  <c r="N7" i="9"/>
  <c r="E12" i="9" s="1"/>
  <c r="BI7" i="9"/>
  <c r="G17" i="9" s="1"/>
  <c r="BG7" i="9"/>
  <c r="E17" i="9" s="1"/>
  <c r="AG7" i="9"/>
  <c r="F14" i="9" s="1"/>
  <c r="BW7" i="9"/>
  <c r="C19" i="9" s="1"/>
  <c r="D7" i="9"/>
  <c r="D11" i="9" s="1"/>
  <c r="AR7" i="9"/>
  <c r="H15" i="9" s="1"/>
  <c r="AL7" i="9"/>
  <c r="K14" i="9" s="1"/>
  <c r="BR7" i="9"/>
  <c r="G18" i="9" s="1"/>
  <c r="AE7" i="9"/>
  <c r="D14" i="9" s="1"/>
  <c r="BT7" i="9"/>
  <c r="I18" i="9" s="1"/>
  <c r="R7" i="9"/>
  <c r="I12" i="9" s="1"/>
  <c r="BX7" i="9"/>
  <c r="D19" i="9" s="1"/>
  <c r="AY7" i="9"/>
  <c r="F16" i="9" s="1"/>
  <c r="AU7" i="9"/>
  <c r="K15" i="9" s="1"/>
  <c r="CB7" i="9"/>
  <c r="H19" i="9" s="1"/>
  <c r="Z7" i="9"/>
  <c r="H13" i="9" s="1"/>
  <c r="AC7" i="9"/>
  <c r="K13" i="9" s="1"/>
  <c r="AJ7" i="9"/>
  <c r="I14" i="9" s="1"/>
  <c r="E7" i="9"/>
  <c r="E11" i="9" s="1"/>
  <c r="AS7" i="9"/>
  <c r="I15" i="9" s="1"/>
  <c r="V7" i="9"/>
  <c r="D13" i="9" s="1"/>
  <c r="CE7" i="9"/>
  <c r="K19" i="9" s="1"/>
  <c r="AV7" i="9"/>
  <c r="C16" i="9" s="1"/>
  <c r="AX7" i="9"/>
  <c r="E16" i="9" s="1"/>
  <c r="AK7" i="9"/>
  <c r="J14" i="9" s="1"/>
  <c r="BF7" i="9"/>
  <c r="D17" i="9" s="1"/>
  <c r="BC7" i="9"/>
  <c r="J16" i="9" s="1"/>
  <c r="AI7" i="5"/>
  <c r="H14" i="5" s="1"/>
  <c r="BO7" i="5"/>
  <c r="D18" i="5" s="1"/>
  <c r="C7" i="5"/>
  <c r="C11" i="5" s="1"/>
  <c r="AG7" i="5"/>
  <c r="F14" i="5" s="1"/>
  <c r="BM7" i="5"/>
  <c r="K17" i="5" s="1"/>
  <c r="AP7" i="5"/>
  <c r="F15" i="5" s="1"/>
  <c r="H7" i="5"/>
  <c r="H11" i="5" s="1"/>
  <c r="X7" i="5"/>
  <c r="F13" i="5" s="1"/>
  <c r="AM7" i="5"/>
  <c r="C15" i="5" s="1"/>
  <c r="V7" i="5"/>
  <c r="D13" i="5" s="1"/>
  <c r="BD7" i="5"/>
  <c r="K16" i="5" s="1"/>
  <c r="BF7" i="5"/>
  <c r="D17" i="5" s="1"/>
  <c r="W7" i="5"/>
  <c r="E13" i="5" s="1"/>
  <c r="BB7" i="5"/>
  <c r="I16" i="5" s="1"/>
  <c r="M7" i="5"/>
  <c r="D12" i="5" s="1"/>
  <c r="BV7" i="5"/>
  <c r="K18" i="5" s="1"/>
  <c r="P7" i="5"/>
  <c r="G12" i="5" s="1"/>
  <c r="AE7" i="5"/>
  <c r="D14" i="5" s="1"/>
  <c r="AU7" i="5"/>
  <c r="K15" i="5" s="1"/>
  <c r="BK7" i="5"/>
  <c r="I17" i="5" s="1"/>
  <c r="Z7" i="5"/>
  <c r="H13" i="5" s="1"/>
  <c r="BG7" i="5"/>
  <c r="E17" i="5" s="1"/>
  <c r="BQ7" i="5"/>
  <c r="F18" i="5" s="1"/>
  <c r="AA7" i="5"/>
  <c r="I13" i="5" s="1"/>
  <c r="BE7" i="5"/>
  <c r="C17" i="5" s="1"/>
  <c r="U7" i="5"/>
  <c r="C13" i="5" s="1"/>
  <c r="BL7" i="5"/>
  <c r="J17" i="5" s="1"/>
  <c r="AD7" i="5"/>
  <c r="C14" i="5" s="1"/>
  <c r="AH7" i="5"/>
  <c r="G14" i="5" s="1"/>
  <c r="Q7" i="5"/>
  <c r="H12" i="5" s="1"/>
  <c r="BY7" i="5"/>
  <c r="E19" i="5" s="1"/>
  <c r="BW7" i="5"/>
  <c r="C19" i="5" s="1"/>
  <c r="Y7" i="5"/>
  <c r="G13" i="5" s="1"/>
  <c r="T7" i="5"/>
  <c r="K12" i="5" s="1"/>
  <c r="I7" i="5"/>
  <c r="I11" i="5" s="1"/>
  <c r="F7" i="5"/>
  <c r="F11" i="5" s="1"/>
  <c r="BT7" i="5"/>
  <c r="I18" i="5" s="1"/>
  <c r="AL7" i="5"/>
  <c r="K14" i="5" s="1"/>
  <c r="BA7" i="5"/>
  <c r="H16" i="5" s="1"/>
  <c r="AB7" i="5"/>
  <c r="J13" i="5" s="1"/>
  <c r="BH7" i="5"/>
  <c r="F17" i="5" s="1"/>
  <c r="E7" i="5"/>
  <c r="E11" i="5" s="1"/>
  <c r="BI7" i="5"/>
  <c r="G17" i="5" s="1"/>
  <c r="CD7" i="5"/>
  <c r="J19" i="5" s="1"/>
  <c r="BX7" i="5"/>
  <c r="D19" i="5" s="1"/>
  <c r="R7" i="5"/>
  <c r="I12" i="5" s="1"/>
  <c r="CE7" i="5"/>
  <c r="K19" i="5" s="1"/>
  <c r="BR7" i="5"/>
  <c r="G18" i="5" s="1"/>
  <c r="AJ7" i="5"/>
  <c r="I14" i="5" s="1"/>
  <c r="AC7" i="5"/>
  <c r="K13" i="5" s="1"/>
  <c r="BC7" i="5"/>
  <c r="J16" i="5" s="1"/>
  <c r="N7" i="5"/>
  <c r="E12" i="5" s="1"/>
  <c r="AV7" i="5"/>
  <c r="C16" i="5" s="1"/>
  <c r="CB7" i="5"/>
  <c r="H19" i="5" s="1"/>
  <c r="O7" i="5"/>
  <c r="F12" i="5" s="1"/>
  <c r="AT7" i="5"/>
  <c r="J15" i="5" s="1"/>
  <c r="BZ7" i="5"/>
  <c r="F19" i="5" s="1"/>
  <c r="AQ7" i="5"/>
  <c r="G15" i="5" s="1"/>
  <c r="K7" i="5"/>
  <c r="K11" i="5" s="1"/>
  <c r="BU7" i="5"/>
  <c r="J18" i="5" s="1"/>
  <c r="CA7" i="5"/>
  <c r="G19" i="5" s="1"/>
  <c r="AX7" i="5"/>
  <c r="E16" i="5" s="1"/>
  <c r="AF7" i="5"/>
  <c r="E14" i="5" s="1"/>
  <c r="BJ7" i="5"/>
  <c r="H17" i="5" s="1"/>
  <c r="AW7" i="5"/>
  <c r="D16" i="5" s="1"/>
  <c r="AZ7" i="5"/>
  <c r="G16" i="5" s="1"/>
  <c r="BN7" i="5"/>
  <c r="C18" i="5" s="1"/>
  <c r="AY7" i="5"/>
  <c r="F16" i="5" s="1"/>
  <c r="S7" i="5"/>
  <c r="J12" i="5" s="1"/>
  <c r="CC7" i="5"/>
  <c r="I19" i="5" s="1"/>
  <c r="L7" i="5"/>
  <c r="C12" i="5" s="1"/>
  <c r="AR7" i="5"/>
  <c r="H15" i="5" s="1"/>
  <c r="BS7" i="5"/>
  <c r="H18" i="5" s="1"/>
  <c r="AK7" i="5"/>
  <c r="J14" i="5" s="1"/>
  <c r="J7" i="5"/>
  <c r="J11" i="5" s="1"/>
  <c r="AO7" i="5"/>
  <c r="E15" i="5" s="1"/>
  <c r="AS7" i="5"/>
  <c r="I15" i="5" s="1"/>
  <c r="AN7" i="5"/>
  <c r="D15" i="5" s="1"/>
  <c r="G7" i="5"/>
  <c r="G11" i="5" s="1"/>
  <c r="D7" i="5"/>
  <c r="D11" i="5" s="1"/>
  <c r="BP7" i="5"/>
  <c r="E18" i="5" s="1"/>
  <c r="AG7" i="7"/>
  <c r="F14" i="7" s="1"/>
  <c r="AB7" i="7"/>
  <c r="J13" i="7" s="1"/>
  <c r="S7" i="7"/>
  <c r="J12" i="7" s="1"/>
  <c r="AK7" i="7"/>
  <c r="J14" i="7" s="1"/>
  <c r="AP7" i="7"/>
  <c r="F15" i="7" s="1"/>
  <c r="BV7" i="7"/>
  <c r="K18" i="7" s="1"/>
  <c r="L7" i="7"/>
  <c r="C12" i="7" s="1"/>
  <c r="AI7" i="7"/>
  <c r="H14" i="7" s="1"/>
  <c r="D7" i="7"/>
  <c r="D11" i="7" s="1"/>
  <c r="AA7" i="7"/>
  <c r="I13" i="7" s="1"/>
  <c r="BC7" i="7"/>
  <c r="J16" i="7" s="1"/>
  <c r="R7" i="7"/>
  <c r="I12" i="7" s="1"/>
  <c r="BP7" i="7"/>
  <c r="E18" i="7" s="1"/>
  <c r="BE7" i="7"/>
  <c r="C17" i="7" s="1"/>
  <c r="AH7" i="7"/>
  <c r="G14" i="7" s="1"/>
  <c r="BR7" i="7"/>
  <c r="G18" i="7" s="1"/>
  <c r="Y7" i="7"/>
  <c r="G13" i="7" s="1"/>
  <c r="T7" i="7"/>
  <c r="K12" i="7" s="1"/>
  <c r="K7" i="7"/>
  <c r="K11" i="7" s="1"/>
  <c r="E7" i="7"/>
  <c r="E11" i="7" s="1"/>
  <c r="BG7" i="7"/>
  <c r="E17" i="7" s="1"/>
  <c r="BW7" i="7"/>
  <c r="C19" i="7" s="1"/>
  <c r="AC7" i="7"/>
  <c r="K13" i="7" s="1"/>
  <c r="BD7" i="7"/>
  <c r="K16" i="7" s="1"/>
  <c r="BT7" i="7"/>
  <c r="I18" i="7" s="1"/>
  <c r="U7" i="7"/>
  <c r="C13" i="7" s="1"/>
  <c r="BA7" i="7"/>
  <c r="H16" i="7" s="1"/>
  <c r="BQ7" i="7"/>
  <c r="F18" i="7" s="1"/>
  <c r="AX7" i="7"/>
  <c r="E16" i="7" s="1"/>
  <c r="CD7" i="7"/>
  <c r="J19" i="7" s="1"/>
  <c r="AL7" i="7"/>
  <c r="K14" i="7" s="1"/>
  <c r="X7" i="7"/>
  <c r="F13" i="7" s="1"/>
  <c r="AD7" i="7"/>
  <c r="C14" i="7" s="1"/>
  <c r="P7" i="7"/>
  <c r="G12" i="7" s="1"/>
  <c r="BK7" i="7"/>
  <c r="I17" i="7" s="1"/>
  <c r="AR7" i="7"/>
  <c r="H15" i="7" s="1"/>
  <c r="BX7" i="7"/>
  <c r="D19" i="7" s="1"/>
  <c r="AW7" i="7"/>
  <c r="D16" i="7" s="1"/>
  <c r="CC7" i="7"/>
  <c r="I19" i="7" s="1"/>
  <c r="BJ7" i="7"/>
  <c r="H17" i="7" s="1"/>
  <c r="W7" i="7"/>
  <c r="E13" i="7" s="1"/>
  <c r="J7" i="7"/>
  <c r="J11" i="7" s="1"/>
  <c r="BB7" i="7"/>
  <c r="I16" i="7" s="1"/>
  <c r="G7" i="7"/>
  <c r="G11" i="7" s="1"/>
  <c r="AF7" i="7"/>
  <c r="E14" i="7" s="1"/>
  <c r="BO7" i="7"/>
  <c r="D18" i="7" s="1"/>
  <c r="AV7" i="7"/>
  <c r="C16" i="7" s="1"/>
  <c r="CB7" i="7"/>
  <c r="H19" i="7" s="1"/>
  <c r="BI7" i="7"/>
  <c r="G17" i="7" s="1"/>
  <c r="BN7" i="7"/>
  <c r="C18" i="7" s="1"/>
  <c r="C7" i="7"/>
  <c r="C11" i="7" s="1"/>
  <c r="AJ7" i="7"/>
  <c r="I14" i="7" s="1"/>
  <c r="CA7" i="7"/>
  <c r="G19" i="7" s="1"/>
  <c r="AO7" i="7"/>
  <c r="E15" i="7" s="1"/>
  <c r="AT7" i="7"/>
  <c r="J15" i="7" s="1"/>
  <c r="V7" i="7"/>
  <c r="D13" i="7" s="1"/>
  <c r="O7" i="7"/>
  <c r="F12" i="7" s="1"/>
  <c r="H7" i="7"/>
  <c r="H11" i="7" s="1"/>
  <c r="AN7" i="7"/>
  <c r="D15" i="7" s="1"/>
  <c r="BY7" i="7"/>
  <c r="E19" i="7" s="1"/>
  <c r="BF7" i="7"/>
  <c r="D17" i="7" s="1"/>
  <c r="F7" i="7"/>
  <c r="F11" i="7" s="1"/>
  <c r="AE7" i="7"/>
  <c r="D14" i="7" s="1"/>
  <c r="AQ7" i="7"/>
  <c r="G15" i="7" s="1"/>
  <c r="Z7" i="7"/>
  <c r="H13" i="7" s="1"/>
  <c r="BS7" i="7"/>
  <c r="H18" i="7" s="1"/>
  <c r="AZ7" i="7"/>
  <c r="G16" i="7" s="1"/>
  <c r="BU7" i="7"/>
  <c r="J18" i="7" s="1"/>
  <c r="N7" i="7"/>
  <c r="E12" i="7" s="1"/>
  <c r="AM7" i="7"/>
  <c r="C15" i="7" s="1"/>
  <c r="AY7" i="7"/>
  <c r="F16" i="7" s="1"/>
  <c r="CE7" i="7"/>
  <c r="K19" i="7" s="1"/>
  <c r="BL7" i="7"/>
  <c r="J17" i="7" s="1"/>
  <c r="AS7" i="7"/>
  <c r="I15" i="7" s="1"/>
  <c r="M7" i="7"/>
  <c r="D12" i="7" s="1"/>
  <c r="Q7" i="7"/>
  <c r="H12" i="7" s="1"/>
  <c r="I7" i="7"/>
  <c r="I11" i="7" s="1"/>
  <c r="AU7" i="7"/>
  <c r="K15" i="7" s="1"/>
  <c r="BH7" i="7"/>
  <c r="F17" i="7" s="1"/>
  <c r="BM7" i="7"/>
  <c r="K17" i="7" s="1"/>
  <c r="BZ7" i="7"/>
  <c r="F19" i="7" s="1"/>
</calcChain>
</file>

<file path=xl/sharedStrings.xml><?xml version="1.0" encoding="utf-8"?>
<sst xmlns="http://schemas.openxmlformats.org/spreadsheetml/2006/main" count="61" uniqueCount="36">
  <si>
    <t>X1</t>
  </si>
  <si>
    <t>X2</t>
  </si>
  <si>
    <t>X3</t>
  </si>
  <si>
    <t>X1²</t>
  </si>
  <si>
    <t>X2²</t>
  </si>
  <si>
    <t>X3²</t>
  </si>
  <si>
    <t>X1X2</t>
  </si>
  <si>
    <t>X1X3</t>
  </si>
  <si>
    <t>X2X3</t>
  </si>
  <si>
    <t>IC</t>
  </si>
  <si>
    <t>x1</t>
  </si>
  <si>
    <t>x2</t>
  </si>
  <si>
    <t>x1²</t>
  </si>
  <si>
    <t>x2²</t>
  </si>
  <si>
    <t>x1x2</t>
  </si>
  <si>
    <t>x1x3</t>
  </si>
  <si>
    <t>x3²</t>
  </si>
  <si>
    <t>x3</t>
  </si>
  <si>
    <t>x2x3</t>
  </si>
  <si>
    <t>Koeffizienten</t>
  </si>
  <si>
    <t>Value1</t>
  </si>
  <si>
    <t xml:space="preserve">Value 2 </t>
  </si>
  <si>
    <t>Value 3</t>
  </si>
  <si>
    <t>Y-Mean</t>
  </si>
  <si>
    <t>ilucka@ford.com</t>
  </si>
  <si>
    <t>Feedback or Comments</t>
  </si>
  <si>
    <t>Data's and check the Response surfaces.</t>
  </si>
  <si>
    <t>You can check the amount of curvature and gradient shown</t>
  </si>
  <si>
    <t>want more:</t>
  </si>
  <si>
    <t>in the according coeefficiants.</t>
  </si>
  <si>
    <t>or ask for Consulting for real engineering projects.</t>
  </si>
  <si>
    <t>A Central Composite Design, press F9 to simulate</t>
  </si>
  <si>
    <t>Join my DoE or Engineering Statistics Class</t>
  </si>
  <si>
    <t xml:space="preserve">Info or Feedback: </t>
  </si>
  <si>
    <t xml:space="preserve">IMPORTANT LEGAL NOTICE:
FORD AUS-UND WEITERBILDUNG E.V. MAKES NO REPRESENTATIONS ABOUT THE SUITABILITY OF THE INFORMATION CONTAINED IN THIS DOCUMENT AND RELATED GRAPHICS FOR ANY PURPOSE. ALL SUCH DOCUMENTS AND RELATED GRAPHICS ARE PROVIDED “AS IS” WITHOUT WARRANTY OF ANY KIND AND ARE SUBJECT TO CHANGE WITHOUT NOTICE. THE ENTIRE RISK ARISING OUT OF THEIR USE REMAINS WITH THE RECIPIENT. IN NO EVENT FORD AUS-UND WEITERBILDUNG E.V. IS LIABLE FOR ANY DIRECT, CONSEQUENTIAL, INCIDENTAL, SPECIAL, PUNITIVE OR OTHER DAMAGES WHATSOEVER (INCLUDING WITHOUT LIMITATION, DAMAGES FOR LOSS OF BUSINESS PROFITS, BUSINESS INTERRUPTION, OR LOSS OF BUSINESS INFORMATION).
</t>
  </si>
  <si>
    <t>The Central Composite calculates a full quadratic Modell for 3 Factors on 3 levels.
It is a standard L8 Design combined with a central Point and 6 centre faced points.
The simulated data's are free from any sense and just for showing what the calculation is doing and how they influence the appearance of the Response surfaces.</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</si>
</sst>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sz val="10"/>
      <name val="Arial"/>
      <family val="2"/>
    </font>
    <font>
      <sz val="8"/>
      <name val="Arial"/>
      <family val="2"/>
    </font>
    <font>
      <sz val="10"/>
      <color indexed="9"/>
      <name val="Arial"/>
      <family val="2"/>
    </font>
    <font>
      <b/>
      <sz val="8"/>
      <name val="Arial"/>
      <family val="2"/>
    </font>
    <font>
      <b/>
      <sz val="10"/>
      <name val="Arial"/>
      <family val="2"/>
    </font>
    <font>
      <sz val="8"/>
      <name val="Arial"/>
      <family val="2"/>
    </font>
    <font>
      <u/>
      <sz val="10"/>
      <color indexed="12"/>
      <name val="Arial"/>
      <family val="2"/>
    </font>
    <font>
      <sz val="14"/>
      <name val="Arial"/>
      <family val="2"/>
    </font>
    <font>
      <sz val="12"/>
      <name val="Arial"/>
      <family val="2"/>
    </font>
    <font>
      <b/>
      <sz val="12"/>
      <name val="Arial"/>
      <family val="2"/>
    </font>
    <font>
      <sz val="16"/>
      <name val="Arial"/>
      <family val="2"/>
    </font>
    <font>
      <sz val="10"/>
      <name val="Arial"/>
      <family val="2"/>
    </font>
    <font>
      <b/>
      <sz val="12"/>
      <color indexed="12"/>
      <name val="Arial"/>
      <family val="2"/>
    </font>
    <font>
      <b/>
      <u/>
      <sz val="12"/>
      <color indexed="12"/>
      <name val="Arial"/>
      <family val="2"/>
    </font>
    <font>
      <b/>
      <sz val="14"/>
      <name val="Arial"/>
      <family val="2"/>
    </font>
  </fonts>
  <fills count="14">
    <fill>
      <patternFill patternType="none"/>
    </fill>
    <fill>
      <patternFill patternType="gray125"/>
    </fill>
    <fill>
      <patternFill patternType="solid">
        <fgColor indexed="47"/>
        <bgColor indexed="64"/>
      </patternFill>
    </fill>
    <fill>
      <patternFill patternType="solid">
        <fgColor indexed="9"/>
        <bgColor indexed="64"/>
      </patternFill>
    </fill>
    <fill>
      <patternFill patternType="solid">
        <fgColor indexed="42"/>
        <bgColor indexed="64"/>
      </patternFill>
    </fill>
    <fill>
      <patternFill patternType="solid">
        <fgColor indexed="44"/>
        <bgColor indexed="64"/>
      </patternFill>
    </fill>
    <fill>
      <patternFill patternType="solid">
        <fgColor indexed="43"/>
        <bgColor indexed="64"/>
      </patternFill>
    </fill>
    <fill>
      <patternFill patternType="solid">
        <fgColor indexed="17"/>
        <bgColor indexed="64"/>
      </patternFill>
    </fill>
    <fill>
      <patternFill patternType="solid">
        <fgColor indexed="46"/>
        <bgColor indexed="64"/>
      </patternFill>
    </fill>
    <fill>
      <patternFill patternType="solid">
        <fgColor indexed="15"/>
        <bgColor indexed="64"/>
      </patternFill>
    </fill>
    <fill>
      <patternFill patternType="solid">
        <fgColor indexed="51"/>
        <bgColor indexed="64"/>
      </patternFill>
    </fill>
    <fill>
      <patternFill patternType="solid">
        <fgColor indexed="13"/>
        <bgColor indexed="64"/>
      </patternFill>
    </fill>
    <fill>
      <patternFill patternType="solid">
        <fgColor indexed="41"/>
        <bgColor indexed="64"/>
      </patternFill>
    </fill>
    <fill>
      <patternFill patternType="solid">
        <fgColor indexed="45"/>
        <bgColor indexed="64"/>
      </patternFill>
    </fill>
  </fills>
  <borders count="20">
    <border>
      <left/>
      <right/>
      <top/>
      <bottom/>
      <diagonal/>
    </border>
    <border>
      <left/>
      <right/>
      <top style="medium">
        <color indexed="64"/>
      </top>
      <bottom style="medium">
        <color indexed="64"/>
      </bottom>
      <diagonal/>
    </border>
    <border>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Dashed">
        <color indexed="10"/>
      </left>
      <right style="mediumDashed">
        <color indexed="10"/>
      </right>
      <top style="mediumDashed">
        <color indexed="10"/>
      </top>
      <bottom/>
      <diagonal/>
    </border>
    <border>
      <left style="mediumDashed">
        <color indexed="10"/>
      </left>
      <right style="mediumDashed">
        <color indexed="10"/>
      </right>
      <top/>
      <bottom/>
      <diagonal/>
    </border>
    <border>
      <left style="mediumDashed">
        <color indexed="10"/>
      </left>
      <right style="mediumDashed">
        <color indexed="10"/>
      </right>
      <top/>
      <bottom style="mediumDashed">
        <color indexed="10"/>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s>
  <cellStyleXfs count="4">
    <xf numFmtId="0" fontId="0" fillId="0" borderId="0"/>
    <xf numFmtId="0" fontId="10" fillId="0" borderId="1" applyNumberFormat="0" applyAlignment="0" applyProtection="0">
      <alignment horizontal="left" vertical="center"/>
    </xf>
    <xf numFmtId="0" fontId="10" fillId="0" borderId="2">
      <alignment horizontal="left" vertical="center"/>
    </xf>
    <xf numFmtId="0" fontId="7" fillId="0" borderId="0" applyNumberFormat="0" applyFill="0" applyBorder="0" applyAlignment="0" applyProtection="0">
      <alignment vertical="top"/>
      <protection locked="0"/>
    </xf>
  </cellStyleXfs>
  <cellXfs count="79">
    <xf numFmtId="0" fontId="0" fillId="0" borderId="0" xfId="0"/>
    <xf numFmtId="0" fontId="0" fillId="0" borderId="0" xfId="0" applyFill="1" applyBorder="1"/>
    <xf numFmtId="0" fontId="0" fillId="0" borderId="0" xfId="0" applyBorder="1" applyAlignment="1">
      <alignment horizontal="center"/>
    </xf>
    <xf numFmtId="0" fontId="0" fillId="0" borderId="0" xfId="0" applyFill="1" applyBorder="1" applyAlignment="1">
      <alignment horizontal="center"/>
    </xf>
    <xf numFmtId="0" fontId="0" fillId="2" borderId="0" xfId="0" applyFill="1" applyBorder="1" applyAlignment="1">
      <alignment horizontal="center"/>
    </xf>
    <xf numFmtId="0" fontId="0" fillId="3" borderId="0" xfId="0" applyFill="1" applyBorder="1" applyAlignment="1">
      <alignment horizontal="center"/>
    </xf>
    <xf numFmtId="0" fontId="0" fillId="3" borderId="3" xfId="0" applyFill="1" applyBorder="1" applyAlignment="1">
      <alignment horizontal="center"/>
    </xf>
    <xf numFmtId="0" fontId="0" fillId="3" borderId="4" xfId="0" applyFill="1" applyBorder="1" applyAlignment="1">
      <alignment horizontal="center"/>
    </xf>
    <xf numFmtId="0" fontId="0" fillId="3" borderId="5" xfId="0" applyFill="1"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0" fillId="2" borderId="3" xfId="0" applyFill="1" applyBorder="1" applyAlignment="1">
      <alignment horizontal="center"/>
    </xf>
    <xf numFmtId="0" fontId="0" fillId="2" borderId="6" xfId="0" applyFill="1" applyBorder="1" applyAlignment="1">
      <alignment horizontal="center"/>
    </xf>
    <xf numFmtId="0" fontId="0" fillId="4" borderId="8" xfId="0" applyFill="1" applyBorder="1"/>
    <xf numFmtId="0" fontId="0" fillId="4" borderId="3" xfId="0" applyFill="1" applyBorder="1"/>
    <xf numFmtId="0" fontId="0" fillId="4" borderId="4" xfId="0" applyFill="1" applyBorder="1"/>
    <xf numFmtId="0" fontId="0" fillId="4" borderId="9" xfId="0" applyFill="1" applyBorder="1"/>
    <xf numFmtId="0" fontId="0" fillId="4" borderId="0" xfId="0" applyFill="1" applyBorder="1"/>
    <xf numFmtId="0" fontId="0" fillId="4" borderId="5" xfId="0" applyFill="1" applyBorder="1"/>
    <xf numFmtId="0" fontId="0" fillId="4" borderId="10" xfId="0" applyFill="1" applyBorder="1"/>
    <xf numFmtId="0" fontId="0" fillId="4" borderId="6" xfId="0" applyFill="1" applyBorder="1"/>
    <xf numFmtId="0" fontId="0" fillId="4" borderId="7" xfId="0" applyFill="1" applyBorder="1"/>
    <xf numFmtId="0" fontId="1" fillId="3" borderId="3" xfId="0" applyFont="1" applyFill="1" applyBorder="1"/>
    <xf numFmtId="0" fontId="1" fillId="3" borderId="4" xfId="0" applyFont="1" applyFill="1" applyBorder="1"/>
    <xf numFmtId="0" fontId="1" fillId="3" borderId="0" xfId="0" applyFont="1" applyFill="1" applyBorder="1"/>
    <xf numFmtId="0" fontId="1" fillId="3" borderId="5" xfId="0" applyFont="1" applyFill="1" applyBorder="1"/>
    <xf numFmtId="0" fontId="1" fillId="3" borderId="6" xfId="0" applyFont="1" applyFill="1" applyBorder="1"/>
    <xf numFmtId="0" fontId="1" fillId="3" borderId="7" xfId="0" applyFont="1" applyFill="1" applyBorder="1"/>
    <xf numFmtId="2" fontId="0" fillId="5" borderId="11" xfId="0" applyNumberFormat="1" applyFill="1" applyBorder="1"/>
    <xf numFmtId="2" fontId="0" fillId="5" borderId="12" xfId="0" applyNumberFormat="1" applyFill="1" applyBorder="1"/>
    <xf numFmtId="2" fontId="0" fillId="6" borderId="0" xfId="0" applyNumberFormat="1" applyFill="1"/>
    <xf numFmtId="0" fontId="3" fillId="7" borderId="0" xfId="0" applyFont="1" applyFill="1"/>
    <xf numFmtId="0" fontId="0" fillId="3" borderId="8" xfId="0" applyFill="1" applyBorder="1"/>
    <xf numFmtId="0" fontId="0" fillId="3" borderId="9" xfId="0" applyFill="1" applyBorder="1"/>
    <xf numFmtId="0" fontId="0" fillId="3" borderId="10" xfId="0" applyFill="1" applyBorder="1"/>
    <xf numFmtId="2" fontId="0" fillId="0" borderId="0" xfId="0" applyNumberFormat="1" applyFill="1" applyBorder="1"/>
    <xf numFmtId="2" fontId="4" fillId="8" borderId="0" xfId="0" applyNumberFormat="1" applyFont="1" applyFill="1"/>
    <xf numFmtId="2" fontId="0" fillId="9" borderId="13" xfId="0" applyNumberFormat="1" applyFill="1" applyBorder="1"/>
    <xf numFmtId="2" fontId="0" fillId="9" borderId="14" xfId="0" applyNumberFormat="1" applyFill="1" applyBorder="1"/>
    <xf numFmtId="2" fontId="0" fillId="9" borderId="15" xfId="0" applyNumberFormat="1" applyFill="1" applyBorder="1"/>
    <xf numFmtId="2" fontId="0" fillId="0" borderId="0" xfId="0" applyNumberFormat="1"/>
    <xf numFmtId="0" fontId="0" fillId="0" borderId="0" xfId="0" applyFill="1"/>
    <xf numFmtId="2" fontId="6" fillId="0" borderId="0" xfId="0" applyNumberFormat="1" applyFont="1" applyFill="1"/>
    <xf numFmtId="2" fontId="6" fillId="0" borderId="0" xfId="0" applyNumberFormat="1" applyFont="1" applyFill="1" applyBorder="1"/>
    <xf numFmtId="0" fontId="5" fillId="0" borderId="0" xfId="0" applyFont="1" applyFill="1" applyBorder="1" applyAlignment="1">
      <alignment horizontal="center"/>
    </xf>
    <xf numFmtId="0" fontId="4" fillId="10" borderId="0" xfId="0" applyFont="1" applyFill="1" applyBorder="1" applyAlignment="1">
      <alignment horizontal="center"/>
    </xf>
    <xf numFmtId="0" fontId="6" fillId="10" borderId="0" xfId="0" applyFont="1" applyFill="1"/>
    <xf numFmtId="0" fontId="4" fillId="0" borderId="0" xfId="0" applyFont="1" applyFill="1" applyBorder="1" applyAlignment="1">
      <alignment horizontal="center"/>
    </xf>
    <xf numFmtId="0" fontId="6" fillId="0" borderId="0" xfId="0" applyFont="1" applyFill="1"/>
    <xf numFmtId="0" fontId="6" fillId="0" borderId="0" xfId="0" applyFont="1"/>
    <xf numFmtId="0" fontId="4" fillId="4" borderId="0" xfId="0" applyFont="1" applyFill="1" applyBorder="1" applyAlignment="1">
      <alignment horizontal="center"/>
    </xf>
    <xf numFmtId="0" fontId="6" fillId="4" borderId="0" xfId="0" applyFont="1" applyFill="1"/>
    <xf numFmtId="2" fontId="6" fillId="4" borderId="0" xfId="0" applyNumberFormat="1" applyFont="1" applyFill="1" applyBorder="1"/>
    <xf numFmtId="2" fontId="5" fillId="0" borderId="0" xfId="0" applyNumberFormat="1" applyFont="1" applyFill="1" applyBorder="1" applyAlignment="1">
      <alignment horizontal="center"/>
    </xf>
    <xf numFmtId="2" fontId="0" fillId="2" borderId="0" xfId="0" applyNumberFormat="1" applyFill="1"/>
    <xf numFmtId="2" fontId="0" fillId="4" borderId="0" xfId="0" applyNumberFormat="1" applyFill="1"/>
    <xf numFmtId="0" fontId="0" fillId="11" borderId="0" xfId="0" applyFill="1"/>
    <xf numFmtId="2" fontId="7" fillId="0" borderId="0" xfId="3" applyNumberFormat="1" applyAlignment="1" applyProtection="1"/>
    <xf numFmtId="0" fontId="8" fillId="0" borderId="16" xfId="0" applyFont="1" applyBorder="1"/>
    <xf numFmtId="2" fontId="8" fillId="0" borderId="16" xfId="0" applyNumberFormat="1" applyFont="1" applyBorder="1"/>
    <xf numFmtId="0" fontId="9" fillId="2" borderId="0" xfId="0" applyFont="1" applyFill="1" applyBorder="1" applyAlignment="1">
      <alignment horizontal="center"/>
    </xf>
    <xf numFmtId="0" fontId="9" fillId="2" borderId="4" xfId="0" applyFont="1" applyFill="1" applyBorder="1" applyAlignment="1">
      <alignment horizontal="center"/>
    </xf>
    <xf numFmtId="0" fontId="9" fillId="2" borderId="5" xfId="0" applyFont="1" applyFill="1" applyBorder="1" applyAlignment="1">
      <alignment horizontal="center"/>
    </xf>
    <xf numFmtId="0" fontId="9" fillId="2" borderId="7" xfId="0" applyFont="1" applyFill="1" applyBorder="1" applyAlignment="1">
      <alignment horizontal="center"/>
    </xf>
    <xf numFmtId="2" fontId="8" fillId="6" borderId="17" xfId="0" applyNumberFormat="1" applyFont="1" applyFill="1" applyBorder="1"/>
    <xf numFmtId="2" fontId="8" fillId="6" borderId="18" xfId="0" applyNumberFormat="1" applyFont="1" applyFill="1" applyBorder="1"/>
    <xf numFmtId="2" fontId="8" fillId="6" borderId="2" xfId="0" applyNumberFormat="1" applyFont="1" applyFill="1" applyBorder="1"/>
    <xf numFmtId="2" fontId="8" fillId="0" borderId="18" xfId="0" applyNumberFormat="1" applyFont="1" applyBorder="1"/>
    <xf numFmtId="0" fontId="9" fillId="2" borderId="19" xfId="0" applyFont="1" applyFill="1" applyBorder="1" applyAlignment="1">
      <alignment horizontal="center"/>
    </xf>
    <xf numFmtId="0" fontId="9" fillId="2" borderId="11" xfId="0" applyFont="1" applyFill="1" applyBorder="1" applyAlignment="1">
      <alignment horizontal="center"/>
    </xf>
    <xf numFmtId="0" fontId="9" fillId="2" borderId="12" xfId="0" applyFont="1" applyFill="1" applyBorder="1" applyAlignment="1">
      <alignment horizontal="center"/>
    </xf>
    <xf numFmtId="0" fontId="12" fillId="0" borderId="0" xfId="0" applyFont="1"/>
    <xf numFmtId="0" fontId="13" fillId="12" borderId="0" xfId="0" applyFont="1" applyFill="1"/>
    <xf numFmtId="0" fontId="10" fillId="12" borderId="0" xfId="0" applyFont="1" applyFill="1"/>
    <xf numFmtId="0" fontId="14" fillId="12" borderId="0" xfId="3" applyFont="1" applyFill="1" applyAlignment="1" applyProtection="1"/>
    <xf numFmtId="0" fontId="15" fillId="6" borderId="0" xfId="0" applyFont="1" applyFill="1" applyAlignment="1">
      <alignment vertical="center" wrapText="1"/>
    </xf>
    <xf numFmtId="0" fontId="11" fillId="6" borderId="0" xfId="0" applyFont="1" applyFill="1" applyAlignment="1">
      <alignment vertical="center"/>
    </xf>
    <xf numFmtId="0" fontId="0" fillId="13" borderId="0" xfId="0" applyFill="1" applyAlignment="1">
      <alignment vertical="center" wrapText="1"/>
    </xf>
    <xf numFmtId="0" fontId="0" fillId="13" borderId="0" xfId="0" applyFill="1" applyAlignment="1">
      <alignment vertical="center"/>
    </xf>
  </cellXfs>
  <cellStyles count="4">
    <cellStyle name="Header1" xfId="1"/>
    <cellStyle name="Header2" xfId="2"/>
    <cellStyle name="Lien hypertexte" xfId="3"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hartsheet" Target="chartsheets/sheet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5.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hartsheet" Target="chartsheets/sheet2.xml"/><Relationship Id="rId11" Type="http://schemas.openxmlformats.org/officeDocument/2006/relationships/styles" Target="styles.xml"/><Relationship Id="rId5" Type="http://schemas.openxmlformats.org/officeDocument/2006/relationships/worksheet" Target="worksheets/sheet4.xml"/><Relationship Id="rId10" Type="http://schemas.openxmlformats.org/officeDocument/2006/relationships/theme" Target="theme/theme1.xml"/><Relationship Id="rId4" Type="http://schemas.openxmlformats.org/officeDocument/2006/relationships/chartsheet" Target="chartsheets/sheet1.xml"/><Relationship Id="rId9" Type="http://schemas.openxmlformats.org/officeDocument/2006/relationships/worksheet" Target="worksheets/sheet6.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7.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9.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hPercent val="100"/>
      <c:rotY val="20"/>
      <c:depthPercent val="100"/>
      <c:rAngAx val="0"/>
    </c:view3D>
    <c:floor>
      <c:thickness val="0"/>
      <c:spPr>
        <a:solidFill>
          <a:srgbClr val="C0C0C0"/>
        </a:solidFill>
        <a:ln w="3175">
          <a:solidFill>
            <a:srgbClr val="000000"/>
          </a:solidFill>
          <a:prstDash val="solid"/>
        </a:ln>
      </c:spPr>
    </c:floor>
    <c:sideWall>
      <c:thickness val="0"/>
      <c:spPr>
        <a:solidFill>
          <a:srgbClr val="C0C0C0"/>
        </a:solidFill>
        <a:ln w="12700">
          <a:solidFill>
            <a:srgbClr val="808080"/>
          </a:solidFill>
          <a:prstDash val="solid"/>
        </a:ln>
      </c:spPr>
    </c:sideWall>
    <c:backWall>
      <c:thickness val="0"/>
      <c:spPr>
        <a:solidFill>
          <a:srgbClr val="C0C0C0"/>
        </a:solidFill>
        <a:ln w="12700">
          <a:solidFill>
            <a:srgbClr val="808080"/>
          </a:solidFill>
          <a:prstDash val="solid"/>
        </a:ln>
      </c:spPr>
    </c:backWall>
    <c:plotArea>
      <c:layout>
        <c:manualLayout>
          <c:layoutTarget val="inner"/>
          <c:xMode val="edge"/>
          <c:yMode val="edge"/>
          <c:x val="5.5208333333333331E-2"/>
          <c:y val="1.5151515151515152E-2"/>
          <c:w val="0.859375"/>
          <c:h val="0.85185185185185186"/>
        </c:manualLayout>
      </c:layout>
      <c:surface3DChart>
        <c:wireframe val="0"/>
        <c:ser>
          <c:idx val="0"/>
          <c:order val="0"/>
          <c:tx>
            <c:strRef>
              <c:f>x1x2!$B$11</c:f>
              <c:strCache>
                <c:ptCount val="1"/>
                <c:pt idx="0">
                  <c:v>-1</c:v>
                </c:pt>
              </c:strCache>
            </c:strRef>
          </c:tx>
          <c:spPr>
            <a:solidFill>
              <a:srgbClr val="9999FF"/>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x1x2!$C$11:$K$11</c:f>
              <c:numCache>
                <c:formatCode>0.00</c:formatCode>
                <c:ptCount val="9"/>
                <c:pt idx="0">
                  <c:v>11.277777777777779</c:v>
                </c:pt>
                <c:pt idx="1">
                  <c:v>11.318518518518514</c:v>
                </c:pt>
                <c:pt idx="2">
                  <c:v>11.349999999999994</c:v>
                </c:pt>
                <c:pt idx="3">
                  <c:v>11.372222222222215</c:v>
                </c:pt>
                <c:pt idx="4">
                  <c:v>11.385185185185177</c:v>
                </c:pt>
                <c:pt idx="5">
                  <c:v>11.38888888888888</c:v>
                </c:pt>
                <c:pt idx="6">
                  <c:v>11.383333333333328</c:v>
                </c:pt>
                <c:pt idx="7">
                  <c:v>11.368518518518515</c:v>
                </c:pt>
                <c:pt idx="8">
                  <c:v>11.344444444444445</c:v>
                </c:pt>
              </c:numCache>
            </c:numRef>
          </c:val>
        </c:ser>
        <c:ser>
          <c:idx val="1"/>
          <c:order val="1"/>
          <c:tx>
            <c:strRef>
              <c:f>x1x2!$B$12</c:f>
              <c:strCache>
                <c:ptCount val="1"/>
                <c:pt idx="0">
                  <c:v>-0,75</c:v>
                </c:pt>
              </c:strCache>
            </c:strRef>
          </c:tx>
          <c:spPr>
            <a:solidFill>
              <a:srgbClr val="993366"/>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x1x2!$C$12:$K$12</c:f>
              <c:numCache>
                <c:formatCode>0.00</c:formatCode>
                <c:ptCount val="9"/>
                <c:pt idx="0">
                  <c:v>10.445601851851851</c:v>
                </c:pt>
                <c:pt idx="1">
                  <c:v>10.559259259259255</c:v>
                </c:pt>
                <c:pt idx="2">
                  <c:v>10.663657407407399</c:v>
                </c:pt>
                <c:pt idx="3">
                  <c:v>10.758796296296287</c:v>
                </c:pt>
                <c:pt idx="4">
                  <c:v>10.844675925925916</c:v>
                </c:pt>
                <c:pt idx="5">
                  <c:v>10.921296296296287</c:v>
                </c:pt>
                <c:pt idx="6">
                  <c:v>10.9886574074074</c:v>
                </c:pt>
                <c:pt idx="7">
                  <c:v>11.046759259259254</c:v>
                </c:pt>
                <c:pt idx="8">
                  <c:v>11.095601851851852</c:v>
                </c:pt>
              </c:numCache>
            </c:numRef>
          </c:val>
        </c:ser>
        <c:ser>
          <c:idx val="2"/>
          <c:order val="2"/>
          <c:tx>
            <c:strRef>
              <c:f>x1x2!$B$13</c:f>
              <c:strCache>
                <c:ptCount val="1"/>
                <c:pt idx="0">
                  <c:v>-0,5</c:v>
                </c:pt>
              </c:strCache>
            </c:strRef>
          </c:tx>
          <c:spPr>
            <a:solidFill>
              <a:srgbClr val="FFFFCC"/>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x1x2!$C$13:$K$13</c:f>
              <c:numCache>
                <c:formatCode>0.00</c:formatCode>
                <c:ptCount val="9"/>
                <c:pt idx="0">
                  <c:v>9.8749999999999982</c:v>
                </c:pt>
                <c:pt idx="1">
                  <c:v>10.06157407407407</c:v>
                </c:pt>
                <c:pt idx="2">
                  <c:v>10.238888888888882</c:v>
                </c:pt>
                <c:pt idx="3">
                  <c:v>10.406944444444434</c:v>
                </c:pt>
                <c:pt idx="4">
                  <c:v>10.565740740740731</c:v>
                </c:pt>
                <c:pt idx="5">
                  <c:v>10.715277777777768</c:v>
                </c:pt>
                <c:pt idx="6">
                  <c:v>10.855555555555547</c:v>
                </c:pt>
                <c:pt idx="7">
                  <c:v>10.986574074074069</c:v>
                </c:pt>
                <c:pt idx="8">
                  <c:v>11.108333333333333</c:v>
                </c:pt>
              </c:numCache>
            </c:numRef>
          </c:val>
        </c:ser>
        <c:ser>
          <c:idx val="3"/>
          <c:order val="3"/>
          <c:tx>
            <c:strRef>
              <c:f>x1x2!$B$14</c:f>
              <c:strCache>
                <c:ptCount val="1"/>
                <c:pt idx="0">
                  <c:v>-0,25</c:v>
                </c:pt>
              </c:strCache>
            </c:strRef>
          </c:tx>
          <c:spPr>
            <a:solidFill>
              <a:srgbClr val="CCFFFF"/>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x1x2!$C$14:$K$14</c:f>
              <c:numCache>
                <c:formatCode>0.00</c:formatCode>
                <c:ptCount val="9"/>
                <c:pt idx="0">
                  <c:v>9.5659722222222197</c:v>
                </c:pt>
                <c:pt idx="1">
                  <c:v>9.8254629629629573</c:v>
                </c:pt>
                <c:pt idx="2">
                  <c:v>10.075694444444435</c:v>
                </c:pt>
                <c:pt idx="3">
                  <c:v>10.316666666666658</c:v>
                </c:pt>
                <c:pt idx="4">
                  <c:v>10.548379629629618</c:v>
                </c:pt>
                <c:pt idx="5">
                  <c:v>10.770833333333323</c:v>
                </c:pt>
                <c:pt idx="6">
                  <c:v>10.984027777777769</c:v>
                </c:pt>
                <c:pt idx="7">
                  <c:v>11.187962962962958</c:v>
                </c:pt>
                <c:pt idx="8">
                  <c:v>11.382638888888888</c:v>
                </c:pt>
              </c:numCache>
            </c:numRef>
          </c:val>
        </c:ser>
        <c:ser>
          <c:idx val="4"/>
          <c:order val="4"/>
          <c:tx>
            <c:strRef>
              <c:f>x1x2!$B$15</c:f>
              <c:strCache>
                <c:ptCount val="1"/>
                <c:pt idx="0">
                  <c:v>0</c:v>
                </c:pt>
              </c:strCache>
            </c:strRef>
          </c:tx>
          <c:spPr>
            <a:solidFill>
              <a:srgbClr val="660066"/>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x1x2!$C$15:$K$15</c:f>
              <c:numCache>
                <c:formatCode>0.00</c:formatCode>
                <c:ptCount val="9"/>
                <c:pt idx="0">
                  <c:v>9.5185185185185173</c:v>
                </c:pt>
                <c:pt idx="1">
                  <c:v>9.850925925925921</c:v>
                </c:pt>
                <c:pt idx="2">
                  <c:v>10.174074074074065</c:v>
                </c:pt>
                <c:pt idx="3">
                  <c:v>10.487962962962953</c:v>
                </c:pt>
                <c:pt idx="4">
                  <c:v>10.792592592592582</c:v>
                </c:pt>
                <c:pt idx="5">
                  <c:v>11.087962962962953</c:v>
                </c:pt>
                <c:pt idx="6">
                  <c:v>11.374074074074066</c:v>
                </c:pt>
                <c:pt idx="7">
                  <c:v>11.65092592592592</c:v>
                </c:pt>
                <c:pt idx="8">
                  <c:v>11.918518518518516</c:v>
                </c:pt>
              </c:numCache>
            </c:numRef>
          </c:val>
        </c:ser>
        <c:ser>
          <c:idx val="5"/>
          <c:order val="5"/>
          <c:tx>
            <c:strRef>
              <c:f>x1x2!$B$16</c:f>
              <c:strCache>
                <c:ptCount val="1"/>
                <c:pt idx="0">
                  <c:v>0,25</c:v>
                </c:pt>
              </c:strCache>
            </c:strRef>
          </c:tx>
          <c:spPr>
            <a:solidFill>
              <a:srgbClr val="FF8080"/>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x1x2!$C$16:$K$16</c:f>
              <c:numCache>
                <c:formatCode>0.00</c:formatCode>
                <c:ptCount val="9"/>
                <c:pt idx="0">
                  <c:v>9.7326388888888875</c:v>
                </c:pt>
                <c:pt idx="1">
                  <c:v>10.137962962962957</c:v>
                </c:pt>
                <c:pt idx="2">
                  <c:v>10.534027777777769</c:v>
                </c:pt>
                <c:pt idx="3">
                  <c:v>10.920833333333324</c:v>
                </c:pt>
                <c:pt idx="4">
                  <c:v>11.29837962962962</c:v>
                </c:pt>
                <c:pt idx="5">
                  <c:v>11.666666666666657</c:v>
                </c:pt>
                <c:pt idx="6">
                  <c:v>12.025694444444436</c:v>
                </c:pt>
                <c:pt idx="7">
                  <c:v>12.375462962962958</c:v>
                </c:pt>
                <c:pt idx="8">
                  <c:v>12.71597222222222</c:v>
                </c:pt>
              </c:numCache>
            </c:numRef>
          </c:val>
        </c:ser>
        <c:ser>
          <c:idx val="6"/>
          <c:order val="6"/>
          <c:tx>
            <c:strRef>
              <c:f>x1x2!$B$17</c:f>
              <c:strCache>
                <c:ptCount val="1"/>
                <c:pt idx="0">
                  <c:v>0,5</c:v>
                </c:pt>
              </c:strCache>
            </c:strRef>
          </c:tx>
          <c:spPr>
            <a:solidFill>
              <a:srgbClr val="0066CC"/>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x1x2!$C$17:$K$17</c:f>
              <c:numCache>
                <c:formatCode>0.00</c:formatCode>
                <c:ptCount val="9"/>
                <c:pt idx="0">
                  <c:v>10.208333333333332</c:v>
                </c:pt>
                <c:pt idx="1">
                  <c:v>10.68657407407407</c:v>
                </c:pt>
                <c:pt idx="2">
                  <c:v>11.155555555555548</c:v>
                </c:pt>
                <c:pt idx="3">
                  <c:v>11.615277777777768</c:v>
                </c:pt>
                <c:pt idx="4">
                  <c:v>12.065740740740731</c:v>
                </c:pt>
                <c:pt idx="5">
                  <c:v>12.506944444444436</c:v>
                </c:pt>
                <c:pt idx="6">
                  <c:v>12.938888888888881</c:v>
                </c:pt>
                <c:pt idx="7">
                  <c:v>13.361574074074069</c:v>
                </c:pt>
                <c:pt idx="8">
                  <c:v>13.774999999999999</c:v>
                </c:pt>
              </c:numCache>
            </c:numRef>
          </c:val>
        </c:ser>
        <c:ser>
          <c:idx val="7"/>
          <c:order val="7"/>
          <c:tx>
            <c:strRef>
              <c:f>x1x2!$B$18</c:f>
              <c:strCache>
                <c:ptCount val="1"/>
                <c:pt idx="0">
                  <c:v>0,75</c:v>
                </c:pt>
              </c:strCache>
            </c:strRef>
          </c:tx>
          <c:spPr>
            <a:solidFill>
              <a:srgbClr val="CCCCFF"/>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x1x2!$C$18:$K$18</c:f>
              <c:numCache>
                <c:formatCode>0.00</c:formatCode>
                <c:ptCount val="9"/>
                <c:pt idx="0">
                  <c:v>10.945601851851851</c:v>
                </c:pt>
                <c:pt idx="1">
                  <c:v>11.496759259259255</c:v>
                </c:pt>
                <c:pt idx="2">
                  <c:v>12.038657407407401</c:v>
                </c:pt>
                <c:pt idx="3">
                  <c:v>12.571296296296289</c:v>
                </c:pt>
                <c:pt idx="4">
                  <c:v>13.094675925925918</c:v>
                </c:pt>
                <c:pt idx="5">
                  <c:v>13.608796296296289</c:v>
                </c:pt>
                <c:pt idx="6">
                  <c:v>14.113657407407402</c:v>
                </c:pt>
                <c:pt idx="7">
                  <c:v>14.609259259259256</c:v>
                </c:pt>
                <c:pt idx="8">
                  <c:v>15.095601851851852</c:v>
                </c:pt>
              </c:numCache>
            </c:numRef>
          </c:val>
        </c:ser>
        <c:ser>
          <c:idx val="8"/>
          <c:order val="8"/>
          <c:tx>
            <c:strRef>
              <c:f>x1x2!$B$19</c:f>
              <c:strCache>
                <c:ptCount val="1"/>
                <c:pt idx="0">
                  <c:v>1</c:v>
                </c:pt>
              </c:strCache>
            </c:strRef>
          </c:tx>
          <c:spPr>
            <a:solidFill>
              <a:srgbClr val="000080"/>
            </a:solidFill>
            <a:ln w="12700">
              <a:solidFill>
                <a:srgbClr val="000000"/>
              </a:solidFill>
              <a:prstDash val="solid"/>
            </a:ln>
            <a:sp3d prstMaterial="flat"/>
          </c:spPr>
          <c:cat>
            <c:numRef>
              <c:f>x1x2!$C$10:$K$10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x1x2!$C$19:$K$19</c:f>
              <c:numCache>
                <c:formatCode>0.00</c:formatCode>
                <c:ptCount val="9"/>
                <c:pt idx="0">
                  <c:v>11.944444444444446</c:v>
                </c:pt>
                <c:pt idx="1">
                  <c:v>12.568518518518516</c:v>
                </c:pt>
                <c:pt idx="2">
                  <c:v>13.183333333333328</c:v>
                </c:pt>
                <c:pt idx="3">
                  <c:v>13.788888888888883</c:v>
                </c:pt>
                <c:pt idx="4">
                  <c:v>14.385185185185177</c:v>
                </c:pt>
                <c:pt idx="5">
                  <c:v>14.972222222222214</c:v>
                </c:pt>
                <c:pt idx="6">
                  <c:v>15.549999999999994</c:v>
                </c:pt>
                <c:pt idx="7">
                  <c:v>16.118518518518517</c:v>
                </c:pt>
                <c:pt idx="8">
                  <c:v>16.677777777777777</c:v>
                </c:pt>
              </c:numCache>
            </c:numRef>
          </c:val>
        </c:ser>
        <c:bandFmts>
          <c:bandFmt>
            <c:idx val="0"/>
            <c:spPr>
              <a:solidFill>
                <a:srgbClr val="9999FF"/>
              </a:solidFill>
              <a:ln w="12700">
                <a:solidFill>
                  <a:srgbClr val="000000"/>
                </a:solidFill>
                <a:prstDash val="solid"/>
              </a:ln>
              <a:sp3d prstMaterial="flat"/>
            </c:spPr>
          </c:bandFmt>
          <c:bandFmt>
            <c:idx val="1"/>
            <c:spPr>
              <a:solidFill>
                <a:srgbClr val="993366"/>
              </a:solidFill>
              <a:ln w="12700">
                <a:solidFill>
                  <a:srgbClr val="000000"/>
                </a:solidFill>
                <a:prstDash val="solid"/>
              </a:ln>
              <a:sp3d prstMaterial="flat"/>
            </c:spPr>
          </c:bandFmt>
          <c:bandFmt>
            <c:idx val="2"/>
            <c:spPr>
              <a:solidFill>
                <a:srgbClr val="FFFFCC"/>
              </a:solidFill>
              <a:ln w="12700">
                <a:solidFill>
                  <a:srgbClr val="000000"/>
                </a:solidFill>
                <a:prstDash val="solid"/>
              </a:ln>
              <a:sp3d prstMaterial="flat"/>
            </c:spPr>
          </c:bandFmt>
          <c:bandFmt>
            <c:idx val="3"/>
            <c:spPr>
              <a:solidFill>
                <a:srgbClr val="CCFFFF"/>
              </a:solidFill>
              <a:ln w="12700">
                <a:solidFill>
                  <a:srgbClr val="000000"/>
                </a:solidFill>
                <a:prstDash val="solid"/>
              </a:ln>
              <a:sp3d prstMaterial="flat"/>
            </c:spPr>
          </c:bandFmt>
          <c:bandFmt>
            <c:idx val="4"/>
            <c:spPr>
              <a:solidFill>
                <a:srgbClr val="660066"/>
              </a:solidFill>
              <a:ln w="12700">
                <a:solidFill>
                  <a:srgbClr val="000000"/>
                </a:solidFill>
                <a:prstDash val="solid"/>
              </a:ln>
              <a:sp3d prstMaterial="flat"/>
            </c:spPr>
          </c:bandFmt>
          <c:bandFmt>
            <c:idx val="5"/>
            <c:spPr>
              <a:solidFill>
                <a:srgbClr val="FF8080"/>
              </a:solidFill>
              <a:ln w="12700">
                <a:solidFill>
                  <a:srgbClr val="000000"/>
                </a:solidFill>
                <a:prstDash val="solid"/>
              </a:ln>
              <a:sp3d prstMaterial="flat"/>
            </c:spPr>
          </c:bandFmt>
        </c:bandFmts>
        <c:axId val="158575072"/>
        <c:axId val="158581736"/>
        <c:axId val="158572872"/>
      </c:surface3DChart>
      <c:catAx>
        <c:axId val="158575072"/>
        <c:scaling>
          <c:orientation val="minMax"/>
        </c:scaling>
        <c:delete val="0"/>
        <c:axPos val="b"/>
        <c:title>
          <c:tx>
            <c:rich>
              <a:bodyPr/>
              <a:lstStyle/>
              <a:p>
                <a:pPr>
                  <a:defRPr sz="2800" b="1" i="0" u="none" strike="noStrike" baseline="0">
                    <a:solidFill>
                      <a:srgbClr val="000000"/>
                    </a:solidFill>
                    <a:latin typeface="Arial"/>
                    <a:ea typeface="Arial"/>
                    <a:cs typeface="Arial"/>
                  </a:defRPr>
                </a:pPr>
                <a:r>
                  <a:rPr lang="fr-FR"/>
                  <a:t>X1</a:t>
                </a:r>
              </a:p>
            </c:rich>
          </c:tx>
          <c:layout>
            <c:manualLayout>
              <c:xMode val="edge"/>
              <c:yMode val="edge"/>
              <c:x val="0.34687507218260155"/>
              <c:y val="0.86195288998068587"/>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81736"/>
        <c:crosses val="autoZero"/>
        <c:auto val="1"/>
        <c:lblAlgn val="ctr"/>
        <c:lblOffset val="100"/>
        <c:tickLblSkip val="1"/>
        <c:tickMarkSkip val="1"/>
        <c:noMultiLvlLbl val="1"/>
      </c:catAx>
      <c:valAx>
        <c:axId val="158581736"/>
        <c:scaling>
          <c:orientation val="minMax"/>
        </c:scaling>
        <c:delete val="0"/>
        <c:axPos val="l"/>
        <c:majorGridlines>
          <c:spPr>
            <a:ln w="3175">
              <a:solidFill>
                <a:srgbClr val="000000"/>
              </a:solidFill>
              <a:prstDash val="solid"/>
            </a:ln>
          </c:spPr>
        </c:majorGridlines>
        <c:numFmt formatCode="0.00" sourceLinked="1"/>
        <c:majorTickMark val="out"/>
        <c:minorTickMark val="none"/>
        <c:tickLblPos val="nextTo"/>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75072"/>
        <c:crosses val="autoZero"/>
        <c:crossBetween val="between"/>
      </c:valAx>
      <c:serAx>
        <c:axId val="158572872"/>
        <c:scaling>
          <c:orientation val="minMax"/>
        </c:scaling>
        <c:delete val="0"/>
        <c:axPos val="b"/>
        <c:title>
          <c:tx>
            <c:rich>
              <a:bodyPr/>
              <a:lstStyle/>
              <a:p>
                <a:pPr>
                  <a:defRPr sz="2800" b="1" i="0" u="none" strike="noStrike" baseline="0">
                    <a:solidFill>
                      <a:srgbClr val="000000"/>
                    </a:solidFill>
                    <a:latin typeface="Arial"/>
                    <a:ea typeface="Arial"/>
                    <a:cs typeface="Arial"/>
                  </a:defRPr>
                </a:pPr>
                <a:r>
                  <a:rPr lang="fr-FR"/>
                  <a:t>X2</a:t>
                </a:r>
              </a:p>
            </c:rich>
          </c:tx>
          <c:layout>
            <c:manualLayout>
              <c:xMode val="edge"/>
              <c:yMode val="edge"/>
              <c:x val="0.77187495450101429"/>
              <c:y val="0.71885525433725139"/>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81736"/>
        <c:crosses val="autoZero"/>
        <c:tickLblSkip val="2"/>
        <c:tickMarkSkip val="1"/>
      </c:serAx>
      <c:spPr>
        <a:noFill/>
        <a:ln w="25400">
          <a:noFill/>
        </a:ln>
      </c:spPr>
    </c:plotArea>
    <c:plotVisOnly val="1"/>
    <c:dispBlanksAs val="gap"/>
    <c:showDLblsOverMax val="0"/>
  </c:chart>
  <c:spPr>
    <a:noFill/>
    <a:ln w="9525">
      <a:noFill/>
    </a:ln>
  </c:spPr>
  <c:txPr>
    <a:bodyPr/>
    <a:lstStyle/>
    <a:p>
      <a:pPr>
        <a:defRPr sz="1000" b="0" i="0" u="none" strike="noStrike" baseline="0">
          <a:solidFill>
            <a:srgbClr val="000000"/>
          </a:solidFill>
          <a:latin typeface="Arial"/>
          <a:ea typeface="Arial"/>
          <a:cs typeface="Arial"/>
        </a:defRPr>
      </a:pPr>
      <a:endParaRPr lang="fr-FR"/>
    </a:p>
  </c:txPr>
  <c:userShapes r:id="rId1"/>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hPercent val="100"/>
      <c:rotY val="20"/>
      <c:depthPercent val="100"/>
      <c:rAngAx val="0"/>
    </c:view3D>
    <c:floor>
      <c:thickness val="0"/>
      <c:spPr>
        <a:solidFill>
          <a:srgbClr val="C0C0C0"/>
        </a:solidFill>
        <a:ln w="3175">
          <a:solidFill>
            <a:srgbClr val="000000"/>
          </a:solidFill>
          <a:prstDash val="solid"/>
        </a:ln>
      </c:spPr>
    </c:floor>
    <c:sideWall>
      <c:thickness val="0"/>
      <c:spPr>
        <a:solidFill>
          <a:srgbClr val="C0C0C0"/>
        </a:solidFill>
        <a:ln w="12700">
          <a:solidFill>
            <a:srgbClr val="808080"/>
          </a:solidFill>
          <a:prstDash val="solid"/>
        </a:ln>
      </c:spPr>
    </c:sideWall>
    <c:backWall>
      <c:thickness val="0"/>
      <c:spPr>
        <a:solidFill>
          <a:srgbClr val="C0C0C0"/>
        </a:solidFill>
        <a:ln w="12700">
          <a:solidFill>
            <a:srgbClr val="808080"/>
          </a:solidFill>
          <a:prstDash val="solid"/>
        </a:ln>
      </c:spPr>
    </c:backWall>
    <c:plotArea>
      <c:layout>
        <c:manualLayout>
          <c:layoutTarget val="inner"/>
          <c:xMode val="edge"/>
          <c:yMode val="edge"/>
          <c:x val="5.5208333333333331E-2"/>
          <c:y val="1.5151515151515152E-2"/>
          <c:w val="0.78645833333333337"/>
          <c:h val="0.87878787878787878"/>
        </c:manualLayout>
      </c:layout>
      <c:surface3DChart>
        <c:wireframe val="0"/>
        <c:ser>
          <c:idx val="0"/>
          <c:order val="0"/>
          <c:tx>
            <c:strRef>
              <c:f>x1x3!$B$11</c:f>
              <c:strCache>
                <c:ptCount val="1"/>
                <c:pt idx="0">
                  <c:v>-1</c:v>
                </c:pt>
              </c:strCache>
            </c:strRef>
          </c:tx>
          <c:spPr>
            <a:solidFill>
              <a:srgbClr val="9999FF"/>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x1x3!$C$11:$K$11</c:f>
              <c:numCache>
                <c:formatCode>0.00</c:formatCode>
                <c:ptCount val="9"/>
                <c:pt idx="0">
                  <c:v>7.5111111111111146</c:v>
                </c:pt>
                <c:pt idx="1">
                  <c:v>7.6768518518518514</c:v>
                </c:pt>
                <c:pt idx="2">
                  <c:v>7.8333333333333304</c:v>
                </c:pt>
                <c:pt idx="3">
                  <c:v>7.9805555555555507</c:v>
                </c:pt>
                <c:pt idx="4">
                  <c:v>8.1185185185185134</c:v>
                </c:pt>
                <c:pt idx="5">
                  <c:v>8.2472222222222182</c:v>
                </c:pt>
                <c:pt idx="6">
                  <c:v>8.3666666666666636</c:v>
                </c:pt>
                <c:pt idx="7">
                  <c:v>8.4768518518518512</c:v>
                </c:pt>
                <c:pt idx="8">
                  <c:v>8.5777777777777811</c:v>
                </c:pt>
              </c:numCache>
            </c:numRef>
          </c:val>
        </c:ser>
        <c:ser>
          <c:idx val="1"/>
          <c:order val="1"/>
          <c:tx>
            <c:strRef>
              <c:f>x1x3!$B$12</c:f>
              <c:strCache>
                <c:ptCount val="1"/>
                <c:pt idx="0">
                  <c:v>-0,75</c:v>
                </c:pt>
              </c:strCache>
            </c:strRef>
          </c:tx>
          <c:spPr>
            <a:solidFill>
              <a:srgbClr val="993366"/>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x1x3!$C$12:$K$12</c:f>
              <c:numCache>
                <c:formatCode>0.00</c:formatCode>
                <c:ptCount val="9"/>
                <c:pt idx="0">
                  <c:v>8.5893518518518519</c:v>
                </c:pt>
                <c:pt idx="1">
                  <c:v>8.7967592592592574</c:v>
                </c:pt>
                <c:pt idx="2">
                  <c:v>8.9949074074074016</c:v>
                </c:pt>
                <c:pt idx="3">
                  <c:v>9.1837962962962898</c:v>
                </c:pt>
                <c:pt idx="4">
                  <c:v>9.3634259259259185</c:v>
                </c:pt>
                <c:pt idx="5">
                  <c:v>9.5337962962962894</c:v>
                </c:pt>
                <c:pt idx="6">
                  <c:v>9.6949074074074026</c:v>
                </c:pt>
                <c:pt idx="7">
                  <c:v>9.8467592592592563</c:v>
                </c:pt>
                <c:pt idx="8">
                  <c:v>9.9893518518518523</c:v>
                </c:pt>
              </c:numCache>
            </c:numRef>
          </c:val>
        </c:ser>
        <c:ser>
          <c:idx val="2"/>
          <c:order val="2"/>
          <c:tx>
            <c:strRef>
              <c:f>x1x3!$B$13</c:f>
              <c:strCache>
                <c:ptCount val="1"/>
                <c:pt idx="0">
                  <c:v>-0,5</c:v>
                </c:pt>
              </c:strCache>
            </c:strRef>
          </c:tx>
          <c:spPr>
            <a:solidFill>
              <a:srgbClr val="FFFFCC"/>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x1x3!$C$13:$K$13</c:f>
              <c:numCache>
                <c:formatCode>0.00</c:formatCode>
                <c:ptCount val="9"/>
                <c:pt idx="0">
                  <c:v>9.2833333333333332</c:v>
                </c:pt>
                <c:pt idx="1">
                  <c:v>9.532407407407403</c:v>
                </c:pt>
                <c:pt idx="2">
                  <c:v>9.772222222222215</c:v>
                </c:pt>
                <c:pt idx="3">
                  <c:v>10.002777777777769</c:v>
                </c:pt>
                <c:pt idx="4">
                  <c:v>10.224074074074064</c:v>
                </c:pt>
                <c:pt idx="5">
                  <c:v>10.436111111111103</c:v>
                </c:pt>
                <c:pt idx="6">
                  <c:v>10.638888888888882</c:v>
                </c:pt>
                <c:pt idx="7">
                  <c:v>10.832407407407404</c:v>
                </c:pt>
                <c:pt idx="8">
                  <c:v>11.016666666666666</c:v>
                </c:pt>
              </c:numCache>
            </c:numRef>
          </c:val>
        </c:ser>
        <c:ser>
          <c:idx val="3"/>
          <c:order val="3"/>
          <c:tx>
            <c:strRef>
              <c:f>x1x3!$B$14</c:f>
              <c:strCache>
                <c:ptCount val="1"/>
                <c:pt idx="0">
                  <c:v>-0,25</c:v>
                </c:pt>
              </c:strCache>
            </c:strRef>
          </c:tx>
          <c:spPr>
            <a:solidFill>
              <a:srgbClr val="CCFFFF"/>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x1x3!$C$14:$K$14</c:f>
              <c:numCache>
                <c:formatCode>0.00</c:formatCode>
                <c:ptCount val="9"/>
                <c:pt idx="0">
                  <c:v>9.593055555555555</c:v>
                </c:pt>
                <c:pt idx="1">
                  <c:v>9.8837962962962909</c:v>
                </c:pt>
                <c:pt idx="2">
                  <c:v>10.165277777777771</c:v>
                </c:pt>
                <c:pt idx="3">
                  <c:v>10.437499999999991</c:v>
                </c:pt>
                <c:pt idx="4">
                  <c:v>10.700462962962952</c:v>
                </c:pt>
                <c:pt idx="5">
                  <c:v>10.954166666666657</c:v>
                </c:pt>
                <c:pt idx="6">
                  <c:v>11.198611111111104</c:v>
                </c:pt>
                <c:pt idx="7">
                  <c:v>11.433796296296292</c:v>
                </c:pt>
                <c:pt idx="8">
                  <c:v>11.659722222222221</c:v>
                </c:pt>
              </c:numCache>
            </c:numRef>
          </c:val>
        </c:ser>
        <c:ser>
          <c:idx val="4"/>
          <c:order val="4"/>
          <c:tx>
            <c:strRef>
              <c:f>x1x3!$B$15</c:f>
              <c:strCache>
                <c:ptCount val="1"/>
                <c:pt idx="0">
                  <c:v>0</c:v>
                </c:pt>
              </c:strCache>
            </c:strRef>
          </c:tx>
          <c:spPr>
            <a:solidFill>
              <a:srgbClr val="660066"/>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x1x3!$C$15:$K$15</c:f>
              <c:numCache>
                <c:formatCode>0.00</c:formatCode>
                <c:ptCount val="9"/>
                <c:pt idx="0">
                  <c:v>9.5185185185185173</c:v>
                </c:pt>
                <c:pt idx="1">
                  <c:v>9.850925925925921</c:v>
                </c:pt>
                <c:pt idx="2">
                  <c:v>10.174074074074065</c:v>
                </c:pt>
                <c:pt idx="3">
                  <c:v>10.487962962962953</c:v>
                </c:pt>
                <c:pt idx="4">
                  <c:v>10.792592592592582</c:v>
                </c:pt>
                <c:pt idx="5">
                  <c:v>11.087962962962953</c:v>
                </c:pt>
                <c:pt idx="6">
                  <c:v>11.374074074074066</c:v>
                </c:pt>
                <c:pt idx="7">
                  <c:v>11.65092592592592</c:v>
                </c:pt>
                <c:pt idx="8">
                  <c:v>11.918518518518516</c:v>
                </c:pt>
              </c:numCache>
            </c:numRef>
          </c:val>
        </c:ser>
        <c:ser>
          <c:idx val="5"/>
          <c:order val="5"/>
          <c:tx>
            <c:strRef>
              <c:f>x1x3!$B$16</c:f>
              <c:strCache>
                <c:ptCount val="1"/>
                <c:pt idx="0">
                  <c:v>0,25</c:v>
                </c:pt>
              </c:strCache>
            </c:strRef>
          </c:tx>
          <c:spPr>
            <a:solidFill>
              <a:srgbClr val="FF8080"/>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x1x3!$C$16:$K$16</c:f>
              <c:numCache>
                <c:formatCode>0.00</c:formatCode>
                <c:ptCount val="9"/>
                <c:pt idx="0">
                  <c:v>9.05972222222222</c:v>
                </c:pt>
                <c:pt idx="1">
                  <c:v>9.4337962962962916</c:v>
                </c:pt>
                <c:pt idx="2">
                  <c:v>9.7986111111111036</c:v>
                </c:pt>
                <c:pt idx="3">
                  <c:v>10.154166666666656</c:v>
                </c:pt>
                <c:pt idx="4">
                  <c:v>10.500462962962953</c:v>
                </c:pt>
                <c:pt idx="5">
                  <c:v>10.83749999999999</c:v>
                </c:pt>
                <c:pt idx="6">
                  <c:v>11.165277777777769</c:v>
                </c:pt>
                <c:pt idx="7">
                  <c:v>11.483796296296291</c:v>
                </c:pt>
                <c:pt idx="8">
                  <c:v>11.793055555555554</c:v>
                </c:pt>
              </c:numCache>
            </c:numRef>
          </c:val>
        </c:ser>
        <c:ser>
          <c:idx val="6"/>
          <c:order val="6"/>
          <c:tx>
            <c:strRef>
              <c:f>x1x3!$B$17</c:f>
              <c:strCache>
                <c:ptCount val="1"/>
                <c:pt idx="0">
                  <c:v>0,5</c:v>
                </c:pt>
              </c:strCache>
            </c:strRef>
          </c:tx>
          <c:spPr>
            <a:solidFill>
              <a:srgbClr val="0066CC"/>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x1x3!$C$17:$K$17</c:f>
              <c:numCache>
                <c:formatCode>0.00</c:formatCode>
                <c:ptCount val="9"/>
                <c:pt idx="0">
                  <c:v>8.216666666666665</c:v>
                </c:pt>
                <c:pt idx="1">
                  <c:v>8.6324074074074026</c:v>
                </c:pt>
                <c:pt idx="2">
                  <c:v>9.0388888888888808</c:v>
                </c:pt>
                <c:pt idx="3">
                  <c:v>9.4361111111111029</c:v>
                </c:pt>
                <c:pt idx="4">
                  <c:v>9.8240740740740655</c:v>
                </c:pt>
                <c:pt idx="5">
                  <c:v>10.202777777777769</c:v>
                </c:pt>
                <c:pt idx="6">
                  <c:v>10.572222222222216</c:v>
                </c:pt>
                <c:pt idx="7">
                  <c:v>10.932407407407403</c:v>
                </c:pt>
                <c:pt idx="8">
                  <c:v>11.283333333333331</c:v>
                </c:pt>
              </c:numCache>
            </c:numRef>
          </c:val>
        </c:ser>
        <c:ser>
          <c:idx val="7"/>
          <c:order val="7"/>
          <c:tx>
            <c:strRef>
              <c:f>x1x3!$B$18</c:f>
              <c:strCache>
                <c:ptCount val="1"/>
                <c:pt idx="0">
                  <c:v>0,75</c:v>
                </c:pt>
              </c:strCache>
            </c:strRef>
          </c:tx>
          <c:spPr>
            <a:solidFill>
              <a:srgbClr val="CCCCFF"/>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x1x3!$C$18:$K$18</c:f>
              <c:numCache>
                <c:formatCode>0.00</c:formatCode>
                <c:ptCount val="9"/>
                <c:pt idx="0">
                  <c:v>6.9893518518518523</c:v>
                </c:pt>
                <c:pt idx="1">
                  <c:v>7.446759259259256</c:v>
                </c:pt>
                <c:pt idx="2">
                  <c:v>7.8949074074074019</c:v>
                </c:pt>
                <c:pt idx="3">
                  <c:v>8.3337962962962884</c:v>
                </c:pt>
                <c:pt idx="4">
                  <c:v>8.7634259259259188</c:v>
                </c:pt>
                <c:pt idx="5">
                  <c:v>9.1837962962962898</c:v>
                </c:pt>
                <c:pt idx="6">
                  <c:v>9.5949074074074012</c:v>
                </c:pt>
                <c:pt idx="7">
                  <c:v>9.9967592592592567</c:v>
                </c:pt>
                <c:pt idx="8">
                  <c:v>10.389351851851853</c:v>
                </c:pt>
              </c:numCache>
            </c:numRef>
          </c:val>
        </c:ser>
        <c:ser>
          <c:idx val="8"/>
          <c:order val="8"/>
          <c:tx>
            <c:strRef>
              <c:f>x1x3!$B$19</c:f>
              <c:strCache>
                <c:ptCount val="1"/>
                <c:pt idx="0">
                  <c:v>1</c:v>
                </c:pt>
              </c:strCache>
            </c:strRef>
          </c:tx>
          <c:spPr>
            <a:solidFill>
              <a:srgbClr val="000080"/>
            </a:solidFill>
            <a:ln w="12700">
              <a:solidFill>
                <a:srgbClr val="000000"/>
              </a:solidFill>
              <a:prstDash val="solid"/>
            </a:ln>
            <a:sp3d prstMaterial="flat"/>
          </c:spPr>
          <c:cat>
            <c:numRef>
              <c:f>x1x3!$C$10:$K$10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x1x3!$C$19:$K$19</c:f>
              <c:numCache>
                <c:formatCode>0.00</c:formatCode>
                <c:ptCount val="9"/>
                <c:pt idx="0">
                  <c:v>5.37777777777778</c:v>
                </c:pt>
                <c:pt idx="1">
                  <c:v>5.8768518518518507</c:v>
                </c:pt>
                <c:pt idx="2">
                  <c:v>6.3666666666666627</c:v>
                </c:pt>
                <c:pt idx="3">
                  <c:v>6.847222222222217</c:v>
                </c:pt>
                <c:pt idx="4">
                  <c:v>7.3185185185185126</c:v>
                </c:pt>
                <c:pt idx="5">
                  <c:v>7.7805555555555497</c:v>
                </c:pt>
                <c:pt idx="6">
                  <c:v>8.2333333333333307</c:v>
                </c:pt>
                <c:pt idx="7">
                  <c:v>8.6768518518518505</c:v>
                </c:pt>
                <c:pt idx="8">
                  <c:v>9.1111111111111143</c:v>
                </c:pt>
              </c:numCache>
            </c:numRef>
          </c:val>
        </c:ser>
        <c:bandFmts>
          <c:bandFmt>
            <c:idx val="0"/>
            <c:spPr>
              <a:solidFill>
                <a:srgbClr val="9999FF"/>
              </a:solidFill>
              <a:ln w="12700">
                <a:solidFill>
                  <a:srgbClr val="000000"/>
                </a:solidFill>
                <a:prstDash val="solid"/>
              </a:ln>
              <a:sp3d prstMaterial="flat"/>
            </c:spPr>
          </c:bandFmt>
          <c:bandFmt>
            <c:idx val="1"/>
            <c:spPr>
              <a:solidFill>
                <a:srgbClr val="993366"/>
              </a:solidFill>
              <a:ln w="12700">
                <a:solidFill>
                  <a:srgbClr val="000000"/>
                </a:solidFill>
                <a:prstDash val="solid"/>
              </a:ln>
              <a:sp3d prstMaterial="flat"/>
            </c:spPr>
          </c:bandFmt>
          <c:bandFmt>
            <c:idx val="2"/>
            <c:spPr>
              <a:solidFill>
                <a:srgbClr val="FFFFCC"/>
              </a:solidFill>
              <a:ln w="12700">
                <a:solidFill>
                  <a:srgbClr val="000000"/>
                </a:solidFill>
                <a:prstDash val="solid"/>
              </a:ln>
              <a:sp3d prstMaterial="flat"/>
            </c:spPr>
          </c:bandFmt>
          <c:bandFmt>
            <c:idx val="3"/>
            <c:spPr>
              <a:solidFill>
                <a:srgbClr val="CCFFFF"/>
              </a:solidFill>
              <a:ln w="12700">
                <a:solidFill>
                  <a:srgbClr val="000000"/>
                </a:solidFill>
                <a:prstDash val="solid"/>
              </a:ln>
              <a:sp3d prstMaterial="flat"/>
            </c:spPr>
          </c:bandFmt>
          <c:bandFmt>
            <c:idx val="4"/>
            <c:spPr>
              <a:solidFill>
                <a:srgbClr val="660066"/>
              </a:solidFill>
              <a:ln w="12700">
                <a:solidFill>
                  <a:srgbClr val="000000"/>
                </a:solidFill>
                <a:prstDash val="solid"/>
              </a:ln>
              <a:sp3d prstMaterial="flat"/>
            </c:spPr>
          </c:bandFmt>
          <c:bandFmt>
            <c:idx val="5"/>
            <c:spPr>
              <a:solidFill>
                <a:srgbClr val="FF8080"/>
              </a:solidFill>
              <a:ln w="12700">
                <a:solidFill>
                  <a:srgbClr val="000000"/>
                </a:solidFill>
                <a:prstDash val="solid"/>
              </a:ln>
              <a:sp3d prstMaterial="flat"/>
            </c:spPr>
          </c:bandFmt>
          <c:bandFmt>
            <c:idx val="6"/>
            <c:spPr>
              <a:solidFill>
                <a:srgbClr val="0066CC"/>
              </a:solidFill>
              <a:ln w="12700">
                <a:solidFill>
                  <a:srgbClr val="000000"/>
                </a:solidFill>
                <a:prstDash val="solid"/>
              </a:ln>
              <a:sp3d prstMaterial="flat"/>
            </c:spPr>
          </c:bandFmt>
          <c:bandFmt>
            <c:idx val="7"/>
            <c:spPr>
              <a:solidFill>
                <a:srgbClr val="9999FF"/>
              </a:solidFill>
              <a:ln w="12700">
                <a:solidFill>
                  <a:srgbClr val="000000"/>
                </a:solidFill>
                <a:prstDash val="solid"/>
              </a:ln>
              <a:sp3d prstMaterial="flat"/>
            </c:spPr>
          </c:bandFmt>
        </c:bandFmts>
        <c:axId val="158578600"/>
        <c:axId val="158580168"/>
        <c:axId val="158568632"/>
      </c:surface3DChart>
      <c:catAx>
        <c:axId val="158578600"/>
        <c:scaling>
          <c:orientation val="minMax"/>
        </c:scaling>
        <c:delete val="0"/>
        <c:axPos val="b"/>
        <c:title>
          <c:tx>
            <c:rich>
              <a:bodyPr/>
              <a:lstStyle/>
              <a:p>
                <a:pPr>
                  <a:defRPr sz="2000" b="1" i="0" u="none" strike="noStrike" baseline="0">
                    <a:solidFill>
                      <a:srgbClr val="000000"/>
                    </a:solidFill>
                    <a:latin typeface="Arial"/>
                    <a:ea typeface="Arial"/>
                    <a:cs typeface="Arial"/>
                  </a:defRPr>
                </a:pPr>
                <a:r>
                  <a:rPr lang="fr-FR"/>
                  <a:t>X1</a:t>
                </a:r>
              </a:p>
            </c:rich>
          </c:tx>
          <c:layout>
            <c:manualLayout>
              <c:xMode val="edge"/>
              <c:yMode val="edge"/>
              <c:x val="0.32500009031377636"/>
              <c:y val="0.88552189148525218"/>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80168"/>
        <c:crosses val="autoZero"/>
        <c:auto val="1"/>
        <c:lblAlgn val="ctr"/>
        <c:lblOffset val="100"/>
        <c:tickLblSkip val="1"/>
        <c:tickMarkSkip val="1"/>
        <c:noMultiLvlLbl val="1"/>
      </c:catAx>
      <c:valAx>
        <c:axId val="158580168"/>
        <c:scaling>
          <c:orientation val="minMax"/>
        </c:scaling>
        <c:delete val="0"/>
        <c:axPos val="l"/>
        <c:majorGridlines>
          <c:spPr>
            <a:ln w="3175">
              <a:solidFill>
                <a:srgbClr val="000000"/>
              </a:solidFill>
              <a:prstDash val="solid"/>
            </a:ln>
          </c:spPr>
        </c:majorGridlines>
        <c:numFmt formatCode="0.00" sourceLinked="1"/>
        <c:majorTickMark val="out"/>
        <c:minorTickMark val="none"/>
        <c:tickLblPos val="nextTo"/>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78600"/>
        <c:crosses val="autoZero"/>
        <c:crossBetween val="between"/>
      </c:valAx>
      <c:serAx>
        <c:axId val="158568632"/>
        <c:scaling>
          <c:orientation val="minMax"/>
        </c:scaling>
        <c:delete val="0"/>
        <c:axPos val="b"/>
        <c:title>
          <c:tx>
            <c:rich>
              <a:bodyPr/>
              <a:lstStyle/>
              <a:p>
                <a:pPr>
                  <a:defRPr sz="2000" b="1" i="0" u="none" strike="noStrike" baseline="0">
                    <a:solidFill>
                      <a:srgbClr val="000000"/>
                    </a:solidFill>
                    <a:latin typeface="Arial"/>
                    <a:ea typeface="Arial"/>
                    <a:cs typeface="Arial"/>
                  </a:defRPr>
                </a:pPr>
                <a:r>
                  <a:rPr lang="fr-FR"/>
                  <a:t>X3</a:t>
                </a:r>
              </a:p>
            </c:rich>
          </c:tx>
          <c:layout>
            <c:manualLayout>
              <c:xMode val="edge"/>
              <c:yMode val="edge"/>
              <c:x val="0.73645837974457951"/>
              <c:y val="0.75420875659410092"/>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80168"/>
        <c:crosses val="autoZero"/>
        <c:tickLblSkip val="2"/>
        <c:tickMarkSkip val="1"/>
      </c:serAx>
      <c:spPr>
        <a:noFill/>
        <a:ln w="25400">
          <a:noFill/>
        </a:ln>
      </c:spPr>
    </c:plotArea>
    <c:legend>
      <c:legendPos val="r"/>
      <c:legendEntry>
        <c:idx val="0"/>
        <c:txPr>
          <a:bodyPr/>
          <a:lstStyle/>
          <a:p>
            <a:pPr rtl="0">
              <a:defRPr sz="920" b="0" i="0" u="none" strike="noStrike" baseline="0">
                <a:solidFill>
                  <a:srgbClr val="000000"/>
                </a:solidFill>
                <a:latin typeface="Arial"/>
                <a:ea typeface="Arial"/>
                <a:cs typeface="Arial"/>
              </a:defRPr>
            </a:pPr>
            <a:endParaRPr lang="fr-FR"/>
          </a:p>
        </c:txPr>
      </c:legendEntry>
      <c:legendEntry>
        <c:idx val="1"/>
        <c:txPr>
          <a:bodyPr/>
          <a:lstStyle/>
          <a:p>
            <a:pPr rtl="0">
              <a:defRPr sz="920" b="0" i="0" u="none" strike="noStrike" baseline="0">
                <a:solidFill>
                  <a:srgbClr val="000000"/>
                </a:solidFill>
                <a:latin typeface="Arial"/>
                <a:ea typeface="Arial"/>
                <a:cs typeface="Arial"/>
              </a:defRPr>
            </a:pPr>
            <a:endParaRPr lang="fr-FR"/>
          </a:p>
        </c:txPr>
      </c:legendEntry>
      <c:layout>
        <c:manualLayout>
          <c:xMode val="edge"/>
          <c:yMode val="edge"/>
          <c:x val="0.90403337969401942"/>
          <c:y val="0.37345331833520812"/>
          <c:w val="9.0403337969401948E-2"/>
          <c:h val="0.24859392575928008"/>
        </c:manualLayout>
      </c:layout>
      <c:overlay val="0"/>
      <c:spPr>
        <a:solidFill>
          <a:srgbClr val="FFFFFF"/>
        </a:solidFill>
        <a:ln w="3175">
          <a:solidFill>
            <a:srgbClr val="000000"/>
          </a:solidFill>
          <a:prstDash val="solid"/>
        </a:ln>
      </c:spPr>
      <c:txPr>
        <a:bodyPr/>
        <a:lstStyle/>
        <a:p>
          <a:pPr rtl="0">
            <a:defRPr sz="920" b="0" i="0" u="none" strike="noStrike" baseline="0">
              <a:solidFill>
                <a:srgbClr val="000000"/>
              </a:solidFill>
              <a:latin typeface="Arial"/>
              <a:ea typeface="Arial"/>
              <a:cs typeface="Arial"/>
            </a:defRPr>
          </a:pPr>
          <a:endParaRPr lang="fr-FR"/>
        </a:p>
      </c:txPr>
    </c:legend>
    <c:plotVisOnly val="1"/>
    <c:dispBlanksAs val="gap"/>
    <c:showDLblsOverMax val="0"/>
  </c:chart>
  <c:spPr>
    <a:noFill/>
    <a:ln w="9525">
      <a:noFill/>
    </a:ln>
  </c:spPr>
  <c:txPr>
    <a:bodyPr/>
    <a:lstStyle/>
    <a:p>
      <a:pPr>
        <a:defRPr sz="1000" b="0" i="0" u="none" strike="noStrike" baseline="0">
          <a:solidFill>
            <a:srgbClr val="000000"/>
          </a:solidFill>
          <a:latin typeface="Arial"/>
          <a:ea typeface="Arial"/>
          <a:cs typeface="Arial"/>
        </a:defRPr>
      </a:pPr>
      <a:endParaRPr lang="fr-FR"/>
    </a:p>
  </c:txPr>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hPercent val="100"/>
      <c:rotY val="30"/>
      <c:depthPercent val="100"/>
      <c:rAngAx val="0"/>
    </c:view3D>
    <c:floor>
      <c:thickness val="0"/>
      <c:spPr>
        <a:solidFill>
          <a:srgbClr val="C0C0C0"/>
        </a:solidFill>
        <a:ln w="3175">
          <a:solidFill>
            <a:srgbClr val="000000"/>
          </a:solidFill>
          <a:prstDash val="solid"/>
        </a:ln>
      </c:spPr>
    </c:floor>
    <c:sideWall>
      <c:thickness val="0"/>
      <c:spPr>
        <a:solidFill>
          <a:srgbClr val="C0C0C0"/>
        </a:solidFill>
        <a:ln w="12700">
          <a:solidFill>
            <a:srgbClr val="808080"/>
          </a:solidFill>
          <a:prstDash val="solid"/>
        </a:ln>
      </c:spPr>
    </c:sideWall>
    <c:backWall>
      <c:thickness val="0"/>
      <c:spPr>
        <a:solidFill>
          <a:srgbClr val="C0C0C0"/>
        </a:solidFill>
        <a:ln w="12700">
          <a:solidFill>
            <a:srgbClr val="808080"/>
          </a:solidFill>
          <a:prstDash val="solid"/>
        </a:ln>
      </c:spPr>
    </c:backWall>
    <c:plotArea>
      <c:layout>
        <c:manualLayout>
          <c:layoutTarget val="inner"/>
          <c:xMode val="edge"/>
          <c:yMode val="edge"/>
          <c:x val="5.5208333333333331E-2"/>
          <c:y val="1.5151515151515152E-2"/>
          <c:w val="0.78645833333333337"/>
          <c:h val="0.87878787878787878"/>
        </c:manualLayout>
      </c:layout>
      <c:surface3DChart>
        <c:wireframe val="0"/>
        <c:ser>
          <c:idx val="0"/>
          <c:order val="0"/>
          <c:tx>
            <c:strRef>
              <c:f>'x2x3 '!$B$11</c:f>
              <c:strCache>
                <c:ptCount val="1"/>
                <c:pt idx="0">
                  <c:v>-1</c:v>
                </c:pt>
              </c:strCache>
            </c:strRef>
          </c:tx>
          <c:spPr>
            <a:solidFill>
              <a:srgbClr val="9999FF"/>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'!$C$11:$K$11</c:f>
              <c:numCache>
                <c:formatCode>0.00</c:formatCode>
                <c:ptCount val="9"/>
                <c:pt idx="0">
                  <c:v>9.2111111111111086</c:v>
                </c:pt>
                <c:pt idx="1">
                  <c:v>8.5456018518518473</c:v>
                </c:pt>
                <c:pt idx="2">
                  <c:v>8.1416666666666622</c:v>
                </c:pt>
                <c:pt idx="3">
                  <c:v>7.9993055555555506</c:v>
                </c:pt>
                <c:pt idx="4">
                  <c:v>8.1185185185185134</c:v>
                </c:pt>
                <c:pt idx="5">
                  <c:v>8.4993055555555515</c:v>
                </c:pt>
                <c:pt idx="6">
                  <c:v>9.1416666666666622</c:v>
                </c:pt>
                <c:pt idx="7">
                  <c:v>10.045601851851849</c:v>
                </c:pt>
                <c:pt idx="8">
                  <c:v>11.211111111111109</c:v>
                </c:pt>
              </c:numCache>
            </c:numRef>
          </c:val>
        </c:ser>
        <c:ser>
          <c:idx val="1"/>
          <c:order val="1"/>
          <c:tx>
            <c:strRef>
              <c:f>'x2x3 '!$B$12</c:f>
              <c:strCache>
                <c:ptCount val="1"/>
                <c:pt idx="0">
                  <c:v>-0,75</c:v>
                </c:pt>
              </c:strCache>
            </c:strRef>
          </c:tx>
          <c:spPr>
            <a:solidFill>
              <a:srgbClr val="993366"/>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'!$C$12:$K$12</c:f>
              <c:numCache>
                <c:formatCode>0.00</c:formatCode>
                <c:ptCount val="9"/>
                <c:pt idx="0">
                  <c:v>10.331018518518514</c:v>
                </c:pt>
                <c:pt idx="1">
                  <c:v>9.6967592592592524</c:v>
                </c:pt>
                <c:pt idx="2">
                  <c:v>9.3240740740740673</c:v>
                </c:pt>
                <c:pt idx="3">
                  <c:v>9.2129629629629548</c:v>
                </c:pt>
                <c:pt idx="4">
                  <c:v>9.3634259259259185</c:v>
                </c:pt>
                <c:pt idx="5">
                  <c:v>9.7754629629629566</c:v>
                </c:pt>
                <c:pt idx="6">
                  <c:v>10.449074074074067</c:v>
                </c:pt>
                <c:pt idx="7">
                  <c:v>11.384259259259254</c:v>
                </c:pt>
                <c:pt idx="8">
                  <c:v>12.581018518518514</c:v>
                </c:pt>
              </c:numCache>
            </c:numRef>
          </c:val>
        </c:ser>
        <c:ser>
          <c:idx val="2"/>
          <c:order val="2"/>
          <c:tx>
            <c:strRef>
              <c:f>'x2x3 '!$B$13</c:f>
              <c:strCache>
                <c:ptCount val="1"/>
                <c:pt idx="0">
                  <c:v>-0,5</c:v>
                </c:pt>
              </c:strCache>
            </c:strRef>
          </c:tx>
          <c:spPr>
            <a:solidFill>
              <a:srgbClr val="FFFFCC"/>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'!$C$13:$K$13</c:f>
              <c:numCache>
                <c:formatCode>0.00</c:formatCode>
                <c:ptCount val="9"/>
                <c:pt idx="0">
                  <c:v>11.066666666666659</c:v>
                </c:pt>
                <c:pt idx="1">
                  <c:v>10.4636574074074</c:v>
                </c:pt>
                <c:pt idx="2">
                  <c:v>10.122222222222213</c:v>
                </c:pt>
                <c:pt idx="3">
                  <c:v>10.042361111111102</c:v>
                </c:pt>
                <c:pt idx="4">
                  <c:v>10.224074074074064</c:v>
                </c:pt>
                <c:pt idx="5">
                  <c:v>10.667361111111102</c:v>
                </c:pt>
                <c:pt idx="6">
                  <c:v>11.372222222222215</c:v>
                </c:pt>
                <c:pt idx="7">
                  <c:v>12.3386574074074</c:v>
                </c:pt>
                <c:pt idx="8">
                  <c:v>13.566666666666661</c:v>
                </c:pt>
              </c:numCache>
            </c:numRef>
          </c:val>
        </c:ser>
        <c:ser>
          <c:idx val="3"/>
          <c:order val="3"/>
          <c:tx>
            <c:strRef>
              <c:f>'x2x3 '!$B$14</c:f>
              <c:strCache>
                <c:ptCount val="1"/>
                <c:pt idx="0">
                  <c:v>-0,25</c:v>
                </c:pt>
              </c:strCache>
            </c:strRef>
          </c:tx>
          <c:spPr>
            <a:solidFill>
              <a:srgbClr val="CCFFFF"/>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'!$C$14:$K$14</c:f>
              <c:numCache>
                <c:formatCode>0.00</c:formatCode>
                <c:ptCount val="9"/>
                <c:pt idx="0">
                  <c:v>11.418055555555547</c:v>
                </c:pt>
                <c:pt idx="1">
                  <c:v>10.846296296296288</c:v>
                </c:pt>
                <c:pt idx="2">
                  <c:v>10.536111111111101</c:v>
                </c:pt>
                <c:pt idx="3">
                  <c:v>10.48749999999999</c:v>
                </c:pt>
                <c:pt idx="4">
                  <c:v>10.700462962962952</c:v>
                </c:pt>
                <c:pt idx="5">
                  <c:v>11.17499999999999</c:v>
                </c:pt>
                <c:pt idx="6">
                  <c:v>11.911111111111103</c:v>
                </c:pt>
                <c:pt idx="7">
                  <c:v>12.908796296296288</c:v>
                </c:pt>
                <c:pt idx="8">
                  <c:v>14.168055555555549</c:v>
                </c:pt>
              </c:numCache>
            </c:numRef>
          </c:val>
        </c:ser>
        <c:ser>
          <c:idx val="4"/>
          <c:order val="4"/>
          <c:tx>
            <c:strRef>
              <c:f>'x2x3 '!$B$15</c:f>
              <c:strCache>
                <c:ptCount val="1"/>
                <c:pt idx="0">
                  <c:v>0</c:v>
                </c:pt>
              </c:strCache>
            </c:strRef>
          </c:tx>
          <c:spPr>
            <a:solidFill>
              <a:srgbClr val="660066"/>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'!$C$15:$K$15</c:f>
              <c:numCache>
                <c:formatCode>0.00</c:formatCode>
                <c:ptCount val="9"/>
                <c:pt idx="0">
                  <c:v>11.385185185185177</c:v>
                </c:pt>
                <c:pt idx="1">
                  <c:v>10.844675925925916</c:v>
                </c:pt>
                <c:pt idx="2">
                  <c:v>10.565740740740731</c:v>
                </c:pt>
                <c:pt idx="3">
                  <c:v>10.548379629629618</c:v>
                </c:pt>
                <c:pt idx="4">
                  <c:v>10.792592592592582</c:v>
                </c:pt>
                <c:pt idx="5">
                  <c:v>11.29837962962962</c:v>
                </c:pt>
                <c:pt idx="6">
                  <c:v>12.065740740740731</c:v>
                </c:pt>
                <c:pt idx="7">
                  <c:v>13.094675925925918</c:v>
                </c:pt>
                <c:pt idx="8">
                  <c:v>14.385185185185177</c:v>
                </c:pt>
              </c:numCache>
            </c:numRef>
          </c:val>
        </c:ser>
        <c:ser>
          <c:idx val="5"/>
          <c:order val="5"/>
          <c:tx>
            <c:strRef>
              <c:f>'x2x3 '!$B$16</c:f>
              <c:strCache>
                <c:ptCount val="1"/>
                <c:pt idx="0">
                  <c:v>0,25</c:v>
                </c:pt>
              </c:strCache>
            </c:strRef>
          </c:tx>
          <c:spPr>
            <a:solidFill>
              <a:srgbClr val="FF8080"/>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'!$C$16:$K$16</c:f>
              <c:numCache>
                <c:formatCode>0.00</c:formatCode>
                <c:ptCount val="9"/>
                <c:pt idx="0">
                  <c:v>10.968055555555548</c:v>
                </c:pt>
                <c:pt idx="1">
                  <c:v>10.458796296296287</c:v>
                </c:pt>
                <c:pt idx="2">
                  <c:v>10.211111111111101</c:v>
                </c:pt>
                <c:pt idx="3">
                  <c:v>10.224999999999989</c:v>
                </c:pt>
                <c:pt idx="4">
                  <c:v>10.500462962962953</c:v>
                </c:pt>
                <c:pt idx="5">
                  <c:v>11.037499999999991</c:v>
                </c:pt>
                <c:pt idx="6">
                  <c:v>11.836111111111101</c:v>
                </c:pt>
                <c:pt idx="7">
                  <c:v>12.896296296296288</c:v>
                </c:pt>
                <c:pt idx="8">
                  <c:v>14.218055555555548</c:v>
                </c:pt>
              </c:numCache>
            </c:numRef>
          </c:val>
        </c:ser>
        <c:ser>
          <c:idx val="6"/>
          <c:order val="6"/>
          <c:tx>
            <c:strRef>
              <c:f>'x2x3 '!$B$17</c:f>
              <c:strCache>
                <c:ptCount val="1"/>
                <c:pt idx="0">
                  <c:v>0,5</c:v>
                </c:pt>
              </c:strCache>
            </c:strRef>
          </c:tx>
          <c:spPr>
            <a:solidFill>
              <a:srgbClr val="0066CC"/>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'!$C$17:$K$17</c:f>
              <c:numCache>
                <c:formatCode>0.00</c:formatCode>
                <c:ptCount val="9"/>
                <c:pt idx="0">
                  <c:v>10.166666666666659</c:v>
                </c:pt>
                <c:pt idx="1">
                  <c:v>9.6886574074073994</c:v>
                </c:pt>
                <c:pt idx="2">
                  <c:v>9.4722222222222126</c:v>
                </c:pt>
                <c:pt idx="3">
                  <c:v>9.5173611111111018</c:v>
                </c:pt>
                <c:pt idx="4">
                  <c:v>9.8240740740740655</c:v>
                </c:pt>
                <c:pt idx="5">
                  <c:v>10.392361111111102</c:v>
                </c:pt>
                <c:pt idx="6">
                  <c:v>11.222222222222214</c:v>
                </c:pt>
                <c:pt idx="7">
                  <c:v>12.313657407407399</c:v>
                </c:pt>
                <c:pt idx="8">
                  <c:v>13.666666666666661</c:v>
                </c:pt>
              </c:numCache>
            </c:numRef>
          </c:val>
        </c:ser>
        <c:ser>
          <c:idx val="7"/>
          <c:order val="7"/>
          <c:tx>
            <c:strRef>
              <c:f>'x2x3 '!$B$18</c:f>
              <c:strCache>
                <c:ptCount val="1"/>
                <c:pt idx="0">
                  <c:v>0,75</c:v>
                </c:pt>
              </c:strCache>
            </c:strRef>
          </c:tx>
          <c:spPr>
            <a:solidFill>
              <a:srgbClr val="CCCCFF"/>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'!$C$18:$K$18</c:f>
              <c:numCache>
                <c:formatCode>0.00</c:formatCode>
                <c:ptCount val="9"/>
                <c:pt idx="0">
                  <c:v>8.9810185185185123</c:v>
                </c:pt>
                <c:pt idx="1">
                  <c:v>8.5342592592592528</c:v>
                </c:pt>
                <c:pt idx="2">
                  <c:v>8.3490740740740677</c:v>
                </c:pt>
                <c:pt idx="3">
                  <c:v>8.4254629629629552</c:v>
                </c:pt>
                <c:pt idx="4">
                  <c:v>8.7634259259259188</c:v>
                </c:pt>
                <c:pt idx="5">
                  <c:v>9.3629629629629552</c:v>
                </c:pt>
                <c:pt idx="6">
                  <c:v>10.224074074074068</c:v>
                </c:pt>
                <c:pt idx="7">
                  <c:v>11.346759259259253</c:v>
                </c:pt>
                <c:pt idx="8">
                  <c:v>12.731018518518514</c:v>
                </c:pt>
              </c:numCache>
            </c:numRef>
          </c:val>
        </c:ser>
        <c:ser>
          <c:idx val="8"/>
          <c:order val="8"/>
          <c:tx>
            <c:strRef>
              <c:f>'x2x3 '!$B$19</c:f>
              <c:strCache>
                <c:ptCount val="1"/>
                <c:pt idx="0">
                  <c:v>1</c:v>
                </c:pt>
              </c:strCache>
            </c:strRef>
          </c:tx>
          <c:spPr>
            <a:solidFill>
              <a:srgbClr val="000080"/>
            </a:solidFill>
            <a:ln w="12700">
              <a:solidFill>
                <a:srgbClr val="000000"/>
              </a:solidFill>
              <a:prstDash val="solid"/>
            </a:ln>
            <a:sp3d prstMaterial="flat"/>
          </c:spPr>
          <c:cat>
            <c:numRef>
              <c:f>'x2x3 '!$C$10:$K$10</c:f>
              <c:numCache>
                <c:formatCode>General</c:formatCode>
                <c:ptCount val="9"/>
                <c:pt idx="0">
                  <c:v>-1</c:v>
                </c:pt>
                <c:pt idx="1">
                  <c:v>-0.75</c:v>
                </c:pt>
                <c:pt idx="2">
                  <c:v>-0.5</c:v>
                </c:pt>
                <c:pt idx="3">
                  <c:v>-0.25</c:v>
                </c:pt>
                <c:pt idx="4">
                  <c:v>0</c:v>
                </c:pt>
                <c:pt idx="5">
                  <c:v>0.25</c:v>
                </c:pt>
                <c:pt idx="6">
                  <c:v>0.5</c:v>
                </c:pt>
                <c:pt idx="7">
                  <c:v>0.75</c:v>
                </c:pt>
                <c:pt idx="8">
                  <c:v>1</c:v>
                </c:pt>
              </c:numCache>
            </c:numRef>
          </c:cat>
          <c:val>
            <c:numRef>
              <c:f>'x2x3 '!$C$19:$K$19</c:f>
              <c:numCache>
                <c:formatCode>0.00</c:formatCode>
                <c:ptCount val="9"/>
                <c:pt idx="0">
                  <c:v>7.4111111111111079</c:v>
                </c:pt>
                <c:pt idx="1">
                  <c:v>6.9956018518518466</c:v>
                </c:pt>
                <c:pt idx="2">
                  <c:v>6.8416666666666615</c:v>
                </c:pt>
                <c:pt idx="3">
                  <c:v>6.9493055555555499</c:v>
                </c:pt>
                <c:pt idx="4">
                  <c:v>7.3185185185185126</c:v>
                </c:pt>
                <c:pt idx="5">
                  <c:v>7.9493055555555499</c:v>
                </c:pt>
                <c:pt idx="6">
                  <c:v>8.8416666666666615</c:v>
                </c:pt>
                <c:pt idx="7">
                  <c:v>9.9956018518518484</c:v>
                </c:pt>
                <c:pt idx="8">
                  <c:v>11.411111111111108</c:v>
                </c:pt>
              </c:numCache>
            </c:numRef>
          </c:val>
        </c:ser>
        <c:bandFmts>
          <c:bandFmt>
            <c:idx val="0"/>
            <c:spPr>
              <a:solidFill>
                <a:srgbClr val="9999FF"/>
              </a:solidFill>
              <a:ln w="12700">
                <a:solidFill>
                  <a:srgbClr val="000000"/>
                </a:solidFill>
                <a:prstDash val="solid"/>
              </a:ln>
              <a:sp3d prstMaterial="flat"/>
            </c:spPr>
          </c:bandFmt>
          <c:bandFmt>
            <c:idx val="1"/>
            <c:spPr>
              <a:solidFill>
                <a:srgbClr val="993366"/>
              </a:solidFill>
              <a:ln w="12700">
                <a:solidFill>
                  <a:srgbClr val="000000"/>
                </a:solidFill>
                <a:prstDash val="solid"/>
              </a:ln>
              <a:sp3d prstMaterial="flat"/>
            </c:spPr>
          </c:bandFmt>
          <c:bandFmt>
            <c:idx val="2"/>
            <c:spPr>
              <a:solidFill>
                <a:srgbClr val="FFFFCC"/>
              </a:solidFill>
              <a:ln w="12700">
                <a:solidFill>
                  <a:srgbClr val="000000"/>
                </a:solidFill>
                <a:prstDash val="solid"/>
              </a:ln>
              <a:sp3d prstMaterial="flat"/>
            </c:spPr>
          </c:bandFmt>
          <c:bandFmt>
            <c:idx val="3"/>
            <c:spPr>
              <a:solidFill>
                <a:srgbClr val="CCFFFF"/>
              </a:solidFill>
              <a:ln w="12700">
                <a:solidFill>
                  <a:srgbClr val="000000"/>
                </a:solidFill>
                <a:prstDash val="solid"/>
              </a:ln>
              <a:sp3d prstMaterial="flat"/>
            </c:spPr>
          </c:bandFmt>
          <c:bandFmt>
            <c:idx val="4"/>
            <c:spPr>
              <a:solidFill>
                <a:srgbClr val="660066"/>
              </a:solidFill>
              <a:ln w="12700">
                <a:solidFill>
                  <a:srgbClr val="000000"/>
                </a:solidFill>
                <a:prstDash val="solid"/>
              </a:ln>
              <a:sp3d prstMaterial="flat"/>
            </c:spPr>
          </c:bandFmt>
          <c:bandFmt>
            <c:idx val="5"/>
            <c:spPr>
              <a:solidFill>
                <a:srgbClr val="FF8080"/>
              </a:solidFill>
              <a:ln w="12700">
                <a:solidFill>
                  <a:srgbClr val="000000"/>
                </a:solidFill>
                <a:prstDash val="solid"/>
              </a:ln>
              <a:sp3d prstMaterial="flat"/>
            </c:spPr>
          </c:bandFmt>
        </c:bandFmts>
        <c:axId val="158575856"/>
        <c:axId val="158576248"/>
        <c:axId val="173302984"/>
      </c:surface3DChart>
      <c:catAx>
        <c:axId val="158575856"/>
        <c:scaling>
          <c:orientation val="minMax"/>
        </c:scaling>
        <c:delete val="0"/>
        <c:axPos val="b"/>
        <c:title>
          <c:tx>
            <c:rich>
              <a:bodyPr/>
              <a:lstStyle/>
              <a:p>
                <a:pPr>
                  <a:defRPr sz="2000" b="1" i="0" u="none" strike="noStrike" baseline="0">
                    <a:solidFill>
                      <a:srgbClr val="000000"/>
                    </a:solidFill>
                    <a:latin typeface="Arial"/>
                    <a:ea typeface="Arial"/>
                    <a:cs typeface="Arial"/>
                  </a:defRPr>
                </a:pPr>
                <a:r>
                  <a:rPr lang="fr-FR"/>
                  <a:t>X2</a:t>
                </a:r>
              </a:p>
            </c:rich>
          </c:tx>
          <c:layout>
            <c:manualLayout>
              <c:xMode val="edge"/>
              <c:yMode val="edge"/>
              <c:x val="0.32500009031377636"/>
              <c:y val="0.88552189148525218"/>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76248"/>
        <c:crosses val="autoZero"/>
        <c:auto val="1"/>
        <c:lblAlgn val="ctr"/>
        <c:lblOffset val="100"/>
        <c:tickLblSkip val="1"/>
        <c:tickMarkSkip val="1"/>
        <c:noMultiLvlLbl val="1"/>
      </c:catAx>
      <c:valAx>
        <c:axId val="158576248"/>
        <c:scaling>
          <c:orientation val="minMax"/>
        </c:scaling>
        <c:delete val="0"/>
        <c:axPos val="l"/>
        <c:majorGridlines>
          <c:spPr>
            <a:ln w="3175">
              <a:solidFill>
                <a:srgbClr val="000000"/>
              </a:solidFill>
              <a:prstDash val="solid"/>
            </a:ln>
          </c:spPr>
        </c:majorGridlines>
        <c:numFmt formatCode="0.00" sourceLinked="1"/>
        <c:majorTickMark val="out"/>
        <c:minorTickMark val="none"/>
        <c:tickLblPos val="nextTo"/>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75856"/>
        <c:crosses val="autoZero"/>
        <c:crossBetween val="between"/>
      </c:valAx>
      <c:serAx>
        <c:axId val="173302984"/>
        <c:scaling>
          <c:orientation val="minMax"/>
        </c:scaling>
        <c:delete val="0"/>
        <c:axPos val="b"/>
        <c:title>
          <c:tx>
            <c:rich>
              <a:bodyPr/>
              <a:lstStyle/>
              <a:p>
                <a:pPr>
                  <a:defRPr sz="2000" b="1" i="0" u="none" strike="noStrike" baseline="0">
                    <a:solidFill>
                      <a:srgbClr val="000000"/>
                    </a:solidFill>
                    <a:latin typeface="Arial"/>
                    <a:ea typeface="Arial"/>
                    <a:cs typeface="Arial"/>
                  </a:defRPr>
                </a:pPr>
                <a:r>
                  <a:rPr lang="fr-FR"/>
                  <a:t>X3</a:t>
                </a:r>
              </a:p>
            </c:rich>
          </c:tx>
          <c:layout>
            <c:manualLayout>
              <c:xMode val="edge"/>
              <c:yMode val="edge"/>
              <c:x val="0.73645837974457951"/>
              <c:y val="0.75420875659410092"/>
            </c:manualLayout>
          </c:layout>
          <c:overlay val="0"/>
          <c:spPr>
            <a:noFill/>
            <a:ln w="25400">
              <a:noFill/>
            </a:ln>
          </c:spPr>
        </c:title>
        <c:numFmt formatCode="General" sourceLinked="1"/>
        <c:majorTickMark val="out"/>
        <c:minorTickMark val="none"/>
        <c:tickLblPos val="low"/>
        <c:spPr>
          <a:ln w="3175">
            <a:solidFill>
              <a:srgbClr val="000000"/>
            </a:solidFill>
            <a:prstDash val="solid"/>
          </a:ln>
        </c:spPr>
        <c:txPr>
          <a:bodyPr rot="0" vert="horz"/>
          <a:lstStyle/>
          <a:p>
            <a:pPr>
              <a:defRPr sz="1000" b="0" i="0" u="none" strike="noStrike" baseline="0">
                <a:solidFill>
                  <a:srgbClr val="000000"/>
                </a:solidFill>
                <a:latin typeface="Arial"/>
                <a:ea typeface="Arial"/>
                <a:cs typeface="Arial"/>
              </a:defRPr>
            </a:pPr>
            <a:endParaRPr lang="fr-FR"/>
          </a:p>
        </c:txPr>
        <c:crossAx val="158576248"/>
        <c:crosses val="autoZero"/>
        <c:tickLblSkip val="2"/>
        <c:tickMarkSkip val="1"/>
      </c:serAx>
      <c:spPr>
        <a:noFill/>
        <a:ln w="25400">
          <a:noFill/>
        </a:ln>
      </c:spPr>
    </c:plotArea>
    <c:legend>
      <c:legendPos val="r"/>
      <c:legendEntry>
        <c:idx val="0"/>
        <c:txPr>
          <a:bodyPr/>
          <a:lstStyle/>
          <a:p>
            <a:pPr rtl="0">
              <a:defRPr sz="920" b="0" i="0" u="none" strike="noStrike" baseline="0">
                <a:solidFill>
                  <a:srgbClr val="000000"/>
                </a:solidFill>
                <a:latin typeface="Arial"/>
                <a:ea typeface="Arial"/>
                <a:cs typeface="Arial"/>
              </a:defRPr>
            </a:pPr>
            <a:endParaRPr lang="fr-FR"/>
          </a:p>
        </c:txPr>
      </c:legendEntry>
      <c:legendEntry>
        <c:idx val="1"/>
        <c:txPr>
          <a:bodyPr/>
          <a:lstStyle/>
          <a:p>
            <a:pPr rtl="0">
              <a:defRPr sz="920" b="0" i="0" u="none" strike="noStrike" baseline="0">
                <a:solidFill>
                  <a:srgbClr val="000000"/>
                </a:solidFill>
                <a:latin typeface="Arial"/>
                <a:ea typeface="Arial"/>
                <a:cs typeface="Arial"/>
              </a:defRPr>
            </a:pPr>
            <a:endParaRPr lang="fr-FR"/>
          </a:p>
        </c:txPr>
      </c:legendEntry>
      <c:layout>
        <c:manualLayout>
          <c:xMode val="edge"/>
          <c:yMode val="edge"/>
          <c:x val="0.90403337969401942"/>
          <c:y val="0.39370078740157483"/>
          <c:w val="9.0403337969401948E-2"/>
          <c:h val="0.2125984251968504"/>
        </c:manualLayout>
      </c:layout>
      <c:overlay val="0"/>
      <c:spPr>
        <a:solidFill>
          <a:srgbClr val="FFFFFF"/>
        </a:solidFill>
        <a:ln w="3175">
          <a:solidFill>
            <a:srgbClr val="000000"/>
          </a:solidFill>
          <a:prstDash val="solid"/>
        </a:ln>
      </c:spPr>
      <c:txPr>
        <a:bodyPr/>
        <a:lstStyle/>
        <a:p>
          <a:pPr rtl="0">
            <a:defRPr sz="920" b="0" i="0" u="none" strike="noStrike" baseline="0">
              <a:solidFill>
                <a:srgbClr val="000000"/>
              </a:solidFill>
              <a:latin typeface="Arial"/>
              <a:ea typeface="Arial"/>
              <a:cs typeface="Arial"/>
            </a:defRPr>
          </a:pPr>
          <a:endParaRPr lang="fr-FR"/>
        </a:p>
      </c:txPr>
    </c:legend>
    <c:plotVisOnly val="1"/>
    <c:dispBlanksAs val="gap"/>
    <c:showDLblsOverMax val="0"/>
  </c:chart>
  <c:spPr>
    <a:noFill/>
    <a:ln w="9525">
      <a:noFill/>
    </a:ln>
  </c:spPr>
  <c:txPr>
    <a:bodyPr/>
    <a:lstStyle/>
    <a:p>
      <a:pPr>
        <a:defRPr sz="1000" b="0" i="0" u="none" strike="noStrike" baseline="0">
          <a:solidFill>
            <a:srgbClr val="000000"/>
          </a:solidFill>
          <a:latin typeface="Arial"/>
          <a:ea typeface="Arial"/>
          <a:cs typeface="Arial"/>
        </a:defRPr>
      </a:pPr>
      <a:endParaRPr lang="fr-FR"/>
    </a:p>
  </c:txPr>
  <c:userShapes r:id="rId1"/>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4.xml"/></Relationships>
</file>

<file path=xl/chartsheets/_rels/sheet2.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3.bin"/></Relationships>
</file>

<file path=xl/chartsheets/_rels/sheet3.xml.rels><?xml version="1.0" encoding="UTF-8" standalone="yes"?>
<Relationships xmlns="http://schemas.openxmlformats.org/package/2006/relationships"><Relationship Id="rId1" Type="http://schemas.openxmlformats.org/officeDocument/2006/relationships/drawing" Target="../drawings/drawing8.xml"/></Relationships>
</file>

<file path=xl/chartsheets/sheet1.xml><?xml version="1.0" encoding="utf-8"?>
<chartsheet xmlns="http://schemas.openxmlformats.org/spreadsheetml/2006/main" xmlns:r="http://schemas.openxmlformats.org/officeDocument/2006/relationships">
  <sheetPr codeName="Graphique3"/>
  <sheetViews>
    <sheetView zoomScale="70" workbookViewId="0"/>
  </sheetViews>
  <pageMargins left="0.78740157499999996" right="0.78740157499999996" top="0.984251969" bottom="0.984251969" header="0.4921259845" footer="0.4921259845"/>
  <headerFooter alignWithMargins="0"/>
  <drawing r:id="rId1"/>
</chartsheet>
</file>

<file path=xl/chartsheets/sheet2.xml><?xml version="1.0" encoding="utf-8"?>
<chartsheet xmlns="http://schemas.openxmlformats.org/spreadsheetml/2006/main" xmlns:r="http://schemas.openxmlformats.org/officeDocument/2006/relationships">
  <sheetPr codeName="Graphique5"/>
  <sheetViews>
    <sheetView zoomScale="70" workbookViewId="0"/>
  </sheetViews>
  <pageMargins left="0.78740157499999996" right="0.78740157499999996" top="0.984251969" bottom="0.984251969" header="0.4921259845" footer="0.4921259845"/>
  <pageSetup paperSize="9" orientation="landscape" r:id="rId1"/>
  <headerFooter alignWithMargins="0"/>
  <drawing r:id="rId2"/>
</chartsheet>
</file>

<file path=xl/chartsheets/sheet3.xml><?xml version="1.0" encoding="utf-8"?>
<chartsheet xmlns="http://schemas.openxmlformats.org/spreadsheetml/2006/main" xmlns:r="http://schemas.openxmlformats.org/officeDocument/2006/relationships">
  <sheetPr codeName="Graphique7"/>
  <sheetViews>
    <sheetView zoomScale="70" workbookViewId="0"/>
  </sheetViews>
  <pageMargins left="0.78740157499999996" right="0.78740157499999996" top="0.984251969" bottom="0.984251969" header="0.4921259845" footer="0.4921259845"/>
  <headerFooter alignWithMargins="0"/>
  <drawing r:id="rId1"/>
</chartsheet>
</file>

<file path=xl/drawings/_rels/drawing1.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http://www.efaw.de/custcatalogue.asp?menu=10" TargetMode="External"/></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hyperlink" Target="http://www.efaw.de/" TargetMode="External"/></Relationships>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_rels/drawing6.xml.rels><?xml version="1.0" encoding="UTF-8" standalone="yes"?>
<Relationships xmlns="http://schemas.openxmlformats.org/package/2006/relationships"><Relationship Id="rId1" Type="http://schemas.openxmlformats.org/officeDocument/2006/relationships/chart" Target="../charts/chart2.xml"/></Relationships>
</file>

<file path=xl/drawings/_rels/drawing8.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9</xdr:col>
      <xdr:colOff>6350</xdr:colOff>
      <xdr:row>0</xdr:row>
      <xdr:rowOff>12700</xdr:rowOff>
    </xdr:from>
    <xdr:to>
      <xdr:col>11</xdr:col>
      <xdr:colOff>349250</xdr:colOff>
      <xdr:row>8</xdr:row>
      <xdr:rowOff>12700</xdr:rowOff>
    </xdr:to>
    <xdr:pic>
      <xdr:nvPicPr>
        <xdr:cNvPr id="9225" name="Picture 1" descr="wwwefawde">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7645400" y="12700"/>
          <a:ext cx="1866900" cy="1384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9</xdr:col>
      <xdr:colOff>69850</xdr:colOff>
      <xdr:row>10</xdr:row>
      <xdr:rowOff>123825</xdr:rowOff>
    </xdr:from>
    <xdr:to>
      <xdr:col>10</xdr:col>
      <xdr:colOff>702198</xdr:colOff>
      <xdr:row>15</xdr:row>
      <xdr:rowOff>9525</xdr:rowOff>
    </xdr:to>
    <xdr:sp macro="" textlink="">
      <xdr:nvSpPr>
        <xdr:cNvPr id="9218" name="AutoShape 2"/>
        <xdr:cNvSpPr>
          <a:spLocks noChangeArrowheads="1"/>
        </xdr:cNvSpPr>
      </xdr:nvSpPr>
      <xdr:spPr bwMode="auto">
        <a:xfrm>
          <a:off x="7648575" y="1857375"/>
          <a:ext cx="1390650" cy="781050"/>
        </a:xfrm>
        <a:prstGeom prst="wedgeRoundRectCallout">
          <a:avLst>
            <a:gd name="adj1" fmla="val -5481"/>
            <a:gd name="adj2" fmla="val -158537"/>
            <a:gd name="adj3" fmla="val 16667"/>
          </a:avLst>
        </a:prstGeom>
        <a:solidFill>
          <a:srgbClr xmlns:mc="http://schemas.openxmlformats.org/markup-compatibility/2006" xmlns:a14="http://schemas.microsoft.com/office/drawing/2010/main" val="CCFFFF" mc:Ignorable="a14" a14:legacySpreadsheetColorIndex="41"/>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de-DE" sz="1000" b="0" i="0" u="none" strike="noStrike" baseline="0">
              <a:solidFill>
                <a:srgbClr val="000000"/>
              </a:solidFill>
              <a:latin typeface="Arial"/>
              <a:cs typeface="Arial"/>
            </a:rPr>
            <a:t>Just click on it</a:t>
          </a:r>
        </a:p>
        <a:p>
          <a:pPr algn="ctr" rtl="0">
            <a:defRPr sz="1000"/>
          </a:pPr>
          <a:r>
            <a:rPr lang="de-DE" sz="1000" b="0" i="0" u="none" strike="noStrike" baseline="0">
              <a:solidFill>
                <a:srgbClr val="000000"/>
              </a:solidFill>
              <a:latin typeface="Arial"/>
              <a:cs typeface="Arial"/>
            </a:rPr>
            <a:t>to get more Info about our  </a:t>
          </a:r>
        </a:p>
        <a:p>
          <a:pPr algn="ctr" rtl="0">
            <a:defRPr sz="1000"/>
          </a:pPr>
          <a:r>
            <a:rPr lang="de-DE" sz="1000" b="0" i="0" u="none" strike="noStrike" baseline="0">
              <a:solidFill>
                <a:srgbClr val="000000"/>
              </a:solidFill>
              <a:latin typeface="Arial"/>
              <a:cs typeface="Arial"/>
            </a:rPr>
            <a:t>Training &amp; Consulting</a:t>
          </a:r>
          <a:endParaRPr lang="de-DE"/>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10</xdr:col>
      <xdr:colOff>565150</xdr:colOff>
      <xdr:row>15</xdr:row>
      <xdr:rowOff>50800</xdr:rowOff>
    </xdr:from>
    <xdr:to>
      <xdr:col>12</xdr:col>
      <xdr:colOff>196850</xdr:colOff>
      <xdr:row>19</xdr:row>
      <xdr:rowOff>8280400</xdr:rowOff>
    </xdr:to>
    <xdr:pic>
      <xdr:nvPicPr>
        <xdr:cNvPr id="8459" name="Picture 1" descr="FAW">
          <a:hlinkClick xmlns:r="http://schemas.openxmlformats.org/officeDocument/2006/relationships" r:id="rId1"/>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23250" y="3384550"/>
          <a:ext cx="1155700" cy="806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19</xdr:row>
      <xdr:rowOff>152400</xdr:rowOff>
    </xdr:from>
    <xdr:to>
      <xdr:col>1</xdr:col>
      <xdr:colOff>603846</xdr:colOff>
      <xdr:row>23</xdr:row>
      <xdr:rowOff>12700</xdr:rowOff>
    </xdr:to>
    <xdr:sp macro="" textlink="">
      <xdr:nvSpPr>
        <xdr:cNvPr id="8195" name="AutoShape 3"/>
        <xdr:cNvSpPr>
          <a:spLocks noChangeArrowheads="1"/>
        </xdr:cNvSpPr>
      </xdr:nvSpPr>
      <xdr:spPr bwMode="auto">
        <a:xfrm>
          <a:off x="0" y="4238625"/>
          <a:ext cx="1362075" cy="571500"/>
        </a:xfrm>
        <a:prstGeom prst="wedgeEllipseCallout">
          <a:avLst>
            <a:gd name="adj1" fmla="val -10838"/>
            <a:gd name="adj2" fmla="val -188333"/>
          </a:avLst>
        </a:prstGeom>
        <a:solidFill>
          <a:srgbClr xmlns:mc="http://schemas.openxmlformats.org/markup-compatibility/2006" xmlns:a14="http://schemas.microsoft.com/office/drawing/2010/main" val="CCFFFF" mc:Ignorable="a14" a14:legacySpreadsheetColorIndex="41"/>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de-DE" sz="1000" b="0" i="0" u="none" strike="noStrike" baseline="0">
              <a:solidFill>
                <a:srgbClr val="000000"/>
              </a:solidFill>
              <a:latin typeface="Arial"/>
              <a:cs typeface="Arial"/>
            </a:rPr>
            <a:t>Center</a:t>
          </a:r>
        </a:p>
        <a:p>
          <a:pPr algn="ctr" rtl="0">
            <a:defRPr sz="1000"/>
          </a:pPr>
          <a:r>
            <a:rPr lang="de-DE" sz="1000" b="0" i="0" u="none" strike="noStrike" baseline="0">
              <a:solidFill>
                <a:srgbClr val="000000"/>
              </a:solidFill>
              <a:latin typeface="Arial"/>
              <a:cs typeface="Arial"/>
            </a:rPr>
            <a:t> Face Points</a:t>
          </a:r>
          <a:endParaRPr lang="de-DE"/>
        </a:p>
      </xdr:txBody>
    </xdr:sp>
    <xdr:clientData/>
  </xdr:twoCellAnchor>
  <xdr:twoCellAnchor>
    <xdr:from>
      <xdr:col>1</xdr:col>
      <xdr:colOff>121920</xdr:colOff>
      <xdr:row>17</xdr:row>
      <xdr:rowOff>125095</xdr:rowOff>
    </xdr:from>
    <xdr:to>
      <xdr:col>2</xdr:col>
      <xdr:colOff>713205</xdr:colOff>
      <xdr:row>20</xdr:row>
      <xdr:rowOff>816</xdr:rowOff>
    </xdr:to>
    <xdr:sp macro="" textlink="">
      <xdr:nvSpPr>
        <xdr:cNvPr id="8196" name="AutoShape 4"/>
        <xdr:cNvSpPr>
          <a:spLocks noChangeArrowheads="1"/>
        </xdr:cNvSpPr>
      </xdr:nvSpPr>
      <xdr:spPr bwMode="auto">
        <a:xfrm>
          <a:off x="876300" y="3943350"/>
          <a:ext cx="1362075" cy="314325"/>
        </a:xfrm>
        <a:prstGeom prst="wedgeEllipseCallout">
          <a:avLst>
            <a:gd name="adj1" fmla="val -17134"/>
            <a:gd name="adj2" fmla="val -592426"/>
          </a:avLst>
        </a:prstGeom>
        <a:solidFill>
          <a:srgbClr xmlns:mc="http://schemas.openxmlformats.org/markup-compatibility/2006" xmlns:a14="http://schemas.microsoft.com/office/drawing/2010/main" val="CCFFFF" mc:Ignorable="a14" a14:legacySpreadsheetColorIndex="41"/>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de-DE" sz="1000" b="0" i="0" u="none" strike="noStrike" baseline="0">
              <a:solidFill>
                <a:srgbClr val="000000"/>
              </a:solidFill>
              <a:latin typeface="Arial"/>
              <a:cs typeface="Arial"/>
            </a:rPr>
            <a:t>Central Point</a:t>
          </a:r>
          <a:endParaRPr lang="de-DE"/>
        </a:p>
      </xdr:txBody>
    </xdr:sp>
    <xdr:clientData/>
  </xdr:twoCellAnchor>
  <xdr:twoCellAnchor>
    <xdr:from>
      <xdr:col>2</xdr:col>
      <xdr:colOff>594360</xdr:colOff>
      <xdr:row>17</xdr:row>
      <xdr:rowOff>0</xdr:rowOff>
    </xdr:from>
    <xdr:to>
      <xdr:col>4</xdr:col>
      <xdr:colOff>432435</xdr:colOff>
      <xdr:row>18</xdr:row>
      <xdr:rowOff>153645</xdr:rowOff>
    </xdr:to>
    <xdr:sp macro="" textlink="">
      <xdr:nvSpPr>
        <xdr:cNvPr id="8197" name="AutoShape 5"/>
        <xdr:cNvSpPr>
          <a:spLocks noChangeArrowheads="1"/>
        </xdr:cNvSpPr>
      </xdr:nvSpPr>
      <xdr:spPr bwMode="auto">
        <a:xfrm>
          <a:off x="2114550" y="3819525"/>
          <a:ext cx="1362075" cy="314325"/>
        </a:xfrm>
        <a:prstGeom prst="wedgeEllipseCallout">
          <a:avLst>
            <a:gd name="adj1" fmla="val -52097"/>
            <a:gd name="adj2" fmla="val -671213"/>
          </a:avLst>
        </a:prstGeom>
        <a:solidFill>
          <a:srgbClr xmlns:mc="http://schemas.openxmlformats.org/markup-compatibility/2006" xmlns:a14="http://schemas.microsoft.com/office/drawing/2010/main" val="CCFFFF" mc:Ignorable="a14" a14:legacySpreadsheetColorIndex="41"/>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de-DE" sz="1000" b="0" i="0" u="none" strike="noStrike" baseline="0">
              <a:solidFill>
                <a:srgbClr val="000000"/>
              </a:solidFill>
              <a:latin typeface="Arial"/>
              <a:cs typeface="Arial"/>
            </a:rPr>
            <a:t>A simple L8</a:t>
          </a:r>
          <a:endParaRPr lang="de-DE"/>
        </a:p>
      </xdr:txBody>
    </xdr:sp>
    <xdr:clientData/>
  </xdr:twoCellAnchor>
  <xdr:twoCellAnchor>
    <xdr:from>
      <xdr:col>7</xdr:col>
      <xdr:colOff>406400</xdr:colOff>
      <xdr:row>5</xdr:row>
      <xdr:rowOff>114300</xdr:rowOff>
    </xdr:from>
    <xdr:to>
      <xdr:col>12</xdr:col>
      <xdr:colOff>133350</xdr:colOff>
      <xdr:row>14</xdr:row>
      <xdr:rowOff>114300</xdr:rowOff>
    </xdr:to>
    <xdr:grpSp>
      <xdr:nvGrpSpPr>
        <xdr:cNvPr id="8463" name="Group 7"/>
        <xdr:cNvGrpSpPr>
          <a:grpSpLocks/>
        </xdr:cNvGrpSpPr>
      </xdr:nvGrpSpPr>
      <xdr:grpSpPr bwMode="auto">
        <a:xfrm>
          <a:off x="5778500" y="1225550"/>
          <a:ext cx="3536950" cy="2000250"/>
          <a:chOff x="589" y="789"/>
          <a:chExt cx="4582" cy="2746"/>
        </a:xfrm>
      </xdr:grpSpPr>
      <xdr:sp macro="" textlink="">
        <xdr:nvSpPr>
          <xdr:cNvPr id="8200" name="Rectangle 8"/>
          <xdr:cNvSpPr>
            <a:spLocks noChangeArrowheads="1"/>
          </xdr:cNvSpPr>
        </xdr:nvSpPr>
        <xdr:spPr bwMode="auto">
          <a:xfrm>
            <a:off x="589" y="789"/>
            <a:ext cx="25" cy="1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465" name="Line 9"/>
          <xdr:cNvSpPr>
            <a:spLocks noChangeShapeType="1"/>
          </xdr:cNvSpPr>
        </xdr:nvSpPr>
        <xdr:spPr bwMode="auto">
          <a:xfrm>
            <a:off x="1511" y="1980"/>
            <a:ext cx="2754" cy="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66" name="Line 10"/>
          <xdr:cNvSpPr>
            <a:spLocks noChangeShapeType="1"/>
          </xdr:cNvSpPr>
        </xdr:nvSpPr>
        <xdr:spPr bwMode="auto">
          <a:xfrm>
            <a:off x="3696" y="1538"/>
            <a:ext cx="1" cy="1695"/>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67" name="Line 11"/>
          <xdr:cNvSpPr>
            <a:spLocks noChangeShapeType="1"/>
          </xdr:cNvSpPr>
        </xdr:nvSpPr>
        <xdr:spPr bwMode="auto">
          <a:xfrm>
            <a:off x="843" y="1549"/>
            <a:ext cx="1" cy="1694"/>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68" name="Line 12"/>
          <xdr:cNvSpPr>
            <a:spLocks noChangeShapeType="1"/>
          </xdr:cNvSpPr>
        </xdr:nvSpPr>
        <xdr:spPr bwMode="auto">
          <a:xfrm>
            <a:off x="843" y="3233"/>
            <a:ext cx="2863" cy="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69" name="Line 13"/>
          <xdr:cNvSpPr>
            <a:spLocks noChangeShapeType="1"/>
          </xdr:cNvSpPr>
        </xdr:nvSpPr>
        <xdr:spPr bwMode="auto">
          <a:xfrm>
            <a:off x="2089" y="841"/>
            <a:ext cx="2725" cy="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0" name="Line 14"/>
          <xdr:cNvSpPr>
            <a:spLocks noChangeShapeType="1"/>
          </xdr:cNvSpPr>
        </xdr:nvSpPr>
        <xdr:spPr bwMode="auto">
          <a:xfrm>
            <a:off x="4804" y="841"/>
            <a:ext cx="1" cy="156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1" name="Line 15"/>
          <xdr:cNvSpPr>
            <a:spLocks noChangeShapeType="1"/>
          </xdr:cNvSpPr>
        </xdr:nvSpPr>
        <xdr:spPr bwMode="auto">
          <a:xfrm>
            <a:off x="2089" y="850"/>
            <a:ext cx="1" cy="1562"/>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2" name="Line 16"/>
          <xdr:cNvSpPr>
            <a:spLocks noChangeShapeType="1"/>
          </xdr:cNvSpPr>
        </xdr:nvSpPr>
        <xdr:spPr bwMode="auto">
          <a:xfrm>
            <a:off x="2089" y="2402"/>
            <a:ext cx="2725" cy="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3" name="Line 17"/>
          <xdr:cNvSpPr>
            <a:spLocks noChangeShapeType="1"/>
          </xdr:cNvSpPr>
        </xdr:nvSpPr>
        <xdr:spPr bwMode="auto">
          <a:xfrm flipV="1">
            <a:off x="852" y="841"/>
            <a:ext cx="1237" cy="687"/>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4" name="Line 18"/>
          <xdr:cNvSpPr>
            <a:spLocks noChangeShapeType="1"/>
          </xdr:cNvSpPr>
        </xdr:nvSpPr>
        <xdr:spPr bwMode="auto">
          <a:xfrm flipV="1">
            <a:off x="3696" y="841"/>
            <a:ext cx="1108" cy="697"/>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5" name="Line 19"/>
          <xdr:cNvSpPr>
            <a:spLocks noChangeShapeType="1"/>
          </xdr:cNvSpPr>
        </xdr:nvSpPr>
        <xdr:spPr bwMode="auto">
          <a:xfrm flipV="1">
            <a:off x="823" y="2412"/>
            <a:ext cx="1256" cy="831"/>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6" name="Line 20"/>
          <xdr:cNvSpPr>
            <a:spLocks noChangeShapeType="1"/>
          </xdr:cNvSpPr>
        </xdr:nvSpPr>
        <xdr:spPr bwMode="auto">
          <a:xfrm flipV="1">
            <a:off x="3715" y="2390"/>
            <a:ext cx="1099" cy="832"/>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77" name="Oval 21"/>
          <xdr:cNvSpPr>
            <a:spLocks noChangeArrowheads="1"/>
          </xdr:cNvSpPr>
        </xdr:nvSpPr>
        <xdr:spPr bwMode="auto">
          <a:xfrm>
            <a:off x="2049" y="2371"/>
            <a:ext cx="97" cy="100"/>
          </a:xfrm>
          <a:prstGeom prst="ellipse">
            <a:avLst/>
          </a:prstGeom>
          <a:solidFill>
            <a:srgbClr val="000000"/>
          </a:solidFill>
          <a:ln w="9525">
            <a:solidFill>
              <a:srgbClr val="000000"/>
            </a:solidFill>
            <a:round/>
            <a:headEnd/>
            <a:tailEnd/>
          </a:ln>
        </xdr:spPr>
      </xdr:sp>
      <xdr:sp macro="" textlink="">
        <xdr:nvSpPr>
          <xdr:cNvPr id="8478" name="Oval 22"/>
          <xdr:cNvSpPr>
            <a:spLocks noChangeArrowheads="1"/>
          </xdr:cNvSpPr>
        </xdr:nvSpPr>
        <xdr:spPr bwMode="auto">
          <a:xfrm>
            <a:off x="795" y="1476"/>
            <a:ext cx="128" cy="146"/>
          </a:xfrm>
          <a:prstGeom prst="ellipse">
            <a:avLst/>
          </a:prstGeom>
          <a:solidFill>
            <a:srgbClr val="000000"/>
          </a:solidFill>
          <a:ln w="9525">
            <a:solidFill>
              <a:srgbClr val="000000"/>
            </a:solidFill>
            <a:round/>
            <a:headEnd/>
            <a:tailEnd/>
          </a:ln>
        </xdr:spPr>
      </xdr:sp>
      <xdr:sp macro="" textlink="">
        <xdr:nvSpPr>
          <xdr:cNvPr id="8479" name="Oval 23"/>
          <xdr:cNvSpPr>
            <a:spLocks noChangeArrowheads="1"/>
          </xdr:cNvSpPr>
        </xdr:nvSpPr>
        <xdr:spPr bwMode="auto">
          <a:xfrm>
            <a:off x="3627" y="3172"/>
            <a:ext cx="131" cy="144"/>
          </a:xfrm>
          <a:prstGeom prst="ellipse">
            <a:avLst/>
          </a:prstGeom>
          <a:solidFill>
            <a:srgbClr val="000000"/>
          </a:solidFill>
          <a:ln w="9525">
            <a:solidFill>
              <a:srgbClr val="000000"/>
            </a:solidFill>
            <a:round/>
            <a:headEnd/>
            <a:tailEnd/>
          </a:ln>
        </xdr:spPr>
      </xdr:sp>
      <xdr:sp macro="" textlink="">
        <xdr:nvSpPr>
          <xdr:cNvPr id="8480" name="Oval 24"/>
          <xdr:cNvSpPr>
            <a:spLocks noChangeArrowheads="1"/>
          </xdr:cNvSpPr>
        </xdr:nvSpPr>
        <xdr:spPr bwMode="auto">
          <a:xfrm>
            <a:off x="3646" y="1476"/>
            <a:ext cx="131" cy="146"/>
          </a:xfrm>
          <a:prstGeom prst="ellipse">
            <a:avLst/>
          </a:prstGeom>
          <a:solidFill>
            <a:srgbClr val="000000"/>
          </a:solidFill>
          <a:ln w="9525">
            <a:solidFill>
              <a:srgbClr val="000000"/>
            </a:solidFill>
            <a:round/>
            <a:headEnd/>
            <a:tailEnd/>
          </a:ln>
        </xdr:spPr>
      </xdr:sp>
      <xdr:sp macro="" textlink="">
        <xdr:nvSpPr>
          <xdr:cNvPr id="8481" name="Oval 25"/>
          <xdr:cNvSpPr>
            <a:spLocks noChangeArrowheads="1"/>
          </xdr:cNvSpPr>
        </xdr:nvSpPr>
        <xdr:spPr bwMode="auto">
          <a:xfrm>
            <a:off x="783" y="3141"/>
            <a:ext cx="131" cy="144"/>
          </a:xfrm>
          <a:prstGeom prst="ellipse">
            <a:avLst/>
          </a:prstGeom>
          <a:solidFill>
            <a:srgbClr val="000000"/>
          </a:solidFill>
          <a:ln w="9525">
            <a:solidFill>
              <a:srgbClr val="000000"/>
            </a:solidFill>
            <a:round/>
            <a:headEnd/>
            <a:tailEnd/>
          </a:ln>
        </xdr:spPr>
      </xdr:sp>
      <xdr:sp macro="" textlink="">
        <xdr:nvSpPr>
          <xdr:cNvPr id="8482" name="Oval 26"/>
          <xdr:cNvSpPr>
            <a:spLocks noChangeArrowheads="1"/>
          </xdr:cNvSpPr>
        </xdr:nvSpPr>
        <xdr:spPr bwMode="auto">
          <a:xfrm>
            <a:off x="1461" y="1930"/>
            <a:ext cx="115" cy="117"/>
          </a:xfrm>
          <a:prstGeom prst="ellipse">
            <a:avLst/>
          </a:prstGeom>
          <a:solidFill>
            <a:srgbClr val="000000"/>
          </a:solidFill>
          <a:ln w="9525">
            <a:solidFill>
              <a:srgbClr val="000000"/>
            </a:solidFill>
            <a:round/>
            <a:headEnd/>
            <a:tailEnd/>
          </a:ln>
        </xdr:spPr>
      </xdr:sp>
      <xdr:sp macro="" textlink="">
        <xdr:nvSpPr>
          <xdr:cNvPr id="8483" name="Oval 27"/>
          <xdr:cNvSpPr>
            <a:spLocks noChangeArrowheads="1"/>
          </xdr:cNvSpPr>
        </xdr:nvSpPr>
        <xdr:spPr bwMode="auto">
          <a:xfrm>
            <a:off x="4201" y="1928"/>
            <a:ext cx="115" cy="117"/>
          </a:xfrm>
          <a:prstGeom prst="ellipse">
            <a:avLst/>
          </a:prstGeom>
          <a:solidFill>
            <a:srgbClr val="000000"/>
          </a:solidFill>
          <a:ln w="9525">
            <a:solidFill>
              <a:srgbClr val="000000"/>
            </a:solidFill>
            <a:round/>
            <a:headEnd/>
            <a:tailEnd/>
          </a:ln>
        </xdr:spPr>
      </xdr:sp>
      <xdr:sp macro="" textlink="">
        <xdr:nvSpPr>
          <xdr:cNvPr id="8484" name="Line 28"/>
          <xdr:cNvSpPr>
            <a:spLocks noChangeShapeType="1"/>
          </xdr:cNvSpPr>
        </xdr:nvSpPr>
        <xdr:spPr bwMode="auto">
          <a:xfrm>
            <a:off x="852" y="1538"/>
            <a:ext cx="2863" cy="2"/>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85" name="Line 29"/>
          <xdr:cNvSpPr>
            <a:spLocks noChangeShapeType="1"/>
          </xdr:cNvSpPr>
        </xdr:nvSpPr>
        <xdr:spPr bwMode="auto">
          <a:xfrm flipV="1">
            <a:off x="2342" y="1642"/>
            <a:ext cx="1139" cy="718"/>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86" name="Line 30"/>
          <xdr:cNvSpPr>
            <a:spLocks noChangeShapeType="1"/>
          </xdr:cNvSpPr>
        </xdr:nvSpPr>
        <xdr:spPr bwMode="auto">
          <a:xfrm flipV="1">
            <a:off x="2951" y="1200"/>
            <a:ext cx="1" cy="158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sp macro="" textlink="">
        <xdr:nvSpPr>
          <xdr:cNvPr id="8487" name="Oval 31"/>
          <xdr:cNvSpPr>
            <a:spLocks noChangeArrowheads="1"/>
          </xdr:cNvSpPr>
        </xdr:nvSpPr>
        <xdr:spPr bwMode="auto">
          <a:xfrm>
            <a:off x="2892" y="2717"/>
            <a:ext cx="115" cy="119"/>
          </a:xfrm>
          <a:prstGeom prst="ellipse">
            <a:avLst/>
          </a:prstGeom>
          <a:solidFill>
            <a:srgbClr val="000000"/>
          </a:solidFill>
          <a:ln w="9525">
            <a:solidFill>
              <a:srgbClr val="000000"/>
            </a:solidFill>
            <a:round/>
            <a:headEnd/>
            <a:tailEnd/>
          </a:ln>
        </xdr:spPr>
      </xdr:sp>
      <xdr:sp macro="" textlink="">
        <xdr:nvSpPr>
          <xdr:cNvPr id="8488" name="Oval 32"/>
          <xdr:cNvSpPr>
            <a:spLocks noChangeArrowheads="1"/>
          </xdr:cNvSpPr>
        </xdr:nvSpPr>
        <xdr:spPr bwMode="auto">
          <a:xfrm>
            <a:off x="2905" y="1156"/>
            <a:ext cx="115" cy="117"/>
          </a:xfrm>
          <a:prstGeom prst="ellipse">
            <a:avLst/>
          </a:prstGeom>
          <a:solidFill>
            <a:srgbClr val="000000"/>
          </a:solidFill>
          <a:ln w="9525">
            <a:solidFill>
              <a:srgbClr val="000000"/>
            </a:solidFill>
            <a:round/>
            <a:headEnd/>
            <a:tailEnd/>
          </a:ln>
        </xdr:spPr>
      </xdr:sp>
      <xdr:sp macro="" textlink="">
        <xdr:nvSpPr>
          <xdr:cNvPr id="8489" name="Oval 33"/>
          <xdr:cNvSpPr>
            <a:spLocks noChangeArrowheads="1"/>
          </xdr:cNvSpPr>
        </xdr:nvSpPr>
        <xdr:spPr bwMode="auto">
          <a:xfrm>
            <a:off x="4745" y="2342"/>
            <a:ext cx="99" cy="102"/>
          </a:xfrm>
          <a:prstGeom prst="ellipse">
            <a:avLst/>
          </a:prstGeom>
          <a:solidFill>
            <a:srgbClr val="000000"/>
          </a:solidFill>
          <a:ln w="9525">
            <a:solidFill>
              <a:srgbClr val="000000"/>
            </a:solidFill>
            <a:round/>
            <a:headEnd/>
            <a:tailEnd/>
          </a:ln>
        </xdr:spPr>
      </xdr:sp>
      <xdr:sp macro="" textlink="">
        <xdr:nvSpPr>
          <xdr:cNvPr id="8490" name="Oval 34"/>
          <xdr:cNvSpPr>
            <a:spLocks noChangeArrowheads="1"/>
          </xdr:cNvSpPr>
        </xdr:nvSpPr>
        <xdr:spPr bwMode="auto">
          <a:xfrm>
            <a:off x="2049" y="802"/>
            <a:ext cx="99" cy="102"/>
          </a:xfrm>
          <a:prstGeom prst="ellipse">
            <a:avLst/>
          </a:prstGeom>
          <a:solidFill>
            <a:srgbClr val="000000"/>
          </a:solidFill>
          <a:ln w="9525">
            <a:solidFill>
              <a:srgbClr val="000000"/>
            </a:solidFill>
            <a:round/>
            <a:headEnd/>
            <a:tailEnd/>
          </a:ln>
        </xdr:spPr>
      </xdr:sp>
      <xdr:sp macro="" textlink="">
        <xdr:nvSpPr>
          <xdr:cNvPr id="8491" name="Oval 35"/>
          <xdr:cNvSpPr>
            <a:spLocks noChangeArrowheads="1"/>
          </xdr:cNvSpPr>
        </xdr:nvSpPr>
        <xdr:spPr bwMode="auto">
          <a:xfrm>
            <a:off x="2285" y="2289"/>
            <a:ext cx="128" cy="146"/>
          </a:xfrm>
          <a:prstGeom prst="ellipse">
            <a:avLst/>
          </a:prstGeom>
          <a:solidFill>
            <a:srgbClr val="000000"/>
          </a:solidFill>
          <a:ln w="9525">
            <a:solidFill>
              <a:srgbClr val="000000"/>
            </a:solidFill>
            <a:round/>
            <a:headEnd/>
            <a:tailEnd/>
          </a:ln>
        </xdr:spPr>
      </xdr:sp>
      <xdr:sp macro="" textlink="">
        <xdr:nvSpPr>
          <xdr:cNvPr id="8492" name="Oval 36"/>
          <xdr:cNvSpPr>
            <a:spLocks noChangeArrowheads="1"/>
          </xdr:cNvSpPr>
        </xdr:nvSpPr>
        <xdr:spPr bwMode="auto">
          <a:xfrm>
            <a:off x="4747" y="791"/>
            <a:ext cx="96" cy="102"/>
          </a:xfrm>
          <a:prstGeom prst="ellipse">
            <a:avLst/>
          </a:prstGeom>
          <a:solidFill>
            <a:srgbClr val="000000"/>
          </a:solidFill>
          <a:ln w="9525">
            <a:solidFill>
              <a:srgbClr val="000000"/>
            </a:solidFill>
            <a:round/>
            <a:headEnd/>
            <a:tailEnd/>
          </a:ln>
        </xdr:spPr>
      </xdr:sp>
      <xdr:sp macro="" textlink="">
        <xdr:nvSpPr>
          <xdr:cNvPr id="8493" name="Oval 37"/>
          <xdr:cNvSpPr>
            <a:spLocks noChangeArrowheads="1"/>
          </xdr:cNvSpPr>
        </xdr:nvSpPr>
        <xdr:spPr bwMode="auto">
          <a:xfrm>
            <a:off x="3393" y="1622"/>
            <a:ext cx="98" cy="102"/>
          </a:xfrm>
          <a:prstGeom prst="ellipse">
            <a:avLst/>
          </a:prstGeom>
          <a:solidFill>
            <a:srgbClr val="000000"/>
          </a:solidFill>
          <a:ln w="9525">
            <a:solidFill>
              <a:srgbClr val="000000"/>
            </a:solidFill>
            <a:round/>
            <a:headEnd/>
            <a:tailEnd/>
          </a:ln>
        </xdr:spPr>
      </xdr:sp>
      <xdr:sp macro="" textlink="">
        <xdr:nvSpPr>
          <xdr:cNvPr id="8494" name="Oval 38"/>
          <xdr:cNvSpPr>
            <a:spLocks noChangeArrowheads="1"/>
          </xdr:cNvSpPr>
        </xdr:nvSpPr>
        <xdr:spPr bwMode="auto">
          <a:xfrm>
            <a:off x="2905" y="1926"/>
            <a:ext cx="115" cy="117"/>
          </a:xfrm>
          <a:prstGeom prst="ellipse">
            <a:avLst/>
          </a:prstGeom>
          <a:solidFill>
            <a:srgbClr val="000000"/>
          </a:solidFill>
          <a:ln w="9525">
            <a:solidFill>
              <a:srgbClr val="000000"/>
            </a:solidFill>
            <a:round/>
            <a:headEnd/>
            <a:tailEnd/>
          </a:ln>
        </xdr:spPr>
      </xdr:sp>
      <xdr:sp macro="" textlink="">
        <xdr:nvSpPr>
          <xdr:cNvPr id="8495" name="Rectangle 39"/>
          <xdr:cNvSpPr>
            <a:spLocks noChangeArrowheads="1"/>
          </xdr:cNvSpPr>
        </xdr:nvSpPr>
        <xdr:spPr bwMode="auto">
          <a:xfrm>
            <a:off x="608" y="3091"/>
            <a:ext cx="227" cy="23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32" name="Rectangle 40"/>
          <xdr:cNvSpPr>
            <a:spLocks noChangeArrowheads="1"/>
          </xdr:cNvSpPr>
        </xdr:nvSpPr>
        <xdr:spPr bwMode="auto">
          <a:xfrm>
            <a:off x="605" y="3090"/>
            <a:ext cx="49"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33" name="Rectangle 41"/>
          <xdr:cNvSpPr>
            <a:spLocks noChangeArrowheads="1"/>
          </xdr:cNvSpPr>
        </xdr:nvSpPr>
        <xdr:spPr bwMode="auto">
          <a:xfrm>
            <a:off x="655" y="3090"/>
            <a:ext cx="74"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34" name="Rectangle 42"/>
          <xdr:cNvSpPr>
            <a:spLocks noChangeArrowheads="1"/>
          </xdr:cNvSpPr>
        </xdr:nvSpPr>
        <xdr:spPr bwMode="auto">
          <a:xfrm>
            <a:off x="721" y="3125"/>
            <a:ext cx="33" cy="14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499" name="Rectangle 43"/>
          <xdr:cNvSpPr>
            <a:spLocks noChangeArrowheads="1"/>
          </xdr:cNvSpPr>
        </xdr:nvSpPr>
        <xdr:spPr bwMode="auto">
          <a:xfrm>
            <a:off x="658" y="2248"/>
            <a:ext cx="171" cy="23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36" name="Rectangle 44"/>
          <xdr:cNvSpPr>
            <a:spLocks noChangeArrowheads="1"/>
          </xdr:cNvSpPr>
        </xdr:nvSpPr>
        <xdr:spPr bwMode="auto">
          <a:xfrm>
            <a:off x="655" y="2254"/>
            <a:ext cx="82" cy="18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0</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37" name="Rectangle 45"/>
          <xdr:cNvSpPr>
            <a:spLocks noChangeArrowheads="1"/>
          </xdr:cNvSpPr>
        </xdr:nvSpPr>
        <xdr:spPr bwMode="auto">
          <a:xfrm>
            <a:off x="729" y="2280"/>
            <a:ext cx="33" cy="1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02" name="Rectangle 46"/>
          <xdr:cNvSpPr>
            <a:spLocks noChangeArrowheads="1"/>
          </xdr:cNvSpPr>
        </xdr:nvSpPr>
        <xdr:spPr bwMode="auto">
          <a:xfrm>
            <a:off x="589" y="1459"/>
            <a:ext cx="267" cy="23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39" name="Rectangle 47"/>
          <xdr:cNvSpPr>
            <a:spLocks noChangeArrowheads="1"/>
          </xdr:cNvSpPr>
        </xdr:nvSpPr>
        <xdr:spPr bwMode="auto">
          <a:xfrm>
            <a:off x="589" y="1460"/>
            <a:ext cx="173"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40" name="Rectangle 48"/>
          <xdr:cNvSpPr>
            <a:spLocks noChangeArrowheads="1"/>
          </xdr:cNvSpPr>
        </xdr:nvSpPr>
        <xdr:spPr bwMode="auto">
          <a:xfrm>
            <a:off x="729" y="1495"/>
            <a:ext cx="33" cy="1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05" name="Rectangle 49"/>
          <xdr:cNvSpPr>
            <a:spLocks noChangeArrowheads="1"/>
          </xdr:cNvSpPr>
        </xdr:nvSpPr>
        <xdr:spPr bwMode="auto">
          <a:xfrm>
            <a:off x="3452" y="3303"/>
            <a:ext cx="267" cy="23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42" name="Rectangle 50"/>
          <xdr:cNvSpPr>
            <a:spLocks noChangeArrowheads="1"/>
          </xdr:cNvSpPr>
        </xdr:nvSpPr>
        <xdr:spPr bwMode="auto">
          <a:xfrm>
            <a:off x="3452" y="3308"/>
            <a:ext cx="173" cy="18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43" name="Rectangle 51"/>
          <xdr:cNvSpPr>
            <a:spLocks noChangeArrowheads="1"/>
          </xdr:cNvSpPr>
        </xdr:nvSpPr>
        <xdr:spPr bwMode="auto">
          <a:xfrm>
            <a:off x="3600" y="3334"/>
            <a:ext cx="25" cy="14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08" name="Rectangle 52"/>
          <xdr:cNvSpPr>
            <a:spLocks noChangeArrowheads="1"/>
          </xdr:cNvSpPr>
        </xdr:nvSpPr>
        <xdr:spPr bwMode="auto">
          <a:xfrm>
            <a:off x="639" y="3260"/>
            <a:ext cx="225" cy="23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45" name="Rectangle 53"/>
          <xdr:cNvSpPr>
            <a:spLocks noChangeArrowheads="1"/>
          </xdr:cNvSpPr>
        </xdr:nvSpPr>
        <xdr:spPr bwMode="auto">
          <a:xfrm>
            <a:off x="638" y="3265"/>
            <a:ext cx="58" cy="18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46" name="Rectangle 54"/>
          <xdr:cNvSpPr>
            <a:spLocks noChangeArrowheads="1"/>
          </xdr:cNvSpPr>
        </xdr:nvSpPr>
        <xdr:spPr bwMode="auto">
          <a:xfrm>
            <a:off x="688" y="3265"/>
            <a:ext cx="74" cy="18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47" name="Rectangle 55"/>
          <xdr:cNvSpPr>
            <a:spLocks noChangeArrowheads="1"/>
          </xdr:cNvSpPr>
        </xdr:nvSpPr>
        <xdr:spPr bwMode="auto">
          <a:xfrm>
            <a:off x="754" y="3291"/>
            <a:ext cx="25" cy="1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12" name="Rectangle 56"/>
          <xdr:cNvSpPr>
            <a:spLocks noChangeArrowheads="1"/>
          </xdr:cNvSpPr>
        </xdr:nvSpPr>
        <xdr:spPr bwMode="auto">
          <a:xfrm>
            <a:off x="2139" y="3281"/>
            <a:ext cx="171" cy="23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49" name="Rectangle 57"/>
          <xdr:cNvSpPr>
            <a:spLocks noChangeArrowheads="1"/>
          </xdr:cNvSpPr>
        </xdr:nvSpPr>
        <xdr:spPr bwMode="auto">
          <a:xfrm>
            <a:off x="2136" y="3282"/>
            <a:ext cx="82"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0</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50" name="Rectangle 58"/>
          <xdr:cNvSpPr>
            <a:spLocks noChangeArrowheads="1"/>
          </xdr:cNvSpPr>
        </xdr:nvSpPr>
        <xdr:spPr bwMode="auto">
          <a:xfrm>
            <a:off x="2210" y="3317"/>
            <a:ext cx="33" cy="13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15" name="Rectangle 59"/>
          <xdr:cNvSpPr>
            <a:spLocks noChangeArrowheads="1"/>
          </xdr:cNvSpPr>
        </xdr:nvSpPr>
        <xdr:spPr bwMode="auto">
          <a:xfrm>
            <a:off x="4904" y="2377"/>
            <a:ext cx="267" cy="23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52" name="Rectangle 60"/>
          <xdr:cNvSpPr>
            <a:spLocks noChangeArrowheads="1"/>
          </xdr:cNvSpPr>
        </xdr:nvSpPr>
        <xdr:spPr bwMode="auto">
          <a:xfrm>
            <a:off x="4908" y="2376"/>
            <a:ext cx="165"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53" name="Rectangle 61"/>
          <xdr:cNvSpPr>
            <a:spLocks noChangeArrowheads="1"/>
          </xdr:cNvSpPr>
        </xdr:nvSpPr>
        <xdr:spPr bwMode="auto">
          <a:xfrm>
            <a:off x="5048" y="2410"/>
            <a:ext cx="25" cy="14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18" name="Rectangle 62"/>
          <xdr:cNvSpPr>
            <a:spLocks noChangeArrowheads="1"/>
          </xdr:cNvSpPr>
        </xdr:nvSpPr>
        <xdr:spPr bwMode="auto">
          <a:xfrm>
            <a:off x="3825" y="3230"/>
            <a:ext cx="226" cy="23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55" name="Rectangle 63"/>
          <xdr:cNvSpPr>
            <a:spLocks noChangeArrowheads="1"/>
          </xdr:cNvSpPr>
        </xdr:nvSpPr>
        <xdr:spPr bwMode="auto">
          <a:xfrm>
            <a:off x="3822" y="3230"/>
            <a:ext cx="49"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56" name="Rectangle 64"/>
          <xdr:cNvSpPr>
            <a:spLocks noChangeArrowheads="1"/>
          </xdr:cNvSpPr>
        </xdr:nvSpPr>
        <xdr:spPr bwMode="auto">
          <a:xfrm>
            <a:off x="3871" y="3230"/>
            <a:ext cx="74"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1</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57" name="Rectangle 65"/>
          <xdr:cNvSpPr>
            <a:spLocks noChangeArrowheads="1"/>
          </xdr:cNvSpPr>
        </xdr:nvSpPr>
        <xdr:spPr bwMode="auto">
          <a:xfrm>
            <a:off x="3937" y="3265"/>
            <a:ext cx="33" cy="1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522" name="Rectangle 66"/>
          <xdr:cNvSpPr>
            <a:spLocks noChangeArrowheads="1"/>
          </xdr:cNvSpPr>
        </xdr:nvSpPr>
        <xdr:spPr bwMode="auto">
          <a:xfrm>
            <a:off x="4414" y="2788"/>
            <a:ext cx="171" cy="23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sp macro="" textlink="">
        <xdr:nvSpPr>
          <xdr:cNvPr id="8259" name="Rectangle 67"/>
          <xdr:cNvSpPr>
            <a:spLocks noChangeArrowheads="1"/>
          </xdr:cNvSpPr>
        </xdr:nvSpPr>
        <xdr:spPr bwMode="auto">
          <a:xfrm>
            <a:off x="4414" y="2785"/>
            <a:ext cx="82" cy="1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600" b="0" i="0" u="none" strike="noStrike" baseline="0">
                <a:solidFill>
                  <a:srgbClr val="000000"/>
                </a:solidFill>
                <a:latin typeface="Arial"/>
                <a:cs typeface="Arial"/>
              </a:rPr>
              <a:t>0</a:t>
            </a:r>
            <a:endParaRPr lang="de-DE" sz="1500" b="0" i="0" u="none" strike="noStrike" baseline="0">
              <a:solidFill>
                <a:srgbClr val="FFFF00"/>
              </a:solidFill>
              <a:latin typeface="Times New Roman"/>
              <a:cs typeface="Times New Roman"/>
            </a:endParaRPr>
          </a:p>
          <a:p>
            <a:pPr algn="l" rtl="0">
              <a:defRPr sz="1000"/>
            </a:pPr>
            <a:endParaRPr lang="de-DE"/>
          </a:p>
        </xdr:txBody>
      </xdr:sp>
      <xdr:sp macro="" textlink="">
        <xdr:nvSpPr>
          <xdr:cNvPr id="8260" name="Rectangle 68"/>
          <xdr:cNvSpPr>
            <a:spLocks noChangeArrowheads="1"/>
          </xdr:cNvSpPr>
        </xdr:nvSpPr>
        <xdr:spPr bwMode="auto">
          <a:xfrm>
            <a:off x="4488" y="2820"/>
            <a:ext cx="25" cy="14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de-DE" sz="1200" b="0" i="0" u="none" strike="noStrike" baseline="0">
                <a:solidFill>
                  <a:srgbClr val="000000"/>
                </a:solidFill>
                <a:latin typeface="Times New Roman"/>
                <a:cs typeface="Times New Roman"/>
              </a:rPr>
              <a:t> </a:t>
            </a:r>
            <a:endParaRPr lang="de-DE" sz="1500" b="0" i="0" u="none" strike="noStrike" baseline="0">
              <a:solidFill>
                <a:srgbClr val="FFFF00"/>
              </a:solidFill>
              <a:latin typeface="Times New Roman"/>
              <a:cs typeface="Times New Roman"/>
            </a:endParaRPr>
          </a:p>
          <a:p>
            <a:pPr algn="l" rtl="0">
              <a:defRPr sz="1000"/>
            </a:pPr>
            <a:endParaRPr lang="de-DE"/>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171450</xdr:colOff>
      <xdr:row>13</xdr:row>
      <xdr:rowOff>152400</xdr:rowOff>
    </xdr:from>
    <xdr:to>
      <xdr:col>2</xdr:col>
      <xdr:colOff>133350</xdr:colOff>
      <xdr:row>14</xdr:row>
      <xdr:rowOff>152400</xdr:rowOff>
    </xdr:to>
    <xdr:sp macro="" textlink="">
      <xdr:nvSpPr>
        <xdr:cNvPr id="1025" name="AutoShape 1"/>
        <xdr:cNvSpPr>
          <a:spLocks noChangeArrowheads="1"/>
        </xdr:cNvSpPr>
      </xdr:nvSpPr>
      <xdr:spPr bwMode="auto">
        <a:xfrm>
          <a:off x="419100" y="2162175"/>
          <a:ext cx="209550" cy="238125"/>
        </a:xfrm>
        <a:prstGeom prst="wedgeRectCallout">
          <a:avLst>
            <a:gd name="adj1" fmla="val 377273"/>
            <a:gd name="adj2" fmla="val 178000"/>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endParaRPr lang="de-DE"/>
        </a:p>
      </xdr:txBody>
    </xdr:sp>
    <xdr:clientData/>
  </xdr:twoCellAnchor>
  <xdr:twoCellAnchor>
    <xdr:from>
      <xdr:col>9</xdr:col>
      <xdr:colOff>175895</xdr:colOff>
      <xdr:row>7</xdr:row>
      <xdr:rowOff>4445</xdr:rowOff>
    </xdr:from>
    <xdr:to>
      <xdr:col>10</xdr:col>
      <xdr:colOff>137795</xdr:colOff>
      <xdr:row>8</xdr:row>
      <xdr:rowOff>1398</xdr:rowOff>
    </xdr:to>
    <xdr:sp macro="" textlink="">
      <xdr:nvSpPr>
        <xdr:cNvPr id="1026" name="AutoShape 2"/>
        <xdr:cNvSpPr>
          <a:spLocks noChangeArrowheads="1"/>
        </xdr:cNvSpPr>
      </xdr:nvSpPr>
      <xdr:spPr bwMode="auto">
        <a:xfrm>
          <a:off x="2390775" y="1057275"/>
          <a:ext cx="209550" cy="238125"/>
        </a:xfrm>
        <a:prstGeom prst="wedgeRectCallout">
          <a:avLst>
            <a:gd name="adj1" fmla="val 418181"/>
            <a:gd name="adj2" fmla="val 142000"/>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endParaRPr lang="de-DE"/>
        </a:p>
      </xdr:txBody>
    </xdr:sp>
    <xdr:clientData/>
  </xdr:twoCellAnchor>
  <xdr:twoCellAnchor>
    <xdr:from>
      <xdr:col>24</xdr:col>
      <xdr:colOff>133350</xdr:colOff>
      <xdr:row>11</xdr:row>
      <xdr:rowOff>155575</xdr:rowOff>
    </xdr:from>
    <xdr:to>
      <xdr:col>26</xdr:col>
      <xdr:colOff>9525</xdr:colOff>
      <xdr:row>13</xdr:row>
      <xdr:rowOff>151284</xdr:rowOff>
    </xdr:to>
    <xdr:sp macro="" textlink="">
      <xdr:nvSpPr>
        <xdr:cNvPr id="1027" name="AutoShape 3"/>
        <xdr:cNvSpPr>
          <a:spLocks noChangeArrowheads="1"/>
        </xdr:cNvSpPr>
      </xdr:nvSpPr>
      <xdr:spPr bwMode="auto">
        <a:xfrm>
          <a:off x="7372350" y="1924050"/>
          <a:ext cx="571500" cy="238125"/>
        </a:xfrm>
        <a:prstGeom prst="wedgeRectCallout">
          <a:avLst>
            <a:gd name="adj1" fmla="val -72644"/>
            <a:gd name="adj2" fmla="val 270000"/>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*X</a:t>
          </a:r>
          <a:endParaRPr lang="de-DE"/>
        </a:p>
      </xdr:txBody>
    </xdr:sp>
    <xdr:clientData/>
  </xdr:twoCellAnchor>
  <xdr:twoCellAnchor>
    <xdr:from>
      <xdr:col>17</xdr:col>
      <xdr:colOff>318770</xdr:colOff>
      <xdr:row>33</xdr:row>
      <xdr:rowOff>1270</xdr:rowOff>
    </xdr:from>
    <xdr:to>
      <xdr:col>21</xdr:col>
      <xdr:colOff>6</xdr:colOff>
      <xdr:row>34</xdr:row>
      <xdr:rowOff>158304</xdr:rowOff>
    </xdr:to>
    <xdr:sp macro="" textlink="">
      <xdr:nvSpPr>
        <xdr:cNvPr id="1028" name="AutoShape 4"/>
        <xdr:cNvSpPr>
          <a:spLocks noChangeArrowheads="1"/>
        </xdr:cNvSpPr>
      </xdr:nvSpPr>
      <xdr:spPr bwMode="auto">
        <a:xfrm>
          <a:off x="4876800" y="5353050"/>
          <a:ext cx="1219200" cy="247650"/>
        </a:xfrm>
        <a:prstGeom prst="wedgeRectCallout">
          <a:avLst>
            <a:gd name="adj1" fmla="val -102343"/>
            <a:gd name="adj2" fmla="val 180769"/>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Response Vector  y</a:t>
          </a:r>
          <a:endParaRPr lang="de-DE"/>
        </a:p>
      </xdr:txBody>
    </xdr:sp>
    <xdr:clientData/>
  </xdr:twoCellAnchor>
  <xdr:twoCellAnchor>
    <xdr:from>
      <xdr:col>17</xdr:col>
      <xdr:colOff>66675</xdr:colOff>
      <xdr:row>46</xdr:row>
      <xdr:rowOff>7664450</xdr:rowOff>
    </xdr:from>
    <xdr:to>
      <xdr:col>18</xdr:col>
      <xdr:colOff>0</xdr:colOff>
      <xdr:row>48</xdr:row>
      <xdr:rowOff>3557685</xdr:rowOff>
    </xdr:to>
    <xdr:sp macro="" textlink="">
      <xdr:nvSpPr>
        <xdr:cNvPr id="1029" name="AutoShape 5"/>
        <xdr:cNvSpPr>
          <a:spLocks noChangeArrowheads="1"/>
        </xdr:cNvSpPr>
      </xdr:nvSpPr>
      <xdr:spPr bwMode="auto">
        <a:xfrm>
          <a:off x="4638675" y="7562850"/>
          <a:ext cx="314325" cy="276225"/>
        </a:xfrm>
        <a:prstGeom prst="wedgeRectCallout">
          <a:avLst>
            <a:gd name="adj1" fmla="val -177500"/>
            <a:gd name="adj2" fmla="val 84481"/>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*Y</a:t>
          </a:r>
          <a:endParaRPr lang="de-DE"/>
        </a:p>
      </xdr:txBody>
    </xdr:sp>
    <xdr:clientData/>
  </xdr:twoCellAnchor>
  <xdr:twoCellAnchor>
    <xdr:from>
      <xdr:col>8</xdr:col>
      <xdr:colOff>114300</xdr:colOff>
      <xdr:row>37</xdr:row>
      <xdr:rowOff>12396470</xdr:rowOff>
    </xdr:from>
    <xdr:to>
      <xdr:col>9</xdr:col>
      <xdr:colOff>76200</xdr:colOff>
      <xdr:row>39</xdr:row>
      <xdr:rowOff>5332064</xdr:rowOff>
    </xdr:to>
    <xdr:sp macro="" textlink="">
      <xdr:nvSpPr>
        <xdr:cNvPr id="1030" name="AutoShape 6"/>
        <xdr:cNvSpPr>
          <a:spLocks noChangeArrowheads="1"/>
        </xdr:cNvSpPr>
      </xdr:nvSpPr>
      <xdr:spPr bwMode="auto">
        <a:xfrm>
          <a:off x="2095500" y="6162675"/>
          <a:ext cx="209550" cy="238125"/>
        </a:xfrm>
        <a:prstGeom prst="wedgeRectCallout">
          <a:avLst>
            <a:gd name="adj1" fmla="val -127273"/>
            <a:gd name="adj2" fmla="val 314000"/>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endParaRPr lang="de-DE"/>
        </a:p>
      </xdr:txBody>
    </xdr:sp>
    <xdr:clientData/>
  </xdr:twoCellAnchor>
  <xdr:twoCellAnchor>
    <xdr:from>
      <xdr:col>23</xdr:col>
      <xdr:colOff>252095</xdr:colOff>
      <xdr:row>43</xdr:row>
      <xdr:rowOff>5330825</xdr:rowOff>
    </xdr:from>
    <xdr:to>
      <xdr:col>32</xdr:col>
      <xdr:colOff>9528</xdr:colOff>
      <xdr:row>50</xdr:row>
      <xdr:rowOff>5892819</xdr:rowOff>
    </xdr:to>
    <xdr:sp macro="" textlink="">
      <xdr:nvSpPr>
        <xdr:cNvPr id="1031" name="AutoShape 7"/>
        <xdr:cNvSpPr>
          <a:spLocks noChangeArrowheads="1"/>
        </xdr:cNvSpPr>
      </xdr:nvSpPr>
      <xdr:spPr bwMode="auto">
        <a:xfrm>
          <a:off x="7096125" y="7048500"/>
          <a:ext cx="2733675" cy="1143000"/>
        </a:xfrm>
        <a:prstGeom prst="cloudCallout">
          <a:avLst>
            <a:gd name="adj1" fmla="val -98431"/>
            <a:gd name="adj2" fmla="val -59167"/>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36576" tIns="32004" rIns="0" bIns="0" anchor="t" upright="1"/>
        <a:lstStyle/>
        <a:p>
          <a:pPr algn="l" rtl="0">
            <a:defRPr sz="1000"/>
          </a:pPr>
          <a:r>
            <a:rPr lang="de-DE" sz="1600" b="0" i="0" u="none" strike="noStrike" baseline="0">
              <a:solidFill>
                <a:srgbClr val="000000"/>
              </a:solidFill>
              <a:latin typeface="Arial"/>
              <a:cs typeface="Arial"/>
            </a:rPr>
            <a:t>y=X*b+e</a:t>
          </a:r>
        </a:p>
        <a:p>
          <a:pPr algn="l" rtl="0">
            <a:defRPr sz="1000"/>
          </a:pPr>
          <a:r>
            <a:rPr lang="de-DE" sz="1600" b="0" i="0" u="none" strike="noStrike" baseline="0">
              <a:solidFill>
                <a:srgbClr val="000000"/>
              </a:solidFill>
              <a:latin typeface="Arial"/>
              <a:cs typeface="Arial"/>
            </a:rPr>
            <a:t>b=(X</a:t>
          </a:r>
          <a:r>
            <a:rPr lang="de-DE" sz="1600" b="0" i="0" u="none" strike="noStrike" baseline="30000">
              <a:solidFill>
                <a:srgbClr val="000000"/>
              </a:solidFill>
              <a:latin typeface="Arial"/>
              <a:cs typeface="Arial"/>
            </a:rPr>
            <a:t>T</a:t>
          </a:r>
          <a:r>
            <a:rPr lang="de-DE" sz="1600" b="0" i="0" u="none" strike="noStrike" baseline="0">
              <a:solidFill>
                <a:srgbClr val="000000"/>
              </a:solidFill>
              <a:latin typeface="Arial"/>
              <a:cs typeface="Arial"/>
            </a:rPr>
            <a:t> X)</a:t>
          </a:r>
          <a:r>
            <a:rPr lang="de-DE" sz="1600" b="0" i="0" u="none" strike="noStrike" baseline="30000">
              <a:solidFill>
                <a:srgbClr val="000000"/>
              </a:solidFill>
              <a:latin typeface="Arial"/>
              <a:cs typeface="Arial"/>
            </a:rPr>
            <a:t>-1</a:t>
          </a:r>
          <a:r>
            <a:rPr lang="de-DE" sz="1600" b="0" i="0" u="none" strike="noStrike" baseline="0">
              <a:solidFill>
                <a:srgbClr val="000000"/>
              </a:solidFill>
              <a:latin typeface="Arial"/>
              <a:cs typeface="Arial"/>
            </a:rPr>
            <a:t> X</a:t>
          </a:r>
          <a:r>
            <a:rPr lang="de-DE" sz="1600" b="0" i="0" u="none" strike="noStrike" baseline="30000">
              <a:solidFill>
                <a:srgbClr val="000000"/>
              </a:solidFill>
              <a:latin typeface="Arial"/>
              <a:cs typeface="Arial"/>
            </a:rPr>
            <a:t>T</a:t>
          </a:r>
          <a:r>
            <a:rPr lang="de-DE" sz="1600" b="0" i="0" u="none" strike="noStrike" baseline="0">
              <a:solidFill>
                <a:srgbClr val="000000"/>
              </a:solidFill>
              <a:latin typeface="Arial"/>
              <a:cs typeface="Arial"/>
            </a:rPr>
            <a:t> y</a:t>
          </a:r>
          <a:endParaRPr lang="de-DE"/>
        </a:p>
      </xdr:txBody>
    </xdr:sp>
    <xdr:clientData/>
  </xdr:twoCellAnchor>
  <xdr:twoCellAnchor>
    <xdr:from>
      <xdr:col>21</xdr:col>
      <xdr:colOff>323850</xdr:colOff>
      <xdr:row>32</xdr:row>
      <xdr:rowOff>0</xdr:rowOff>
    </xdr:from>
    <xdr:to>
      <xdr:col>24</xdr:col>
      <xdr:colOff>38100</xdr:colOff>
      <xdr:row>34</xdr:row>
      <xdr:rowOff>152722</xdr:rowOff>
    </xdr:to>
    <xdr:sp macro="" textlink="">
      <xdr:nvSpPr>
        <xdr:cNvPr id="1033" name="AutoShape 9"/>
        <xdr:cNvSpPr>
          <a:spLocks noChangeArrowheads="1"/>
        </xdr:cNvSpPr>
      </xdr:nvSpPr>
      <xdr:spPr bwMode="auto">
        <a:xfrm>
          <a:off x="6419850" y="5114925"/>
          <a:ext cx="857250" cy="504825"/>
        </a:xfrm>
        <a:prstGeom prst="wedgeRectCallout">
          <a:avLst>
            <a:gd name="adj1" fmla="val 81532"/>
            <a:gd name="adj2" fmla="val -40565"/>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proof the</a:t>
          </a:r>
        </a:p>
        <a:p>
          <a:pPr algn="l" rtl="0">
            <a:defRPr sz="1000"/>
          </a:pPr>
          <a:r>
            <a:rPr lang="de-DE" sz="1000" b="0" i="0" u="none" strike="noStrike" baseline="0">
              <a:solidFill>
                <a:srgbClr val="000000"/>
              </a:solidFill>
              <a:latin typeface="Arial"/>
              <a:cs typeface="Arial"/>
            </a:rPr>
            <a:t>Unit Matrix</a:t>
          </a:r>
        </a:p>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*X * (X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-1</a:t>
          </a:r>
          <a:endParaRPr lang="de-DE"/>
        </a:p>
      </xdr:txBody>
    </xdr:sp>
    <xdr:clientData/>
  </xdr:twoCellAnchor>
  <xdr:twoCellAnchor>
    <xdr:from>
      <xdr:col>28</xdr:col>
      <xdr:colOff>285750</xdr:colOff>
      <xdr:row>11</xdr:row>
      <xdr:rowOff>155575</xdr:rowOff>
    </xdr:from>
    <xdr:to>
      <xdr:col>31</xdr:col>
      <xdr:colOff>76200</xdr:colOff>
      <xdr:row>14</xdr:row>
      <xdr:rowOff>3727</xdr:rowOff>
    </xdr:to>
    <xdr:sp macro="" textlink="">
      <xdr:nvSpPr>
        <xdr:cNvPr id="1034" name="AutoShape 10"/>
        <xdr:cNvSpPr>
          <a:spLocks noChangeArrowheads="1"/>
        </xdr:cNvSpPr>
      </xdr:nvSpPr>
      <xdr:spPr bwMode="auto">
        <a:xfrm>
          <a:off x="8848725" y="1809750"/>
          <a:ext cx="733425" cy="304800"/>
        </a:xfrm>
        <a:prstGeom prst="wedgeRectCallout">
          <a:avLst>
            <a:gd name="adj1" fmla="val 24028"/>
            <a:gd name="adj2" fmla="val 253125"/>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-1</a:t>
          </a:r>
          <a:endParaRPr lang="de-DE"/>
        </a:p>
      </xdr:txBody>
    </xdr:sp>
    <xdr:clientData/>
  </xdr:twoCellAnchor>
  <xdr:twoCellAnchor>
    <xdr:from>
      <xdr:col>36</xdr:col>
      <xdr:colOff>285750</xdr:colOff>
      <xdr:row>12</xdr:row>
      <xdr:rowOff>155575</xdr:rowOff>
    </xdr:from>
    <xdr:to>
      <xdr:col>38</xdr:col>
      <xdr:colOff>38100</xdr:colOff>
      <xdr:row>14</xdr:row>
      <xdr:rowOff>151883</xdr:rowOff>
    </xdr:to>
    <xdr:sp macro="" textlink="">
      <xdr:nvSpPr>
        <xdr:cNvPr id="1035" name="AutoShape 11"/>
        <xdr:cNvSpPr>
          <a:spLocks noChangeArrowheads="1"/>
        </xdr:cNvSpPr>
      </xdr:nvSpPr>
      <xdr:spPr bwMode="auto">
        <a:xfrm>
          <a:off x="11630025" y="2047875"/>
          <a:ext cx="381000" cy="276225"/>
        </a:xfrm>
        <a:prstGeom prst="wedgeRectCallout">
          <a:avLst>
            <a:gd name="adj1" fmla="val -115000"/>
            <a:gd name="adj2" fmla="val 136208"/>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X</a:t>
          </a:r>
          <a:r>
            <a:rPr lang="de-DE" sz="1000" b="0" i="0" u="none" strike="noStrike" baseline="30000">
              <a:solidFill>
                <a:srgbClr val="000000"/>
              </a:solidFill>
              <a:latin typeface="Arial"/>
              <a:cs typeface="Arial"/>
            </a:rPr>
            <a:t>T</a:t>
          </a:r>
          <a:r>
            <a:rPr lang="de-DE" sz="1000" b="0" i="0" u="none" strike="noStrike" baseline="0">
              <a:solidFill>
                <a:srgbClr val="000000"/>
              </a:solidFill>
              <a:latin typeface="Arial"/>
              <a:cs typeface="Arial"/>
            </a:rPr>
            <a:t>*Y</a:t>
          </a:r>
          <a:endParaRPr lang="de-DE"/>
        </a:p>
      </xdr:txBody>
    </xdr:sp>
    <xdr:clientData/>
  </xdr:twoCellAnchor>
  <xdr:twoCellAnchor>
    <xdr:from>
      <xdr:col>35</xdr:col>
      <xdr:colOff>76200</xdr:colOff>
      <xdr:row>29</xdr:row>
      <xdr:rowOff>1270</xdr:rowOff>
    </xdr:from>
    <xdr:to>
      <xdr:col>38</xdr:col>
      <xdr:colOff>280676</xdr:colOff>
      <xdr:row>30</xdr:row>
      <xdr:rowOff>147125</xdr:rowOff>
    </xdr:to>
    <xdr:sp macro="" textlink="">
      <xdr:nvSpPr>
        <xdr:cNvPr id="1036" name="AutoShape 12"/>
        <xdr:cNvSpPr>
          <a:spLocks noChangeArrowheads="1"/>
        </xdr:cNvSpPr>
      </xdr:nvSpPr>
      <xdr:spPr bwMode="auto">
        <a:xfrm>
          <a:off x="10839450" y="4705350"/>
          <a:ext cx="1400175" cy="190500"/>
        </a:xfrm>
        <a:prstGeom prst="wedgeRectCallout">
          <a:avLst>
            <a:gd name="adj1" fmla="val -13944"/>
            <a:gd name="adj2" fmla="val -185000"/>
          </a:avLst>
        </a:prstGeom>
        <a:solidFill>
          <a:srgbClr xmlns:mc="http://schemas.openxmlformats.org/markup-compatibility/2006" xmlns:a14="http://schemas.microsoft.com/office/drawing/2010/main" val="CCFFFF" mc:Ignorable="a14" a14:legacySpreadsheetColorIndex="41"/>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de-DE" sz="1000" b="0" i="0" u="none" strike="noStrike" baseline="0">
              <a:solidFill>
                <a:srgbClr val="000000"/>
              </a:solidFill>
              <a:latin typeface="Arial"/>
              <a:cs typeface="Arial"/>
            </a:rPr>
            <a:t>Coefficiant Vector b</a:t>
          </a:r>
          <a:endParaRPr lang="de-DE"/>
        </a:p>
      </xdr:txBody>
    </xdr:sp>
    <xdr:clientData/>
  </xdr:twoCellAnchor>
</xdr:wsDr>
</file>

<file path=xl/drawings/drawing4.xml><?xml version="1.0" encoding="utf-8"?>
<xdr:wsDr xmlns:xdr="http://schemas.openxmlformats.org/drawingml/2006/spreadsheetDrawing" xmlns:a="http://schemas.openxmlformats.org/drawingml/2006/main">
  <xdr:absoluteAnchor>
    <xdr:pos x="0" y="0"/>
    <xdr:ext cx="9287831" cy="6066928"/>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5.xml><?xml version="1.0" encoding="utf-8"?>
<c:userShapes xmlns:c="http://schemas.openxmlformats.org/drawingml/2006/chart">
  <cdr:relSizeAnchor xmlns:cdr="http://schemas.openxmlformats.org/drawingml/2006/chartDrawing">
    <cdr:from>
      <cdr:x>0.00555</cdr:x>
      <cdr:y>0.00898</cdr:y>
    </cdr:from>
    <cdr:to>
      <cdr:x>0.1343</cdr:x>
      <cdr:y>0.11423</cdr:y>
    </cdr:to>
    <cdr:sp macro="" textlink="">
      <cdr:nvSpPr>
        <cdr:cNvPr id="2" name="AutoShape 2"/>
        <cdr:cNvSpPr>
          <a:spLocks xmlns:a="http://schemas.openxmlformats.org/drawingml/2006/main" noChangeArrowheads="1"/>
        </cdr:cNvSpPr>
      </cdr:nvSpPr>
      <cdr:spPr bwMode="auto">
        <a:xfrm xmlns:a="http://schemas.openxmlformats.org/drawingml/2006/main">
          <a:off x="50800" y="50800"/>
          <a:ext cx="1179063" cy="595464"/>
        </a:xfrm>
        <a:prstGeom xmlns:a="http://schemas.openxmlformats.org/drawingml/2006/main" prst="wedgeEllipseCallout">
          <a:avLst>
            <a:gd name="adj1" fmla="val 85106"/>
            <a:gd name="adj2" fmla="val 136380"/>
          </a:avLst>
        </a:prstGeom>
        <a:solidFill xmlns:a="http://schemas.openxmlformats.org/drawingml/2006/main">
          <a:srgbClr xmlns:mc="http://schemas.openxmlformats.org/markup-compatibility/2006" xmlns:a14="http://schemas.microsoft.com/office/drawing/2010/main" val="CCFFFF" mc:Ignorable="a14" a14:legacySpreadsheetColorIndex="41"/>
        </a:solidFill>
        <a:ln xmlns:a="http://schemas.openxmlformats.org/drawingml/2006/main" w="9525" algn="ctr">
          <a:solidFill>
            <a:srgbClr xmlns:mc="http://schemas.openxmlformats.org/markup-compatibility/2006" xmlns:a14="http://schemas.microsoft.com/office/drawing/2010/main" val="0000FF" mc:Ignorable="a14" a14:legacySpreadsheetColorIndex="12"/>
          </a:solidFill>
          <a:miter lim="800000"/>
          <a:headEnd/>
          <a:tailEnd/>
        </a:ln>
        <a:effectLst xmlns:a="http://schemas.openxmlformats.org/drawingml/2006/main"/>
        <a:extLst xmlns:a="http://schemas.openxmlformats.org/drawingml/2006/main">
          <a:ext uri="{AF507438-7753-43E0-B8FC-AC1667EBCBE1}">
            <a14:hiddenEffects xmlns:a14="http://schemas.microsoft.com/office/drawing/2010/main">
              <a:effectLst>
                <a:outerShdw dist="35921" dir="2700000" algn="ctr" rotWithShape="0">
                  <a:srgbClr val="808080"/>
                </a:outerShdw>
              </a:effectLst>
            </a14:hiddenEffects>
          </a:ext>
        </a:extLst>
      </cdr:spPr>
      <cdr:txBody>
        <a:bodyPr xmlns:a="http://schemas.openxmlformats.org/drawingml/2006/main" wrap="square" lIns="27432" tIns="22860" rIns="0" bIns="0" anchor="t" upright="1"/>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l" rtl="0">
            <a:defRPr sz="1000"/>
          </a:pPr>
          <a:r>
            <a:rPr lang="de-DE" sz="1000" b="0" i="0" u="none" strike="noStrike" baseline="0">
              <a:solidFill>
                <a:srgbClr val="000000"/>
              </a:solidFill>
              <a:latin typeface="Arial"/>
              <a:cs typeface="Arial"/>
            </a:rPr>
            <a:t>press F9</a:t>
          </a:r>
        </a:p>
        <a:p xmlns:a="http://schemas.openxmlformats.org/drawingml/2006/main">
          <a:pPr algn="l" rtl="0">
            <a:defRPr sz="1000"/>
          </a:pPr>
          <a:r>
            <a:rPr lang="de-DE" sz="1000" b="0" i="0" u="none" strike="noStrike" baseline="0">
              <a:solidFill>
                <a:srgbClr val="000000"/>
              </a:solidFill>
              <a:latin typeface="Arial"/>
              <a:cs typeface="Arial"/>
            </a:rPr>
            <a:t>to simulate</a:t>
          </a:r>
          <a:endParaRPr lang="de-DE"/>
        </a:p>
      </cdr:txBody>
    </cdr:sp>
  </cdr:relSizeAnchor>
</c:userShapes>
</file>

<file path=xl/drawings/drawing6.xml><?xml version="1.0" encoding="utf-8"?>
<xdr:wsDr xmlns:xdr="http://schemas.openxmlformats.org/drawingml/2006/spreadsheetDrawing" xmlns:a="http://schemas.openxmlformats.org/drawingml/2006/main">
  <xdr:absoluteAnchor>
    <xdr:pos x="0" y="0"/>
    <xdr:ext cx="9151938" cy="5659438"/>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7.xml><?xml version="1.0" encoding="utf-8"?>
<c:userShapes xmlns:c="http://schemas.openxmlformats.org/drawingml/2006/chart">
  <cdr:relSizeAnchor xmlns:cdr="http://schemas.openxmlformats.org/drawingml/2006/chartDrawing">
    <cdr:from>
      <cdr:x>0.62425</cdr:x>
      <cdr:y>0.005</cdr:y>
    </cdr:from>
    <cdr:to>
      <cdr:x>0.75275</cdr:x>
      <cdr:y>0.1095</cdr:y>
    </cdr:to>
    <cdr:sp macro="" textlink="">
      <cdr:nvSpPr>
        <cdr:cNvPr id="7170" name="AutoShape 2"/>
        <cdr:cNvSpPr>
          <a:spLocks xmlns:a="http://schemas.openxmlformats.org/drawingml/2006/main" noChangeArrowheads="1"/>
        </cdr:cNvSpPr>
      </cdr:nvSpPr>
      <cdr:spPr bwMode="auto">
        <a:xfrm xmlns:a="http://schemas.openxmlformats.org/drawingml/2006/main">
          <a:off x="5703570" y="31118"/>
          <a:ext cx="1177290" cy="595489"/>
        </a:xfrm>
        <a:prstGeom xmlns:a="http://schemas.openxmlformats.org/drawingml/2006/main" prst="wedgeEllipseCallout">
          <a:avLst>
            <a:gd name="adj1" fmla="val 85106"/>
            <a:gd name="adj2" fmla="val 136380"/>
          </a:avLst>
        </a:prstGeom>
        <a:solidFill xmlns:a="http://schemas.openxmlformats.org/drawingml/2006/main">
          <a:srgbClr xmlns:mc="http://schemas.openxmlformats.org/markup-compatibility/2006" xmlns:a14="http://schemas.microsoft.com/office/drawing/2010/main" val="CCFFFF" mc:Ignorable="a14" a14:legacySpreadsheetColorIndex="41"/>
        </a:solidFill>
        <a:ln xmlns:a="http://schemas.openxmlformats.org/drawingml/2006/main" w="9525" algn="ctr">
          <a:solidFill>
            <a:srgbClr xmlns:mc="http://schemas.openxmlformats.org/markup-compatibility/2006" xmlns:a14="http://schemas.microsoft.com/office/drawing/2010/main" val="0000FF" mc:Ignorable="a14" a14:legacySpreadsheetColorIndex="12"/>
          </a:solidFill>
          <a:miter lim="800000"/>
          <a:headEnd/>
          <a:tailEnd/>
        </a:ln>
        <a:effectLst xmlns:a="http://schemas.openxmlformats.org/drawingml/2006/main"/>
        <a:extLst xmlns:a="http://schemas.openxmlformats.org/drawingml/2006/main">
          <a:ext uri="{AF507438-7753-43E0-B8FC-AC1667EBCBE1}">
            <a14:hiddenEffects xmlns:a14="http://schemas.microsoft.com/office/drawing/2010/main">
              <a:effectLst>
                <a:outerShdw dist="35921" dir="2700000" algn="ctr" rotWithShape="0">
                  <a:srgbClr val="808080"/>
                </a:outerShdw>
              </a:effectLst>
            </a14:hiddenEffects>
          </a:ext>
        </a:extLst>
      </cdr:spPr>
      <cdr:txBody>
        <a:bodyPr xmlns:a="http://schemas.openxmlformats.org/drawingml/2006/main" vertOverflow="clip" wrap="square" lIns="27432" tIns="22860" rIns="0" bIns="0" anchor="t" upright="1"/>
        <a:lstStyle xmlns:a="http://schemas.openxmlformats.org/drawingml/2006/main"/>
        <a:p xmlns:a="http://schemas.openxmlformats.org/drawingml/2006/main">
          <a:pPr algn="l" rtl="0">
            <a:defRPr sz="1000"/>
          </a:pPr>
          <a:r>
            <a:rPr lang="de-DE" sz="1000" b="0" i="0" u="none" strike="noStrike" baseline="0">
              <a:solidFill>
                <a:srgbClr val="000000"/>
              </a:solidFill>
              <a:latin typeface="Arial"/>
              <a:cs typeface="Arial"/>
            </a:rPr>
            <a:t>press F9</a:t>
          </a:r>
        </a:p>
        <a:p xmlns:a="http://schemas.openxmlformats.org/drawingml/2006/main">
          <a:pPr algn="l" rtl="0">
            <a:defRPr sz="1000"/>
          </a:pPr>
          <a:r>
            <a:rPr lang="de-DE" sz="1000" b="0" i="0" u="none" strike="noStrike" baseline="0">
              <a:solidFill>
                <a:srgbClr val="000000"/>
              </a:solidFill>
              <a:latin typeface="Arial"/>
              <a:cs typeface="Arial"/>
            </a:rPr>
            <a:t>to simulate</a:t>
          </a:r>
          <a:endParaRPr lang="de-DE"/>
        </a:p>
      </cdr:txBody>
    </cdr:sp>
  </cdr:relSizeAnchor>
</c:userShapes>
</file>

<file path=xl/drawings/drawing8.xml><?xml version="1.0" encoding="utf-8"?>
<xdr:wsDr xmlns:xdr="http://schemas.openxmlformats.org/drawingml/2006/spreadsheetDrawing" xmlns:a="http://schemas.openxmlformats.org/drawingml/2006/main">
  <xdr:absoluteAnchor>
    <xdr:pos x="0" y="0"/>
    <xdr:ext cx="9287831" cy="6066928"/>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9.xml><?xml version="1.0" encoding="utf-8"?>
<c:userShapes xmlns:c="http://schemas.openxmlformats.org/drawingml/2006/chart">
  <cdr:relSizeAnchor xmlns:cdr="http://schemas.openxmlformats.org/drawingml/2006/chartDrawing">
    <cdr:from>
      <cdr:x>0.00555</cdr:x>
      <cdr:y>0.00898</cdr:y>
    </cdr:from>
    <cdr:to>
      <cdr:x>0.1343</cdr:x>
      <cdr:y>0.11423</cdr:y>
    </cdr:to>
    <cdr:sp macro="" textlink="">
      <cdr:nvSpPr>
        <cdr:cNvPr id="2" name="AutoShape 2"/>
        <cdr:cNvSpPr>
          <a:spLocks xmlns:a="http://schemas.openxmlformats.org/drawingml/2006/main" noChangeArrowheads="1"/>
        </cdr:cNvSpPr>
      </cdr:nvSpPr>
      <cdr:spPr bwMode="auto">
        <a:xfrm xmlns:a="http://schemas.openxmlformats.org/drawingml/2006/main">
          <a:off x="50800" y="50800"/>
          <a:ext cx="1179063" cy="595464"/>
        </a:xfrm>
        <a:prstGeom xmlns:a="http://schemas.openxmlformats.org/drawingml/2006/main" prst="wedgeEllipseCallout">
          <a:avLst>
            <a:gd name="adj1" fmla="val 85106"/>
            <a:gd name="adj2" fmla="val 136380"/>
          </a:avLst>
        </a:prstGeom>
        <a:solidFill xmlns:a="http://schemas.openxmlformats.org/drawingml/2006/main">
          <a:srgbClr xmlns:mc="http://schemas.openxmlformats.org/markup-compatibility/2006" xmlns:a14="http://schemas.microsoft.com/office/drawing/2010/main" val="CCFFFF" mc:Ignorable="a14" a14:legacySpreadsheetColorIndex="41"/>
        </a:solidFill>
        <a:ln xmlns:a="http://schemas.openxmlformats.org/drawingml/2006/main" w="9525" algn="ctr">
          <a:solidFill>
            <a:srgbClr xmlns:mc="http://schemas.openxmlformats.org/markup-compatibility/2006" xmlns:a14="http://schemas.microsoft.com/office/drawing/2010/main" val="0000FF" mc:Ignorable="a14" a14:legacySpreadsheetColorIndex="12"/>
          </a:solidFill>
          <a:miter lim="800000"/>
          <a:headEnd/>
          <a:tailEnd/>
        </a:ln>
        <a:effectLst xmlns:a="http://schemas.openxmlformats.org/drawingml/2006/main"/>
        <a:extLst xmlns:a="http://schemas.openxmlformats.org/drawingml/2006/main">
          <a:ext uri="{AF507438-7753-43E0-B8FC-AC1667EBCBE1}">
            <a14:hiddenEffects xmlns:a14="http://schemas.microsoft.com/office/drawing/2010/main">
              <a:effectLst>
                <a:outerShdw dist="35921" dir="2700000" algn="ctr" rotWithShape="0">
                  <a:srgbClr val="808080"/>
                </a:outerShdw>
              </a:effectLst>
            </a14:hiddenEffects>
          </a:ext>
        </a:extLst>
      </cdr:spPr>
      <cdr:txBody>
        <a:bodyPr xmlns:a="http://schemas.openxmlformats.org/drawingml/2006/main" wrap="square" lIns="27432" tIns="22860" rIns="0" bIns="0" anchor="t" upright="1"/>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l" rtl="0">
            <a:defRPr sz="1000"/>
          </a:pPr>
          <a:r>
            <a:rPr lang="de-DE" sz="1000" b="0" i="0" u="none" strike="noStrike" baseline="0">
              <a:solidFill>
                <a:srgbClr val="000000"/>
              </a:solidFill>
              <a:latin typeface="Arial"/>
              <a:cs typeface="Arial"/>
            </a:rPr>
            <a:t>press F9</a:t>
          </a:r>
        </a:p>
        <a:p xmlns:a="http://schemas.openxmlformats.org/drawingml/2006/main">
          <a:pPr algn="l" rtl="0">
            <a:defRPr sz="1000"/>
          </a:pPr>
          <a:r>
            <a:rPr lang="de-DE" sz="1000" b="0" i="0" u="none" strike="noStrike" baseline="0">
              <a:solidFill>
                <a:srgbClr val="000000"/>
              </a:solidFill>
              <a:latin typeface="Arial"/>
              <a:cs typeface="Arial"/>
            </a:rPr>
            <a:t>to simulate</a:t>
          </a:r>
          <a:endParaRPr lang="de-DE"/>
        </a:p>
      </cdr:txBody>
    </cdr:sp>
  </cdr:relSizeAnchor>
</c:userShape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ilucka@ford.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ilucka@ford.com" TargetMode="Externa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
    <tabColor indexed="14"/>
  </sheetPr>
  <dimension ref="A1:J23"/>
  <sheetViews>
    <sheetView tabSelected="1" workbookViewId="0">
      <selection activeCell="B33" sqref="B33"/>
    </sheetView>
  </sheetViews>
  <sheetFormatPr baseColWidth="10" defaultRowHeight="12.5" x14ac:dyDescent="0.25"/>
  <cols>
    <col min="9" max="9" width="22.08984375" customWidth="1"/>
  </cols>
  <sheetData>
    <row r="1" spans="1:9" ht="12.75" customHeight="1" x14ac:dyDescent="0.25">
      <c r="A1" s="75" t="s">
        <v>35</v>
      </c>
      <c r="B1" s="76"/>
      <c r="C1" s="76"/>
      <c r="D1" s="76"/>
      <c r="E1" s="76"/>
      <c r="F1" s="76"/>
      <c r="G1" s="76"/>
      <c r="H1" s="76"/>
      <c r="I1" s="76"/>
    </row>
    <row r="2" spans="1:9" ht="21.75" customHeight="1" x14ac:dyDescent="0.25">
      <c r="A2" s="76"/>
      <c r="B2" s="76"/>
      <c r="C2" s="76"/>
      <c r="D2" s="76"/>
      <c r="E2" s="76"/>
      <c r="F2" s="76"/>
      <c r="G2" s="76"/>
      <c r="H2" s="76"/>
      <c r="I2" s="76"/>
    </row>
    <row r="3" spans="1:9" ht="12.75" customHeight="1" x14ac:dyDescent="0.25">
      <c r="A3" s="76"/>
      <c r="B3" s="76"/>
      <c r="C3" s="76"/>
      <c r="D3" s="76"/>
      <c r="E3" s="76"/>
      <c r="F3" s="76"/>
      <c r="G3" s="76"/>
      <c r="H3" s="76"/>
      <c r="I3" s="76"/>
    </row>
    <row r="4" spans="1:9" ht="12.75" customHeight="1" x14ac:dyDescent="0.25">
      <c r="A4" s="76"/>
      <c r="B4" s="76"/>
      <c r="C4" s="76"/>
      <c r="D4" s="76"/>
      <c r="E4" s="76"/>
      <c r="F4" s="76"/>
      <c r="G4" s="76"/>
      <c r="H4" s="76"/>
      <c r="I4" s="76"/>
    </row>
    <row r="5" spans="1:9" ht="12.75" customHeight="1" x14ac:dyDescent="0.25">
      <c r="A5" s="76"/>
      <c r="B5" s="76"/>
      <c r="C5" s="76"/>
      <c r="D5" s="76"/>
      <c r="E5" s="76"/>
      <c r="F5" s="76"/>
      <c r="G5" s="76"/>
      <c r="H5" s="76"/>
      <c r="I5" s="76"/>
    </row>
    <row r="6" spans="1:9" ht="12.75" customHeight="1" x14ac:dyDescent="0.25">
      <c r="A6" s="76"/>
      <c r="B6" s="76"/>
      <c r="C6" s="76"/>
      <c r="D6" s="76"/>
      <c r="E6" s="76"/>
      <c r="F6" s="76"/>
      <c r="G6" s="76"/>
      <c r="H6" s="76"/>
      <c r="I6" s="76"/>
    </row>
    <row r="7" spans="1:9" ht="12.75" customHeight="1" x14ac:dyDescent="0.25">
      <c r="A7" s="76"/>
      <c r="B7" s="76"/>
      <c r="C7" s="76"/>
      <c r="D7" s="76"/>
      <c r="E7" s="76"/>
      <c r="F7" s="76"/>
      <c r="G7" s="76"/>
      <c r="H7" s="76"/>
      <c r="I7" s="76"/>
    </row>
    <row r="8" spans="1:9" ht="12.75" customHeight="1" x14ac:dyDescent="0.25">
      <c r="A8" s="76"/>
      <c r="B8" s="76"/>
      <c r="C8" s="76"/>
      <c r="D8" s="76"/>
      <c r="E8" s="76"/>
      <c r="F8" s="76"/>
      <c r="G8" s="76"/>
      <c r="H8" s="76"/>
      <c r="I8" s="76"/>
    </row>
    <row r="9" spans="1:9" ht="12.75" customHeight="1" x14ac:dyDescent="0.25">
      <c r="A9" s="76"/>
      <c r="B9" s="76"/>
      <c r="C9" s="76"/>
      <c r="D9" s="76"/>
      <c r="E9" s="76"/>
      <c r="F9" s="76"/>
      <c r="G9" s="76"/>
      <c r="H9" s="76"/>
      <c r="I9" s="76"/>
    </row>
    <row r="10" spans="1:9" ht="12.75" customHeight="1" x14ac:dyDescent="0.25">
      <c r="A10" s="76"/>
      <c r="B10" s="76"/>
      <c r="C10" s="76"/>
      <c r="D10" s="76"/>
      <c r="E10" s="76"/>
      <c r="F10" s="76"/>
      <c r="G10" s="76"/>
      <c r="H10" s="76"/>
      <c r="I10" s="76"/>
    </row>
    <row r="11" spans="1:9" ht="12.75" customHeight="1" x14ac:dyDescent="0.25">
      <c r="A11" s="76"/>
      <c r="B11" s="76"/>
      <c r="C11" s="76"/>
      <c r="D11" s="76"/>
      <c r="E11" s="76"/>
      <c r="F11" s="76"/>
      <c r="G11" s="76"/>
      <c r="H11" s="76"/>
      <c r="I11" s="76"/>
    </row>
    <row r="12" spans="1:9" ht="12.75" customHeight="1" x14ac:dyDescent="0.25">
      <c r="A12" s="76"/>
      <c r="B12" s="76"/>
      <c r="C12" s="76"/>
      <c r="D12" s="76"/>
      <c r="E12" s="76"/>
      <c r="F12" s="76"/>
      <c r="G12" s="76"/>
      <c r="H12" s="76"/>
      <c r="I12" s="76"/>
    </row>
    <row r="13" spans="1:9" ht="12.75" customHeight="1" x14ac:dyDescent="0.25">
      <c r="A13" s="76"/>
      <c r="B13" s="76"/>
      <c r="C13" s="76"/>
      <c r="D13" s="76"/>
      <c r="E13" s="76"/>
      <c r="F13" s="76"/>
      <c r="G13" s="76"/>
      <c r="H13" s="76"/>
      <c r="I13" s="76"/>
    </row>
    <row r="14" spans="1:9" ht="12.75" customHeight="1" x14ac:dyDescent="0.25">
      <c r="A14" s="76"/>
      <c r="B14" s="76"/>
      <c r="C14" s="76"/>
      <c r="D14" s="76"/>
      <c r="E14" s="76"/>
      <c r="F14" s="76"/>
      <c r="G14" s="76"/>
      <c r="H14" s="76"/>
      <c r="I14" s="76"/>
    </row>
    <row r="15" spans="1:9" ht="20.149999999999999" customHeight="1" x14ac:dyDescent="0.25">
      <c r="A15" s="77" t="s">
        <v>34</v>
      </c>
      <c r="B15" s="78"/>
      <c r="C15" s="78"/>
      <c r="D15" s="78"/>
      <c r="E15" s="78"/>
      <c r="F15" s="78"/>
      <c r="G15" s="78"/>
      <c r="H15" s="78"/>
      <c r="I15" s="78"/>
    </row>
    <row r="16" spans="1:9" ht="20.149999999999999" customHeight="1" x14ac:dyDescent="0.25">
      <c r="A16" s="78"/>
      <c r="B16" s="78"/>
      <c r="C16" s="78"/>
      <c r="D16" s="78"/>
      <c r="E16" s="78"/>
      <c r="F16" s="78"/>
      <c r="G16" s="78"/>
      <c r="H16" s="78"/>
      <c r="I16" s="78"/>
    </row>
    <row r="17" spans="1:10" ht="20.149999999999999" customHeight="1" x14ac:dyDescent="0.25">
      <c r="A17" s="78"/>
      <c r="B17" s="78"/>
      <c r="C17" s="78"/>
      <c r="D17" s="78"/>
      <c r="E17" s="78"/>
      <c r="F17" s="78"/>
      <c r="G17" s="78"/>
      <c r="H17" s="78"/>
      <c r="I17" s="78"/>
    </row>
    <row r="18" spans="1:10" ht="20.149999999999999" customHeight="1" x14ac:dyDescent="0.25">
      <c r="A18" s="78"/>
      <c r="B18" s="78"/>
      <c r="C18" s="78"/>
      <c r="D18" s="78"/>
      <c r="E18" s="78"/>
      <c r="F18" s="78"/>
      <c r="G18" s="78"/>
      <c r="H18" s="78"/>
      <c r="I18" s="78"/>
    </row>
    <row r="19" spans="1:10" ht="20.149999999999999" customHeight="1" x14ac:dyDescent="0.25">
      <c r="A19" s="78"/>
      <c r="B19" s="78"/>
      <c r="C19" s="78"/>
      <c r="D19" s="78"/>
      <c r="E19" s="78"/>
      <c r="F19" s="78"/>
      <c r="G19" s="78"/>
      <c r="H19" s="78"/>
      <c r="I19" s="78"/>
    </row>
    <row r="20" spans="1:10" ht="20.149999999999999" customHeight="1" x14ac:dyDescent="0.25">
      <c r="A20" s="78"/>
      <c r="B20" s="78"/>
      <c r="C20" s="78"/>
      <c r="D20" s="78"/>
      <c r="E20" s="78"/>
      <c r="F20" s="78"/>
      <c r="G20" s="78"/>
      <c r="H20" s="78"/>
      <c r="I20" s="78"/>
      <c r="J20" s="71"/>
    </row>
    <row r="21" spans="1:10" ht="20.149999999999999" customHeight="1" x14ac:dyDescent="0.25">
      <c r="A21" s="78"/>
      <c r="B21" s="78"/>
      <c r="C21" s="78"/>
      <c r="D21" s="78"/>
      <c r="E21" s="78"/>
      <c r="F21" s="78"/>
      <c r="G21" s="78"/>
      <c r="H21" s="78"/>
      <c r="I21" s="78"/>
    </row>
    <row r="22" spans="1:10" ht="20.149999999999999" customHeight="1" x14ac:dyDescent="0.25">
      <c r="A22" s="78"/>
      <c r="B22" s="78"/>
      <c r="C22" s="78"/>
      <c r="D22" s="78"/>
      <c r="E22" s="78"/>
      <c r="F22" s="78"/>
      <c r="G22" s="78"/>
      <c r="H22" s="78"/>
      <c r="I22" s="78"/>
    </row>
    <row r="23" spans="1:10" ht="15.5" x14ac:dyDescent="0.35">
      <c r="A23" s="72" t="s">
        <v>33</v>
      </c>
      <c r="B23" s="73"/>
      <c r="C23" s="74" t="s">
        <v>24</v>
      </c>
      <c r="D23" s="73"/>
    </row>
  </sheetData>
  <sheetProtection password="8049" sheet="1" objects="1" scenarios="1"/>
  <mergeCells count="2">
    <mergeCell ref="A1:I14"/>
    <mergeCell ref="A15:I22"/>
  </mergeCells>
  <phoneticPr fontId="2" type="noConversion"/>
  <hyperlinks>
    <hyperlink ref="C23" r:id="rId1"/>
  </hyperlinks>
  <pageMargins left="0.78740157499999996" right="0.78740157499999996" top="0.984251969" bottom="0.984251969" header="0.4921259845" footer="0.4921259845"/>
  <pageSetup paperSize="9" orientation="portrait" r:id="rId2"/>
  <headerFooter alignWithMargins="0"/>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23"/>
  <sheetViews>
    <sheetView showGridLines="0" workbookViewId="0">
      <selection activeCell="G4" sqref="G4"/>
    </sheetView>
  </sheetViews>
  <sheetFormatPr baseColWidth="10" defaultRowHeight="12.5" x14ac:dyDescent="0.25"/>
  <cols>
    <col min="7" max="7" width="11.453125" style="40" customWidth="1"/>
  </cols>
  <sheetData>
    <row r="1" spans="1:9" ht="17.5" x14ac:dyDescent="0.35">
      <c r="A1" s="58" t="s">
        <v>0</v>
      </c>
      <c r="B1" s="58" t="s">
        <v>1</v>
      </c>
      <c r="C1" s="58" t="s">
        <v>2</v>
      </c>
      <c r="D1" s="58" t="s">
        <v>20</v>
      </c>
      <c r="E1" s="58" t="s">
        <v>21</v>
      </c>
      <c r="F1" s="58" t="s">
        <v>22</v>
      </c>
      <c r="G1" s="59" t="s">
        <v>23</v>
      </c>
    </row>
    <row r="2" spans="1:9" ht="17.5" x14ac:dyDescent="0.35">
      <c r="A2" s="68">
        <v>-1</v>
      </c>
      <c r="B2" s="68">
        <v>-1</v>
      </c>
      <c r="C2" s="61">
        <v>-1</v>
      </c>
      <c r="D2" s="65">
        <f t="shared" ref="D2:F16" ca="1" si="0">RANDBETWEEN(2,20)</f>
        <v>3</v>
      </c>
      <c r="E2" s="66">
        <f t="shared" ca="1" si="0"/>
        <v>19</v>
      </c>
      <c r="F2" s="64">
        <f t="shared" ca="1" si="0"/>
        <v>4</v>
      </c>
      <c r="G2" s="67">
        <f ca="1">AVERAGE(D2:F2)</f>
        <v>8.6666666666666661</v>
      </c>
      <c r="I2" t="s">
        <v>31</v>
      </c>
    </row>
    <row r="3" spans="1:9" ht="17.5" x14ac:dyDescent="0.35">
      <c r="A3" s="69">
        <v>1</v>
      </c>
      <c r="B3" s="69">
        <v>-1</v>
      </c>
      <c r="C3" s="62">
        <v>-1</v>
      </c>
      <c r="D3" s="65">
        <f t="shared" ca="1" si="0"/>
        <v>3</v>
      </c>
      <c r="E3" s="66">
        <f t="shared" ca="1" si="0"/>
        <v>6</v>
      </c>
      <c r="F3" s="64">
        <f t="shared" ca="1" si="0"/>
        <v>15</v>
      </c>
      <c r="G3" s="67">
        <f t="shared" ref="G3:G16" ca="1" si="1">AVERAGE(D3:F3)</f>
        <v>8</v>
      </c>
      <c r="I3" t="s">
        <v>26</v>
      </c>
    </row>
    <row r="4" spans="1:9" ht="17.5" x14ac:dyDescent="0.35">
      <c r="A4" s="69">
        <v>-1</v>
      </c>
      <c r="B4" s="69">
        <v>1</v>
      </c>
      <c r="C4" s="62">
        <v>-1</v>
      </c>
      <c r="D4" s="65">
        <f t="shared" ca="1" si="0"/>
        <v>7</v>
      </c>
      <c r="E4" s="66">
        <f t="shared" ca="1" si="0"/>
        <v>18</v>
      </c>
      <c r="F4" s="64">
        <f t="shared" ca="1" si="0"/>
        <v>12</v>
      </c>
      <c r="G4" s="67">
        <f t="shared" ca="1" si="1"/>
        <v>12.333333333333334</v>
      </c>
      <c r="I4" t="s">
        <v>27</v>
      </c>
    </row>
    <row r="5" spans="1:9" ht="17.5" x14ac:dyDescent="0.35">
      <c r="A5" s="69">
        <v>1</v>
      </c>
      <c r="B5" s="69">
        <v>1</v>
      </c>
      <c r="C5" s="62">
        <v>-1</v>
      </c>
      <c r="D5" s="65">
        <f t="shared" ca="1" si="0"/>
        <v>20</v>
      </c>
      <c r="E5" s="66">
        <f t="shared" ca="1" si="0"/>
        <v>11</v>
      </c>
      <c r="F5" s="64">
        <f t="shared" ca="1" si="0"/>
        <v>8</v>
      </c>
      <c r="G5" s="67">
        <f t="shared" ca="1" si="1"/>
        <v>13</v>
      </c>
      <c r="I5" t="s">
        <v>29</v>
      </c>
    </row>
    <row r="6" spans="1:9" ht="17.5" x14ac:dyDescent="0.35">
      <c r="A6" s="69">
        <v>-1</v>
      </c>
      <c r="B6" s="69">
        <v>-1</v>
      </c>
      <c r="C6" s="62">
        <v>1</v>
      </c>
      <c r="D6" s="65">
        <f t="shared" ca="1" si="0"/>
        <v>4</v>
      </c>
      <c r="E6" s="66">
        <f t="shared" ca="1" si="0"/>
        <v>2</v>
      </c>
      <c r="F6" s="64">
        <f t="shared" ca="1" si="0"/>
        <v>14</v>
      </c>
      <c r="G6" s="67">
        <f t="shared" ca="1" si="1"/>
        <v>6.666666666666667</v>
      </c>
    </row>
    <row r="7" spans="1:9" ht="17.5" x14ac:dyDescent="0.35">
      <c r="A7" s="69">
        <v>1</v>
      </c>
      <c r="B7" s="69">
        <v>-1</v>
      </c>
      <c r="C7" s="62">
        <v>1</v>
      </c>
      <c r="D7" s="65">
        <f t="shared" ca="1" si="0"/>
        <v>5</v>
      </c>
      <c r="E7" s="66">
        <f t="shared" ca="1" si="0"/>
        <v>4</v>
      </c>
      <c r="F7" s="64">
        <f t="shared" ca="1" si="0"/>
        <v>7</v>
      </c>
      <c r="G7" s="67">
        <f t="shared" ca="1" si="1"/>
        <v>5.333333333333333</v>
      </c>
    </row>
    <row r="8" spans="1:9" ht="17.5" x14ac:dyDescent="0.35">
      <c r="A8" s="69">
        <v>-1</v>
      </c>
      <c r="B8" s="69">
        <v>1</v>
      </c>
      <c r="C8" s="62">
        <v>1</v>
      </c>
      <c r="D8" s="65">
        <f t="shared" ca="1" si="0"/>
        <v>14</v>
      </c>
      <c r="E8" s="66">
        <f t="shared" ca="1" si="0"/>
        <v>3</v>
      </c>
      <c r="F8" s="64">
        <f t="shared" ca="1" si="0"/>
        <v>10</v>
      </c>
      <c r="G8" s="67">
        <f t="shared" ca="1" si="1"/>
        <v>9</v>
      </c>
    </row>
    <row r="9" spans="1:9" ht="17.5" x14ac:dyDescent="0.35">
      <c r="A9" s="70">
        <v>1</v>
      </c>
      <c r="B9" s="70">
        <v>1</v>
      </c>
      <c r="C9" s="63">
        <v>1</v>
      </c>
      <c r="D9" s="65">
        <f t="shared" ca="1" si="0"/>
        <v>19</v>
      </c>
      <c r="E9" s="66">
        <f t="shared" ca="1" si="0"/>
        <v>13</v>
      </c>
      <c r="F9" s="64">
        <f t="shared" ca="1" si="0"/>
        <v>15</v>
      </c>
      <c r="G9" s="67">
        <f t="shared" ca="1" si="1"/>
        <v>15.666666666666666</v>
      </c>
    </row>
    <row r="10" spans="1:9" ht="17.5" x14ac:dyDescent="0.35">
      <c r="A10" s="62">
        <v>0</v>
      </c>
      <c r="B10" s="69">
        <v>0</v>
      </c>
      <c r="C10" s="60">
        <v>0</v>
      </c>
      <c r="D10" s="65">
        <f t="shared" ca="1" si="0"/>
        <v>18</v>
      </c>
      <c r="E10" s="66">
        <f t="shared" ca="1" si="0"/>
        <v>9</v>
      </c>
      <c r="F10" s="64">
        <f t="shared" ca="1" si="0"/>
        <v>10</v>
      </c>
      <c r="G10" s="67">
        <f t="shared" ca="1" si="1"/>
        <v>12.333333333333334</v>
      </c>
    </row>
    <row r="11" spans="1:9" ht="17.5" x14ac:dyDescent="0.35">
      <c r="A11" s="68">
        <v>-1</v>
      </c>
      <c r="B11" s="68">
        <v>0</v>
      </c>
      <c r="C11" s="61">
        <v>0</v>
      </c>
      <c r="D11" s="65">
        <f t="shared" ca="1" si="0"/>
        <v>7</v>
      </c>
      <c r="E11" s="66">
        <f t="shared" ca="1" si="0"/>
        <v>11</v>
      </c>
      <c r="F11" s="64">
        <f t="shared" ca="1" si="0"/>
        <v>3</v>
      </c>
      <c r="G11" s="67">
        <f t="shared" ca="1" si="1"/>
        <v>7</v>
      </c>
    </row>
    <row r="12" spans="1:9" ht="17.5" x14ac:dyDescent="0.35">
      <c r="A12" s="69">
        <v>1</v>
      </c>
      <c r="B12" s="69">
        <v>0</v>
      </c>
      <c r="C12" s="62">
        <v>0</v>
      </c>
      <c r="D12" s="65">
        <f t="shared" ca="1" si="0"/>
        <v>11</v>
      </c>
      <c r="E12" s="66">
        <f t="shared" ca="1" si="0"/>
        <v>15</v>
      </c>
      <c r="F12" s="64">
        <f t="shared" ca="1" si="0"/>
        <v>15</v>
      </c>
      <c r="G12" s="67">
        <f t="shared" ca="1" si="1"/>
        <v>13.666666666666666</v>
      </c>
    </row>
    <row r="13" spans="1:9" ht="17.5" x14ac:dyDescent="0.35">
      <c r="A13" s="69">
        <v>0</v>
      </c>
      <c r="B13" s="69">
        <v>-1</v>
      </c>
      <c r="C13" s="62">
        <v>0</v>
      </c>
      <c r="D13" s="65">
        <f t="shared" ca="1" si="0"/>
        <v>17</v>
      </c>
      <c r="E13" s="66">
        <f t="shared" ca="1" si="0"/>
        <v>19</v>
      </c>
      <c r="F13" s="64">
        <f t="shared" ca="1" si="0"/>
        <v>11</v>
      </c>
      <c r="G13" s="67">
        <f t="shared" ca="1" si="1"/>
        <v>15.666666666666666</v>
      </c>
    </row>
    <row r="14" spans="1:9" ht="17.5" x14ac:dyDescent="0.35">
      <c r="A14" s="69">
        <v>0</v>
      </c>
      <c r="B14" s="69">
        <v>1</v>
      </c>
      <c r="C14" s="62">
        <v>0</v>
      </c>
      <c r="D14" s="65">
        <f t="shared" ca="1" si="0"/>
        <v>7</v>
      </c>
      <c r="E14" s="66">
        <f t="shared" ca="1" si="0"/>
        <v>13</v>
      </c>
      <c r="F14" s="64">
        <f t="shared" ca="1" si="0"/>
        <v>8</v>
      </c>
      <c r="G14" s="67">
        <f t="shared" ca="1" si="1"/>
        <v>9.3333333333333339</v>
      </c>
    </row>
    <row r="15" spans="1:9" ht="17.5" x14ac:dyDescent="0.35">
      <c r="A15" s="69">
        <v>0</v>
      </c>
      <c r="B15" s="69">
        <v>0</v>
      </c>
      <c r="C15" s="62">
        <v>-1</v>
      </c>
      <c r="D15" s="65">
        <f t="shared" ca="1" si="0"/>
        <v>4</v>
      </c>
      <c r="E15" s="66">
        <f t="shared" ca="1" si="0"/>
        <v>10</v>
      </c>
      <c r="F15" s="64">
        <f t="shared" ca="1" si="0"/>
        <v>6</v>
      </c>
      <c r="G15" s="67">
        <f t="shared" ca="1" si="1"/>
        <v>6.666666666666667</v>
      </c>
    </row>
    <row r="16" spans="1:9" ht="17.5" x14ac:dyDescent="0.35">
      <c r="A16" s="70">
        <v>0</v>
      </c>
      <c r="B16" s="70">
        <v>0</v>
      </c>
      <c r="C16" s="63">
        <v>1</v>
      </c>
      <c r="D16" s="65">
        <f t="shared" ca="1" si="0"/>
        <v>4</v>
      </c>
      <c r="E16" s="66">
        <f t="shared" ca="1" si="0"/>
        <v>8</v>
      </c>
      <c r="F16" s="64">
        <f t="shared" ca="1" si="0"/>
        <v>12</v>
      </c>
      <c r="G16" s="67">
        <f t="shared" ca="1" si="1"/>
        <v>8</v>
      </c>
    </row>
    <row r="17" spans="7:10" x14ac:dyDescent="0.25">
      <c r="H17" t="s">
        <v>25</v>
      </c>
      <c r="J17" s="57" t="s">
        <v>24</v>
      </c>
    </row>
    <row r="20" spans="7:10" x14ac:dyDescent="0.25">
      <c r="H20" t="s">
        <v>28</v>
      </c>
    </row>
    <row r="21" spans="7:10" x14ac:dyDescent="0.25">
      <c r="H21" t="s">
        <v>32</v>
      </c>
    </row>
    <row r="22" spans="7:10" x14ac:dyDescent="0.25">
      <c r="H22" t="s">
        <v>30</v>
      </c>
    </row>
    <row r="23" spans="7:10" x14ac:dyDescent="0.25">
      <c r="G23"/>
    </row>
  </sheetData>
  <phoneticPr fontId="2" type="noConversion"/>
  <hyperlinks>
    <hyperlink ref="J17" r:id="rId1"/>
  </hyperlinks>
  <pageMargins left="0.78740157499999996" right="0.78740157499999996" top="0.984251969" bottom="0.984251969" header="0.4921259845" footer="0.4921259845"/>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K54"/>
  <sheetViews>
    <sheetView showGridLines="0" workbookViewId="0">
      <selection activeCell="O42" sqref="O42"/>
    </sheetView>
  </sheetViews>
  <sheetFormatPr baseColWidth="10" defaultRowHeight="12.5" x14ac:dyDescent="0.25"/>
  <cols>
    <col min="1" max="15" width="3.6328125" customWidth="1"/>
    <col min="16" max="16" width="7.08984375" customWidth="1"/>
    <col min="17" max="25" width="5.6328125" customWidth="1"/>
    <col min="26" max="35" width="4.6328125" customWidth="1"/>
    <col min="36" max="36" width="8.6328125" customWidth="1"/>
    <col min="37" max="48" width="4.6328125" customWidth="1"/>
  </cols>
  <sheetData>
    <row r="1" spans="1:36" x14ac:dyDescent="0.25">
      <c r="A1" s="3"/>
      <c r="B1" s="3"/>
      <c r="C1" s="3"/>
      <c r="D1" s="3"/>
      <c r="E1" s="3"/>
      <c r="F1" s="3"/>
      <c r="G1" s="3"/>
      <c r="H1" s="3"/>
      <c r="O1" s="1"/>
      <c r="P1" t="s">
        <v>9</v>
      </c>
      <c r="Q1" s="2" t="s">
        <v>0</v>
      </c>
      <c r="R1" s="2" t="s">
        <v>1</v>
      </c>
      <c r="S1" s="2" t="s">
        <v>2</v>
      </c>
      <c r="T1" s="3" t="s">
        <v>3</v>
      </c>
      <c r="U1" s="3" t="s">
        <v>4</v>
      </c>
      <c r="V1" s="3" t="s">
        <v>5</v>
      </c>
      <c r="W1" s="3" t="s">
        <v>6</v>
      </c>
      <c r="X1" s="3" t="s">
        <v>7</v>
      </c>
      <c r="Y1" s="3" t="s">
        <v>8</v>
      </c>
    </row>
    <row r="2" spans="1:36" x14ac:dyDescent="0.25">
      <c r="A2" s="3"/>
      <c r="B2" s="3"/>
      <c r="C2" s="3"/>
      <c r="D2" s="3"/>
      <c r="E2" s="3"/>
      <c r="F2" s="3"/>
      <c r="G2" s="3"/>
      <c r="H2" s="3"/>
      <c r="O2" s="1"/>
      <c r="P2" s="32">
        <v>1</v>
      </c>
      <c r="Q2" s="11">
        <v>-1</v>
      </c>
      <c r="R2" s="11">
        <v>-1</v>
      </c>
      <c r="S2" s="11">
        <v>-1</v>
      </c>
      <c r="T2" s="6">
        <f>Q2*Q2</f>
        <v>1</v>
      </c>
      <c r="U2" s="6">
        <f>R2*R2</f>
        <v>1</v>
      </c>
      <c r="V2" s="6">
        <f>S2*S2</f>
        <v>1</v>
      </c>
      <c r="W2" s="6">
        <f>Q2*R2</f>
        <v>1</v>
      </c>
      <c r="X2" s="6">
        <f>Q2*S2</f>
        <v>1</v>
      </c>
      <c r="Y2" s="7">
        <f>R2*S2</f>
        <v>1</v>
      </c>
    </row>
    <row r="3" spans="1:36" x14ac:dyDescent="0.25">
      <c r="A3" s="3"/>
      <c r="B3" s="3"/>
      <c r="C3" s="3"/>
      <c r="D3" s="3"/>
      <c r="E3" s="3"/>
      <c r="F3" s="3"/>
      <c r="G3" s="3"/>
      <c r="H3" s="3"/>
      <c r="O3" s="1"/>
      <c r="P3" s="33">
        <v>1</v>
      </c>
      <c r="Q3" s="4">
        <v>1</v>
      </c>
      <c r="R3" s="4">
        <v>-1</v>
      </c>
      <c r="S3" s="4">
        <v>-1</v>
      </c>
      <c r="T3" s="5">
        <f t="shared" ref="T3:T16" si="0">Q3*Q3</f>
        <v>1</v>
      </c>
      <c r="U3" s="5">
        <f t="shared" ref="U3:U16" si="1">R3*R3</f>
        <v>1</v>
      </c>
      <c r="V3" s="5">
        <f t="shared" ref="V3:V16" si="2">S3*S3</f>
        <v>1</v>
      </c>
      <c r="W3" s="5">
        <f t="shared" ref="W3:W16" si="3">Q3*R3</f>
        <v>-1</v>
      </c>
      <c r="X3" s="5">
        <f t="shared" ref="X3:X16" si="4">Q3*S3</f>
        <v>-1</v>
      </c>
      <c r="Y3" s="8">
        <f t="shared" ref="Y3:Y16" si="5">R3*S3</f>
        <v>1</v>
      </c>
    </row>
    <row r="4" spans="1:36" x14ac:dyDescent="0.25">
      <c r="A4" s="3"/>
      <c r="B4" s="3"/>
      <c r="C4" s="3"/>
      <c r="D4" s="3"/>
      <c r="E4" s="3"/>
      <c r="F4" s="3"/>
      <c r="G4" s="3"/>
      <c r="H4" s="3"/>
      <c r="O4" s="1"/>
      <c r="P4" s="33">
        <v>1</v>
      </c>
      <c r="Q4" s="4">
        <v>-1</v>
      </c>
      <c r="R4" s="4">
        <v>1</v>
      </c>
      <c r="S4" s="4">
        <v>-1</v>
      </c>
      <c r="T4" s="5">
        <f t="shared" si="0"/>
        <v>1</v>
      </c>
      <c r="U4" s="5">
        <f t="shared" si="1"/>
        <v>1</v>
      </c>
      <c r="V4" s="5">
        <f t="shared" si="2"/>
        <v>1</v>
      </c>
      <c r="W4" s="5">
        <f t="shared" si="3"/>
        <v>-1</v>
      </c>
      <c r="X4" s="5">
        <f t="shared" si="4"/>
        <v>1</v>
      </c>
      <c r="Y4" s="8">
        <f t="shared" si="5"/>
        <v>-1</v>
      </c>
    </row>
    <row r="5" spans="1:36" x14ac:dyDescent="0.25">
      <c r="A5" s="3"/>
      <c r="B5" s="3"/>
      <c r="C5" s="3"/>
      <c r="D5" s="3"/>
      <c r="E5" s="3"/>
      <c r="F5" s="3"/>
      <c r="G5" s="3"/>
      <c r="H5" s="3"/>
      <c r="O5" s="1"/>
      <c r="P5" s="33">
        <v>1</v>
      </c>
      <c r="Q5" s="4">
        <v>1</v>
      </c>
      <c r="R5" s="4">
        <v>1</v>
      </c>
      <c r="S5" s="4">
        <v>-1</v>
      </c>
      <c r="T5" s="5">
        <f t="shared" si="0"/>
        <v>1</v>
      </c>
      <c r="U5" s="5">
        <f t="shared" si="1"/>
        <v>1</v>
      </c>
      <c r="V5" s="5">
        <f t="shared" si="2"/>
        <v>1</v>
      </c>
      <c r="W5" s="5">
        <f t="shared" si="3"/>
        <v>1</v>
      </c>
      <c r="X5" s="5">
        <f t="shared" si="4"/>
        <v>-1</v>
      </c>
      <c r="Y5" s="8">
        <f t="shared" si="5"/>
        <v>-1</v>
      </c>
    </row>
    <row r="6" spans="1:36" x14ac:dyDescent="0.25">
      <c r="A6" s="3"/>
      <c r="B6" s="3"/>
      <c r="C6" s="3"/>
      <c r="D6" s="3"/>
      <c r="E6" s="3"/>
      <c r="F6" s="3"/>
      <c r="G6" s="3"/>
      <c r="H6" s="3"/>
      <c r="O6" s="1"/>
      <c r="P6" s="33">
        <v>1</v>
      </c>
      <c r="Q6" s="4">
        <v>-1</v>
      </c>
      <c r="R6" s="4">
        <v>-1</v>
      </c>
      <c r="S6" s="4">
        <v>1</v>
      </c>
      <c r="T6" s="5">
        <f t="shared" si="0"/>
        <v>1</v>
      </c>
      <c r="U6" s="5">
        <f t="shared" si="1"/>
        <v>1</v>
      </c>
      <c r="V6" s="5">
        <f t="shared" si="2"/>
        <v>1</v>
      </c>
      <c r="W6" s="5">
        <f t="shared" si="3"/>
        <v>1</v>
      </c>
      <c r="X6" s="5">
        <f t="shared" si="4"/>
        <v>-1</v>
      </c>
      <c r="Y6" s="8">
        <f t="shared" si="5"/>
        <v>-1</v>
      </c>
    </row>
    <row r="7" spans="1:36" x14ac:dyDescent="0.25">
      <c r="A7" s="3"/>
      <c r="B7" s="3"/>
      <c r="C7" s="3"/>
      <c r="D7" s="3"/>
      <c r="E7" s="3"/>
      <c r="F7" s="3"/>
      <c r="G7" s="3"/>
      <c r="H7" s="3"/>
      <c r="O7" s="1"/>
      <c r="P7" s="33">
        <v>1</v>
      </c>
      <c r="Q7" s="4">
        <v>1</v>
      </c>
      <c r="R7" s="4">
        <v>-1</v>
      </c>
      <c r="S7" s="4">
        <v>1</v>
      </c>
      <c r="T7" s="5">
        <f t="shared" si="0"/>
        <v>1</v>
      </c>
      <c r="U7" s="5">
        <f t="shared" si="1"/>
        <v>1</v>
      </c>
      <c r="V7" s="5">
        <f t="shared" si="2"/>
        <v>1</v>
      </c>
      <c r="W7" s="5">
        <f t="shared" si="3"/>
        <v>-1</v>
      </c>
      <c r="X7" s="5">
        <f t="shared" si="4"/>
        <v>1</v>
      </c>
      <c r="Y7" s="8">
        <f t="shared" si="5"/>
        <v>-1</v>
      </c>
    </row>
    <row r="8" spans="1:36" x14ac:dyDescent="0.25">
      <c r="A8" s="3"/>
      <c r="B8" s="3"/>
      <c r="C8" s="3"/>
      <c r="D8" s="3"/>
      <c r="E8" s="3"/>
      <c r="F8" s="3"/>
      <c r="G8" s="3"/>
      <c r="H8" s="3"/>
      <c r="O8" s="1"/>
      <c r="P8" s="33">
        <v>1</v>
      </c>
      <c r="Q8" s="4">
        <v>-1</v>
      </c>
      <c r="R8" s="4">
        <v>1</v>
      </c>
      <c r="S8" s="4">
        <v>1</v>
      </c>
      <c r="T8" s="5">
        <f t="shared" si="0"/>
        <v>1</v>
      </c>
      <c r="U8" s="5">
        <f t="shared" si="1"/>
        <v>1</v>
      </c>
      <c r="V8" s="5">
        <f t="shared" si="2"/>
        <v>1</v>
      </c>
      <c r="W8" s="5">
        <f t="shared" si="3"/>
        <v>-1</v>
      </c>
      <c r="X8" s="5">
        <f t="shared" si="4"/>
        <v>-1</v>
      </c>
      <c r="Y8" s="8">
        <f t="shared" si="5"/>
        <v>1</v>
      </c>
      <c r="AJ8" s="30">
        <f ca="1">P45</f>
        <v>151.33333333333334</v>
      </c>
    </row>
    <row r="9" spans="1:36" x14ac:dyDescent="0.25">
      <c r="A9" s="3"/>
      <c r="B9" s="3"/>
      <c r="C9" s="3"/>
      <c r="D9" s="3"/>
      <c r="E9" s="3"/>
      <c r="F9" s="3"/>
      <c r="G9" s="3"/>
      <c r="H9" s="3"/>
      <c r="O9" s="1"/>
      <c r="P9" s="33">
        <v>1</v>
      </c>
      <c r="Q9" s="4">
        <v>1</v>
      </c>
      <c r="R9" s="4">
        <v>1</v>
      </c>
      <c r="S9" s="4">
        <v>1</v>
      </c>
      <c r="T9" s="5">
        <f t="shared" si="0"/>
        <v>1</v>
      </c>
      <c r="U9" s="5">
        <f t="shared" si="1"/>
        <v>1</v>
      </c>
      <c r="V9" s="5">
        <f t="shared" si="2"/>
        <v>1</v>
      </c>
      <c r="W9" s="5">
        <f t="shared" si="3"/>
        <v>1</v>
      </c>
      <c r="X9" s="5">
        <f t="shared" si="4"/>
        <v>1</v>
      </c>
      <c r="Y9" s="8">
        <f t="shared" si="5"/>
        <v>1</v>
      </c>
      <c r="AJ9" s="30">
        <f t="shared" ref="AJ9:AJ17" ca="1" si="6">P46</f>
        <v>11.999999999999998</v>
      </c>
    </row>
    <row r="10" spans="1:36" x14ac:dyDescent="0.25">
      <c r="A10" s="3"/>
      <c r="B10" s="3"/>
      <c r="C10" s="3"/>
      <c r="D10" s="3"/>
      <c r="E10" s="3"/>
      <c r="F10" s="3"/>
      <c r="G10" s="3"/>
      <c r="H10" s="3"/>
      <c r="O10" s="1"/>
      <c r="P10" s="33">
        <v>1</v>
      </c>
      <c r="Q10" s="4">
        <v>0</v>
      </c>
      <c r="R10" s="4">
        <v>0</v>
      </c>
      <c r="S10" s="4">
        <v>0</v>
      </c>
      <c r="T10" s="5">
        <f t="shared" si="0"/>
        <v>0</v>
      </c>
      <c r="U10" s="5">
        <f t="shared" si="1"/>
        <v>0</v>
      </c>
      <c r="V10" s="5">
        <f t="shared" si="2"/>
        <v>0</v>
      </c>
      <c r="W10" s="5">
        <f t="shared" si="3"/>
        <v>0</v>
      </c>
      <c r="X10" s="5">
        <f t="shared" si="4"/>
        <v>0</v>
      </c>
      <c r="Y10" s="8">
        <f t="shared" si="5"/>
        <v>0</v>
      </c>
      <c r="AJ10" s="30">
        <f t="shared" ca="1" si="6"/>
        <v>15.000000000000004</v>
      </c>
    </row>
    <row r="11" spans="1:36" x14ac:dyDescent="0.25">
      <c r="A11" s="3"/>
      <c r="B11" s="3"/>
      <c r="C11" s="3"/>
      <c r="D11" s="3"/>
      <c r="E11" s="3"/>
      <c r="F11" s="3"/>
      <c r="G11" s="3"/>
      <c r="H11" s="3"/>
      <c r="O11" s="1"/>
      <c r="P11" s="33">
        <v>1</v>
      </c>
      <c r="Q11" s="4">
        <v>-1</v>
      </c>
      <c r="R11" s="4">
        <v>0</v>
      </c>
      <c r="S11" s="4">
        <v>0</v>
      </c>
      <c r="T11" s="5">
        <f t="shared" si="0"/>
        <v>1</v>
      </c>
      <c r="U11" s="5">
        <f t="shared" si="1"/>
        <v>0</v>
      </c>
      <c r="V11" s="5">
        <f t="shared" si="2"/>
        <v>0</v>
      </c>
      <c r="W11" s="5">
        <f t="shared" si="3"/>
        <v>0</v>
      </c>
      <c r="X11" s="5">
        <f t="shared" si="4"/>
        <v>0</v>
      </c>
      <c r="Y11" s="8">
        <f t="shared" si="5"/>
        <v>0</v>
      </c>
      <c r="AJ11" s="30">
        <f t="shared" ca="1" si="6"/>
        <v>-4.0000000000000036</v>
      </c>
    </row>
    <row r="12" spans="1:36" x14ac:dyDescent="0.25">
      <c r="A12" s="3"/>
      <c r="B12" s="3"/>
      <c r="C12" s="3"/>
      <c r="D12" s="3"/>
      <c r="E12" s="3"/>
      <c r="F12" s="3"/>
      <c r="G12" s="3"/>
      <c r="H12" s="3"/>
      <c r="O12" s="1"/>
      <c r="P12" s="33">
        <v>1</v>
      </c>
      <c r="Q12" s="4">
        <v>1</v>
      </c>
      <c r="R12" s="4">
        <v>0</v>
      </c>
      <c r="S12" s="4">
        <v>0</v>
      </c>
      <c r="T12" s="5">
        <f t="shared" si="0"/>
        <v>1</v>
      </c>
      <c r="U12" s="5">
        <f t="shared" si="1"/>
        <v>0</v>
      </c>
      <c r="V12" s="5">
        <f t="shared" si="2"/>
        <v>0</v>
      </c>
      <c r="W12" s="5">
        <f t="shared" si="3"/>
        <v>0</v>
      </c>
      <c r="X12" s="5">
        <f t="shared" si="4"/>
        <v>0</v>
      </c>
      <c r="Y12" s="8">
        <f t="shared" si="5"/>
        <v>0</v>
      </c>
      <c r="AJ12" s="30">
        <f t="shared" ca="1" si="6"/>
        <v>99.333333333333343</v>
      </c>
    </row>
    <row r="13" spans="1:36" x14ac:dyDescent="0.25">
      <c r="A13" s="3"/>
      <c r="B13" s="3"/>
      <c r="C13" s="3"/>
      <c r="D13" s="3"/>
      <c r="E13" s="3"/>
      <c r="F13" s="3"/>
      <c r="G13" s="3"/>
      <c r="H13" s="3"/>
      <c r="O13" s="1"/>
      <c r="P13" s="33">
        <v>1</v>
      </c>
      <c r="Q13" s="4">
        <v>0</v>
      </c>
      <c r="R13" s="4">
        <v>-1</v>
      </c>
      <c r="S13" s="4">
        <v>0</v>
      </c>
      <c r="T13" s="5">
        <f t="shared" si="0"/>
        <v>0</v>
      </c>
      <c r="U13" s="5">
        <f t="shared" si="1"/>
        <v>1</v>
      </c>
      <c r="V13" s="5">
        <f t="shared" si="2"/>
        <v>0</v>
      </c>
      <c r="W13" s="5">
        <f t="shared" si="3"/>
        <v>0</v>
      </c>
      <c r="X13" s="5">
        <f t="shared" si="4"/>
        <v>0</v>
      </c>
      <c r="Y13" s="8">
        <f t="shared" si="5"/>
        <v>0</v>
      </c>
      <c r="AJ13" s="30">
        <f t="shared" ca="1" si="6"/>
        <v>103.66666666666667</v>
      </c>
    </row>
    <row r="14" spans="1:36" x14ac:dyDescent="0.25">
      <c r="A14" s="3"/>
      <c r="B14" s="3"/>
      <c r="C14" s="3"/>
      <c r="D14" s="3"/>
      <c r="E14" s="3"/>
      <c r="F14" s="3"/>
      <c r="G14" s="3"/>
      <c r="H14" s="3"/>
      <c r="O14" s="1"/>
      <c r="P14" s="33">
        <v>1</v>
      </c>
      <c r="Q14" s="4">
        <v>0</v>
      </c>
      <c r="R14" s="4">
        <v>1</v>
      </c>
      <c r="S14" s="4">
        <v>0</v>
      </c>
      <c r="T14" s="5">
        <f t="shared" si="0"/>
        <v>0</v>
      </c>
      <c r="U14" s="5">
        <f t="shared" si="1"/>
        <v>1</v>
      </c>
      <c r="V14" s="5">
        <f t="shared" si="2"/>
        <v>0</v>
      </c>
      <c r="W14" s="5">
        <f t="shared" si="3"/>
        <v>0</v>
      </c>
      <c r="X14" s="5">
        <f t="shared" si="4"/>
        <v>0</v>
      </c>
      <c r="Y14" s="8">
        <f t="shared" si="5"/>
        <v>0</v>
      </c>
      <c r="AJ14" s="30">
        <f t="shared" ca="1" si="6"/>
        <v>93.333333333333343</v>
      </c>
    </row>
    <row r="15" spans="1:36" x14ac:dyDescent="0.25">
      <c r="A15" s="3"/>
      <c r="B15" s="3"/>
      <c r="C15" s="3"/>
      <c r="D15" s="3"/>
      <c r="E15" s="3"/>
      <c r="F15" s="3"/>
      <c r="G15" s="3"/>
      <c r="H15" s="3"/>
      <c r="O15" s="1"/>
      <c r="P15" s="33">
        <v>1</v>
      </c>
      <c r="Q15" s="4">
        <v>0</v>
      </c>
      <c r="R15" s="4">
        <v>0</v>
      </c>
      <c r="S15" s="4">
        <v>-1</v>
      </c>
      <c r="T15" s="5">
        <f t="shared" si="0"/>
        <v>0</v>
      </c>
      <c r="U15" s="5">
        <f t="shared" si="1"/>
        <v>0</v>
      </c>
      <c r="V15" s="5">
        <f t="shared" si="2"/>
        <v>1</v>
      </c>
      <c r="W15" s="5">
        <f t="shared" si="3"/>
        <v>0</v>
      </c>
      <c r="X15" s="5">
        <f t="shared" si="4"/>
        <v>0</v>
      </c>
      <c r="Y15" s="8">
        <f t="shared" si="5"/>
        <v>0</v>
      </c>
      <c r="AJ15" s="30">
        <f t="shared" ca="1" si="6"/>
        <v>9.3333333333333321</v>
      </c>
    </row>
    <row r="16" spans="1:36" x14ac:dyDescent="0.25">
      <c r="A16" s="3"/>
      <c r="B16" s="3"/>
      <c r="C16" s="3"/>
      <c r="D16" s="3"/>
      <c r="E16" s="3"/>
      <c r="F16" s="3"/>
      <c r="G16" s="3"/>
      <c r="H16" s="3"/>
      <c r="O16" s="1"/>
      <c r="P16" s="34">
        <v>1</v>
      </c>
      <c r="Q16" s="12">
        <v>0</v>
      </c>
      <c r="R16" s="12">
        <v>0</v>
      </c>
      <c r="S16" s="12">
        <v>1</v>
      </c>
      <c r="T16" s="9">
        <f t="shared" si="0"/>
        <v>0</v>
      </c>
      <c r="U16" s="9">
        <f t="shared" si="1"/>
        <v>0</v>
      </c>
      <c r="V16" s="9">
        <f t="shared" si="2"/>
        <v>1</v>
      </c>
      <c r="W16" s="9">
        <f t="shared" si="3"/>
        <v>0</v>
      </c>
      <c r="X16" s="9">
        <f t="shared" si="4"/>
        <v>0</v>
      </c>
      <c r="Y16" s="10">
        <f t="shared" si="5"/>
        <v>0</v>
      </c>
      <c r="AJ16" s="30">
        <f t="shared" ca="1" si="6"/>
        <v>5.3333333333333321</v>
      </c>
    </row>
    <row r="17" spans="1:37" ht="13" thickBot="1" x14ac:dyDescent="0.3">
      <c r="O17" s="1"/>
      <c r="AJ17" s="30">
        <f t="shared" ca="1" si="6"/>
        <v>3.9999999999999982</v>
      </c>
    </row>
    <row r="18" spans="1:37" x14ac:dyDescent="0.25">
      <c r="A18" s="6">
        <f t="array" ref="A18:O27">TRANSPOSE(P2:Y16)</f>
        <v>1</v>
      </c>
      <c r="B18" s="6">
        <v>1</v>
      </c>
      <c r="C18" s="6">
        <v>1</v>
      </c>
      <c r="D18" s="6">
        <v>1</v>
      </c>
      <c r="E18" s="6">
        <v>1</v>
      </c>
      <c r="F18" s="6">
        <v>1</v>
      </c>
      <c r="G18" s="6">
        <v>1</v>
      </c>
      <c r="H18" s="6">
        <v>1</v>
      </c>
      <c r="I18" s="6">
        <v>1</v>
      </c>
      <c r="J18" s="6">
        <v>1</v>
      </c>
      <c r="K18" s="6">
        <v>1</v>
      </c>
      <c r="L18" s="6">
        <v>1</v>
      </c>
      <c r="M18" s="6">
        <v>1</v>
      </c>
      <c r="N18" s="6">
        <v>1</v>
      </c>
      <c r="O18" s="7">
        <v>1</v>
      </c>
      <c r="P18" s="13">
        <f t="array" ref="P18:Y27">MMULT(A18:O27,P2:Y16)</f>
        <v>15</v>
      </c>
      <c r="Q18" s="14">
        <v>0</v>
      </c>
      <c r="R18" s="14">
        <v>0</v>
      </c>
      <c r="S18" s="14">
        <v>0</v>
      </c>
      <c r="T18" s="14">
        <v>10</v>
      </c>
      <c r="U18" s="14">
        <v>10</v>
      </c>
      <c r="V18" s="14">
        <v>10</v>
      </c>
      <c r="W18" s="14">
        <v>0</v>
      </c>
      <c r="X18" s="14">
        <v>0</v>
      </c>
      <c r="Y18" s="15">
        <v>0</v>
      </c>
      <c r="Z18" s="36">
        <f t="array" ref="Z18:AI27">MINVERSE(P18:Y27)</f>
        <v>0.28888888888888881</v>
      </c>
      <c r="AA18" s="36">
        <v>0</v>
      </c>
      <c r="AB18" s="36">
        <v>0</v>
      </c>
      <c r="AC18" s="36">
        <v>0</v>
      </c>
      <c r="AD18" s="36">
        <v>-0.11111111111111109</v>
      </c>
      <c r="AE18" s="36">
        <v>-0.1111111111111111</v>
      </c>
      <c r="AF18" s="36">
        <v>-0.11111111111111108</v>
      </c>
      <c r="AG18" s="36">
        <v>0</v>
      </c>
      <c r="AH18" s="36">
        <v>0</v>
      </c>
      <c r="AI18" s="36">
        <v>0</v>
      </c>
      <c r="AJ18" s="37">
        <f t="array" aca="1" ref="AJ18:AJ27" ca="1">MMULT(Z18:AI27,AJ8:AJ17)</f>
        <v>10.792592592592582</v>
      </c>
      <c r="AK18" t="s">
        <v>9</v>
      </c>
    </row>
    <row r="19" spans="1:37" x14ac:dyDescent="0.25">
      <c r="A19" s="5">
        <v>-1</v>
      </c>
      <c r="B19" s="5">
        <v>1</v>
      </c>
      <c r="C19" s="5">
        <v>-1</v>
      </c>
      <c r="D19" s="5">
        <v>1</v>
      </c>
      <c r="E19" s="5">
        <v>-1</v>
      </c>
      <c r="F19" s="5">
        <v>1</v>
      </c>
      <c r="G19" s="5">
        <v>-1</v>
      </c>
      <c r="H19" s="5">
        <v>1</v>
      </c>
      <c r="I19" s="5">
        <v>0</v>
      </c>
      <c r="J19" s="5">
        <v>-1</v>
      </c>
      <c r="K19" s="5">
        <v>1</v>
      </c>
      <c r="L19" s="5">
        <v>0</v>
      </c>
      <c r="M19" s="5">
        <v>0</v>
      </c>
      <c r="N19" s="5">
        <v>0</v>
      </c>
      <c r="O19" s="8">
        <v>0</v>
      </c>
      <c r="P19" s="16">
        <v>0</v>
      </c>
      <c r="Q19" s="17">
        <v>10</v>
      </c>
      <c r="R19" s="17">
        <v>0</v>
      </c>
      <c r="S19" s="17">
        <v>0</v>
      </c>
      <c r="T19" s="17">
        <v>0</v>
      </c>
      <c r="U19" s="17">
        <v>0</v>
      </c>
      <c r="V19" s="17">
        <v>0</v>
      </c>
      <c r="W19" s="17">
        <v>0</v>
      </c>
      <c r="X19" s="17">
        <v>0</v>
      </c>
      <c r="Y19" s="18">
        <v>0</v>
      </c>
      <c r="Z19" s="36">
        <v>0</v>
      </c>
      <c r="AA19" s="36">
        <v>0.1</v>
      </c>
      <c r="AB19" s="36">
        <v>0</v>
      </c>
      <c r="AC19" s="36">
        <v>0</v>
      </c>
      <c r="AD19" s="36">
        <v>0</v>
      </c>
      <c r="AE19" s="36">
        <v>0</v>
      </c>
      <c r="AF19" s="36">
        <v>0</v>
      </c>
      <c r="AG19" s="36">
        <v>0</v>
      </c>
      <c r="AH19" s="36">
        <v>0</v>
      </c>
      <c r="AI19" s="36">
        <v>0</v>
      </c>
      <c r="AJ19" s="38">
        <f ca="1"/>
        <v>1.2</v>
      </c>
      <c r="AK19" t="s">
        <v>10</v>
      </c>
    </row>
    <row r="20" spans="1:37" x14ac:dyDescent="0.25">
      <c r="A20" s="5">
        <v>-1</v>
      </c>
      <c r="B20" s="5">
        <v>-1</v>
      </c>
      <c r="C20" s="5">
        <v>1</v>
      </c>
      <c r="D20" s="5">
        <v>1</v>
      </c>
      <c r="E20" s="5">
        <v>-1</v>
      </c>
      <c r="F20" s="5">
        <v>-1</v>
      </c>
      <c r="G20" s="5">
        <v>1</v>
      </c>
      <c r="H20" s="5">
        <v>1</v>
      </c>
      <c r="I20" s="5">
        <v>0</v>
      </c>
      <c r="J20" s="5">
        <v>0</v>
      </c>
      <c r="K20" s="5">
        <v>0</v>
      </c>
      <c r="L20" s="5">
        <v>-1</v>
      </c>
      <c r="M20" s="5">
        <v>1</v>
      </c>
      <c r="N20" s="5">
        <v>0</v>
      </c>
      <c r="O20" s="8">
        <v>0</v>
      </c>
      <c r="P20" s="16">
        <v>0</v>
      </c>
      <c r="Q20" s="17">
        <v>0</v>
      </c>
      <c r="R20" s="17">
        <v>10</v>
      </c>
      <c r="S20" s="17">
        <v>0</v>
      </c>
      <c r="T20" s="17">
        <v>0</v>
      </c>
      <c r="U20" s="17">
        <v>0</v>
      </c>
      <c r="V20" s="17">
        <v>0</v>
      </c>
      <c r="W20" s="17">
        <v>0</v>
      </c>
      <c r="X20" s="17">
        <v>0</v>
      </c>
      <c r="Y20" s="18">
        <v>0</v>
      </c>
      <c r="Z20" s="36">
        <v>0</v>
      </c>
      <c r="AA20" s="36">
        <v>0</v>
      </c>
      <c r="AB20" s="36">
        <v>0.1</v>
      </c>
      <c r="AC20" s="36">
        <v>0</v>
      </c>
      <c r="AD20" s="36">
        <v>0</v>
      </c>
      <c r="AE20" s="36">
        <v>0</v>
      </c>
      <c r="AF20" s="36">
        <v>0</v>
      </c>
      <c r="AG20" s="36">
        <v>0</v>
      </c>
      <c r="AH20" s="36">
        <v>0</v>
      </c>
      <c r="AI20" s="36">
        <v>0</v>
      </c>
      <c r="AJ20" s="38">
        <f ca="1"/>
        <v>1.5000000000000004</v>
      </c>
      <c r="AK20" t="s">
        <v>11</v>
      </c>
    </row>
    <row r="21" spans="1:37" x14ac:dyDescent="0.25">
      <c r="A21" s="5">
        <v>-1</v>
      </c>
      <c r="B21" s="5">
        <v>-1</v>
      </c>
      <c r="C21" s="5">
        <v>-1</v>
      </c>
      <c r="D21" s="5">
        <v>-1</v>
      </c>
      <c r="E21" s="5">
        <v>1</v>
      </c>
      <c r="F21" s="5">
        <v>1</v>
      </c>
      <c r="G21" s="5">
        <v>1</v>
      </c>
      <c r="H21" s="5">
        <v>1</v>
      </c>
      <c r="I21" s="5">
        <v>0</v>
      </c>
      <c r="J21" s="5">
        <v>0</v>
      </c>
      <c r="K21" s="5">
        <v>0</v>
      </c>
      <c r="L21" s="5">
        <v>0</v>
      </c>
      <c r="M21" s="5">
        <v>0</v>
      </c>
      <c r="N21" s="5">
        <v>-1</v>
      </c>
      <c r="O21" s="8">
        <v>1</v>
      </c>
      <c r="P21" s="16">
        <v>0</v>
      </c>
      <c r="Q21" s="17">
        <v>0</v>
      </c>
      <c r="R21" s="17">
        <v>0</v>
      </c>
      <c r="S21" s="17">
        <v>10</v>
      </c>
      <c r="T21" s="17">
        <v>0</v>
      </c>
      <c r="U21" s="17">
        <v>0</v>
      </c>
      <c r="V21" s="17">
        <v>0</v>
      </c>
      <c r="W21" s="17">
        <v>0</v>
      </c>
      <c r="X21" s="17">
        <v>0</v>
      </c>
      <c r="Y21" s="18">
        <v>0</v>
      </c>
      <c r="Z21" s="36">
        <v>0</v>
      </c>
      <c r="AA21" s="36">
        <v>0</v>
      </c>
      <c r="AB21" s="36">
        <v>0</v>
      </c>
      <c r="AC21" s="36">
        <v>0.1</v>
      </c>
      <c r="AD21" s="36">
        <v>0</v>
      </c>
      <c r="AE21" s="36">
        <v>0</v>
      </c>
      <c r="AF21" s="36">
        <v>0</v>
      </c>
      <c r="AG21" s="36">
        <v>0</v>
      </c>
      <c r="AH21" s="36">
        <v>0</v>
      </c>
      <c r="AI21" s="36">
        <v>0</v>
      </c>
      <c r="AJ21" s="38">
        <f ca="1"/>
        <v>-0.40000000000000036</v>
      </c>
      <c r="AK21" t="s">
        <v>17</v>
      </c>
    </row>
    <row r="22" spans="1:37" x14ac:dyDescent="0.25">
      <c r="A22" s="5">
        <v>1</v>
      </c>
      <c r="B22" s="5">
        <v>1</v>
      </c>
      <c r="C22" s="5">
        <v>1</v>
      </c>
      <c r="D22" s="5">
        <v>1</v>
      </c>
      <c r="E22" s="5">
        <v>1</v>
      </c>
      <c r="F22" s="5">
        <v>1</v>
      </c>
      <c r="G22" s="5">
        <v>1</v>
      </c>
      <c r="H22" s="5">
        <v>1</v>
      </c>
      <c r="I22" s="5">
        <v>0</v>
      </c>
      <c r="J22" s="5">
        <v>1</v>
      </c>
      <c r="K22" s="5">
        <v>1</v>
      </c>
      <c r="L22" s="5">
        <v>0</v>
      </c>
      <c r="M22" s="5">
        <v>0</v>
      </c>
      <c r="N22" s="5">
        <v>0</v>
      </c>
      <c r="O22" s="8">
        <v>0</v>
      </c>
      <c r="P22" s="16">
        <v>10</v>
      </c>
      <c r="Q22" s="17">
        <v>0</v>
      </c>
      <c r="R22" s="17">
        <v>0</v>
      </c>
      <c r="S22" s="17">
        <v>0</v>
      </c>
      <c r="T22" s="17">
        <v>10</v>
      </c>
      <c r="U22" s="17">
        <v>8</v>
      </c>
      <c r="V22" s="17">
        <v>8</v>
      </c>
      <c r="W22" s="17">
        <v>0</v>
      </c>
      <c r="X22" s="17">
        <v>0</v>
      </c>
      <c r="Y22" s="18">
        <v>0</v>
      </c>
      <c r="Z22" s="36">
        <v>-0.11111111111111109</v>
      </c>
      <c r="AA22" s="36">
        <v>0</v>
      </c>
      <c r="AB22" s="36">
        <v>0</v>
      </c>
      <c r="AC22" s="36">
        <v>0</v>
      </c>
      <c r="AD22" s="36">
        <v>0.38888888888888895</v>
      </c>
      <c r="AE22" s="36">
        <v>-0.11111111111111112</v>
      </c>
      <c r="AF22" s="36">
        <v>-0.11111111111111113</v>
      </c>
      <c r="AG22" s="36">
        <v>0</v>
      </c>
      <c r="AH22" s="36">
        <v>0</v>
      </c>
      <c r="AI22" s="36">
        <v>0</v>
      </c>
      <c r="AJ22" s="38">
        <f ca="1"/>
        <v>-7.4074074074065521E-2</v>
      </c>
      <c r="AK22" t="s">
        <v>12</v>
      </c>
    </row>
    <row r="23" spans="1:37" x14ac:dyDescent="0.25">
      <c r="A23" s="5">
        <v>1</v>
      </c>
      <c r="B23" s="5">
        <v>1</v>
      </c>
      <c r="C23" s="5">
        <v>1</v>
      </c>
      <c r="D23" s="5">
        <v>1</v>
      </c>
      <c r="E23" s="5">
        <v>1</v>
      </c>
      <c r="F23" s="5">
        <v>1</v>
      </c>
      <c r="G23" s="5">
        <v>1</v>
      </c>
      <c r="H23" s="5">
        <v>1</v>
      </c>
      <c r="I23" s="5">
        <v>0</v>
      </c>
      <c r="J23" s="5">
        <v>0</v>
      </c>
      <c r="K23" s="5">
        <v>0</v>
      </c>
      <c r="L23" s="5">
        <v>1</v>
      </c>
      <c r="M23" s="5">
        <v>1</v>
      </c>
      <c r="N23" s="5">
        <v>0</v>
      </c>
      <c r="O23" s="8">
        <v>0</v>
      </c>
      <c r="P23" s="16">
        <v>10</v>
      </c>
      <c r="Q23" s="17">
        <v>0</v>
      </c>
      <c r="R23" s="17">
        <v>0</v>
      </c>
      <c r="S23" s="17">
        <v>0</v>
      </c>
      <c r="T23" s="17">
        <v>8</v>
      </c>
      <c r="U23" s="17">
        <v>10</v>
      </c>
      <c r="V23" s="17">
        <v>8</v>
      </c>
      <c r="W23" s="17">
        <v>0</v>
      </c>
      <c r="X23" s="17">
        <v>0</v>
      </c>
      <c r="Y23" s="18">
        <v>0</v>
      </c>
      <c r="Z23" s="36">
        <v>-0.11111111111111106</v>
      </c>
      <c r="AA23" s="36">
        <v>0</v>
      </c>
      <c r="AB23" s="36">
        <v>0</v>
      </c>
      <c r="AC23" s="36">
        <v>0</v>
      </c>
      <c r="AD23" s="36">
        <v>-0.11111111111111115</v>
      </c>
      <c r="AE23" s="36">
        <v>0.3888888888888889</v>
      </c>
      <c r="AF23" s="36">
        <v>-0.1111111111111111</v>
      </c>
      <c r="AG23" s="36">
        <v>0</v>
      </c>
      <c r="AH23" s="36">
        <v>0</v>
      </c>
      <c r="AI23" s="36">
        <v>0</v>
      </c>
      <c r="AJ23" s="38">
        <f ca="1"/>
        <v>2.0925925925925952</v>
      </c>
      <c r="AK23" t="s">
        <v>13</v>
      </c>
    </row>
    <row r="24" spans="1:37" x14ac:dyDescent="0.25">
      <c r="A24" s="5">
        <v>1</v>
      </c>
      <c r="B24" s="5">
        <v>1</v>
      </c>
      <c r="C24" s="5">
        <v>1</v>
      </c>
      <c r="D24" s="5">
        <v>1</v>
      </c>
      <c r="E24" s="5">
        <v>1</v>
      </c>
      <c r="F24" s="5">
        <v>1</v>
      </c>
      <c r="G24" s="5">
        <v>1</v>
      </c>
      <c r="H24" s="5">
        <v>1</v>
      </c>
      <c r="I24" s="5">
        <v>0</v>
      </c>
      <c r="J24" s="5">
        <v>0</v>
      </c>
      <c r="K24" s="5">
        <v>0</v>
      </c>
      <c r="L24" s="5">
        <v>0</v>
      </c>
      <c r="M24" s="5">
        <v>0</v>
      </c>
      <c r="N24" s="5">
        <v>1</v>
      </c>
      <c r="O24" s="8">
        <v>1</v>
      </c>
      <c r="P24" s="16">
        <v>10</v>
      </c>
      <c r="Q24" s="17">
        <v>0</v>
      </c>
      <c r="R24" s="17">
        <v>0</v>
      </c>
      <c r="S24" s="17">
        <v>0</v>
      </c>
      <c r="T24" s="17">
        <v>8</v>
      </c>
      <c r="U24" s="17">
        <v>8</v>
      </c>
      <c r="V24" s="17">
        <v>10</v>
      </c>
      <c r="W24" s="17">
        <v>0</v>
      </c>
      <c r="X24" s="17">
        <v>0</v>
      </c>
      <c r="Y24" s="18">
        <v>0</v>
      </c>
      <c r="Z24" s="36">
        <v>-0.11111111111111108</v>
      </c>
      <c r="AA24" s="36">
        <v>0</v>
      </c>
      <c r="AB24" s="36">
        <v>0</v>
      </c>
      <c r="AC24" s="36">
        <v>0</v>
      </c>
      <c r="AD24" s="36">
        <v>-0.11111111111111115</v>
      </c>
      <c r="AE24" s="36">
        <v>-0.11111111111111112</v>
      </c>
      <c r="AF24" s="36">
        <v>0.38888888888888884</v>
      </c>
      <c r="AG24" s="36">
        <v>0</v>
      </c>
      <c r="AH24" s="36">
        <v>0</v>
      </c>
      <c r="AI24" s="36">
        <v>0</v>
      </c>
      <c r="AJ24" s="38">
        <f ca="1"/>
        <v>-3.0740740740740691</v>
      </c>
      <c r="AK24" t="s">
        <v>16</v>
      </c>
    </row>
    <row r="25" spans="1:37" x14ac:dyDescent="0.25">
      <c r="A25" s="5">
        <v>1</v>
      </c>
      <c r="B25" s="5">
        <v>-1</v>
      </c>
      <c r="C25" s="5">
        <v>-1</v>
      </c>
      <c r="D25" s="5">
        <v>1</v>
      </c>
      <c r="E25" s="5">
        <v>1</v>
      </c>
      <c r="F25" s="5">
        <v>-1</v>
      </c>
      <c r="G25" s="5">
        <v>-1</v>
      </c>
      <c r="H25" s="5">
        <v>1</v>
      </c>
      <c r="I25" s="5">
        <v>0</v>
      </c>
      <c r="J25" s="5">
        <v>0</v>
      </c>
      <c r="K25" s="5">
        <v>0</v>
      </c>
      <c r="L25" s="5">
        <v>0</v>
      </c>
      <c r="M25" s="5">
        <v>0</v>
      </c>
      <c r="N25" s="5">
        <v>0</v>
      </c>
      <c r="O25" s="8">
        <v>0</v>
      </c>
      <c r="P25" s="16">
        <v>0</v>
      </c>
      <c r="Q25" s="17">
        <v>0</v>
      </c>
      <c r="R25" s="17">
        <v>0</v>
      </c>
      <c r="S25" s="17">
        <v>0</v>
      </c>
      <c r="T25" s="17">
        <v>0</v>
      </c>
      <c r="U25" s="17">
        <v>0</v>
      </c>
      <c r="V25" s="17">
        <v>0</v>
      </c>
      <c r="W25" s="17">
        <v>8</v>
      </c>
      <c r="X25" s="17">
        <v>0</v>
      </c>
      <c r="Y25" s="18">
        <v>0</v>
      </c>
      <c r="Z25" s="36">
        <v>0</v>
      </c>
      <c r="AA25" s="36">
        <v>0</v>
      </c>
      <c r="AB25" s="36">
        <v>0</v>
      </c>
      <c r="AC25" s="36">
        <v>0</v>
      </c>
      <c r="AD25" s="36">
        <v>0</v>
      </c>
      <c r="AE25" s="36">
        <v>0</v>
      </c>
      <c r="AF25" s="36">
        <v>0</v>
      </c>
      <c r="AG25" s="36">
        <v>0.125</v>
      </c>
      <c r="AH25" s="36">
        <v>0</v>
      </c>
      <c r="AI25" s="36">
        <v>0</v>
      </c>
      <c r="AJ25" s="38">
        <f ca="1"/>
        <v>1.1666666666666665</v>
      </c>
      <c r="AK25" t="s">
        <v>14</v>
      </c>
    </row>
    <row r="26" spans="1:37" x14ac:dyDescent="0.25">
      <c r="A26" s="5">
        <v>1</v>
      </c>
      <c r="B26" s="5">
        <v>-1</v>
      </c>
      <c r="C26" s="5">
        <v>1</v>
      </c>
      <c r="D26" s="5">
        <v>-1</v>
      </c>
      <c r="E26" s="5">
        <v>-1</v>
      </c>
      <c r="F26" s="5">
        <v>1</v>
      </c>
      <c r="G26" s="5">
        <v>-1</v>
      </c>
      <c r="H26" s="5">
        <v>1</v>
      </c>
      <c r="I26" s="5">
        <v>0</v>
      </c>
      <c r="J26" s="5">
        <v>0</v>
      </c>
      <c r="K26" s="5">
        <v>0</v>
      </c>
      <c r="L26" s="5">
        <v>0</v>
      </c>
      <c r="M26" s="5">
        <v>0</v>
      </c>
      <c r="N26" s="5">
        <v>0</v>
      </c>
      <c r="O26" s="8">
        <v>0</v>
      </c>
      <c r="P26" s="16">
        <v>0</v>
      </c>
      <c r="Q26" s="17">
        <v>0</v>
      </c>
      <c r="R26" s="17">
        <v>0</v>
      </c>
      <c r="S26" s="17">
        <v>0</v>
      </c>
      <c r="T26" s="17">
        <v>0</v>
      </c>
      <c r="U26" s="17">
        <v>0</v>
      </c>
      <c r="V26" s="17">
        <v>0</v>
      </c>
      <c r="W26" s="17">
        <v>0</v>
      </c>
      <c r="X26" s="17">
        <v>8</v>
      </c>
      <c r="Y26" s="18">
        <v>0</v>
      </c>
      <c r="Z26" s="36">
        <v>0</v>
      </c>
      <c r="AA26" s="36">
        <v>0</v>
      </c>
      <c r="AB26" s="36">
        <v>0</v>
      </c>
      <c r="AC26" s="36">
        <v>0</v>
      </c>
      <c r="AD26" s="36">
        <v>0</v>
      </c>
      <c r="AE26" s="36">
        <v>0</v>
      </c>
      <c r="AF26" s="36">
        <v>0</v>
      </c>
      <c r="AG26" s="36">
        <v>0</v>
      </c>
      <c r="AH26" s="36">
        <v>0.125</v>
      </c>
      <c r="AI26" s="36">
        <v>0</v>
      </c>
      <c r="AJ26" s="38">
        <f ca="1"/>
        <v>0.66666666666666652</v>
      </c>
      <c r="AK26" t="s">
        <v>15</v>
      </c>
    </row>
    <row r="27" spans="1:37" ht="13" thickBot="1" x14ac:dyDescent="0.3">
      <c r="A27" s="9">
        <v>1</v>
      </c>
      <c r="B27" s="9">
        <v>1</v>
      </c>
      <c r="C27" s="9">
        <v>-1</v>
      </c>
      <c r="D27" s="9">
        <v>-1</v>
      </c>
      <c r="E27" s="9">
        <v>-1</v>
      </c>
      <c r="F27" s="9">
        <v>-1</v>
      </c>
      <c r="G27" s="9">
        <v>1</v>
      </c>
      <c r="H27" s="9">
        <v>1</v>
      </c>
      <c r="I27" s="9">
        <v>0</v>
      </c>
      <c r="J27" s="9">
        <v>0</v>
      </c>
      <c r="K27" s="9">
        <v>0</v>
      </c>
      <c r="L27" s="9">
        <v>0</v>
      </c>
      <c r="M27" s="9">
        <v>0</v>
      </c>
      <c r="N27" s="9">
        <v>0</v>
      </c>
      <c r="O27" s="10">
        <v>0</v>
      </c>
      <c r="P27" s="19">
        <v>0</v>
      </c>
      <c r="Q27" s="20">
        <v>0</v>
      </c>
      <c r="R27" s="20">
        <v>0</v>
      </c>
      <c r="S27" s="20">
        <v>0</v>
      </c>
      <c r="T27" s="20">
        <v>0</v>
      </c>
      <c r="U27" s="20">
        <v>0</v>
      </c>
      <c r="V27" s="20">
        <v>0</v>
      </c>
      <c r="W27" s="20">
        <v>0</v>
      </c>
      <c r="X27" s="20">
        <v>0</v>
      </c>
      <c r="Y27" s="21">
        <v>8</v>
      </c>
      <c r="Z27" s="36">
        <v>0</v>
      </c>
      <c r="AA27" s="36">
        <v>0</v>
      </c>
      <c r="AB27" s="36">
        <v>0</v>
      </c>
      <c r="AC27" s="36">
        <v>0</v>
      </c>
      <c r="AD27" s="36">
        <v>0</v>
      </c>
      <c r="AE27" s="36">
        <v>0</v>
      </c>
      <c r="AF27" s="36">
        <v>0</v>
      </c>
      <c r="AG27" s="36">
        <v>0</v>
      </c>
      <c r="AH27" s="36">
        <v>0</v>
      </c>
      <c r="AI27" s="36">
        <v>0.125</v>
      </c>
      <c r="AJ27" s="39">
        <f ca="1"/>
        <v>0.49999999999999978</v>
      </c>
      <c r="AK27" t="s">
        <v>18</v>
      </c>
    </row>
    <row r="29" spans="1:37" x14ac:dyDescent="0.25">
      <c r="P29" s="35"/>
      <c r="Z29" s="31">
        <f t="array" ref="Z29:AI38">MMULT(P18:Y27,Z18:AI27)</f>
        <v>1</v>
      </c>
      <c r="AA29" s="31">
        <v>0</v>
      </c>
      <c r="AB29" s="31">
        <v>0</v>
      </c>
      <c r="AC29" s="31">
        <v>0</v>
      </c>
      <c r="AD29" s="31">
        <v>4.4408920985006262E-16</v>
      </c>
      <c r="AE29" s="31">
        <v>0</v>
      </c>
      <c r="AF29" s="31">
        <v>-4.4408920985006262E-16</v>
      </c>
      <c r="AG29" s="31">
        <v>0</v>
      </c>
      <c r="AH29" s="31">
        <v>0</v>
      </c>
      <c r="AI29" s="31">
        <v>0</v>
      </c>
    </row>
    <row r="30" spans="1:37" x14ac:dyDescent="0.25">
      <c r="P30" s="28">
        <f ca="1">'Test Plan'!G2</f>
        <v>8.6666666666666661</v>
      </c>
      <c r="Z30" s="31">
        <v>0</v>
      </c>
      <c r="AA30" s="31">
        <v>1</v>
      </c>
      <c r="AB30" s="31">
        <v>0</v>
      </c>
      <c r="AC30" s="31">
        <v>0</v>
      </c>
      <c r="AD30" s="31">
        <v>0</v>
      </c>
      <c r="AE30" s="31">
        <v>0</v>
      </c>
      <c r="AF30" s="31">
        <v>0</v>
      </c>
      <c r="AG30" s="31">
        <v>0</v>
      </c>
      <c r="AH30" s="31">
        <v>0</v>
      </c>
      <c r="AI30" s="31">
        <v>0</v>
      </c>
    </row>
    <row r="31" spans="1:37" x14ac:dyDescent="0.25">
      <c r="P31" s="28">
        <f ca="1">'Test Plan'!G3</f>
        <v>8</v>
      </c>
      <c r="Z31" s="31">
        <v>0</v>
      </c>
      <c r="AA31" s="31">
        <v>0</v>
      </c>
      <c r="AB31" s="31">
        <v>1</v>
      </c>
      <c r="AC31" s="31">
        <v>0</v>
      </c>
      <c r="AD31" s="31">
        <v>0</v>
      </c>
      <c r="AE31" s="31">
        <v>0</v>
      </c>
      <c r="AF31" s="31">
        <v>0</v>
      </c>
      <c r="AG31" s="31">
        <v>0</v>
      </c>
      <c r="AH31" s="31">
        <v>0</v>
      </c>
      <c r="AI31" s="31">
        <v>0</v>
      </c>
    </row>
    <row r="32" spans="1:37" x14ac:dyDescent="0.25">
      <c r="P32" s="28">
        <f ca="1">'Test Plan'!G4</f>
        <v>12.333333333333334</v>
      </c>
      <c r="Z32" s="31">
        <v>0</v>
      </c>
      <c r="AA32" s="31">
        <v>0</v>
      </c>
      <c r="AB32" s="31">
        <v>0</v>
      </c>
      <c r="AC32" s="31">
        <v>1</v>
      </c>
      <c r="AD32" s="31">
        <v>0</v>
      </c>
      <c r="AE32" s="31">
        <v>0</v>
      </c>
      <c r="AF32" s="31">
        <v>0</v>
      </c>
      <c r="AG32" s="31">
        <v>0</v>
      </c>
      <c r="AH32" s="31">
        <v>0</v>
      </c>
      <c r="AI32" s="31">
        <v>0</v>
      </c>
    </row>
    <row r="33" spans="1:35" x14ac:dyDescent="0.25">
      <c r="P33" s="28">
        <f ca="1">'Test Plan'!G5</f>
        <v>13</v>
      </c>
      <c r="Z33" s="31">
        <v>-1.1102230246251565E-16</v>
      </c>
      <c r="AA33" s="31">
        <v>0</v>
      </c>
      <c r="AB33" s="31">
        <v>0</v>
      </c>
      <c r="AC33" s="31">
        <v>0</v>
      </c>
      <c r="AD33" s="31">
        <v>1</v>
      </c>
      <c r="AE33" s="31">
        <v>-1.1102230246251565E-16</v>
      </c>
      <c r="AF33" s="31">
        <v>-4.4408920985006262E-16</v>
      </c>
      <c r="AG33" s="31">
        <v>0</v>
      </c>
      <c r="AH33" s="31">
        <v>0</v>
      </c>
      <c r="AI33" s="31">
        <v>0</v>
      </c>
    </row>
    <row r="34" spans="1:35" x14ac:dyDescent="0.25">
      <c r="P34" s="28">
        <f ca="1">'Test Plan'!G6</f>
        <v>6.666666666666667</v>
      </c>
      <c r="Z34" s="31">
        <v>-2.2204460492503131E-16</v>
      </c>
      <c r="AA34" s="31">
        <v>0</v>
      </c>
      <c r="AB34" s="31">
        <v>0</v>
      </c>
      <c r="AC34" s="31">
        <v>0</v>
      </c>
      <c r="AD34" s="31">
        <v>3.3306690738754696E-16</v>
      </c>
      <c r="AE34" s="31">
        <v>0.99999999999999989</v>
      </c>
      <c r="AF34" s="31">
        <v>0</v>
      </c>
      <c r="AG34" s="31">
        <v>0</v>
      </c>
      <c r="AH34" s="31">
        <v>0</v>
      </c>
      <c r="AI34" s="31">
        <v>0</v>
      </c>
    </row>
    <row r="35" spans="1:35" x14ac:dyDescent="0.25">
      <c r="P35" s="28">
        <f ca="1">'Test Plan'!G7</f>
        <v>5.333333333333333</v>
      </c>
      <c r="Z35" s="31">
        <v>0</v>
      </c>
      <c r="AA35" s="31">
        <v>0</v>
      </c>
      <c r="AB35" s="31">
        <v>0</v>
      </c>
      <c r="AC35" s="31">
        <v>0</v>
      </c>
      <c r="AD35" s="31">
        <v>2.2204460492503131E-16</v>
      </c>
      <c r="AE35" s="31">
        <v>0</v>
      </c>
      <c r="AF35" s="31">
        <v>1</v>
      </c>
      <c r="AG35" s="31">
        <v>0</v>
      </c>
      <c r="AH35" s="31">
        <v>0</v>
      </c>
      <c r="AI35" s="31">
        <v>0</v>
      </c>
    </row>
    <row r="36" spans="1:35" x14ac:dyDescent="0.25">
      <c r="P36" s="28">
        <f ca="1">'Test Plan'!G8</f>
        <v>9</v>
      </c>
      <c r="Z36" s="31">
        <v>0</v>
      </c>
      <c r="AA36" s="31">
        <v>0</v>
      </c>
      <c r="AB36" s="31">
        <v>0</v>
      </c>
      <c r="AC36" s="31">
        <v>0</v>
      </c>
      <c r="AD36" s="31">
        <v>0</v>
      </c>
      <c r="AE36" s="31">
        <v>0</v>
      </c>
      <c r="AF36" s="31">
        <v>0</v>
      </c>
      <c r="AG36" s="31">
        <v>1</v>
      </c>
      <c r="AH36" s="31">
        <v>0</v>
      </c>
      <c r="AI36" s="31">
        <v>0</v>
      </c>
    </row>
    <row r="37" spans="1:35" x14ac:dyDescent="0.25">
      <c r="P37" s="28">
        <f ca="1">'Test Plan'!G9</f>
        <v>15.666666666666666</v>
      </c>
      <c r="Z37" s="31">
        <v>0</v>
      </c>
      <c r="AA37" s="31">
        <v>0</v>
      </c>
      <c r="AB37" s="31">
        <v>0</v>
      </c>
      <c r="AC37" s="31">
        <v>0</v>
      </c>
      <c r="AD37" s="31">
        <v>0</v>
      </c>
      <c r="AE37" s="31">
        <v>0</v>
      </c>
      <c r="AF37" s="31">
        <v>0</v>
      </c>
      <c r="AG37" s="31">
        <v>0</v>
      </c>
      <c r="AH37" s="31">
        <v>1</v>
      </c>
      <c r="AI37" s="31">
        <v>0</v>
      </c>
    </row>
    <row r="38" spans="1:35" x14ac:dyDescent="0.25">
      <c r="P38" s="28">
        <f ca="1">'Test Plan'!G10</f>
        <v>12.333333333333334</v>
      </c>
      <c r="Z38" s="31">
        <v>0</v>
      </c>
      <c r="AA38" s="31">
        <v>0</v>
      </c>
      <c r="AB38" s="31">
        <v>0</v>
      </c>
      <c r="AC38" s="31">
        <v>0</v>
      </c>
      <c r="AD38" s="31">
        <v>0</v>
      </c>
      <c r="AE38" s="31">
        <v>0</v>
      </c>
      <c r="AF38" s="31">
        <v>0</v>
      </c>
      <c r="AG38" s="31">
        <v>0</v>
      </c>
      <c r="AH38" s="31">
        <v>0</v>
      </c>
      <c r="AI38" s="31">
        <v>1</v>
      </c>
    </row>
    <row r="39" spans="1:35" x14ac:dyDescent="0.25">
      <c r="P39" s="28">
        <f ca="1">'Test Plan'!G11</f>
        <v>7</v>
      </c>
    </row>
    <row r="40" spans="1:35" x14ac:dyDescent="0.25">
      <c r="P40" s="28">
        <f ca="1">'Test Plan'!G12</f>
        <v>13.666666666666666</v>
      </c>
    </row>
    <row r="41" spans="1:35" x14ac:dyDescent="0.25">
      <c r="P41" s="28">
        <f ca="1">'Test Plan'!G13</f>
        <v>15.666666666666666</v>
      </c>
    </row>
    <row r="42" spans="1:35" x14ac:dyDescent="0.25">
      <c r="P42" s="28">
        <f ca="1">'Test Plan'!G14</f>
        <v>9.3333333333333339</v>
      </c>
    </row>
    <row r="43" spans="1:35" x14ac:dyDescent="0.25">
      <c r="P43" s="28">
        <f ca="1">'Test Plan'!G15</f>
        <v>6.666666666666667</v>
      </c>
    </row>
    <row r="44" spans="1:35" x14ac:dyDescent="0.25">
      <c r="P44" s="29">
        <f ca="1">'Test Plan'!G16</f>
        <v>8</v>
      </c>
    </row>
    <row r="45" spans="1:35" x14ac:dyDescent="0.25">
      <c r="A45" s="22">
        <v>1</v>
      </c>
      <c r="B45" s="22">
        <v>1</v>
      </c>
      <c r="C45" s="22">
        <v>1</v>
      </c>
      <c r="D45" s="22">
        <v>1</v>
      </c>
      <c r="E45" s="22">
        <v>1</v>
      </c>
      <c r="F45" s="22">
        <v>1</v>
      </c>
      <c r="G45" s="22">
        <v>1</v>
      </c>
      <c r="H45" s="22">
        <v>1</v>
      </c>
      <c r="I45" s="22">
        <v>1</v>
      </c>
      <c r="J45" s="22">
        <v>1</v>
      </c>
      <c r="K45" s="22">
        <v>1</v>
      </c>
      <c r="L45" s="22">
        <v>1</v>
      </c>
      <c r="M45" s="22">
        <v>1</v>
      </c>
      <c r="N45" s="22">
        <v>1</v>
      </c>
      <c r="O45" s="23">
        <v>1</v>
      </c>
      <c r="P45" s="30">
        <f t="array" aca="1" ref="P45:P54" ca="1">MMULT(A45:O54,P30:P44)</f>
        <v>151.33333333333334</v>
      </c>
    </row>
    <row r="46" spans="1:35" x14ac:dyDescent="0.25">
      <c r="A46" s="24">
        <v>-1</v>
      </c>
      <c r="B46" s="24">
        <v>1</v>
      </c>
      <c r="C46" s="24">
        <v>-1</v>
      </c>
      <c r="D46" s="24">
        <v>1</v>
      </c>
      <c r="E46" s="24">
        <v>-1</v>
      </c>
      <c r="F46" s="24">
        <v>1</v>
      </c>
      <c r="G46" s="24">
        <v>-1</v>
      </c>
      <c r="H46" s="24">
        <v>1</v>
      </c>
      <c r="I46" s="24">
        <v>0</v>
      </c>
      <c r="J46" s="24">
        <v>-1</v>
      </c>
      <c r="K46" s="24">
        <v>1</v>
      </c>
      <c r="L46" s="24">
        <v>0</v>
      </c>
      <c r="M46" s="24">
        <v>0</v>
      </c>
      <c r="N46" s="24">
        <v>0</v>
      </c>
      <c r="O46" s="25">
        <v>0</v>
      </c>
      <c r="P46" s="30">
        <f ca="1"/>
        <v>11.999999999999998</v>
      </c>
    </row>
    <row r="47" spans="1:35" x14ac:dyDescent="0.25">
      <c r="A47" s="24">
        <v>-1</v>
      </c>
      <c r="B47" s="24">
        <v>-1</v>
      </c>
      <c r="C47" s="24">
        <v>1</v>
      </c>
      <c r="D47" s="24">
        <v>1</v>
      </c>
      <c r="E47" s="24">
        <v>-1</v>
      </c>
      <c r="F47" s="24">
        <v>-1</v>
      </c>
      <c r="G47" s="24">
        <v>1</v>
      </c>
      <c r="H47" s="24">
        <v>1</v>
      </c>
      <c r="I47" s="24">
        <v>0</v>
      </c>
      <c r="J47" s="24">
        <v>0</v>
      </c>
      <c r="K47" s="24">
        <v>0</v>
      </c>
      <c r="L47" s="24">
        <v>-1</v>
      </c>
      <c r="M47" s="24">
        <v>1</v>
      </c>
      <c r="N47" s="24">
        <v>0</v>
      </c>
      <c r="O47" s="25">
        <v>0</v>
      </c>
      <c r="P47" s="30">
        <f ca="1"/>
        <v>15.000000000000004</v>
      </c>
    </row>
    <row r="48" spans="1:35" x14ac:dyDescent="0.25">
      <c r="A48" s="24">
        <v>-1</v>
      </c>
      <c r="B48" s="24">
        <v>-1</v>
      </c>
      <c r="C48" s="24">
        <v>-1</v>
      </c>
      <c r="D48" s="24">
        <v>-1</v>
      </c>
      <c r="E48" s="24">
        <v>1</v>
      </c>
      <c r="F48" s="24">
        <v>1</v>
      </c>
      <c r="G48" s="24">
        <v>1</v>
      </c>
      <c r="H48" s="24">
        <v>1</v>
      </c>
      <c r="I48" s="24">
        <v>0</v>
      </c>
      <c r="J48" s="24">
        <v>0</v>
      </c>
      <c r="K48" s="24">
        <v>0</v>
      </c>
      <c r="L48" s="24">
        <v>0</v>
      </c>
      <c r="M48" s="24">
        <v>0</v>
      </c>
      <c r="N48" s="24">
        <v>-1</v>
      </c>
      <c r="O48" s="25">
        <v>1</v>
      </c>
      <c r="P48" s="30">
        <f ca="1"/>
        <v>-4.0000000000000036</v>
      </c>
    </row>
    <row r="49" spans="1:16" x14ac:dyDescent="0.25">
      <c r="A49" s="24">
        <v>1</v>
      </c>
      <c r="B49" s="24">
        <v>1</v>
      </c>
      <c r="C49" s="24">
        <v>1</v>
      </c>
      <c r="D49" s="24">
        <v>1</v>
      </c>
      <c r="E49" s="24">
        <v>1</v>
      </c>
      <c r="F49" s="24">
        <v>1</v>
      </c>
      <c r="G49" s="24">
        <v>1</v>
      </c>
      <c r="H49" s="24">
        <v>1</v>
      </c>
      <c r="I49" s="24">
        <v>0</v>
      </c>
      <c r="J49" s="24">
        <v>1</v>
      </c>
      <c r="K49" s="24">
        <v>1</v>
      </c>
      <c r="L49" s="24">
        <v>0</v>
      </c>
      <c r="M49" s="24">
        <v>0</v>
      </c>
      <c r="N49" s="24">
        <v>0</v>
      </c>
      <c r="O49" s="25">
        <v>0</v>
      </c>
      <c r="P49" s="30">
        <f ca="1"/>
        <v>99.333333333333343</v>
      </c>
    </row>
    <row r="50" spans="1:16" x14ac:dyDescent="0.25">
      <c r="A50" s="24">
        <v>1</v>
      </c>
      <c r="B50" s="24">
        <v>1</v>
      </c>
      <c r="C50" s="24">
        <v>1</v>
      </c>
      <c r="D50" s="24">
        <v>1</v>
      </c>
      <c r="E50" s="24">
        <v>1</v>
      </c>
      <c r="F50" s="24">
        <v>1</v>
      </c>
      <c r="G50" s="24">
        <v>1</v>
      </c>
      <c r="H50" s="24">
        <v>1</v>
      </c>
      <c r="I50" s="24">
        <v>0</v>
      </c>
      <c r="J50" s="24">
        <v>0</v>
      </c>
      <c r="K50" s="24">
        <v>0</v>
      </c>
      <c r="L50" s="24">
        <v>1</v>
      </c>
      <c r="M50" s="24">
        <v>1</v>
      </c>
      <c r="N50" s="24">
        <v>0</v>
      </c>
      <c r="O50" s="25">
        <v>0</v>
      </c>
      <c r="P50" s="30">
        <f ca="1"/>
        <v>103.66666666666667</v>
      </c>
    </row>
    <row r="51" spans="1:16" x14ac:dyDescent="0.25">
      <c r="A51" s="24">
        <v>1</v>
      </c>
      <c r="B51" s="24">
        <v>1</v>
      </c>
      <c r="C51" s="24">
        <v>1</v>
      </c>
      <c r="D51" s="24">
        <v>1</v>
      </c>
      <c r="E51" s="24">
        <v>1</v>
      </c>
      <c r="F51" s="24">
        <v>1</v>
      </c>
      <c r="G51" s="24">
        <v>1</v>
      </c>
      <c r="H51" s="24">
        <v>1</v>
      </c>
      <c r="I51" s="24">
        <v>0</v>
      </c>
      <c r="J51" s="24">
        <v>0</v>
      </c>
      <c r="K51" s="24">
        <v>0</v>
      </c>
      <c r="L51" s="24">
        <v>0</v>
      </c>
      <c r="M51" s="24">
        <v>0</v>
      </c>
      <c r="N51" s="24">
        <v>1</v>
      </c>
      <c r="O51" s="25">
        <v>1</v>
      </c>
      <c r="P51" s="30">
        <f ca="1"/>
        <v>93.333333333333343</v>
      </c>
    </row>
    <row r="52" spans="1:16" x14ac:dyDescent="0.25">
      <c r="A52" s="24">
        <v>1</v>
      </c>
      <c r="B52" s="24">
        <v>-1</v>
      </c>
      <c r="C52" s="24">
        <v>-1</v>
      </c>
      <c r="D52" s="24">
        <v>1</v>
      </c>
      <c r="E52" s="24">
        <v>1</v>
      </c>
      <c r="F52" s="24">
        <v>-1</v>
      </c>
      <c r="G52" s="24">
        <v>-1</v>
      </c>
      <c r="H52" s="24">
        <v>1</v>
      </c>
      <c r="I52" s="24">
        <v>0</v>
      </c>
      <c r="J52" s="24">
        <v>0</v>
      </c>
      <c r="K52" s="24">
        <v>0</v>
      </c>
      <c r="L52" s="24">
        <v>0</v>
      </c>
      <c r="M52" s="24">
        <v>0</v>
      </c>
      <c r="N52" s="24">
        <v>0</v>
      </c>
      <c r="O52" s="25">
        <v>0</v>
      </c>
      <c r="P52" s="30">
        <f ca="1"/>
        <v>9.3333333333333321</v>
      </c>
    </row>
    <row r="53" spans="1:16" x14ac:dyDescent="0.25">
      <c r="A53" s="24">
        <v>1</v>
      </c>
      <c r="B53" s="24">
        <v>-1</v>
      </c>
      <c r="C53" s="24">
        <v>1</v>
      </c>
      <c r="D53" s="24">
        <v>-1</v>
      </c>
      <c r="E53" s="24">
        <v>-1</v>
      </c>
      <c r="F53" s="24">
        <v>1</v>
      </c>
      <c r="G53" s="24">
        <v>-1</v>
      </c>
      <c r="H53" s="24">
        <v>1</v>
      </c>
      <c r="I53" s="24">
        <v>0</v>
      </c>
      <c r="J53" s="24">
        <v>0</v>
      </c>
      <c r="K53" s="24">
        <v>0</v>
      </c>
      <c r="L53" s="24">
        <v>0</v>
      </c>
      <c r="M53" s="24">
        <v>0</v>
      </c>
      <c r="N53" s="24">
        <v>0</v>
      </c>
      <c r="O53" s="25">
        <v>0</v>
      </c>
      <c r="P53" s="30">
        <f ca="1"/>
        <v>5.3333333333333321</v>
      </c>
    </row>
    <row r="54" spans="1:16" x14ac:dyDescent="0.25">
      <c r="A54" s="26">
        <v>1</v>
      </c>
      <c r="B54" s="26">
        <v>1</v>
      </c>
      <c r="C54" s="26">
        <v>-1</v>
      </c>
      <c r="D54" s="26">
        <v>-1</v>
      </c>
      <c r="E54" s="26">
        <v>-1</v>
      </c>
      <c r="F54" s="26">
        <v>-1</v>
      </c>
      <c r="G54" s="26">
        <v>1</v>
      </c>
      <c r="H54" s="26">
        <v>1</v>
      </c>
      <c r="I54" s="26">
        <v>0</v>
      </c>
      <c r="J54" s="26">
        <v>0</v>
      </c>
      <c r="K54" s="26">
        <v>0</v>
      </c>
      <c r="L54" s="26">
        <v>0</v>
      </c>
      <c r="M54" s="26">
        <v>0</v>
      </c>
      <c r="N54" s="26">
        <v>0</v>
      </c>
      <c r="O54" s="27">
        <v>0</v>
      </c>
      <c r="P54" s="30">
        <f ca="1"/>
        <v>3.9999999999999982</v>
      </c>
    </row>
  </sheetData>
  <sheetProtection password="8049" sheet="1" objects="1" scenarios="1"/>
  <phoneticPr fontId="2"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E19"/>
  <sheetViews>
    <sheetView showGridLines="0" workbookViewId="0">
      <selection sqref="A1:A1048576"/>
    </sheetView>
  </sheetViews>
  <sheetFormatPr baseColWidth="10" defaultColWidth="6" defaultRowHeight="12.5" x14ac:dyDescent="0.25"/>
  <cols>
    <col min="1" max="1" width="11" bestFit="1" customWidth="1"/>
  </cols>
  <sheetData>
    <row r="1" spans="1:83" x14ac:dyDescent="0.25">
      <c r="A1" t="s">
        <v>19</v>
      </c>
      <c r="C1" s="45"/>
      <c r="D1" s="45"/>
      <c r="E1" s="45"/>
      <c r="F1" s="46"/>
      <c r="G1" s="46"/>
      <c r="H1" s="46"/>
      <c r="I1" s="46"/>
      <c r="J1" s="46"/>
      <c r="K1" s="46"/>
      <c r="L1" s="46"/>
      <c r="M1" s="46"/>
      <c r="N1" s="46"/>
      <c r="O1" s="46"/>
      <c r="P1" s="46"/>
      <c r="Q1" s="46"/>
      <c r="R1" s="46"/>
      <c r="S1" s="46"/>
      <c r="T1" s="46"/>
      <c r="U1" s="46"/>
      <c r="V1" s="46"/>
      <c r="W1" s="46"/>
      <c r="X1" s="46"/>
      <c r="Y1" s="46"/>
      <c r="Z1" s="46"/>
      <c r="AA1" s="46"/>
      <c r="AB1" s="46"/>
      <c r="AC1" s="46"/>
      <c r="AD1" s="46"/>
      <c r="AE1" s="46"/>
      <c r="AF1" s="46"/>
      <c r="AG1" s="46"/>
      <c r="AH1" s="46"/>
      <c r="AI1" s="46"/>
      <c r="AJ1" s="46"/>
      <c r="AK1" s="46"/>
      <c r="AL1" s="46"/>
      <c r="AM1" s="46"/>
      <c r="AN1" s="46"/>
      <c r="AO1" s="46"/>
      <c r="AP1" s="46"/>
      <c r="AQ1" s="46"/>
      <c r="AR1" s="46"/>
      <c r="AS1" s="46"/>
      <c r="AT1" s="46"/>
      <c r="AU1" s="46"/>
      <c r="AV1" s="46"/>
      <c r="AW1" s="46"/>
      <c r="AX1" s="46"/>
      <c r="AY1" s="46"/>
      <c r="AZ1" s="46"/>
      <c r="BA1" s="46"/>
      <c r="BB1" s="46"/>
      <c r="BC1" s="46"/>
      <c r="BD1" s="46"/>
      <c r="BE1" s="46"/>
      <c r="BF1" s="46"/>
      <c r="BG1" s="46"/>
      <c r="BH1" s="46"/>
      <c r="BI1" s="46"/>
      <c r="BJ1" s="46"/>
      <c r="BK1" s="46"/>
      <c r="BL1" s="46"/>
      <c r="BM1" s="46"/>
      <c r="BN1" s="46"/>
      <c r="BO1" s="46"/>
      <c r="BP1" s="46"/>
      <c r="BQ1" s="46"/>
      <c r="BR1" s="46"/>
      <c r="BS1" s="46"/>
      <c r="BT1" s="46"/>
      <c r="BU1" s="46"/>
      <c r="BV1" s="46"/>
      <c r="BW1" s="46"/>
      <c r="BX1" s="46"/>
      <c r="BY1" s="46"/>
      <c r="BZ1" s="46"/>
      <c r="CA1" s="46"/>
      <c r="CB1" s="46"/>
      <c r="CC1" s="46"/>
      <c r="CD1" s="46"/>
      <c r="CE1" s="46"/>
    </row>
    <row r="2" spans="1:83" x14ac:dyDescent="0.25">
      <c r="A2" s="40">
        <f ca="1">IC</f>
        <v>10.792592592592582</v>
      </c>
      <c r="C2" s="45">
        <v>-1</v>
      </c>
      <c r="D2" s="45">
        <v>-0.75</v>
      </c>
      <c r="E2" s="45">
        <v>-0.5</v>
      </c>
      <c r="F2" s="46">
        <v>-0.25</v>
      </c>
      <c r="G2" s="46">
        <v>0</v>
      </c>
      <c r="H2" s="46">
        <v>0.25</v>
      </c>
      <c r="I2" s="46">
        <v>0.5</v>
      </c>
      <c r="J2" s="46">
        <v>0.75</v>
      </c>
      <c r="K2" s="46">
        <v>1</v>
      </c>
      <c r="L2" s="46">
        <v>-1</v>
      </c>
      <c r="M2" s="46">
        <v>-0.75</v>
      </c>
      <c r="N2" s="46">
        <v>-0.5</v>
      </c>
      <c r="O2" s="46">
        <v>-0.25</v>
      </c>
      <c r="P2" s="46">
        <v>0</v>
      </c>
      <c r="Q2" s="46">
        <v>0.25</v>
      </c>
      <c r="R2" s="46">
        <v>0.5</v>
      </c>
      <c r="S2" s="46">
        <v>0.75</v>
      </c>
      <c r="T2" s="46">
        <v>1</v>
      </c>
      <c r="U2" s="46">
        <v>-1</v>
      </c>
      <c r="V2" s="46">
        <v>-0.75</v>
      </c>
      <c r="W2" s="46">
        <v>-0.5</v>
      </c>
      <c r="X2" s="46">
        <v>-0.25</v>
      </c>
      <c r="Y2" s="46">
        <v>0</v>
      </c>
      <c r="Z2" s="46">
        <v>0.25</v>
      </c>
      <c r="AA2" s="46">
        <v>0.5</v>
      </c>
      <c r="AB2" s="46">
        <v>0.75</v>
      </c>
      <c r="AC2" s="46">
        <v>1</v>
      </c>
      <c r="AD2" s="46">
        <v>-1</v>
      </c>
      <c r="AE2" s="46">
        <v>-0.75</v>
      </c>
      <c r="AF2" s="46">
        <v>-0.5</v>
      </c>
      <c r="AG2" s="46">
        <v>-0.25</v>
      </c>
      <c r="AH2" s="46">
        <v>0</v>
      </c>
      <c r="AI2" s="46">
        <v>0.25</v>
      </c>
      <c r="AJ2" s="46">
        <v>0.5</v>
      </c>
      <c r="AK2" s="46">
        <v>0.75</v>
      </c>
      <c r="AL2" s="46">
        <v>1</v>
      </c>
      <c r="AM2" s="46">
        <v>-1</v>
      </c>
      <c r="AN2" s="46">
        <v>-0.75</v>
      </c>
      <c r="AO2" s="46">
        <v>-0.5</v>
      </c>
      <c r="AP2" s="46">
        <v>-0.25</v>
      </c>
      <c r="AQ2" s="46">
        <v>0</v>
      </c>
      <c r="AR2" s="46">
        <v>0.25</v>
      </c>
      <c r="AS2" s="46">
        <v>0.5</v>
      </c>
      <c r="AT2" s="46">
        <v>0.75</v>
      </c>
      <c r="AU2" s="46">
        <v>1</v>
      </c>
      <c r="AV2" s="46">
        <v>-1</v>
      </c>
      <c r="AW2" s="46">
        <v>-0.75</v>
      </c>
      <c r="AX2" s="46">
        <v>-0.5</v>
      </c>
      <c r="AY2" s="46">
        <v>-0.25</v>
      </c>
      <c r="AZ2" s="46">
        <v>0</v>
      </c>
      <c r="BA2" s="46">
        <v>0.25</v>
      </c>
      <c r="BB2" s="46">
        <v>0.5</v>
      </c>
      <c r="BC2" s="46">
        <v>0.75</v>
      </c>
      <c r="BD2" s="46">
        <v>1</v>
      </c>
      <c r="BE2" s="46">
        <v>-1</v>
      </c>
      <c r="BF2" s="46">
        <v>-0.75</v>
      </c>
      <c r="BG2" s="46">
        <v>-0.5</v>
      </c>
      <c r="BH2" s="46">
        <v>-0.25</v>
      </c>
      <c r="BI2" s="46">
        <v>0</v>
      </c>
      <c r="BJ2" s="46">
        <v>0.25</v>
      </c>
      <c r="BK2" s="46">
        <v>0.5</v>
      </c>
      <c r="BL2" s="46">
        <v>0.75</v>
      </c>
      <c r="BM2" s="46">
        <v>1</v>
      </c>
      <c r="BN2" s="46">
        <v>-1</v>
      </c>
      <c r="BO2" s="46">
        <v>-0.75</v>
      </c>
      <c r="BP2" s="46">
        <v>-0.5</v>
      </c>
      <c r="BQ2" s="46">
        <v>-0.25</v>
      </c>
      <c r="BR2" s="46">
        <v>0</v>
      </c>
      <c r="BS2" s="46">
        <v>0.25</v>
      </c>
      <c r="BT2" s="46">
        <v>0.5</v>
      </c>
      <c r="BU2" s="46">
        <v>0.75</v>
      </c>
      <c r="BV2" s="46">
        <v>1</v>
      </c>
      <c r="BW2" s="46">
        <v>-1</v>
      </c>
      <c r="BX2" s="46">
        <v>-0.75</v>
      </c>
      <c r="BY2" s="46">
        <v>-0.5</v>
      </c>
      <c r="BZ2" s="46">
        <v>-0.25</v>
      </c>
      <c r="CA2" s="46">
        <v>0</v>
      </c>
      <c r="CB2" s="46">
        <v>0.25</v>
      </c>
      <c r="CC2" s="46">
        <v>0.5</v>
      </c>
      <c r="CD2" s="46">
        <v>0.75</v>
      </c>
      <c r="CE2" s="46">
        <v>1</v>
      </c>
    </row>
    <row r="3" spans="1:83" x14ac:dyDescent="0.25">
      <c r="A3" s="54">
        <f ca="1">X_1</f>
        <v>1.2</v>
      </c>
      <c r="B3" t="s">
        <v>10</v>
      </c>
      <c r="C3" s="47">
        <v>-1</v>
      </c>
      <c r="D3" s="47">
        <v>-1</v>
      </c>
      <c r="E3" s="47">
        <v>-1</v>
      </c>
      <c r="F3" s="48">
        <v>-1</v>
      </c>
      <c r="G3" s="42">
        <v>-1</v>
      </c>
      <c r="H3" s="42">
        <v>-1</v>
      </c>
      <c r="I3" s="42">
        <v>-1</v>
      </c>
      <c r="J3" s="42">
        <v>-1</v>
      </c>
      <c r="K3" s="42">
        <v>-1</v>
      </c>
      <c r="L3" s="42">
        <v>-0.75</v>
      </c>
      <c r="M3" s="42">
        <v>-0.75</v>
      </c>
      <c r="N3" s="42">
        <v>-0.75</v>
      </c>
      <c r="O3" s="42">
        <v>-0.75</v>
      </c>
      <c r="P3" s="48">
        <v>-0.75</v>
      </c>
      <c r="Q3" s="48">
        <v>-0.75</v>
      </c>
      <c r="R3" s="49">
        <v>-0.75</v>
      </c>
      <c r="S3" s="49">
        <v>-0.75</v>
      </c>
      <c r="T3" s="49">
        <v>-0.75</v>
      </c>
      <c r="U3" s="49">
        <v>-0.5</v>
      </c>
      <c r="V3" s="49">
        <v>-0.5</v>
      </c>
      <c r="W3" s="49">
        <v>-0.5</v>
      </c>
      <c r="X3" s="49">
        <v>-0.5</v>
      </c>
      <c r="Y3" s="49">
        <v>-0.5</v>
      </c>
      <c r="Z3" s="49">
        <v>-0.5</v>
      </c>
      <c r="AA3" s="49">
        <v>-0.5</v>
      </c>
      <c r="AB3" s="49">
        <v>-0.5</v>
      </c>
      <c r="AC3" s="49">
        <v>-0.5</v>
      </c>
      <c r="AD3" s="49">
        <v>-0.25</v>
      </c>
      <c r="AE3" s="49">
        <v>-0.25</v>
      </c>
      <c r="AF3" s="49">
        <v>-0.25</v>
      </c>
      <c r="AG3" s="49">
        <v>-0.25</v>
      </c>
      <c r="AH3" s="49">
        <v>-0.25</v>
      </c>
      <c r="AI3" s="49">
        <v>-0.25</v>
      </c>
      <c r="AJ3" s="49">
        <v>-0.25</v>
      </c>
      <c r="AK3" s="49">
        <v>-0.25</v>
      </c>
      <c r="AL3" s="49">
        <v>-0.25</v>
      </c>
      <c r="AM3" s="49">
        <v>0</v>
      </c>
      <c r="AN3" s="49">
        <v>0</v>
      </c>
      <c r="AO3" s="49">
        <v>0</v>
      </c>
      <c r="AP3" s="49">
        <v>0</v>
      </c>
      <c r="AQ3" s="49">
        <v>0</v>
      </c>
      <c r="AR3" s="49">
        <v>0</v>
      </c>
      <c r="AS3" s="49">
        <v>0</v>
      </c>
      <c r="AT3" s="49">
        <v>0</v>
      </c>
      <c r="AU3" s="49">
        <v>0</v>
      </c>
      <c r="AV3" s="49">
        <v>0.25</v>
      </c>
      <c r="AW3" s="49">
        <v>0.25</v>
      </c>
      <c r="AX3" s="49">
        <v>0.25</v>
      </c>
      <c r="AY3" s="49">
        <v>0.25</v>
      </c>
      <c r="AZ3" s="49">
        <v>0.25</v>
      </c>
      <c r="BA3" s="49">
        <v>0.25</v>
      </c>
      <c r="BB3" s="49">
        <v>0.25</v>
      </c>
      <c r="BC3" s="49">
        <v>0.25</v>
      </c>
      <c r="BD3" s="49">
        <v>0.25</v>
      </c>
      <c r="BE3" s="49">
        <v>0.5</v>
      </c>
      <c r="BF3" s="49">
        <v>0.5</v>
      </c>
      <c r="BG3" s="49">
        <v>0.5</v>
      </c>
      <c r="BH3" s="49">
        <v>0.5</v>
      </c>
      <c r="BI3" s="49">
        <v>0.5</v>
      </c>
      <c r="BJ3" s="49">
        <v>0.5</v>
      </c>
      <c r="BK3" s="49">
        <v>0.5</v>
      </c>
      <c r="BL3" s="49">
        <v>0.5</v>
      </c>
      <c r="BM3" s="49">
        <v>0.5</v>
      </c>
      <c r="BN3" s="49">
        <v>0.75</v>
      </c>
      <c r="BO3" s="49">
        <v>0.75</v>
      </c>
      <c r="BP3" s="49">
        <v>0.75</v>
      </c>
      <c r="BQ3" s="49">
        <v>0.75</v>
      </c>
      <c r="BR3" s="49">
        <v>0.75</v>
      </c>
      <c r="BS3" s="49">
        <v>0.75</v>
      </c>
      <c r="BT3" s="49">
        <v>0.75</v>
      </c>
      <c r="BU3" s="49">
        <v>0.75</v>
      </c>
      <c r="BV3" s="49">
        <v>0.75</v>
      </c>
      <c r="BW3" s="49">
        <v>1</v>
      </c>
      <c r="BX3" s="49">
        <v>1</v>
      </c>
      <c r="BY3" s="49">
        <v>1</v>
      </c>
      <c r="BZ3" s="49">
        <v>1</v>
      </c>
      <c r="CA3" s="49">
        <v>1</v>
      </c>
      <c r="CB3" s="49">
        <v>1</v>
      </c>
      <c r="CC3" s="49">
        <v>1</v>
      </c>
      <c r="CD3" s="49">
        <v>1</v>
      </c>
      <c r="CE3" s="49">
        <v>1</v>
      </c>
    </row>
    <row r="4" spans="1:83" x14ac:dyDescent="0.25">
      <c r="A4" s="54">
        <f ca="1">X_2</f>
        <v>1.5000000000000004</v>
      </c>
      <c r="B4" t="s">
        <v>11</v>
      </c>
      <c r="C4" s="47">
        <v>1</v>
      </c>
      <c r="D4" s="47">
        <v>0.5625</v>
      </c>
      <c r="E4" s="47">
        <v>0.25</v>
      </c>
      <c r="F4" s="48">
        <v>6.25E-2</v>
      </c>
      <c r="G4" s="42">
        <v>0</v>
      </c>
      <c r="H4" s="42">
        <v>6.25E-2</v>
      </c>
      <c r="I4" s="42">
        <v>0.25</v>
      </c>
      <c r="J4" s="43">
        <v>0.5625</v>
      </c>
      <c r="K4" s="42">
        <v>1</v>
      </c>
      <c r="L4" s="42">
        <v>1</v>
      </c>
      <c r="M4" s="42">
        <v>0.5625</v>
      </c>
      <c r="N4" s="42">
        <v>0.25</v>
      </c>
      <c r="O4" s="42">
        <v>6.25E-2</v>
      </c>
      <c r="P4" s="48">
        <v>0</v>
      </c>
      <c r="Q4" s="48">
        <v>6.25E-2</v>
      </c>
      <c r="R4" s="49">
        <v>0.25</v>
      </c>
      <c r="S4" s="49">
        <v>0.5625</v>
      </c>
      <c r="T4" s="49">
        <v>1</v>
      </c>
      <c r="U4" s="49">
        <v>1</v>
      </c>
      <c r="V4" s="49">
        <v>0.5625</v>
      </c>
      <c r="W4" s="49">
        <v>0.25</v>
      </c>
      <c r="X4" s="49">
        <v>6.25E-2</v>
      </c>
      <c r="Y4" s="49">
        <v>0</v>
      </c>
      <c r="Z4" s="49">
        <v>6.25E-2</v>
      </c>
      <c r="AA4" s="49">
        <v>0.25</v>
      </c>
      <c r="AB4" s="49">
        <v>0.5625</v>
      </c>
      <c r="AC4" s="49">
        <v>1</v>
      </c>
      <c r="AD4" s="49">
        <v>1</v>
      </c>
      <c r="AE4" s="49">
        <v>0.5625</v>
      </c>
      <c r="AF4" s="49">
        <v>0.25</v>
      </c>
      <c r="AG4" s="49">
        <v>6.25E-2</v>
      </c>
      <c r="AH4" s="49">
        <v>0</v>
      </c>
      <c r="AI4" s="49">
        <v>6.25E-2</v>
      </c>
      <c r="AJ4" s="49">
        <v>0.25</v>
      </c>
      <c r="AK4" s="49">
        <v>0.5625</v>
      </c>
      <c r="AL4" s="49">
        <v>1</v>
      </c>
      <c r="AM4" s="49">
        <v>1</v>
      </c>
      <c r="AN4" s="49">
        <v>0.5625</v>
      </c>
      <c r="AO4" s="49">
        <v>0.25</v>
      </c>
      <c r="AP4" s="49">
        <v>6.25E-2</v>
      </c>
      <c r="AQ4" s="49">
        <v>0</v>
      </c>
      <c r="AR4" s="49">
        <v>6.25E-2</v>
      </c>
      <c r="AS4" s="49">
        <v>0.25</v>
      </c>
      <c r="AT4" s="49">
        <v>0.5625</v>
      </c>
      <c r="AU4" s="49">
        <v>1</v>
      </c>
      <c r="AV4" s="49">
        <v>1</v>
      </c>
      <c r="AW4" s="49">
        <v>0.5625</v>
      </c>
      <c r="AX4" s="49">
        <v>0.25</v>
      </c>
      <c r="AY4" s="49">
        <v>6.25E-2</v>
      </c>
      <c r="AZ4" s="49">
        <v>0</v>
      </c>
      <c r="BA4" s="49">
        <v>6.25E-2</v>
      </c>
      <c r="BB4" s="49">
        <v>0.25</v>
      </c>
      <c r="BC4" s="49">
        <v>0.5625</v>
      </c>
      <c r="BD4" s="49">
        <v>1</v>
      </c>
      <c r="BE4" s="49">
        <v>1</v>
      </c>
      <c r="BF4" s="49">
        <v>0.5625</v>
      </c>
      <c r="BG4" s="49">
        <v>0.25</v>
      </c>
      <c r="BH4" s="49">
        <v>6.25E-2</v>
      </c>
      <c r="BI4" s="49">
        <v>0</v>
      </c>
      <c r="BJ4" s="49">
        <v>6.25E-2</v>
      </c>
      <c r="BK4" s="49">
        <v>0.25</v>
      </c>
      <c r="BL4" s="49">
        <v>0.5625</v>
      </c>
      <c r="BM4" s="49">
        <v>1</v>
      </c>
      <c r="BN4" s="49">
        <v>1</v>
      </c>
      <c r="BO4" s="49">
        <v>0.5625</v>
      </c>
      <c r="BP4" s="49">
        <v>0.25</v>
      </c>
      <c r="BQ4" s="49">
        <v>6.25E-2</v>
      </c>
      <c r="BR4" s="49">
        <v>0</v>
      </c>
      <c r="BS4" s="49">
        <v>6.25E-2</v>
      </c>
      <c r="BT4" s="49">
        <v>0.25</v>
      </c>
      <c r="BU4" s="49">
        <v>0.5625</v>
      </c>
      <c r="BV4" s="49">
        <v>1</v>
      </c>
      <c r="BW4" s="49">
        <v>1</v>
      </c>
      <c r="BX4" s="49">
        <v>0.5625</v>
      </c>
      <c r="BY4" s="49">
        <v>0.25</v>
      </c>
      <c r="BZ4" s="49">
        <v>6.25E-2</v>
      </c>
      <c r="CA4" s="49">
        <v>0</v>
      </c>
      <c r="CB4" s="49">
        <v>6.25E-2</v>
      </c>
      <c r="CC4" s="49">
        <v>0.25</v>
      </c>
      <c r="CD4" s="49">
        <v>0.5625</v>
      </c>
      <c r="CE4" s="49">
        <v>1</v>
      </c>
    </row>
    <row r="5" spans="1:83" x14ac:dyDescent="0.25">
      <c r="A5" s="54">
        <f ca="1">X_1Q</f>
        <v>-7.4074074074065521E-2</v>
      </c>
      <c r="B5" t="s">
        <v>12</v>
      </c>
      <c r="C5" s="47">
        <v>1</v>
      </c>
      <c r="D5" s="47">
        <v>1</v>
      </c>
      <c r="E5" s="47">
        <v>1</v>
      </c>
      <c r="F5" s="48">
        <v>1</v>
      </c>
      <c r="G5" s="42">
        <v>1</v>
      </c>
      <c r="H5" s="42">
        <v>1</v>
      </c>
      <c r="I5" s="42">
        <v>1</v>
      </c>
      <c r="J5" s="43">
        <v>1</v>
      </c>
      <c r="K5" s="42">
        <v>1</v>
      </c>
      <c r="L5" s="42">
        <v>0.5625</v>
      </c>
      <c r="M5" s="42">
        <v>0.5625</v>
      </c>
      <c r="N5" s="42">
        <v>0.5625</v>
      </c>
      <c r="O5" s="42">
        <v>0.5625</v>
      </c>
      <c r="P5" s="48">
        <v>0.5625</v>
      </c>
      <c r="Q5" s="48">
        <v>0.5625</v>
      </c>
      <c r="R5" s="49">
        <v>0.5625</v>
      </c>
      <c r="S5" s="49">
        <v>0.5625</v>
      </c>
      <c r="T5" s="49">
        <v>0.5625</v>
      </c>
      <c r="U5" s="49">
        <v>0.25</v>
      </c>
      <c r="V5" s="49">
        <v>0.25</v>
      </c>
      <c r="W5" s="49">
        <v>0.25</v>
      </c>
      <c r="X5" s="49">
        <v>0.25</v>
      </c>
      <c r="Y5" s="49">
        <v>0.25</v>
      </c>
      <c r="Z5" s="49">
        <v>0.25</v>
      </c>
      <c r="AA5" s="49">
        <v>0.25</v>
      </c>
      <c r="AB5" s="49">
        <v>0.25</v>
      </c>
      <c r="AC5" s="49">
        <v>0.25</v>
      </c>
      <c r="AD5" s="49">
        <v>6.25E-2</v>
      </c>
      <c r="AE5" s="49">
        <v>6.25E-2</v>
      </c>
      <c r="AF5" s="49">
        <v>6.25E-2</v>
      </c>
      <c r="AG5" s="49">
        <v>6.25E-2</v>
      </c>
      <c r="AH5" s="49">
        <v>6.25E-2</v>
      </c>
      <c r="AI5" s="49">
        <v>6.25E-2</v>
      </c>
      <c r="AJ5" s="49">
        <v>6.25E-2</v>
      </c>
      <c r="AK5" s="49">
        <v>6.25E-2</v>
      </c>
      <c r="AL5" s="49">
        <v>6.25E-2</v>
      </c>
      <c r="AM5" s="49">
        <v>0</v>
      </c>
      <c r="AN5" s="49">
        <v>0</v>
      </c>
      <c r="AO5" s="49">
        <v>0</v>
      </c>
      <c r="AP5" s="49">
        <v>0</v>
      </c>
      <c r="AQ5" s="49">
        <v>0</v>
      </c>
      <c r="AR5" s="49">
        <v>0</v>
      </c>
      <c r="AS5" s="49">
        <v>0</v>
      </c>
      <c r="AT5" s="49">
        <v>0</v>
      </c>
      <c r="AU5" s="49">
        <v>0</v>
      </c>
      <c r="AV5" s="49">
        <v>6.25E-2</v>
      </c>
      <c r="AW5" s="49">
        <v>6.25E-2</v>
      </c>
      <c r="AX5" s="49">
        <v>6.25E-2</v>
      </c>
      <c r="AY5" s="49">
        <v>6.25E-2</v>
      </c>
      <c r="AZ5" s="49">
        <v>6.25E-2</v>
      </c>
      <c r="BA5" s="49">
        <v>6.25E-2</v>
      </c>
      <c r="BB5" s="49">
        <v>6.25E-2</v>
      </c>
      <c r="BC5" s="49">
        <v>6.25E-2</v>
      </c>
      <c r="BD5" s="49">
        <v>6.25E-2</v>
      </c>
      <c r="BE5" s="49">
        <v>0.25</v>
      </c>
      <c r="BF5" s="49">
        <v>0.25</v>
      </c>
      <c r="BG5" s="49">
        <v>0.25</v>
      </c>
      <c r="BH5" s="49">
        <v>0.25</v>
      </c>
      <c r="BI5" s="49">
        <v>0.25</v>
      </c>
      <c r="BJ5" s="49">
        <v>0.25</v>
      </c>
      <c r="BK5" s="49">
        <v>0.25</v>
      </c>
      <c r="BL5" s="49">
        <v>0.25</v>
      </c>
      <c r="BM5" s="49">
        <v>0.25</v>
      </c>
      <c r="BN5" s="49">
        <v>0.5625</v>
      </c>
      <c r="BO5" s="49">
        <v>0.5625</v>
      </c>
      <c r="BP5" s="49">
        <v>0.5625</v>
      </c>
      <c r="BQ5" s="49">
        <v>0.5625</v>
      </c>
      <c r="BR5" s="49">
        <v>0.5625</v>
      </c>
      <c r="BS5" s="49">
        <v>0.5625</v>
      </c>
      <c r="BT5" s="49">
        <v>0.5625</v>
      </c>
      <c r="BU5" s="49">
        <v>0.5625</v>
      </c>
      <c r="BV5" s="49">
        <v>0.5625</v>
      </c>
      <c r="BW5" s="49">
        <v>1</v>
      </c>
      <c r="BX5" s="49">
        <v>1</v>
      </c>
      <c r="BY5" s="49">
        <v>1</v>
      </c>
      <c r="BZ5" s="49">
        <v>1</v>
      </c>
      <c r="CA5" s="49">
        <v>1</v>
      </c>
      <c r="CB5" s="49">
        <v>1</v>
      </c>
      <c r="CC5" s="49">
        <v>1</v>
      </c>
      <c r="CD5" s="49">
        <v>1</v>
      </c>
      <c r="CE5" s="49">
        <v>1</v>
      </c>
    </row>
    <row r="6" spans="1:83" x14ac:dyDescent="0.25">
      <c r="A6" s="54">
        <f ca="1">X_2q</f>
        <v>2.0925925925925952</v>
      </c>
      <c r="B6" t="s">
        <v>13</v>
      </c>
      <c r="C6" s="50">
        <v>1</v>
      </c>
      <c r="D6" s="50">
        <v>0.75</v>
      </c>
      <c r="E6" s="50">
        <v>0.5</v>
      </c>
      <c r="F6" s="51">
        <v>0.25</v>
      </c>
      <c r="G6" s="52">
        <v>0</v>
      </c>
      <c r="H6" s="52">
        <v>-0.25</v>
      </c>
      <c r="I6" s="52">
        <v>-0.5</v>
      </c>
      <c r="J6" s="52">
        <v>-0.75</v>
      </c>
      <c r="K6" s="52">
        <v>-1</v>
      </c>
      <c r="L6" s="52">
        <v>0.75</v>
      </c>
      <c r="M6" s="52">
        <v>0.5625</v>
      </c>
      <c r="N6" s="52">
        <v>0.375</v>
      </c>
      <c r="O6" s="52">
        <v>0.1875</v>
      </c>
      <c r="P6" s="51">
        <v>0</v>
      </c>
      <c r="Q6" s="51">
        <v>-0.1875</v>
      </c>
      <c r="R6" s="51">
        <v>-0.375</v>
      </c>
      <c r="S6" s="51">
        <v>-0.5625</v>
      </c>
      <c r="T6" s="51">
        <v>-0.75</v>
      </c>
      <c r="U6" s="51">
        <v>0.5</v>
      </c>
      <c r="V6" s="51">
        <v>0.375</v>
      </c>
      <c r="W6" s="51">
        <v>0.25</v>
      </c>
      <c r="X6" s="51">
        <v>0.125</v>
      </c>
      <c r="Y6" s="51">
        <v>0</v>
      </c>
      <c r="Z6" s="51">
        <v>-0.125</v>
      </c>
      <c r="AA6" s="51">
        <v>-0.25</v>
      </c>
      <c r="AB6" s="51">
        <v>-0.375</v>
      </c>
      <c r="AC6" s="51">
        <v>-0.5</v>
      </c>
      <c r="AD6" s="51">
        <v>0.25</v>
      </c>
      <c r="AE6" s="51">
        <v>0.1875</v>
      </c>
      <c r="AF6" s="51">
        <v>0.125</v>
      </c>
      <c r="AG6" s="51">
        <v>6.25E-2</v>
      </c>
      <c r="AH6" s="51">
        <v>0</v>
      </c>
      <c r="AI6" s="51">
        <v>-6.25E-2</v>
      </c>
      <c r="AJ6" s="51">
        <v>-0.125</v>
      </c>
      <c r="AK6" s="51">
        <v>-0.1875</v>
      </c>
      <c r="AL6" s="51">
        <v>-0.25</v>
      </c>
      <c r="AM6" s="51">
        <v>0</v>
      </c>
      <c r="AN6" s="51">
        <v>0</v>
      </c>
      <c r="AO6" s="51">
        <v>0</v>
      </c>
      <c r="AP6" s="51">
        <v>0</v>
      </c>
      <c r="AQ6" s="51">
        <v>0</v>
      </c>
      <c r="AR6" s="51">
        <v>0</v>
      </c>
      <c r="AS6" s="51">
        <v>0</v>
      </c>
      <c r="AT6" s="51">
        <v>0</v>
      </c>
      <c r="AU6" s="51">
        <v>0</v>
      </c>
      <c r="AV6" s="51">
        <v>-0.25</v>
      </c>
      <c r="AW6" s="51">
        <v>-0.1875</v>
      </c>
      <c r="AX6" s="51">
        <v>-0.125</v>
      </c>
      <c r="AY6" s="51">
        <v>-6.25E-2</v>
      </c>
      <c r="AZ6" s="51">
        <v>0</v>
      </c>
      <c r="BA6" s="51">
        <v>6.25E-2</v>
      </c>
      <c r="BB6" s="51">
        <v>0.125</v>
      </c>
      <c r="BC6" s="51">
        <v>0.1875</v>
      </c>
      <c r="BD6" s="51">
        <v>0.25</v>
      </c>
      <c r="BE6" s="51">
        <v>-0.5</v>
      </c>
      <c r="BF6" s="51">
        <v>-0.375</v>
      </c>
      <c r="BG6" s="51">
        <v>-0.25</v>
      </c>
      <c r="BH6" s="51">
        <v>-0.125</v>
      </c>
      <c r="BI6" s="51">
        <v>0</v>
      </c>
      <c r="BJ6" s="51">
        <v>0.125</v>
      </c>
      <c r="BK6" s="51">
        <v>0.25</v>
      </c>
      <c r="BL6" s="51">
        <v>0.375</v>
      </c>
      <c r="BM6" s="51">
        <v>0.5</v>
      </c>
      <c r="BN6" s="51">
        <v>-0.75</v>
      </c>
      <c r="BO6" s="51">
        <v>-0.5625</v>
      </c>
      <c r="BP6" s="51">
        <v>-0.375</v>
      </c>
      <c r="BQ6" s="51">
        <v>-0.1875</v>
      </c>
      <c r="BR6" s="51">
        <v>0</v>
      </c>
      <c r="BS6" s="51">
        <v>0.1875</v>
      </c>
      <c r="BT6" s="51">
        <v>0.375</v>
      </c>
      <c r="BU6" s="51">
        <v>0.5625</v>
      </c>
      <c r="BV6" s="51">
        <v>0.75</v>
      </c>
      <c r="BW6" s="51">
        <v>-1</v>
      </c>
      <c r="BX6" s="51">
        <v>-0.75</v>
      </c>
      <c r="BY6" s="51">
        <v>-0.5</v>
      </c>
      <c r="BZ6" s="51">
        <v>-0.25</v>
      </c>
      <c r="CA6" s="51">
        <v>0</v>
      </c>
      <c r="CB6" s="51">
        <v>0.25</v>
      </c>
      <c r="CC6" s="51">
        <v>0.5</v>
      </c>
      <c r="CD6" s="51">
        <v>0.75</v>
      </c>
      <c r="CE6" s="51">
        <v>1</v>
      </c>
    </row>
    <row r="7" spans="1:83" ht="13" x14ac:dyDescent="0.3">
      <c r="A7" s="55">
        <f ca="1">x1x2</f>
        <v>1.1666666666666665</v>
      </c>
      <c r="B7" t="s">
        <v>14</v>
      </c>
      <c r="C7" s="53">
        <f t="shared" ref="C7:BN7" ca="1" si="0">SUMPRODUCT($A$3:$A$7,C2:C6)+$A$2</f>
        <v>11.277777777777779</v>
      </c>
      <c r="D7" s="53">
        <f t="shared" ca="1" si="0"/>
        <v>11.318518518518514</v>
      </c>
      <c r="E7" s="53">
        <f t="shared" ca="1" si="0"/>
        <v>11.349999999999994</v>
      </c>
      <c r="F7" s="53">
        <f t="shared" ca="1" si="0"/>
        <v>11.372222222222215</v>
      </c>
      <c r="G7" s="53">
        <f t="shared" ca="1" si="0"/>
        <v>11.385185185185177</v>
      </c>
      <c r="H7" s="53">
        <f t="shared" ca="1" si="0"/>
        <v>11.38888888888888</v>
      </c>
      <c r="I7" s="53">
        <f t="shared" ca="1" si="0"/>
        <v>11.383333333333328</v>
      </c>
      <c r="J7" s="53">
        <f t="shared" ca="1" si="0"/>
        <v>11.368518518518515</v>
      </c>
      <c r="K7" s="53">
        <f t="shared" ca="1" si="0"/>
        <v>11.344444444444445</v>
      </c>
      <c r="L7" s="53">
        <f t="shared" ca="1" si="0"/>
        <v>10.445601851851851</v>
      </c>
      <c r="M7" s="53">
        <f t="shared" ca="1" si="0"/>
        <v>10.559259259259255</v>
      </c>
      <c r="N7" s="53">
        <f t="shared" ca="1" si="0"/>
        <v>10.663657407407399</v>
      </c>
      <c r="O7" s="53">
        <f t="shared" ca="1" si="0"/>
        <v>10.758796296296287</v>
      </c>
      <c r="P7" s="53">
        <f t="shared" ca="1" si="0"/>
        <v>10.844675925925916</v>
      </c>
      <c r="Q7" s="53">
        <f t="shared" ca="1" si="0"/>
        <v>10.921296296296287</v>
      </c>
      <c r="R7" s="53">
        <f t="shared" ca="1" si="0"/>
        <v>10.9886574074074</v>
      </c>
      <c r="S7" s="53">
        <f t="shared" ca="1" si="0"/>
        <v>11.046759259259254</v>
      </c>
      <c r="T7" s="53">
        <f t="shared" ca="1" si="0"/>
        <v>11.095601851851852</v>
      </c>
      <c r="U7" s="53">
        <f t="shared" ca="1" si="0"/>
        <v>9.8749999999999982</v>
      </c>
      <c r="V7" s="53">
        <f t="shared" ca="1" si="0"/>
        <v>10.06157407407407</v>
      </c>
      <c r="W7" s="53">
        <f t="shared" ca="1" si="0"/>
        <v>10.238888888888882</v>
      </c>
      <c r="X7" s="53">
        <f t="shared" ca="1" si="0"/>
        <v>10.406944444444434</v>
      </c>
      <c r="Y7" s="53">
        <f t="shared" ca="1" si="0"/>
        <v>10.565740740740731</v>
      </c>
      <c r="Z7" s="53">
        <f t="shared" ca="1" si="0"/>
        <v>10.715277777777768</v>
      </c>
      <c r="AA7" s="53">
        <f t="shared" ca="1" si="0"/>
        <v>10.855555555555547</v>
      </c>
      <c r="AB7" s="53">
        <f t="shared" ca="1" si="0"/>
        <v>10.986574074074069</v>
      </c>
      <c r="AC7" s="53">
        <f t="shared" ca="1" si="0"/>
        <v>11.108333333333333</v>
      </c>
      <c r="AD7" s="53">
        <f t="shared" ca="1" si="0"/>
        <v>9.5659722222222197</v>
      </c>
      <c r="AE7" s="53">
        <f t="shared" ca="1" si="0"/>
        <v>9.8254629629629573</v>
      </c>
      <c r="AF7" s="53">
        <f t="shared" ca="1" si="0"/>
        <v>10.075694444444435</v>
      </c>
      <c r="AG7" s="53">
        <f t="shared" ca="1" si="0"/>
        <v>10.316666666666658</v>
      </c>
      <c r="AH7" s="53">
        <f t="shared" ca="1" si="0"/>
        <v>10.548379629629618</v>
      </c>
      <c r="AI7" s="53">
        <f t="shared" ca="1" si="0"/>
        <v>10.770833333333323</v>
      </c>
      <c r="AJ7" s="53">
        <f t="shared" ca="1" si="0"/>
        <v>10.984027777777769</v>
      </c>
      <c r="AK7" s="53">
        <f t="shared" ca="1" si="0"/>
        <v>11.187962962962958</v>
      </c>
      <c r="AL7" s="53">
        <f t="shared" ca="1" si="0"/>
        <v>11.382638888888888</v>
      </c>
      <c r="AM7" s="53">
        <f t="shared" ca="1" si="0"/>
        <v>9.5185185185185173</v>
      </c>
      <c r="AN7" s="53">
        <f t="shared" ca="1" si="0"/>
        <v>9.850925925925921</v>
      </c>
      <c r="AO7" s="53">
        <f t="shared" ca="1" si="0"/>
        <v>10.174074074074065</v>
      </c>
      <c r="AP7" s="53">
        <f t="shared" ca="1" si="0"/>
        <v>10.487962962962953</v>
      </c>
      <c r="AQ7" s="53">
        <f t="shared" ca="1" si="0"/>
        <v>10.792592592592582</v>
      </c>
      <c r="AR7" s="53">
        <f t="shared" ca="1" si="0"/>
        <v>11.087962962962953</v>
      </c>
      <c r="AS7" s="53">
        <f t="shared" ca="1" si="0"/>
        <v>11.374074074074066</v>
      </c>
      <c r="AT7" s="53">
        <f t="shared" ca="1" si="0"/>
        <v>11.65092592592592</v>
      </c>
      <c r="AU7" s="53">
        <f t="shared" ca="1" si="0"/>
        <v>11.918518518518516</v>
      </c>
      <c r="AV7" s="53">
        <f t="shared" ca="1" si="0"/>
        <v>9.7326388888888875</v>
      </c>
      <c r="AW7" s="53">
        <f t="shared" ca="1" si="0"/>
        <v>10.137962962962957</v>
      </c>
      <c r="AX7" s="53">
        <f t="shared" ca="1" si="0"/>
        <v>10.534027777777769</v>
      </c>
      <c r="AY7" s="53">
        <f t="shared" ca="1" si="0"/>
        <v>10.920833333333324</v>
      </c>
      <c r="AZ7" s="53">
        <f t="shared" ca="1" si="0"/>
        <v>11.29837962962962</v>
      </c>
      <c r="BA7" s="53">
        <f t="shared" ca="1" si="0"/>
        <v>11.666666666666657</v>
      </c>
      <c r="BB7" s="53">
        <f t="shared" ca="1" si="0"/>
        <v>12.025694444444436</v>
      </c>
      <c r="BC7" s="53">
        <f t="shared" ca="1" si="0"/>
        <v>12.375462962962958</v>
      </c>
      <c r="BD7" s="53">
        <f t="shared" ca="1" si="0"/>
        <v>12.71597222222222</v>
      </c>
      <c r="BE7" s="53">
        <f t="shared" ca="1" si="0"/>
        <v>10.208333333333332</v>
      </c>
      <c r="BF7" s="53">
        <f t="shared" ca="1" si="0"/>
        <v>10.68657407407407</v>
      </c>
      <c r="BG7" s="53">
        <f t="shared" ca="1" si="0"/>
        <v>11.155555555555548</v>
      </c>
      <c r="BH7" s="53">
        <f t="shared" ca="1" si="0"/>
        <v>11.615277777777768</v>
      </c>
      <c r="BI7" s="53">
        <f t="shared" ca="1" si="0"/>
        <v>12.065740740740731</v>
      </c>
      <c r="BJ7" s="53">
        <f t="shared" ca="1" si="0"/>
        <v>12.506944444444436</v>
      </c>
      <c r="BK7" s="53">
        <f t="shared" ca="1" si="0"/>
        <v>12.938888888888881</v>
      </c>
      <c r="BL7" s="53">
        <f t="shared" ca="1" si="0"/>
        <v>13.361574074074069</v>
      </c>
      <c r="BM7" s="53">
        <f t="shared" ca="1" si="0"/>
        <v>13.774999999999999</v>
      </c>
      <c r="BN7" s="53">
        <f t="shared" ca="1" si="0"/>
        <v>10.945601851851851</v>
      </c>
      <c r="BO7" s="53">
        <f t="shared" ref="BO7:CE7" ca="1" si="1">SUMPRODUCT($A$3:$A$7,BO2:BO6)+$A$2</f>
        <v>11.496759259259255</v>
      </c>
      <c r="BP7" s="53">
        <f t="shared" ca="1" si="1"/>
        <v>12.038657407407401</v>
      </c>
      <c r="BQ7" s="53">
        <f t="shared" ca="1" si="1"/>
        <v>12.571296296296289</v>
      </c>
      <c r="BR7" s="53">
        <f t="shared" ca="1" si="1"/>
        <v>13.094675925925918</v>
      </c>
      <c r="BS7" s="53">
        <f t="shared" ca="1" si="1"/>
        <v>13.608796296296289</v>
      </c>
      <c r="BT7" s="53">
        <f t="shared" ca="1" si="1"/>
        <v>14.113657407407402</v>
      </c>
      <c r="BU7" s="53">
        <f t="shared" ca="1" si="1"/>
        <v>14.609259259259256</v>
      </c>
      <c r="BV7" s="53">
        <f t="shared" ca="1" si="1"/>
        <v>15.095601851851852</v>
      </c>
      <c r="BW7" s="53">
        <f t="shared" ca="1" si="1"/>
        <v>11.944444444444446</v>
      </c>
      <c r="BX7" s="53">
        <f t="shared" ca="1" si="1"/>
        <v>12.568518518518516</v>
      </c>
      <c r="BY7" s="53">
        <f t="shared" ca="1" si="1"/>
        <v>13.183333333333328</v>
      </c>
      <c r="BZ7" s="53">
        <f t="shared" ca="1" si="1"/>
        <v>13.788888888888883</v>
      </c>
      <c r="CA7" s="53">
        <f t="shared" ca="1" si="1"/>
        <v>14.385185185185177</v>
      </c>
      <c r="CB7" s="53">
        <f t="shared" ca="1" si="1"/>
        <v>14.972222222222214</v>
      </c>
      <c r="CC7" s="53">
        <f t="shared" ca="1" si="1"/>
        <v>15.549999999999994</v>
      </c>
      <c r="CD7" s="53">
        <f t="shared" ca="1" si="1"/>
        <v>16.118518518518517</v>
      </c>
      <c r="CE7" s="53">
        <f t="shared" ca="1" si="1"/>
        <v>16.677777777777777</v>
      </c>
    </row>
    <row r="9" spans="1:83" ht="13" x14ac:dyDescent="0.3">
      <c r="B9" s="44"/>
      <c r="C9" s="44"/>
      <c r="D9" s="44"/>
      <c r="E9" s="44"/>
      <c r="F9" s="41" t="s">
        <v>10</v>
      </c>
      <c r="G9" s="35"/>
      <c r="H9" s="35"/>
      <c r="I9" s="35"/>
      <c r="J9" s="35"/>
      <c r="K9" s="35"/>
    </row>
    <row r="10" spans="1:83" x14ac:dyDescent="0.25">
      <c r="B10" s="56"/>
      <c r="C10" s="56">
        <v>-1</v>
      </c>
      <c r="D10" s="56">
        <v>-0.75</v>
      </c>
      <c r="E10" s="56">
        <v>-0.5</v>
      </c>
      <c r="F10" s="56">
        <v>-0.25</v>
      </c>
      <c r="G10" s="56">
        <v>0</v>
      </c>
      <c r="H10" s="56">
        <v>0.25</v>
      </c>
      <c r="I10" s="56">
        <v>0.5</v>
      </c>
      <c r="J10" s="56">
        <v>0.75</v>
      </c>
      <c r="K10" s="56">
        <v>1</v>
      </c>
    </row>
    <row r="11" spans="1:83" x14ac:dyDescent="0.25">
      <c r="B11" s="56">
        <v>-1</v>
      </c>
      <c r="C11" s="40">
        <f ca="1">C7</f>
        <v>11.277777777777779</v>
      </c>
      <c r="D11" s="40">
        <f t="shared" ref="D11:K11" ca="1" si="2">D7</f>
        <v>11.318518518518514</v>
      </c>
      <c r="E11" s="40">
        <f t="shared" ca="1" si="2"/>
        <v>11.349999999999994</v>
      </c>
      <c r="F11" s="40">
        <f t="shared" ca="1" si="2"/>
        <v>11.372222222222215</v>
      </c>
      <c r="G11" s="40">
        <f t="shared" ca="1" si="2"/>
        <v>11.385185185185177</v>
      </c>
      <c r="H11" s="40">
        <f t="shared" ca="1" si="2"/>
        <v>11.38888888888888</v>
      </c>
      <c r="I11" s="40">
        <f t="shared" ca="1" si="2"/>
        <v>11.383333333333328</v>
      </c>
      <c r="J11" s="40">
        <f t="shared" ca="1" si="2"/>
        <v>11.368518518518515</v>
      </c>
      <c r="K11" s="40">
        <f t="shared" ca="1" si="2"/>
        <v>11.344444444444445</v>
      </c>
    </row>
    <row r="12" spans="1:83" x14ac:dyDescent="0.25">
      <c r="B12" s="56">
        <v>-0.75</v>
      </c>
      <c r="C12" s="40">
        <f ca="1">L7</f>
        <v>10.445601851851851</v>
      </c>
      <c r="D12" s="40">
        <f t="shared" ref="D12:K12" ca="1" si="3">M7</f>
        <v>10.559259259259255</v>
      </c>
      <c r="E12" s="40">
        <f t="shared" ca="1" si="3"/>
        <v>10.663657407407399</v>
      </c>
      <c r="F12" s="40">
        <f t="shared" ca="1" si="3"/>
        <v>10.758796296296287</v>
      </c>
      <c r="G12" s="40">
        <f t="shared" ca="1" si="3"/>
        <v>10.844675925925916</v>
      </c>
      <c r="H12" s="40">
        <f t="shared" ca="1" si="3"/>
        <v>10.921296296296287</v>
      </c>
      <c r="I12" s="40">
        <f t="shared" ca="1" si="3"/>
        <v>10.9886574074074</v>
      </c>
      <c r="J12" s="40">
        <f t="shared" ca="1" si="3"/>
        <v>11.046759259259254</v>
      </c>
      <c r="K12" s="40">
        <f t="shared" ca="1" si="3"/>
        <v>11.095601851851852</v>
      </c>
    </row>
    <row r="13" spans="1:83" x14ac:dyDescent="0.25">
      <c r="B13" s="56">
        <v>-0.5</v>
      </c>
      <c r="C13" s="40">
        <f ca="1">U7</f>
        <v>9.8749999999999982</v>
      </c>
      <c r="D13" s="40">
        <f t="shared" ref="D13:K13" ca="1" si="4">V7</f>
        <v>10.06157407407407</v>
      </c>
      <c r="E13" s="40">
        <f t="shared" ca="1" si="4"/>
        <v>10.238888888888882</v>
      </c>
      <c r="F13" s="40">
        <f t="shared" ca="1" si="4"/>
        <v>10.406944444444434</v>
      </c>
      <c r="G13" s="40">
        <f t="shared" ca="1" si="4"/>
        <v>10.565740740740731</v>
      </c>
      <c r="H13" s="40">
        <f t="shared" ca="1" si="4"/>
        <v>10.715277777777768</v>
      </c>
      <c r="I13" s="40">
        <f t="shared" ca="1" si="4"/>
        <v>10.855555555555547</v>
      </c>
      <c r="J13" s="40">
        <f t="shared" ca="1" si="4"/>
        <v>10.986574074074069</v>
      </c>
      <c r="K13" s="40">
        <f t="shared" ca="1" si="4"/>
        <v>11.108333333333333</v>
      </c>
    </row>
    <row r="14" spans="1:83" x14ac:dyDescent="0.25">
      <c r="B14" s="56">
        <v>-0.25</v>
      </c>
      <c r="C14" s="35">
        <f ca="1">AD7</f>
        <v>9.5659722222222197</v>
      </c>
      <c r="D14" s="35">
        <f t="shared" ref="D14:K14" ca="1" si="5">AE7</f>
        <v>9.8254629629629573</v>
      </c>
      <c r="E14" s="35">
        <f t="shared" ca="1" si="5"/>
        <v>10.075694444444435</v>
      </c>
      <c r="F14" s="35">
        <f t="shared" ca="1" si="5"/>
        <v>10.316666666666658</v>
      </c>
      <c r="G14" s="35">
        <f t="shared" ca="1" si="5"/>
        <v>10.548379629629618</v>
      </c>
      <c r="H14" s="35">
        <f t="shared" ca="1" si="5"/>
        <v>10.770833333333323</v>
      </c>
      <c r="I14" s="35">
        <f t="shared" ca="1" si="5"/>
        <v>10.984027777777769</v>
      </c>
      <c r="J14" s="35">
        <f t="shared" ca="1" si="5"/>
        <v>11.187962962962958</v>
      </c>
      <c r="K14" s="35">
        <f t="shared" ca="1" si="5"/>
        <v>11.382638888888888</v>
      </c>
    </row>
    <row r="15" spans="1:83" x14ac:dyDescent="0.25">
      <c r="B15" s="56">
        <v>0</v>
      </c>
      <c r="C15" s="35">
        <f ca="1">AM7</f>
        <v>9.5185185185185173</v>
      </c>
      <c r="D15" s="35">
        <f t="shared" ref="D15:K15" ca="1" si="6">AN7</f>
        <v>9.850925925925921</v>
      </c>
      <c r="E15" s="35">
        <f t="shared" ca="1" si="6"/>
        <v>10.174074074074065</v>
      </c>
      <c r="F15" s="35">
        <f t="shared" ca="1" si="6"/>
        <v>10.487962962962953</v>
      </c>
      <c r="G15" s="35">
        <f t="shared" ca="1" si="6"/>
        <v>10.792592592592582</v>
      </c>
      <c r="H15" s="35">
        <f t="shared" ca="1" si="6"/>
        <v>11.087962962962953</v>
      </c>
      <c r="I15" s="35">
        <f t="shared" ca="1" si="6"/>
        <v>11.374074074074066</v>
      </c>
      <c r="J15" s="35">
        <f t="shared" ca="1" si="6"/>
        <v>11.65092592592592</v>
      </c>
      <c r="K15" s="35">
        <f t="shared" ca="1" si="6"/>
        <v>11.918518518518516</v>
      </c>
    </row>
    <row r="16" spans="1:83" x14ac:dyDescent="0.25">
      <c r="B16" s="56">
        <v>0.25</v>
      </c>
      <c r="C16" s="35">
        <f ca="1">AV7</f>
        <v>9.7326388888888875</v>
      </c>
      <c r="D16" s="35">
        <f t="shared" ref="D16:K16" ca="1" si="7">AW7</f>
        <v>10.137962962962957</v>
      </c>
      <c r="E16" s="35">
        <f t="shared" ca="1" si="7"/>
        <v>10.534027777777769</v>
      </c>
      <c r="F16" s="35">
        <f t="shared" ca="1" si="7"/>
        <v>10.920833333333324</v>
      </c>
      <c r="G16" s="35">
        <f t="shared" ca="1" si="7"/>
        <v>11.29837962962962</v>
      </c>
      <c r="H16" s="35">
        <f t="shared" ca="1" si="7"/>
        <v>11.666666666666657</v>
      </c>
      <c r="I16" s="35">
        <f t="shared" ca="1" si="7"/>
        <v>12.025694444444436</v>
      </c>
      <c r="J16" s="35">
        <f t="shared" ca="1" si="7"/>
        <v>12.375462962962958</v>
      </c>
      <c r="K16" s="35">
        <f t="shared" ca="1" si="7"/>
        <v>12.71597222222222</v>
      </c>
    </row>
    <row r="17" spans="2:11" x14ac:dyDescent="0.25">
      <c r="B17" s="56">
        <v>0.5</v>
      </c>
      <c r="C17" s="35">
        <f ca="1">BE7</f>
        <v>10.208333333333332</v>
      </c>
      <c r="D17" s="35">
        <f t="shared" ref="D17:K17" ca="1" si="8">BF7</f>
        <v>10.68657407407407</v>
      </c>
      <c r="E17" s="35">
        <f t="shared" ca="1" si="8"/>
        <v>11.155555555555548</v>
      </c>
      <c r="F17" s="35">
        <f t="shared" ca="1" si="8"/>
        <v>11.615277777777768</v>
      </c>
      <c r="G17" s="35">
        <f t="shared" ca="1" si="8"/>
        <v>12.065740740740731</v>
      </c>
      <c r="H17" s="35">
        <f t="shared" ca="1" si="8"/>
        <v>12.506944444444436</v>
      </c>
      <c r="I17" s="35">
        <f t="shared" ca="1" si="8"/>
        <v>12.938888888888881</v>
      </c>
      <c r="J17" s="35">
        <f t="shared" ca="1" si="8"/>
        <v>13.361574074074069</v>
      </c>
      <c r="K17" s="35">
        <f t="shared" ca="1" si="8"/>
        <v>13.774999999999999</v>
      </c>
    </row>
    <row r="18" spans="2:11" x14ac:dyDescent="0.25">
      <c r="B18" s="56">
        <v>0.75</v>
      </c>
      <c r="C18" s="35">
        <f ca="1">BN7</f>
        <v>10.945601851851851</v>
      </c>
      <c r="D18" s="35">
        <f t="shared" ref="D18:K18" ca="1" si="9">BO7</f>
        <v>11.496759259259255</v>
      </c>
      <c r="E18" s="35">
        <f t="shared" ca="1" si="9"/>
        <v>12.038657407407401</v>
      </c>
      <c r="F18" s="35">
        <f t="shared" ca="1" si="9"/>
        <v>12.571296296296289</v>
      </c>
      <c r="G18" s="35">
        <f t="shared" ca="1" si="9"/>
        <v>13.094675925925918</v>
      </c>
      <c r="H18" s="35">
        <f t="shared" ca="1" si="9"/>
        <v>13.608796296296289</v>
      </c>
      <c r="I18" s="35">
        <f t="shared" ca="1" si="9"/>
        <v>14.113657407407402</v>
      </c>
      <c r="J18" s="35">
        <f t="shared" ca="1" si="9"/>
        <v>14.609259259259256</v>
      </c>
      <c r="K18" s="35">
        <f t="shared" ca="1" si="9"/>
        <v>15.095601851851852</v>
      </c>
    </row>
    <row r="19" spans="2:11" x14ac:dyDescent="0.25">
      <c r="B19" s="56">
        <v>1</v>
      </c>
      <c r="C19" s="35">
        <f ca="1">BW7</f>
        <v>11.944444444444446</v>
      </c>
      <c r="D19" s="35">
        <f t="shared" ref="D19:K19" ca="1" si="10">BX7</f>
        <v>12.568518518518516</v>
      </c>
      <c r="E19" s="35">
        <f t="shared" ca="1" si="10"/>
        <v>13.183333333333328</v>
      </c>
      <c r="F19" s="35">
        <f t="shared" ca="1" si="10"/>
        <v>13.788888888888883</v>
      </c>
      <c r="G19" s="35">
        <f t="shared" ca="1" si="10"/>
        <v>14.385185185185177</v>
      </c>
      <c r="H19" s="35">
        <f t="shared" ca="1" si="10"/>
        <v>14.972222222222214</v>
      </c>
      <c r="I19" s="35">
        <f t="shared" ca="1" si="10"/>
        <v>15.549999999999994</v>
      </c>
      <c r="J19" s="35">
        <f t="shared" ca="1" si="10"/>
        <v>16.118518518518517</v>
      </c>
      <c r="K19" s="35">
        <f t="shared" ca="1" si="10"/>
        <v>16.677777777777777</v>
      </c>
    </row>
  </sheetData>
  <phoneticPr fontId="2" type="noConversion"/>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E19"/>
  <sheetViews>
    <sheetView showGridLines="0" workbookViewId="0">
      <selection sqref="A1:A1048576"/>
    </sheetView>
  </sheetViews>
  <sheetFormatPr baseColWidth="10" defaultColWidth="6" defaultRowHeight="12.5" x14ac:dyDescent="0.25"/>
  <cols>
    <col min="1" max="1" width="11" bestFit="1" customWidth="1"/>
  </cols>
  <sheetData>
    <row r="1" spans="1:83" x14ac:dyDescent="0.25">
      <c r="A1" t="s">
        <v>19</v>
      </c>
      <c r="C1" s="45"/>
      <c r="D1" s="45"/>
      <c r="E1" s="45"/>
      <c r="F1" s="46"/>
      <c r="G1" s="46"/>
      <c r="H1" s="46"/>
      <c r="I1" s="46"/>
      <c r="J1" s="46"/>
      <c r="K1" s="46"/>
      <c r="L1" s="46"/>
      <c r="M1" s="46"/>
      <c r="N1" s="46"/>
      <c r="O1" s="46"/>
      <c r="P1" s="46"/>
      <c r="Q1" s="46"/>
      <c r="R1" s="46"/>
      <c r="S1" s="46"/>
      <c r="T1" s="46"/>
      <c r="U1" s="46"/>
      <c r="V1" s="46"/>
      <c r="W1" s="46"/>
      <c r="X1" s="46"/>
      <c r="Y1" s="46"/>
      <c r="Z1" s="46"/>
      <c r="AA1" s="46"/>
      <c r="AB1" s="46"/>
      <c r="AC1" s="46"/>
      <c r="AD1" s="46"/>
      <c r="AE1" s="46"/>
      <c r="AF1" s="46"/>
      <c r="AG1" s="46"/>
      <c r="AH1" s="46"/>
      <c r="AI1" s="46"/>
      <c r="AJ1" s="46"/>
      <c r="AK1" s="46"/>
      <c r="AL1" s="46"/>
      <c r="AM1" s="46"/>
      <c r="AN1" s="46"/>
      <c r="AO1" s="46"/>
      <c r="AP1" s="46"/>
      <c r="AQ1" s="46"/>
      <c r="AR1" s="46"/>
      <c r="AS1" s="46"/>
      <c r="AT1" s="46"/>
      <c r="AU1" s="46"/>
      <c r="AV1" s="46"/>
      <c r="AW1" s="46"/>
      <c r="AX1" s="46"/>
      <c r="AY1" s="46"/>
      <c r="AZ1" s="46"/>
      <c r="BA1" s="46"/>
      <c r="BB1" s="46"/>
      <c r="BC1" s="46"/>
      <c r="BD1" s="46"/>
      <c r="BE1" s="46"/>
      <c r="BF1" s="46"/>
      <c r="BG1" s="46"/>
      <c r="BH1" s="46"/>
      <c r="BI1" s="46"/>
      <c r="BJ1" s="46"/>
      <c r="BK1" s="46"/>
      <c r="BL1" s="46"/>
      <c r="BM1" s="46"/>
      <c r="BN1" s="46"/>
      <c r="BO1" s="46"/>
      <c r="BP1" s="46"/>
      <c r="BQ1" s="46"/>
      <c r="BR1" s="46"/>
      <c r="BS1" s="46"/>
      <c r="BT1" s="46"/>
      <c r="BU1" s="46"/>
      <c r="BV1" s="46"/>
      <c r="BW1" s="46"/>
      <c r="BX1" s="46"/>
      <c r="BY1" s="46"/>
      <c r="BZ1" s="46"/>
      <c r="CA1" s="46"/>
      <c r="CB1" s="46"/>
      <c r="CC1" s="46"/>
      <c r="CD1" s="46"/>
      <c r="CE1" s="46"/>
    </row>
    <row r="2" spans="1:83" x14ac:dyDescent="0.25">
      <c r="A2" s="40">
        <f ca="1">'Matrix Calculation'!AJ18</f>
        <v>10.792592592592582</v>
      </c>
      <c r="C2" s="45">
        <v>-1</v>
      </c>
      <c r="D2" s="45">
        <v>-0.75</v>
      </c>
      <c r="E2" s="45">
        <v>-0.5</v>
      </c>
      <c r="F2" s="46">
        <v>-0.25</v>
      </c>
      <c r="G2" s="46">
        <v>0</v>
      </c>
      <c r="H2" s="46">
        <v>0.25</v>
      </c>
      <c r="I2" s="46">
        <v>0.5</v>
      </c>
      <c r="J2" s="46">
        <v>0.75</v>
      </c>
      <c r="K2" s="46">
        <v>1</v>
      </c>
      <c r="L2" s="46">
        <v>-1</v>
      </c>
      <c r="M2" s="46">
        <v>-0.75</v>
      </c>
      <c r="N2" s="46">
        <v>-0.5</v>
      </c>
      <c r="O2" s="46">
        <v>-0.25</v>
      </c>
      <c r="P2" s="46">
        <v>0</v>
      </c>
      <c r="Q2" s="46">
        <v>0.25</v>
      </c>
      <c r="R2" s="46">
        <v>0.5</v>
      </c>
      <c r="S2" s="46">
        <v>0.75</v>
      </c>
      <c r="T2" s="46">
        <v>1</v>
      </c>
      <c r="U2" s="46">
        <v>-1</v>
      </c>
      <c r="V2" s="46">
        <v>-0.75</v>
      </c>
      <c r="W2" s="46">
        <v>-0.5</v>
      </c>
      <c r="X2" s="46">
        <v>-0.25</v>
      </c>
      <c r="Y2" s="46">
        <v>0</v>
      </c>
      <c r="Z2" s="46">
        <v>0.25</v>
      </c>
      <c r="AA2" s="46">
        <v>0.5</v>
      </c>
      <c r="AB2" s="46">
        <v>0.75</v>
      </c>
      <c r="AC2" s="46">
        <v>1</v>
      </c>
      <c r="AD2" s="46">
        <v>-1</v>
      </c>
      <c r="AE2" s="46">
        <v>-0.75</v>
      </c>
      <c r="AF2" s="46">
        <v>-0.5</v>
      </c>
      <c r="AG2" s="46">
        <v>-0.25</v>
      </c>
      <c r="AH2" s="46">
        <v>0</v>
      </c>
      <c r="AI2" s="46">
        <v>0.25</v>
      </c>
      <c r="AJ2" s="46">
        <v>0.5</v>
      </c>
      <c r="AK2" s="46">
        <v>0.75</v>
      </c>
      <c r="AL2" s="46">
        <v>1</v>
      </c>
      <c r="AM2" s="46">
        <v>-1</v>
      </c>
      <c r="AN2" s="46">
        <v>-0.75</v>
      </c>
      <c r="AO2" s="46">
        <v>-0.5</v>
      </c>
      <c r="AP2" s="46">
        <v>-0.25</v>
      </c>
      <c r="AQ2" s="46">
        <v>0</v>
      </c>
      <c r="AR2" s="46">
        <v>0.25</v>
      </c>
      <c r="AS2" s="46">
        <v>0.5</v>
      </c>
      <c r="AT2" s="46">
        <v>0.75</v>
      </c>
      <c r="AU2" s="46">
        <v>1</v>
      </c>
      <c r="AV2" s="46">
        <v>-1</v>
      </c>
      <c r="AW2" s="46">
        <v>-0.75</v>
      </c>
      <c r="AX2" s="46">
        <v>-0.5</v>
      </c>
      <c r="AY2" s="46">
        <v>-0.25</v>
      </c>
      <c r="AZ2" s="46">
        <v>0</v>
      </c>
      <c r="BA2" s="46">
        <v>0.25</v>
      </c>
      <c r="BB2" s="46">
        <v>0.5</v>
      </c>
      <c r="BC2" s="46">
        <v>0.75</v>
      </c>
      <c r="BD2" s="46">
        <v>1</v>
      </c>
      <c r="BE2" s="46">
        <v>-1</v>
      </c>
      <c r="BF2" s="46">
        <v>-0.75</v>
      </c>
      <c r="BG2" s="46">
        <v>-0.5</v>
      </c>
      <c r="BH2" s="46">
        <v>-0.25</v>
      </c>
      <c r="BI2" s="46">
        <v>0</v>
      </c>
      <c r="BJ2" s="46">
        <v>0.25</v>
      </c>
      <c r="BK2" s="46">
        <v>0.5</v>
      </c>
      <c r="BL2" s="46">
        <v>0.75</v>
      </c>
      <c r="BM2" s="46">
        <v>1</v>
      </c>
      <c r="BN2" s="46">
        <v>-1</v>
      </c>
      <c r="BO2" s="46">
        <v>-0.75</v>
      </c>
      <c r="BP2" s="46">
        <v>-0.5</v>
      </c>
      <c r="BQ2" s="46">
        <v>-0.25</v>
      </c>
      <c r="BR2" s="46">
        <v>0</v>
      </c>
      <c r="BS2" s="46">
        <v>0.25</v>
      </c>
      <c r="BT2" s="46">
        <v>0.5</v>
      </c>
      <c r="BU2" s="46">
        <v>0.75</v>
      </c>
      <c r="BV2" s="46">
        <v>1</v>
      </c>
      <c r="BW2" s="46">
        <v>-1</v>
      </c>
      <c r="BX2" s="46">
        <v>-0.75</v>
      </c>
      <c r="BY2" s="46">
        <v>-0.5</v>
      </c>
      <c r="BZ2" s="46">
        <v>-0.25</v>
      </c>
      <c r="CA2" s="46">
        <v>0</v>
      </c>
      <c r="CB2" s="46">
        <v>0.25</v>
      </c>
      <c r="CC2" s="46">
        <v>0.5</v>
      </c>
      <c r="CD2" s="46">
        <v>0.75</v>
      </c>
      <c r="CE2" s="46">
        <v>1</v>
      </c>
    </row>
    <row r="3" spans="1:83" x14ac:dyDescent="0.25">
      <c r="A3" s="54">
        <f ca="1">'Matrix Calculation'!AJ19</f>
        <v>1.2</v>
      </c>
      <c r="B3" t="s">
        <v>10</v>
      </c>
      <c r="C3" s="47">
        <v>-1</v>
      </c>
      <c r="D3" s="47">
        <v>-1</v>
      </c>
      <c r="E3" s="47">
        <v>-1</v>
      </c>
      <c r="F3" s="48">
        <v>-1</v>
      </c>
      <c r="G3" s="42">
        <v>-1</v>
      </c>
      <c r="H3" s="42">
        <v>-1</v>
      </c>
      <c r="I3" s="42">
        <v>-1</v>
      </c>
      <c r="J3" s="42">
        <v>-1</v>
      </c>
      <c r="K3" s="42">
        <v>-1</v>
      </c>
      <c r="L3" s="42">
        <v>-0.75</v>
      </c>
      <c r="M3" s="42">
        <v>-0.75</v>
      </c>
      <c r="N3" s="42">
        <v>-0.75</v>
      </c>
      <c r="O3" s="42">
        <v>-0.75</v>
      </c>
      <c r="P3" s="48">
        <v>-0.75</v>
      </c>
      <c r="Q3" s="48">
        <v>-0.75</v>
      </c>
      <c r="R3" s="49">
        <v>-0.75</v>
      </c>
      <c r="S3" s="49">
        <v>-0.75</v>
      </c>
      <c r="T3" s="49">
        <v>-0.75</v>
      </c>
      <c r="U3" s="49">
        <v>-0.5</v>
      </c>
      <c r="V3" s="49">
        <v>-0.5</v>
      </c>
      <c r="W3" s="49">
        <v>-0.5</v>
      </c>
      <c r="X3" s="49">
        <v>-0.5</v>
      </c>
      <c r="Y3" s="49">
        <v>-0.5</v>
      </c>
      <c r="Z3" s="49">
        <v>-0.5</v>
      </c>
      <c r="AA3" s="49">
        <v>-0.5</v>
      </c>
      <c r="AB3" s="49">
        <v>-0.5</v>
      </c>
      <c r="AC3" s="49">
        <v>-0.5</v>
      </c>
      <c r="AD3" s="49">
        <v>-0.25</v>
      </c>
      <c r="AE3" s="49">
        <v>-0.25</v>
      </c>
      <c r="AF3" s="49">
        <v>-0.25</v>
      </c>
      <c r="AG3" s="49">
        <v>-0.25</v>
      </c>
      <c r="AH3" s="49">
        <v>-0.25</v>
      </c>
      <c r="AI3" s="49">
        <v>-0.25</v>
      </c>
      <c r="AJ3" s="49">
        <v>-0.25</v>
      </c>
      <c r="AK3" s="49">
        <v>-0.25</v>
      </c>
      <c r="AL3" s="49">
        <v>-0.25</v>
      </c>
      <c r="AM3" s="49">
        <v>0</v>
      </c>
      <c r="AN3" s="49">
        <v>0</v>
      </c>
      <c r="AO3" s="49">
        <v>0</v>
      </c>
      <c r="AP3" s="49">
        <v>0</v>
      </c>
      <c r="AQ3" s="49">
        <v>0</v>
      </c>
      <c r="AR3" s="49">
        <v>0</v>
      </c>
      <c r="AS3" s="49">
        <v>0</v>
      </c>
      <c r="AT3" s="49">
        <v>0</v>
      </c>
      <c r="AU3" s="49">
        <v>0</v>
      </c>
      <c r="AV3" s="49">
        <v>0.25</v>
      </c>
      <c r="AW3" s="49">
        <v>0.25</v>
      </c>
      <c r="AX3" s="49">
        <v>0.25</v>
      </c>
      <c r="AY3" s="49">
        <v>0.25</v>
      </c>
      <c r="AZ3" s="49">
        <v>0.25</v>
      </c>
      <c r="BA3" s="49">
        <v>0.25</v>
      </c>
      <c r="BB3" s="49">
        <v>0.25</v>
      </c>
      <c r="BC3" s="49">
        <v>0.25</v>
      </c>
      <c r="BD3" s="49">
        <v>0.25</v>
      </c>
      <c r="BE3" s="49">
        <v>0.5</v>
      </c>
      <c r="BF3" s="49">
        <v>0.5</v>
      </c>
      <c r="BG3" s="49">
        <v>0.5</v>
      </c>
      <c r="BH3" s="49">
        <v>0.5</v>
      </c>
      <c r="BI3" s="49">
        <v>0.5</v>
      </c>
      <c r="BJ3" s="49">
        <v>0.5</v>
      </c>
      <c r="BK3" s="49">
        <v>0.5</v>
      </c>
      <c r="BL3" s="49">
        <v>0.5</v>
      </c>
      <c r="BM3" s="49">
        <v>0.5</v>
      </c>
      <c r="BN3" s="49">
        <v>0.75</v>
      </c>
      <c r="BO3" s="49">
        <v>0.75</v>
      </c>
      <c r="BP3" s="49">
        <v>0.75</v>
      </c>
      <c r="BQ3" s="49">
        <v>0.75</v>
      </c>
      <c r="BR3" s="49">
        <v>0.75</v>
      </c>
      <c r="BS3" s="49">
        <v>0.75</v>
      </c>
      <c r="BT3" s="49">
        <v>0.75</v>
      </c>
      <c r="BU3" s="49">
        <v>0.75</v>
      </c>
      <c r="BV3" s="49">
        <v>0.75</v>
      </c>
      <c r="BW3" s="49">
        <v>1</v>
      </c>
      <c r="BX3" s="49">
        <v>1</v>
      </c>
      <c r="BY3" s="49">
        <v>1</v>
      </c>
      <c r="BZ3" s="49">
        <v>1</v>
      </c>
      <c r="CA3" s="49">
        <v>1</v>
      </c>
      <c r="CB3" s="49">
        <v>1</v>
      </c>
      <c r="CC3" s="49">
        <v>1</v>
      </c>
      <c r="CD3" s="49">
        <v>1</v>
      </c>
      <c r="CE3" s="49">
        <v>1</v>
      </c>
    </row>
    <row r="4" spans="1:83" x14ac:dyDescent="0.25">
      <c r="A4" s="54">
        <f ca="1">'Matrix Calculation'!AJ21</f>
        <v>-0.40000000000000036</v>
      </c>
      <c r="B4" t="s">
        <v>17</v>
      </c>
      <c r="C4" s="47">
        <v>1</v>
      </c>
      <c r="D4" s="47">
        <v>0.5625</v>
      </c>
      <c r="E4" s="47">
        <v>0.25</v>
      </c>
      <c r="F4" s="48">
        <v>6.25E-2</v>
      </c>
      <c r="G4" s="42">
        <v>0</v>
      </c>
      <c r="H4" s="42">
        <v>6.25E-2</v>
      </c>
      <c r="I4" s="42">
        <v>0.25</v>
      </c>
      <c r="J4" s="43">
        <v>0.5625</v>
      </c>
      <c r="K4" s="42">
        <v>1</v>
      </c>
      <c r="L4" s="42">
        <v>1</v>
      </c>
      <c r="M4" s="42">
        <v>0.5625</v>
      </c>
      <c r="N4" s="42">
        <v>0.25</v>
      </c>
      <c r="O4" s="42">
        <v>6.25E-2</v>
      </c>
      <c r="P4" s="48">
        <v>0</v>
      </c>
      <c r="Q4" s="48">
        <v>6.25E-2</v>
      </c>
      <c r="R4" s="49">
        <v>0.25</v>
      </c>
      <c r="S4" s="49">
        <v>0.5625</v>
      </c>
      <c r="T4" s="49">
        <v>1</v>
      </c>
      <c r="U4" s="49">
        <v>1</v>
      </c>
      <c r="V4" s="49">
        <v>0.5625</v>
      </c>
      <c r="W4" s="49">
        <v>0.25</v>
      </c>
      <c r="X4" s="49">
        <v>6.25E-2</v>
      </c>
      <c r="Y4" s="49">
        <v>0</v>
      </c>
      <c r="Z4" s="49">
        <v>6.25E-2</v>
      </c>
      <c r="AA4" s="49">
        <v>0.25</v>
      </c>
      <c r="AB4" s="49">
        <v>0.5625</v>
      </c>
      <c r="AC4" s="49">
        <v>1</v>
      </c>
      <c r="AD4" s="49">
        <v>1</v>
      </c>
      <c r="AE4" s="49">
        <v>0.5625</v>
      </c>
      <c r="AF4" s="49">
        <v>0.25</v>
      </c>
      <c r="AG4" s="49">
        <v>6.25E-2</v>
      </c>
      <c r="AH4" s="49">
        <v>0</v>
      </c>
      <c r="AI4" s="49">
        <v>6.25E-2</v>
      </c>
      <c r="AJ4" s="49">
        <v>0.25</v>
      </c>
      <c r="AK4" s="49">
        <v>0.5625</v>
      </c>
      <c r="AL4" s="49">
        <v>1</v>
      </c>
      <c r="AM4" s="49">
        <v>1</v>
      </c>
      <c r="AN4" s="49">
        <v>0.5625</v>
      </c>
      <c r="AO4" s="49">
        <v>0.25</v>
      </c>
      <c r="AP4" s="49">
        <v>6.25E-2</v>
      </c>
      <c r="AQ4" s="49">
        <v>0</v>
      </c>
      <c r="AR4" s="49">
        <v>6.25E-2</v>
      </c>
      <c r="AS4" s="49">
        <v>0.25</v>
      </c>
      <c r="AT4" s="49">
        <v>0.5625</v>
      </c>
      <c r="AU4" s="49">
        <v>1</v>
      </c>
      <c r="AV4" s="49">
        <v>1</v>
      </c>
      <c r="AW4" s="49">
        <v>0.5625</v>
      </c>
      <c r="AX4" s="49">
        <v>0.25</v>
      </c>
      <c r="AY4" s="49">
        <v>6.25E-2</v>
      </c>
      <c r="AZ4" s="49">
        <v>0</v>
      </c>
      <c r="BA4" s="49">
        <v>6.25E-2</v>
      </c>
      <c r="BB4" s="49">
        <v>0.25</v>
      </c>
      <c r="BC4" s="49">
        <v>0.5625</v>
      </c>
      <c r="BD4" s="49">
        <v>1</v>
      </c>
      <c r="BE4" s="49">
        <v>1</v>
      </c>
      <c r="BF4" s="49">
        <v>0.5625</v>
      </c>
      <c r="BG4" s="49">
        <v>0.25</v>
      </c>
      <c r="BH4" s="49">
        <v>6.25E-2</v>
      </c>
      <c r="BI4" s="49">
        <v>0</v>
      </c>
      <c r="BJ4" s="49">
        <v>6.25E-2</v>
      </c>
      <c r="BK4" s="49">
        <v>0.25</v>
      </c>
      <c r="BL4" s="49">
        <v>0.5625</v>
      </c>
      <c r="BM4" s="49">
        <v>1</v>
      </c>
      <c r="BN4" s="49">
        <v>1</v>
      </c>
      <c r="BO4" s="49">
        <v>0.5625</v>
      </c>
      <c r="BP4" s="49">
        <v>0.25</v>
      </c>
      <c r="BQ4" s="49">
        <v>6.25E-2</v>
      </c>
      <c r="BR4" s="49">
        <v>0</v>
      </c>
      <c r="BS4" s="49">
        <v>6.25E-2</v>
      </c>
      <c r="BT4" s="49">
        <v>0.25</v>
      </c>
      <c r="BU4" s="49">
        <v>0.5625</v>
      </c>
      <c r="BV4" s="49">
        <v>1</v>
      </c>
      <c r="BW4" s="49">
        <v>1</v>
      </c>
      <c r="BX4" s="49">
        <v>0.5625</v>
      </c>
      <c r="BY4" s="49">
        <v>0.25</v>
      </c>
      <c r="BZ4" s="49">
        <v>6.25E-2</v>
      </c>
      <c r="CA4" s="49">
        <v>0</v>
      </c>
      <c r="CB4" s="49">
        <v>6.25E-2</v>
      </c>
      <c r="CC4" s="49">
        <v>0.25</v>
      </c>
      <c r="CD4" s="49">
        <v>0.5625</v>
      </c>
      <c r="CE4" s="49">
        <v>1</v>
      </c>
    </row>
    <row r="5" spans="1:83" x14ac:dyDescent="0.25">
      <c r="A5" s="54">
        <f ca="1">'Matrix Calculation'!AJ22</f>
        <v>-7.4074074074065521E-2</v>
      </c>
      <c r="B5" t="s">
        <v>12</v>
      </c>
      <c r="C5" s="47">
        <v>1</v>
      </c>
      <c r="D5" s="47">
        <v>1</v>
      </c>
      <c r="E5" s="47">
        <v>1</v>
      </c>
      <c r="F5" s="48">
        <v>1</v>
      </c>
      <c r="G5" s="42">
        <v>1</v>
      </c>
      <c r="H5" s="42">
        <v>1</v>
      </c>
      <c r="I5" s="42">
        <v>1</v>
      </c>
      <c r="J5" s="43">
        <v>1</v>
      </c>
      <c r="K5" s="42">
        <v>1</v>
      </c>
      <c r="L5" s="42">
        <v>0.5625</v>
      </c>
      <c r="M5" s="42">
        <v>0.5625</v>
      </c>
      <c r="N5" s="42">
        <v>0.5625</v>
      </c>
      <c r="O5" s="42">
        <v>0.5625</v>
      </c>
      <c r="P5" s="48">
        <v>0.5625</v>
      </c>
      <c r="Q5" s="48">
        <v>0.5625</v>
      </c>
      <c r="R5" s="49">
        <v>0.5625</v>
      </c>
      <c r="S5" s="49">
        <v>0.5625</v>
      </c>
      <c r="T5" s="49">
        <v>0.5625</v>
      </c>
      <c r="U5" s="49">
        <v>0.25</v>
      </c>
      <c r="V5" s="49">
        <v>0.25</v>
      </c>
      <c r="W5" s="49">
        <v>0.25</v>
      </c>
      <c r="X5" s="49">
        <v>0.25</v>
      </c>
      <c r="Y5" s="49">
        <v>0.25</v>
      </c>
      <c r="Z5" s="49">
        <v>0.25</v>
      </c>
      <c r="AA5" s="49">
        <v>0.25</v>
      </c>
      <c r="AB5" s="49">
        <v>0.25</v>
      </c>
      <c r="AC5" s="49">
        <v>0.25</v>
      </c>
      <c r="AD5" s="49">
        <v>6.25E-2</v>
      </c>
      <c r="AE5" s="49">
        <v>6.25E-2</v>
      </c>
      <c r="AF5" s="49">
        <v>6.25E-2</v>
      </c>
      <c r="AG5" s="49">
        <v>6.25E-2</v>
      </c>
      <c r="AH5" s="49">
        <v>6.25E-2</v>
      </c>
      <c r="AI5" s="49">
        <v>6.25E-2</v>
      </c>
      <c r="AJ5" s="49">
        <v>6.25E-2</v>
      </c>
      <c r="AK5" s="49">
        <v>6.25E-2</v>
      </c>
      <c r="AL5" s="49">
        <v>6.25E-2</v>
      </c>
      <c r="AM5" s="49">
        <v>0</v>
      </c>
      <c r="AN5" s="49">
        <v>0</v>
      </c>
      <c r="AO5" s="49">
        <v>0</v>
      </c>
      <c r="AP5" s="49">
        <v>0</v>
      </c>
      <c r="AQ5" s="49">
        <v>0</v>
      </c>
      <c r="AR5" s="49">
        <v>0</v>
      </c>
      <c r="AS5" s="49">
        <v>0</v>
      </c>
      <c r="AT5" s="49">
        <v>0</v>
      </c>
      <c r="AU5" s="49">
        <v>0</v>
      </c>
      <c r="AV5" s="49">
        <v>6.25E-2</v>
      </c>
      <c r="AW5" s="49">
        <v>6.25E-2</v>
      </c>
      <c r="AX5" s="49">
        <v>6.25E-2</v>
      </c>
      <c r="AY5" s="49">
        <v>6.25E-2</v>
      </c>
      <c r="AZ5" s="49">
        <v>6.25E-2</v>
      </c>
      <c r="BA5" s="49">
        <v>6.25E-2</v>
      </c>
      <c r="BB5" s="49">
        <v>6.25E-2</v>
      </c>
      <c r="BC5" s="49">
        <v>6.25E-2</v>
      </c>
      <c r="BD5" s="49">
        <v>6.25E-2</v>
      </c>
      <c r="BE5" s="49">
        <v>0.25</v>
      </c>
      <c r="BF5" s="49">
        <v>0.25</v>
      </c>
      <c r="BG5" s="49">
        <v>0.25</v>
      </c>
      <c r="BH5" s="49">
        <v>0.25</v>
      </c>
      <c r="BI5" s="49">
        <v>0.25</v>
      </c>
      <c r="BJ5" s="49">
        <v>0.25</v>
      </c>
      <c r="BK5" s="49">
        <v>0.25</v>
      </c>
      <c r="BL5" s="49">
        <v>0.25</v>
      </c>
      <c r="BM5" s="49">
        <v>0.25</v>
      </c>
      <c r="BN5" s="49">
        <v>0.5625</v>
      </c>
      <c r="BO5" s="49">
        <v>0.5625</v>
      </c>
      <c r="BP5" s="49">
        <v>0.5625</v>
      </c>
      <c r="BQ5" s="49">
        <v>0.5625</v>
      </c>
      <c r="BR5" s="49">
        <v>0.5625</v>
      </c>
      <c r="BS5" s="49">
        <v>0.5625</v>
      </c>
      <c r="BT5" s="49">
        <v>0.5625</v>
      </c>
      <c r="BU5" s="49">
        <v>0.5625</v>
      </c>
      <c r="BV5" s="49">
        <v>0.5625</v>
      </c>
      <c r="BW5" s="49">
        <v>1</v>
      </c>
      <c r="BX5" s="49">
        <v>1</v>
      </c>
      <c r="BY5" s="49">
        <v>1</v>
      </c>
      <c r="BZ5" s="49">
        <v>1</v>
      </c>
      <c r="CA5" s="49">
        <v>1</v>
      </c>
      <c r="CB5" s="49">
        <v>1</v>
      </c>
      <c r="CC5" s="49">
        <v>1</v>
      </c>
      <c r="CD5" s="49">
        <v>1</v>
      </c>
      <c r="CE5" s="49">
        <v>1</v>
      </c>
    </row>
    <row r="6" spans="1:83" x14ac:dyDescent="0.25">
      <c r="A6" s="54">
        <f ca="1">'Matrix Calculation'!AJ24</f>
        <v>-3.0740740740740691</v>
      </c>
      <c r="B6" t="s">
        <v>16</v>
      </c>
      <c r="C6" s="50">
        <v>1</v>
      </c>
      <c r="D6" s="50">
        <v>0.75</v>
      </c>
      <c r="E6" s="50">
        <v>0.5</v>
      </c>
      <c r="F6" s="51">
        <v>0.25</v>
      </c>
      <c r="G6" s="52">
        <v>0</v>
      </c>
      <c r="H6" s="52">
        <v>-0.25</v>
      </c>
      <c r="I6" s="52">
        <v>-0.5</v>
      </c>
      <c r="J6" s="52">
        <v>-0.75</v>
      </c>
      <c r="K6" s="52">
        <v>-1</v>
      </c>
      <c r="L6" s="52">
        <v>0.75</v>
      </c>
      <c r="M6" s="52">
        <v>0.5625</v>
      </c>
      <c r="N6" s="52">
        <v>0.375</v>
      </c>
      <c r="O6" s="52">
        <v>0.1875</v>
      </c>
      <c r="P6" s="51">
        <v>0</v>
      </c>
      <c r="Q6" s="51">
        <v>-0.1875</v>
      </c>
      <c r="R6" s="51">
        <v>-0.375</v>
      </c>
      <c r="S6" s="51">
        <v>-0.5625</v>
      </c>
      <c r="T6" s="51">
        <v>-0.75</v>
      </c>
      <c r="U6" s="51">
        <v>0.5</v>
      </c>
      <c r="V6" s="51">
        <v>0.375</v>
      </c>
      <c r="W6" s="51">
        <v>0.25</v>
      </c>
      <c r="X6" s="51">
        <v>0.125</v>
      </c>
      <c r="Y6" s="51">
        <v>0</v>
      </c>
      <c r="Z6" s="51">
        <v>-0.125</v>
      </c>
      <c r="AA6" s="51">
        <v>-0.25</v>
      </c>
      <c r="AB6" s="51">
        <v>-0.375</v>
      </c>
      <c r="AC6" s="51">
        <v>-0.5</v>
      </c>
      <c r="AD6" s="51">
        <v>0.25</v>
      </c>
      <c r="AE6" s="51">
        <v>0.1875</v>
      </c>
      <c r="AF6" s="51">
        <v>0.125</v>
      </c>
      <c r="AG6" s="51">
        <v>6.25E-2</v>
      </c>
      <c r="AH6" s="51">
        <v>0</v>
      </c>
      <c r="AI6" s="51">
        <v>-6.25E-2</v>
      </c>
      <c r="AJ6" s="51">
        <v>-0.125</v>
      </c>
      <c r="AK6" s="51">
        <v>-0.1875</v>
      </c>
      <c r="AL6" s="51">
        <v>-0.25</v>
      </c>
      <c r="AM6" s="51">
        <v>0</v>
      </c>
      <c r="AN6" s="51">
        <v>0</v>
      </c>
      <c r="AO6" s="51">
        <v>0</v>
      </c>
      <c r="AP6" s="51">
        <v>0</v>
      </c>
      <c r="AQ6" s="51">
        <v>0</v>
      </c>
      <c r="AR6" s="51">
        <v>0</v>
      </c>
      <c r="AS6" s="51">
        <v>0</v>
      </c>
      <c r="AT6" s="51">
        <v>0</v>
      </c>
      <c r="AU6" s="51">
        <v>0</v>
      </c>
      <c r="AV6" s="51">
        <v>-0.25</v>
      </c>
      <c r="AW6" s="51">
        <v>-0.1875</v>
      </c>
      <c r="AX6" s="51">
        <v>-0.125</v>
      </c>
      <c r="AY6" s="51">
        <v>-6.25E-2</v>
      </c>
      <c r="AZ6" s="51">
        <v>0</v>
      </c>
      <c r="BA6" s="51">
        <v>6.25E-2</v>
      </c>
      <c r="BB6" s="51">
        <v>0.125</v>
      </c>
      <c r="BC6" s="51">
        <v>0.1875</v>
      </c>
      <c r="BD6" s="51">
        <v>0.25</v>
      </c>
      <c r="BE6" s="51">
        <v>-0.5</v>
      </c>
      <c r="BF6" s="51">
        <v>-0.375</v>
      </c>
      <c r="BG6" s="51">
        <v>-0.25</v>
      </c>
      <c r="BH6" s="51">
        <v>-0.125</v>
      </c>
      <c r="BI6" s="51">
        <v>0</v>
      </c>
      <c r="BJ6" s="51">
        <v>0.125</v>
      </c>
      <c r="BK6" s="51">
        <v>0.25</v>
      </c>
      <c r="BL6" s="51">
        <v>0.375</v>
      </c>
      <c r="BM6" s="51">
        <v>0.5</v>
      </c>
      <c r="BN6" s="51">
        <v>-0.75</v>
      </c>
      <c r="BO6" s="51">
        <v>-0.5625</v>
      </c>
      <c r="BP6" s="51">
        <v>-0.375</v>
      </c>
      <c r="BQ6" s="51">
        <v>-0.1875</v>
      </c>
      <c r="BR6" s="51">
        <v>0</v>
      </c>
      <c r="BS6" s="51">
        <v>0.1875</v>
      </c>
      <c r="BT6" s="51">
        <v>0.375</v>
      </c>
      <c r="BU6" s="51">
        <v>0.5625</v>
      </c>
      <c r="BV6" s="51">
        <v>0.75</v>
      </c>
      <c r="BW6" s="51">
        <v>-1</v>
      </c>
      <c r="BX6" s="51">
        <v>-0.75</v>
      </c>
      <c r="BY6" s="51">
        <v>-0.5</v>
      </c>
      <c r="BZ6" s="51">
        <v>-0.25</v>
      </c>
      <c r="CA6" s="51">
        <v>0</v>
      </c>
      <c r="CB6" s="51">
        <v>0.25</v>
      </c>
      <c r="CC6" s="51">
        <v>0.5</v>
      </c>
      <c r="CD6" s="51">
        <v>0.75</v>
      </c>
      <c r="CE6" s="51">
        <v>1</v>
      </c>
    </row>
    <row r="7" spans="1:83" ht="13" x14ac:dyDescent="0.3">
      <c r="A7" s="55">
        <f ca="1">'Matrix Calculation'!AJ26</f>
        <v>0.66666666666666652</v>
      </c>
      <c r="B7" t="s">
        <v>15</v>
      </c>
      <c r="C7" s="53">
        <f t="shared" ref="C7:AH7" ca="1" si="0">SUMPRODUCT($A$3:$A$7,C2:C6)+$A$2</f>
        <v>7.5111111111111146</v>
      </c>
      <c r="D7" s="53">
        <f t="shared" ca="1" si="0"/>
        <v>7.6768518518518514</v>
      </c>
      <c r="E7" s="53">
        <f t="shared" ca="1" si="0"/>
        <v>7.8333333333333304</v>
      </c>
      <c r="F7" s="53">
        <f t="shared" ca="1" si="0"/>
        <v>7.9805555555555507</v>
      </c>
      <c r="G7" s="53">
        <f t="shared" ca="1" si="0"/>
        <v>8.1185185185185134</v>
      </c>
      <c r="H7" s="53">
        <f t="shared" ca="1" si="0"/>
        <v>8.2472222222222182</v>
      </c>
      <c r="I7" s="53">
        <f t="shared" ca="1" si="0"/>
        <v>8.3666666666666636</v>
      </c>
      <c r="J7" s="53">
        <f t="shared" ca="1" si="0"/>
        <v>8.4768518518518512</v>
      </c>
      <c r="K7" s="53">
        <f t="shared" ca="1" si="0"/>
        <v>8.5777777777777811</v>
      </c>
      <c r="L7" s="53">
        <f t="shared" ca="1" si="0"/>
        <v>8.5893518518518519</v>
      </c>
      <c r="M7" s="53">
        <f t="shared" ca="1" si="0"/>
        <v>8.7967592592592574</v>
      </c>
      <c r="N7" s="53">
        <f t="shared" ca="1" si="0"/>
        <v>8.9949074074074016</v>
      </c>
      <c r="O7" s="53">
        <f t="shared" ca="1" si="0"/>
        <v>9.1837962962962898</v>
      </c>
      <c r="P7" s="53">
        <f t="shared" ca="1" si="0"/>
        <v>9.3634259259259185</v>
      </c>
      <c r="Q7" s="53">
        <f t="shared" ca="1" si="0"/>
        <v>9.5337962962962894</v>
      </c>
      <c r="R7" s="53">
        <f t="shared" ca="1" si="0"/>
        <v>9.6949074074074026</v>
      </c>
      <c r="S7" s="53">
        <f t="shared" ca="1" si="0"/>
        <v>9.8467592592592563</v>
      </c>
      <c r="T7" s="53">
        <f t="shared" ca="1" si="0"/>
        <v>9.9893518518518523</v>
      </c>
      <c r="U7" s="53">
        <f t="shared" ca="1" si="0"/>
        <v>9.2833333333333332</v>
      </c>
      <c r="V7" s="53">
        <f t="shared" ca="1" si="0"/>
        <v>9.532407407407403</v>
      </c>
      <c r="W7" s="53">
        <f t="shared" ca="1" si="0"/>
        <v>9.772222222222215</v>
      </c>
      <c r="X7" s="53">
        <f t="shared" ca="1" si="0"/>
        <v>10.002777777777769</v>
      </c>
      <c r="Y7" s="53">
        <f t="shared" ca="1" si="0"/>
        <v>10.224074074074064</v>
      </c>
      <c r="Z7" s="53">
        <f t="shared" ca="1" si="0"/>
        <v>10.436111111111103</v>
      </c>
      <c r="AA7" s="53">
        <f t="shared" ca="1" si="0"/>
        <v>10.638888888888882</v>
      </c>
      <c r="AB7" s="53">
        <f t="shared" ca="1" si="0"/>
        <v>10.832407407407404</v>
      </c>
      <c r="AC7" s="53">
        <f t="shared" ca="1" si="0"/>
        <v>11.016666666666666</v>
      </c>
      <c r="AD7" s="53">
        <f t="shared" ca="1" si="0"/>
        <v>9.593055555555555</v>
      </c>
      <c r="AE7" s="53">
        <f t="shared" ca="1" si="0"/>
        <v>9.8837962962962909</v>
      </c>
      <c r="AF7" s="53">
        <f t="shared" ca="1" si="0"/>
        <v>10.165277777777771</v>
      </c>
      <c r="AG7" s="53">
        <f t="shared" ca="1" si="0"/>
        <v>10.437499999999991</v>
      </c>
      <c r="AH7" s="53">
        <f t="shared" ca="1" si="0"/>
        <v>10.700462962962952</v>
      </c>
      <c r="AI7" s="53">
        <f t="shared" ref="AI7:BN7" ca="1" si="1">SUMPRODUCT($A$3:$A$7,AI2:AI6)+$A$2</f>
        <v>10.954166666666657</v>
      </c>
      <c r="AJ7" s="53">
        <f t="shared" ca="1" si="1"/>
        <v>11.198611111111104</v>
      </c>
      <c r="AK7" s="53">
        <f t="shared" ca="1" si="1"/>
        <v>11.433796296296292</v>
      </c>
      <c r="AL7" s="53">
        <f t="shared" ca="1" si="1"/>
        <v>11.659722222222221</v>
      </c>
      <c r="AM7" s="53">
        <f t="shared" ca="1" si="1"/>
        <v>9.5185185185185173</v>
      </c>
      <c r="AN7" s="53">
        <f t="shared" ca="1" si="1"/>
        <v>9.850925925925921</v>
      </c>
      <c r="AO7" s="53">
        <f t="shared" ca="1" si="1"/>
        <v>10.174074074074065</v>
      </c>
      <c r="AP7" s="53">
        <f t="shared" ca="1" si="1"/>
        <v>10.487962962962953</v>
      </c>
      <c r="AQ7" s="53">
        <f t="shared" ca="1" si="1"/>
        <v>10.792592592592582</v>
      </c>
      <c r="AR7" s="53">
        <f t="shared" ca="1" si="1"/>
        <v>11.087962962962953</v>
      </c>
      <c r="AS7" s="53">
        <f t="shared" ca="1" si="1"/>
        <v>11.374074074074066</v>
      </c>
      <c r="AT7" s="53">
        <f t="shared" ca="1" si="1"/>
        <v>11.65092592592592</v>
      </c>
      <c r="AU7" s="53">
        <f t="shared" ca="1" si="1"/>
        <v>11.918518518518516</v>
      </c>
      <c r="AV7" s="53">
        <f t="shared" ca="1" si="1"/>
        <v>9.05972222222222</v>
      </c>
      <c r="AW7" s="53">
        <f t="shared" ca="1" si="1"/>
        <v>9.4337962962962916</v>
      </c>
      <c r="AX7" s="53">
        <f t="shared" ca="1" si="1"/>
        <v>9.7986111111111036</v>
      </c>
      <c r="AY7" s="53">
        <f t="shared" ca="1" si="1"/>
        <v>10.154166666666656</v>
      </c>
      <c r="AZ7" s="53">
        <f t="shared" ca="1" si="1"/>
        <v>10.500462962962953</v>
      </c>
      <c r="BA7" s="53">
        <f t="shared" ca="1" si="1"/>
        <v>10.83749999999999</v>
      </c>
      <c r="BB7" s="53">
        <f t="shared" ca="1" si="1"/>
        <v>11.165277777777769</v>
      </c>
      <c r="BC7" s="53">
        <f t="shared" ca="1" si="1"/>
        <v>11.483796296296291</v>
      </c>
      <c r="BD7" s="53">
        <f t="shared" ca="1" si="1"/>
        <v>11.793055555555554</v>
      </c>
      <c r="BE7" s="53">
        <f t="shared" ca="1" si="1"/>
        <v>8.216666666666665</v>
      </c>
      <c r="BF7" s="53">
        <f t="shared" ca="1" si="1"/>
        <v>8.6324074074074026</v>
      </c>
      <c r="BG7" s="53">
        <f t="shared" ca="1" si="1"/>
        <v>9.0388888888888808</v>
      </c>
      <c r="BH7" s="53">
        <f t="shared" ca="1" si="1"/>
        <v>9.4361111111111029</v>
      </c>
      <c r="BI7" s="53">
        <f t="shared" ca="1" si="1"/>
        <v>9.8240740740740655</v>
      </c>
      <c r="BJ7" s="53">
        <f t="shared" ca="1" si="1"/>
        <v>10.202777777777769</v>
      </c>
      <c r="BK7" s="53">
        <f t="shared" ca="1" si="1"/>
        <v>10.572222222222216</v>
      </c>
      <c r="BL7" s="53">
        <f t="shared" ca="1" si="1"/>
        <v>10.932407407407403</v>
      </c>
      <c r="BM7" s="53">
        <f t="shared" ca="1" si="1"/>
        <v>11.283333333333331</v>
      </c>
      <c r="BN7" s="53">
        <f t="shared" ca="1" si="1"/>
        <v>6.9893518518518523</v>
      </c>
      <c r="BO7" s="53">
        <f t="shared" ref="BO7:CE7" ca="1" si="2">SUMPRODUCT($A$3:$A$7,BO2:BO6)+$A$2</f>
        <v>7.446759259259256</v>
      </c>
      <c r="BP7" s="53">
        <f t="shared" ca="1" si="2"/>
        <v>7.8949074074074019</v>
      </c>
      <c r="BQ7" s="53">
        <f t="shared" ca="1" si="2"/>
        <v>8.3337962962962884</v>
      </c>
      <c r="BR7" s="53">
        <f t="shared" ca="1" si="2"/>
        <v>8.7634259259259188</v>
      </c>
      <c r="BS7" s="53">
        <f t="shared" ca="1" si="2"/>
        <v>9.1837962962962898</v>
      </c>
      <c r="BT7" s="53">
        <f t="shared" ca="1" si="2"/>
        <v>9.5949074074074012</v>
      </c>
      <c r="BU7" s="53">
        <f t="shared" ca="1" si="2"/>
        <v>9.9967592592592567</v>
      </c>
      <c r="BV7" s="53">
        <f t="shared" ca="1" si="2"/>
        <v>10.389351851851853</v>
      </c>
      <c r="BW7" s="53">
        <f t="shared" ca="1" si="2"/>
        <v>5.37777777777778</v>
      </c>
      <c r="BX7" s="53">
        <f t="shared" ca="1" si="2"/>
        <v>5.8768518518518507</v>
      </c>
      <c r="BY7" s="53">
        <f t="shared" ca="1" si="2"/>
        <v>6.3666666666666627</v>
      </c>
      <c r="BZ7" s="53">
        <f t="shared" ca="1" si="2"/>
        <v>6.847222222222217</v>
      </c>
      <c r="CA7" s="53">
        <f t="shared" ca="1" si="2"/>
        <v>7.3185185185185126</v>
      </c>
      <c r="CB7" s="53">
        <f t="shared" ca="1" si="2"/>
        <v>7.7805555555555497</v>
      </c>
      <c r="CC7" s="53">
        <f t="shared" ca="1" si="2"/>
        <v>8.2333333333333307</v>
      </c>
      <c r="CD7" s="53">
        <f t="shared" ca="1" si="2"/>
        <v>8.6768518518518505</v>
      </c>
      <c r="CE7" s="53">
        <f t="shared" ca="1" si="2"/>
        <v>9.1111111111111143</v>
      </c>
    </row>
    <row r="9" spans="1:83" ht="13" x14ac:dyDescent="0.3">
      <c r="B9" s="44"/>
      <c r="C9" s="44"/>
      <c r="D9" s="44"/>
      <c r="E9" s="44"/>
      <c r="F9" s="41" t="s">
        <v>10</v>
      </c>
      <c r="G9" s="35"/>
      <c r="H9" s="35"/>
      <c r="I9" s="35"/>
      <c r="J9" s="35"/>
      <c r="K9" s="35"/>
    </row>
    <row r="10" spans="1:83" x14ac:dyDescent="0.25">
      <c r="B10" s="56"/>
      <c r="C10" s="56">
        <v>-1</v>
      </c>
      <c r="D10" s="56">
        <v>-0.75</v>
      </c>
      <c r="E10" s="56">
        <v>-0.5</v>
      </c>
      <c r="F10" s="56">
        <v>-0.25</v>
      </c>
      <c r="G10" s="56">
        <v>0</v>
      </c>
      <c r="H10" s="56">
        <v>0.25</v>
      </c>
      <c r="I10" s="56">
        <v>0.5</v>
      </c>
      <c r="J10" s="56">
        <v>0.75</v>
      </c>
      <c r="K10" s="56">
        <v>1</v>
      </c>
    </row>
    <row r="11" spans="1:83" x14ac:dyDescent="0.25">
      <c r="B11" s="56">
        <v>-1</v>
      </c>
      <c r="C11" s="40">
        <f t="shared" ref="C11:K11" ca="1" si="3">C7</f>
        <v>7.5111111111111146</v>
      </c>
      <c r="D11" s="40">
        <f t="shared" ca="1" si="3"/>
        <v>7.6768518518518514</v>
      </c>
      <c r="E11" s="40">
        <f t="shared" ca="1" si="3"/>
        <v>7.8333333333333304</v>
      </c>
      <c r="F11" s="40">
        <f t="shared" ca="1" si="3"/>
        <v>7.9805555555555507</v>
      </c>
      <c r="G11" s="40">
        <f t="shared" ca="1" si="3"/>
        <v>8.1185185185185134</v>
      </c>
      <c r="H11" s="40">
        <f t="shared" ca="1" si="3"/>
        <v>8.2472222222222182</v>
      </c>
      <c r="I11" s="40">
        <f t="shared" ca="1" si="3"/>
        <v>8.3666666666666636</v>
      </c>
      <c r="J11" s="40">
        <f t="shared" ca="1" si="3"/>
        <v>8.4768518518518512</v>
      </c>
      <c r="K11" s="40">
        <f t="shared" ca="1" si="3"/>
        <v>8.5777777777777811</v>
      </c>
    </row>
    <row r="12" spans="1:83" x14ac:dyDescent="0.25">
      <c r="B12" s="56">
        <v>-0.75</v>
      </c>
      <c r="C12" s="40">
        <f t="shared" ref="C12:K12" ca="1" si="4">L7</f>
        <v>8.5893518518518519</v>
      </c>
      <c r="D12" s="40">
        <f t="shared" ca="1" si="4"/>
        <v>8.7967592592592574</v>
      </c>
      <c r="E12" s="40">
        <f t="shared" ca="1" si="4"/>
        <v>8.9949074074074016</v>
      </c>
      <c r="F12" s="40">
        <f t="shared" ca="1" si="4"/>
        <v>9.1837962962962898</v>
      </c>
      <c r="G12" s="40">
        <f t="shared" ca="1" si="4"/>
        <v>9.3634259259259185</v>
      </c>
      <c r="H12" s="40">
        <f t="shared" ca="1" si="4"/>
        <v>9.5337962962962894</v>
      </c>
      <c r="I12" s="40">
        <f t="shared" ca="1" si="4"/>
        <v>9.6949074074074026</v>
      </c>
      <c r="J12" s="40">
        <f t="shared" ca="1" si="4"/>
        <v>9.8467592592592563</v>
      </c>
      <c r="K12" s="40">
        <f t="shared" ca="1" si="4"/>
        <v>9.9893518518518523</v>
      </c>
    </row>
    <row r="13" spans="1:83" x14ac:dyDescent="0.25">
      <c r="B13" s="56">
        <v>-0.5</v>
      </c>
      <c r="C13" s="40">
        <f t="shared" ref="C13:K13" ca="1" si="5">U7</f>
        <v>9.2833333333333332</v>
      </c>
      <c r="D13" s="40">
        <f t="shared" ca="1" si="5"/>
        <v>9.532407407407403</v>
      </c>
      <c r="E13" s="40">
        <f t="shared" ca="1" si="5"/>
        <v>9.772222222222215</v>
      </c>
      <c r="F13" s="40">
        <f t="shared" ca="1" si="5"/>
        <v>10.002777777777769</v>
      </c>
      <c r="G13" s="40">
        <f t="shared" ca="1" si="5"/>
        <v>10.224074074074064</v>
      </c>
      <c r="H13" s="40">
        <f t="shared" ca="1" si="5"/>
        <v>10.436111111111103</v>
      </c>
      <c r="I13" s="40">
        <f t="shared" ca="1" si="5"/>
        <v>10.638888888888882</v>
      </c>
      <c r="J13" s="40">
        <f t="shared" ca="1" si="5"/>
        <v>10.832407407407404</v>
      </c>
      <c r="K13" s="40">
        <f t="shared" ca="1" si="5"/>
        <v>11.016666666666666</v>
      </c>
    </row>
    <row r="14" spans="1:83" x14ac:dyDescent="0.25">
      <c r="B14" s="56">
        <v>-0.25</v>
      </c>
      <c r="C14" s="35">
        <f t="shared" ref="C14:K14" ca="1" si="6">AD7</f>
        <v>9.593055555555555</v>
      </c>
      <c r="D14" s="35">
        <f t="shared" ca="1" si="6"/>
        <v>9.8837962962962909</v>
      </c>
      <c r="E14" s="35">
        <f t="shared" ca="1" si="6"/>
        <v>10.165277777777771</v>
      </c>
      <c r="F14" s="35">
        <f t="shared" ca="1" si="6"/>
        <v>10.437499999999991</v>
      </c>
      <c r="G14" s="35">
        <f t="shared" ca="1" si="6"/>
        <v>10.700462962962952</v>
      </c>
      <c r="H14" s="35">
        <f t="shared" ca="1" si="6"/>
        <v>10.954166666666657</v>
      </c>
      <c r="I14" s="35">
        <f t="shared" ca="1" si="6"/>
        <v>11.198611111111104</v>
      </c>
      <c r="J14" s="35">
        <f t="shared" ca="1" si="6"/>
        <v>11.433796296296292</v>
      </c>
      <c r="K14" s="35">
        <f t="shared" ca="1" si="6"/>
        <v>11.659722222222221</v>
      </c>
    </row>
    <row r="15" spans="1:83" x14ac:dyDescent="0.25">
      <c r="B15" s="56">
        <v>0</v>
      </c>
      <c r="C15" s="35">
        <f t="shared" ref="C15:K15" ca="1" si="7">AM7</f>
        <v>9.5185185185185173</v>
      </c>
      <c r="D15" s="35">
        <f t="shared" ca="1" si="7"/>
        <v>9.850925925925921</v>
      </c>
      <c r="E15" s="35">
        <f t="shared" ca="1" si="7"/>
        <v>10.174074074074065</v>
      </c>
      <c r="F15" s="35">
        <f t="shared" ca="1" si="7"/>
        <v>10.487962962962953</v>
      </c>
      <c r="G15" s="35">
        <f t="shared" ca="1" si="7"/>
        <v>10.792592592592582</v>
      </c>
      <c r="H15" s="35">
        <f t="shared" ca="1" si="7"/>
        <v>11.087962962962953</v>
      </c>
      <c r="I15" s="35">
        <f t="shared" ca="1" si="7"/>
        <v>11.374074074074066</v>
      </c>
      <c r="J15" s="35">
        <f t="shared" ca="1" si="7"/>
        <v>11.65092592592592</v>
      </c>
      <c r="K15" s="35">
        <f t="shared" ca="1" si="7"/>
        <v>11.918518518518516</v>
      </c>
    </row>
    <row r="16" spans="1:83" x14ac:dyDescent="0.25">
      <c r="B16" s="56">
        <v>0.25</v>
      </c>
      <c r="C16" s="35">
        <f t="shared" ref="C16:K16" ca="1" si="8">AV7</f>
        <v>9.05972222222222</v>
      </c>
      <c r="D16" s="35">
        <f t="shared" ca="1" si="8"/>
        <v>9.4337962962962916</v>
      </c>
      <c r="E16" s="35">
        <f t="shared" ca="1" si="8"/>
        <v>9.7986111111111036</v>
      </c>
      <c r="F16" s="35">
        <f t="shared" ca="1" si="8"/>
        <v>10.154166666666656</v>
      </c>
      <c r="G16" s="35">
        <f t="shared" ca="1" si="8"/>
        <v>10.500462962962953</v>
      </c>
      <c r="H16" s="35">
        <f t="shared" ca="1" si="8"/>
        <v>10.83749999999999</v>
      </c>
      <c r="I16" s="35">
        <f t="shared" ca="1" si="8"/>
        <v>11.165277777777769</v>
      </c>
      <c r="J16" s="35">
        <f t="shared" ca="1" si="8"/>
        <v>11.483796296296291</v>
      </c>
      <c r="K16" s="35">
        <f t="shared" ca="1" si="8"/>
        <v>11.793055555555554</v>
      </c>
    </row>
    <row r="17" spans="2:11" x14ac:dyDescent="0.25">
      <c r="B17" s="56">
        <v>0.5</v>
      </c>
      <c r="C17" s="35">
        <f t="shared" ref="C17:K17" ca="1" si="9">BE7</f>
        <v>8.216666666666665</v>
      </c>
      <c r="D17" s="35">
        <f t="shared" ca="1" si="9"/>
        <v>8.6324074074074026</v>
      </c>
      <c r="E17" s="35">
        <f t="shared" ca="1" si="9"/>
        <v>9.0388888888888808</v>
      </c>
      <c r="F17" s="35">
        <f t="shared" ca="1" si="9"/>
        <v>9.4361111111111029</v>
      </c>
      <c r="G17" s="35">
        <f t="shared" ca="1" si="9"/>
        <v>9.8240740740740655</v>
      </c>
      <c r="H17" s="35">
        <f t="shared" ca="1" si="9"/>
        <v>10.202777777777769</v>
      </c>
      <c r="I17" s="35">
        <f t="shared" ca="1" si="9"/>
        <v>10.572222222222216</v>
      </c>
      <c r="J17" s="35">
        <f t="shared" ca="1" si="9"/>
        <v>10.932407407407403</v>
      </c>
      <c r="K17" s="35">
        <f t="shared" ca="1" si="9"/>
        <v>11.283333333333331</v>
      </c>
    </row>
    <row r="18" spans="2:11" x14ac:dyDescent="0.25">
      <c r="B18" s="56">
        <v>0.75</v>
      </c>
      <c r="C18" s="35">
        <f t="shared" ref="C18:K18" ca="1" si="10">BN7</f>
        <v>6.9893518518518523</v>
      </c>
      <c r="D18" s="35">
        <f t="shared" ca="1" si="10"/>
        <v>7.446759259259256</v>
      </c>
      <c r="E18" s="35">
        <f t="shared" ca="1" si="10"/>
        <v>7.8949074074074019</v>
      </c>
      <c r="F18" s="35">
        <f t="shared" ca="1" si="10"/>
        <v>8.3337962962962884</v>
      </c>
      <c r="G18" s="35">
        <f t="shared" ca="1" si="10"/>
        <v>8.7634259259259188</v>
      </c>
      <c r="H18" s="35">
        <f t="shared" ca="1" si="10"/>
        <v>9.1837962962962898</v>
      </c>
      <c r="I18" s="35">
        <f t="shared" ca="1" si="10"/>
        <v>9.5949074074074012</v>
      </c>
      <c r="J18" s="35">
        <f t="shared" ca="1" si="10"/>
        <v>9.9967592592592567</v>
      </c>
      <c r="K18" s="35">
        <f t="shared" ca="1" si="10"/>
        <v>10.389351851851853</v>
      </c>
    </row>
    <row r="19" spans="2:11" x14ac:dyDescent="0.25">
      <c r="B19" s="56">
        <v>1</v>
      </c>
      <c r="C19" s="35">
        <f t="shared" ref="C19:K19" ca="1" si="11">BW7</f>
        <v>5.37777777777778</v>
      </c>
      <c r="D19" s="35">
        <f t="shared" ca="1" si="11"/>
        <v>5.8768518518518507</v>
      </c>
      <c r="E19" s="35">
        <f t="shared" ca="1" si="11"/>
        <v>6.3666666666666627</v>
      </c>
      <c r="F19" s="35">
        <f t="shared" ca="1" si="11"/>
        <v>6.847222222222217</v>
      </c>
      <c r="G19" s="35">
        <f t="shared" ca="1" si="11"/>
        <v>7.3185185185185126</v>
      </c>
      <c r="H19" s="35">
        <f t="shared" ca="1" si="11"/>
        <v>7.7805555555555497</v>
      </c>
      <c r="I19" s="35">
        <f t="shared" ca="1" si="11"/>
        <v>8.2333333333333307</v>
      </c>
      <c r="J19" s="35">
        <f t="shared" ca="1" si="11"/>
        <v>8.6768518518518505</v>
      </c>
      <c r="K19" s="35">
        <f t="shared" ca="1" si="11"/>
        <v>9.1111111111111143</v>
      </c>
    </row>
  </sheetData>
  <phoneticPr fontId="2" type="noConversion"/>
  <pageMargins left="0.78740157499999996" right="0.78740157499999996" top="0.984251969" bottom="0.984251969" header="0.4921259845" footer="0.4921259845"/>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CE19"/>
  <sheetViews>
    <sheetView showGridLines="0" workbookViewId="0">
      <selection activeCell="C7" sqref="C7"/>
    </sheetView>
  </sheetViews>
  <sheetFormatPr baseColWidth="10" defaultColWidth="6" defaultRowHeight="12.5" x14ac:dyDescent="0.25"/>
  <cols>
    <col min="1" max="1" width="11" bestFit="1" customWidth="1"/>
  </cols>
  <sheetData>
    <row r="1" spans="1:83" x14ac:dyDescent="0.25">
      <c r="A1" t="s">
        <v>19</v>
      </c>
      <c r="C1" s="45"/>
      <c r="D1" s="45"/>
      <c r="E1" s="45"/>
      <c r="F1" s="46"/>
      <c r="G1" s="46"/>
      <c r="H1" s="46"/>
      <c r="I1" s="46"/>
      <c r="J1" s="46"/>
      <c r="K1" s="46"/>
      <c r="L1" s="46"/>
      <c r="M1" s="46"/>
      <c r="N1" s="46"/>
      <c r="O1" s="46"/>
      <c r="P1" s="46"/>
      <c r="Q1" s="46"/>
      <c r="R1" s="46"/>
      <c r="S1" s="46"/>
      <c r="T1" s="46"/>
      <c r="U1" s="46"/>
      <c r="V1" s="46"/>
      <c r="W1" s="46"/>
      <c r="X1" s="46"/>
      <c r="Y1" s="46"/>
      <c r="Z1" s="46"/>
      <c r="AA1" s="46"/>
      <c r="AB1" s="46"/>
      <c r="AC1" s="46"/>
      <c r="AD1" s="46"/>
      <c r="AE1" s="46"/>
      <c r="AF1" s="46"/>
      <c r="AG1" s="46"/>
      <c r="AH1" s="46"/>
      <c r="AI1" s="46"/>
      <c r="AJ1" s="46"/>
      <c r="AK1" s="46"/>
      <c r="AL1" s="46"/>
      <c r="AM1" s="46"/>
      <c r="AN1" s="46"/>
      <c r="AO1" s="46"/>
      <c r="AP1" s="46"/>
      <c r="AQ1" s="46"/>
      <c r="AR1" s="46"/>
      <c r="AS1" s="46"/>
      <c r="AT1" s="46"/>
      <c r="AU1" s="46"/>
      <c r="AV1" s="46"/>
      <c r="AW1" s="46"/>
      <c r="AX1" s="46"/>
      <c r="AY1" s="46"/>
      <c r="AZ1" s="46"/>
      <c r="BA1" s="46"/>
      <c r="BB1" s="46"/>
      <c r="BC1" s="46"/>
      <c r="BD1" s="46"/>
      <c r="BE1" s="46"/>
      <c r="BF1" s="46"/>
      <c r="BG1" s="46"/>
      <c r="BH1" s="46"/>
      <c r="BI1" s="46"/>
      <c r="BJ1" s="46"/>
      <c r="BK1" s="46"/>
      <c r="BL1" s="46"/>
      <c r="BM1" s="46"/>
      <c r="BN1" s="46"/>
      <c r="BO1" s="46"/>
      <c r="BP1" s="46"/>
      <c r="BQ1" s="46"/>
      <c r="BR1" s="46"/>
      <c r="BS1" s="46"/>
      <c r="BT1" s="46"/>
      <c r="BU1" s="46"/>
      <c r="BV1" s="46"/>
      <c r="BW1" s="46"/>
      <c r="BX1" s="46"/>
      <c r="BY1" s="46"/>
      <c r="BZ1" s="46"/>
      <c r="CA1" s="46"/>
      <c r="CB1" s="46"/>
      <c r="CC1" s="46"/>
      <c r="CD1" s="46"/>
      <c r="CE1" s="46"/>
    </row>
    <row r="2" spans="1:83" x14ac:dyDescent="0.25">
      <c r="A2" s="40">
        <f ca="1">'Matrix Calculation'!AJ18</f>
        <v>10.792592592592582</v>
      </c>
      <c r="C2" s="45">
        <v>-1</v>
      </c>
      <c r="D2" s="45">
        <v>-0.75</v>
      </c>
      <c r="E2" s="45">
        <v>-0.5</v>
      </c>
      <c r="F2" s="46">
        <v>-0.25</v>
      </c>
      <c r="G2" s="46">
        <v>0</v>
      </c>
      <c r="H2" s="46">
        <v>0.25</v>
      </c>
      <c r="I2" s="46">
        <v>0.5</v>
      </c>
      <c r="J2" s="46">
        <v>0.75</v>
      </c>
      <c r="K2" s="46">
        <v>1</v>
      </c>
      <c r="L2" s="46">
        <v>-1</v>
      </c>
      <c r="M2" s="46">
        <v>-0.75</v>
      </c>
      <c r="N2" s="46">
        <v>-0.5</v>
      </c>
      <c r="O2" s="46">
        <v>-0.25</v>
      </c>
      <c r="P2" s="46">
        <v>0</v>
      </c>
      <c r="Q2" s="46">
        <v>0.25</v>
      </c>
      <c r="R2" s="46">
        <v>0.5</v>
      </c>
      <c r="S2" s="46">
        <v>0.75</v>
      </c>
      <c r="T2" s="46">
        <v>1</v>
      </c>
      <c r="U2" s="46">
        <v>-1</v>
      </c>
      <c r="V2" s="46">
        <v>-0.75</v>
      </c>
      <c r="W2" s="46">
        <v>-0.5</v>
      </c>
      <c r="X2" s="46">
        <v>-0.25</v>
      </c>
      <c r="Y2" s="46">
        <v>0</v>
      </c>
      <c r="Z2" s="46">
        <v>0.25</v>
      </c>
      <c r="AA2" s="46">
        <v>0.5</v>
      </c>
      <c r="AB2" s="46">
        <v>0.75</v>
      </c>
      <c r="AC2" s="46">
        <v>1</v>
      </c>
      <c r="AD2" s="46">
        <v>-1</v>
      </c>
      <c r="AE2" s="46">
        <v>-0.75</v>
      </c>
      <c r="AF2" s="46">
        <v>-0.5</v>
      </c>
      <c r="AG2" s="46">
        <v>-0.25</v>
      </c>
      <c r="AH2" s="46">
        <v>0</v>
      </c>
      <c r="AI2" s="46">
        <v>0.25</v>
      </c>
      <c r="AJ2" s="46">
        <v>0.5</v>
      </c>
      <c r="AK2" s="46">
        <v>0.75</v>
      </c>
      <c r="AL2" s="46">
        <v>1</v>
      </c>
      <c r="AM2" s="46">
        <v>-1</v>
      </c>
      <c r="AN2" s="46">
        <v>-0.75</v>
      </c>
      <c r="AO2" s="46">
        <v>-0.5</v>
      </c>
      <c r="AP2" s="46">
        <v>-0.25</v>
      </c>
      <c r="AQ2" s="46">
        <v>0</v>
      </c>
      <c r="AR2" s="46">
        <v>0.25</v>
      </c>
      <c r="AS2" s="46">
        <v>0.5</v>
      </c>
      <c r="AT2" s="46">
        <v>0.75</v>
      </c>
      <c r="AU2" s="46">
        <v>1</v>
      </c>
      <c r="AV2" s="46">
        <v>-1</v>
      </c>
      <c r="AW2" s="46">
        <v>-0.75</v>
      </c>
      <c r="AX2" s="46">
        <v>-0.5</v>
      </c>
      <c r="AY2" s="46">
        <v>-0.25</v>
      </c>
      <c r="AZ2" s="46">
        <v>0</v>
      </c>
      <c r="BA2" s="46">
        <v>0.25</v>
      </c>
      <c r="BB2" s="46">
        <v>0.5</v>
      </c>
      <c r="BC2" s="46">
        <v>0.75</v>
      </c>
      <c r="BD2" s="46">
        <v>1</v>
      </c>
      <c r="BE2" s="46">
        <v>-1</v>
      </c>
      <c r="BF2" s="46">
        <v>-0.75</v>
      </c>
      <c r="BG2" s="46">
        <v>-0.5</v>
      </c>
      <c r="BH2" s="46">
        <v>-0.25</v>
      </c>
      <c r="BI2" s="46">
        <v>0</v>
      </c>
      <c r="BJ2" s="46">
        <v>0.25</v>
      </c>
      <c r="BK2" s="46">
        <v>0.5</v>
      </c>
      <c r="BL2" s="46">
        <v>0.75</v>
      </c>
      <c r="BM2" s="46">
        <v>1</v>
      </c>
      <c r="BN2" s="46">
        <v>-1</v>
      </c>
      <c r="BO2" s="46">
        <v>-0.75</v>
      </c>
      <c r="BP2" s="46">
        <v>-0.5</v>
      </c>
      <c r="BQ2" s="46">
        <v>-0.25</v>
      </c>
      <c r="BR2" s="46">
        <v>0</v>
      </c>
      <c r="BS2" s="46">
        <v>0.25</v>
      </c>
      <c r="BT2" s="46">
        <v>0.5</v>
      </c>
      <c r="BU2" s="46">
        <v>0.75</v>
      </c>
      <c r="BV2" s="46">
        <v>1</v>
      </c>
      <c r="BW2" s="46">
        <v>-1</v>
      </c>
      <c r="BX2" s="46">
        <v>-0.75</v>
      </c>
      <c r="BY2" s="46">
        <v>-0.5</v>
      </c>
      <c r="BZ2" s="46">
        <v>-0.25</v>
      </c>
      <c r="CA2" s="46">
        <v>0</v>
      </c>
      <c r="CB2" s="46">
        <v>0.25</v>
      </c>
      <c r="CC2" s="46">
        <v>0.5</v>
      </c>
      <c r="CD2" s="46">
        <v>0.75</v>
      </c>
      <c r="CE2" s="46">
        <v>1</v>
      </c>
    </row>
    <row r="3" spans="1:83" x14ac:dyDescent="0.25">
      <c r="A3" s="54">
        <f ca="1">'Matrix Calculation'!AJ20</f>
        <v>1.5000000000000004</v>
      </c>
      <c r="B3" t="s">
        <v>11</v>
      </c>
      <c r="C3" s="47">
        <v>-1</v>
      </c>
      <c r="D3" s="47">
        <v>-1</v>
      </c>
      <c r="E3" s="47">
        <v>-1</v>
      </c>
      <c r="F3" s="48">
        <v>-1</v>
      </c>
      <c r="G3" s="42">
        <v>-1</v>
      </c>
      <c r="H3" s="42">
        <v>-1</v>
      </c>
      <c r="I3" s="42">
        <v>-1</v>
      </c>
      <c r="J3" s="42">
        <v>-1</v>
      </c>
      <c r="K3" s="42">
        <v>-1</v>
      </c>
      <c r="L3" s="42">
        <v>-0.75</v>
      </c>
      <c r="M3" s="42">
        <v>-0.75</v>
      </c>
      <c r="N3" s="42">
        <v>-0.75</v>
      </c>
      <c r="O3" s="42">
        <v>-0.75</v>
      </c>
      <c r="P3" s="48">
        <v>-0.75</v>
      </c>
      <c r="Q3" s="48">
        <v>-0.75</v>
      </c>
      <c r="R3" s="49">
        <v>-0.75</v>
      </c>
      <c r="S3" s="49">
        <v>-0.75</v>
      </c>
      <c r="T3" s="49">
        <v>-0.75</v>
      </c>
      <c r="U3" s="49">
        <v>-0.5</v>
      </c>
      <c r="V3" s="49">
        <v>-0.5</v>
      </c>
      <c r="W3" s="49">
        <v>-0.5</v>
      </c>
      <c r="X3" s="49">
        <v>-0.5</v>
      </c>
      <c r="Y3" s="49">
        <v>-0.5</v>
      </c>
      <c r="Z3" s="49">
        <v>-0.5</v>
      </c>
      <c r="AA3" s="49">
        <v>-0.5</v>
      </c>
      <c r="AB3" s="49">
        <v>-0.5</v>
      </c>
      <c r="AC3" s="49">
        <v>-0.5</v>
      </c>
      <c r="AD3" s="49">
        <v>-0.25</v>
      </c>
      <c r="AE3" s="49">
        <v>-0.25</v>
      </c>
      <c r="AF3" s="49">
        <v>-0.25</v>
      </c>
      <c r="AG3" s="49">
        <v>-0.25</v>
      </c>
      <c r="AH3" s="49">
        <v>-0.25</v>
      </c>
      <c r="AI3" s="49">
        <v>-0.25</v>
      </c>
      <c r="AJ3" s="49">
        <v>-0.25</v>
      </c>
      <c r="AK3" s="49">
        <v>-0.25</v>
      </c>
      <c r="AL3" s="49">
        <v>-0.25</v>
      </c>
      <c r="AM3" s="49">
        <v>0</v>
      </c>
      <c r="AN3" s="49">
        <v>0</v>
      </c>
      <c r="AO3" s="49">
        <v>0</v>
      </c>
      <c r="AP3" s="49">
        <v>0</v>
      </c>
      <c r="AQ3" s="49">
        <v>0</v>
      </c>
      <c r="AR3" s="49">
        <v>0</v>
      </c>
      <c r="AS3" s="49">
        <v>0</v>
      </c>
      <c r="AT3" s="49">
        <v>0</v>
      </c>
      <c r="AU3" s="49">
        <v>0</v>
      </c>
      <c r="AV3" s="49">
        <v>0.25</v>
      </c>
      <c r="AW3" s="49">
        <v>0.25</v>
      </c>
      <c r="AX3" s="49">
        <v>0.25</v>
      </c>
      <c r="AY3" s="49">
        <v>0.25</v>
      </c>
      <c r="AZ3" s="49">
        <v>0.25</v>
      </c>
      <c r="BA3" s="49">
        <v>0.25</v>
      </c>
      <c r="BB3" s="49">
        <v>0.25</v>
      </c>
      <c r="BC3" s="49">
        <v>0.25</v>
      </c>
      <c r="BD3" s="49">
        <v>0.25</v>
      </c>
      <c r="BE3" s="49">
        <v>0.5</v>
      </c>
      <c r="BF3" s="49">
        <v>0.5</v>
      </c>
      <c r="BG3" s="49">
        <v>0.5</v>
      </c>
      <c r="BH3" s="49">
        <v>0.5</v>
      </c>
      <c r="BI3" s="49">
        <v>0.5</v>
      </c>
      <c r="BJ3" s="49">
        <v>0.5</v>
      </c>
      <c r="BK3" s="49">
        <v>0.5</v>
      </c>
      <c r="BL3" s="49">
        <v>0.5</v>
      </c>
      <c r="BM3" s="49">
        <v>0.5</v>
      </c>
      <c r="BN3" s="49">
        <v>0.75</v>
      </c>
      <c r="BO3" s="49">
        <v>0.75</v>
      </c>
      <c r="BP3" s="49">
        <v>0.75</v>
      </c>
      <c r="BQ3" s="49">
        <v>0.75</v>
      </c>
      <c r="BR3" s="49">
        <v>0.75</v>
      </c>
      <c r="BS3" s="49">
        <v>0.75</v>
      </c>
      <c r="BT3" s="49">
        <v>0.75</v>
      </c>
      <c r="BU3" s="49">
        <v>0.75</v>
      </c>
      <c r="BV3" s="49">
        <v>0.75</v>
      </c>
      <c r="BW3" s="49">
        <v>1</v>
      </c>
      <c r="BX3" s="49">
        <v>1</v>
      </c>
      <c r="BY3" s="49">
        <v>1</v>
      </c>
      <c r="BZ3" s="49">
        <v>1</v>
      </c>
      <c r="CA3" s="49">
        <v>1</v>
      </c>
      <c r="CB3" s="49">
        <v>1</v>
      </c>
      <c r="CC3" s="49">
        <v>1</v>
      </c>
      <c r="CD3" s="49">
        <v>1</v>
      </c>
      <c r="CE3" s="49">
        <v>1</v>
      </c>
    </row>
    <row r="4" spans="1:83" x14ac:dyDescent="0.25">
      <c r="A4" s="54">
        <f ca="1">'Matrix Calculation'!AJ21</f>
        <v>-0.40000000000000036</v>
      </c>
      <c r="B4" t="s">
        <v>17</v>
      </c>
      <c r="C4" s="47">
        <v>1</v>
      </c>
      <c r="D4" s="47">
        <v>0.5625</v>
      </c>
      <c r="E4" s="47">
        <v>0.25</v>
      </c>
      <c r="F4" s="48">
        <v>6.25E-2</v>
      </c>
      <c r="G4" s="42">
        <v>0</v>
      </c>
      <c r="H4" s="42">
        <v>6.25E-2</v>
      </c>
      <c r="I4" s="42">
        <v>0.25</v>
      </c>
      <c r="J4" s="43">
        <v>0.5625</v>
      </c>
      <c r="K4" s="42">
        <v>1</v>
      </c>
      <c r="L4" s="42">
        <v>1</v>
      </c>
      <c r="M4" s="42">
        <v>0.5625</v>
      </c>
      <c r="N4" s="42">
        <v>0.25</v>
      </c>
      <c r="O4" s="42">
        <v>6.25E-2</v>
      </c>
      <c r="P4" s="48">
        <v>0</v>
      </c>
      <c r="Q4" s="48">
        <v>6.25E-2</v>
      </c>
      <c r="R4" s="49">
        <v>0.25</v>
      </c>
      <c r="S4" s="49">
        <v>0.5625</v>
      </c>
      <c r="T4" s="49">
        <v>1</v>
      </c>
      <c r="U4" s="49">
        <v>1</v>
      </c>
      <c r="V4" s="49">
        <v>0.5625</v>
      </c>
      <c r="W4" s="49">
        <v>0.25</v>
      </c>
      <c r="X4" s="49">
        <v>6.25E-2</v>
      </c>
      <c r="Y4" s="49">
        <v>0</v>
      </c>
      <c r="Z4" s="49">
        <v>6.25E-2</v>
      </c>
      <c r="AA4" s="49">
        <v>0.25</v>
      </c>
      <c r="AB4" s="49">
        <v>0.5625</v>
      </c>
      <c r="AC4" s="49">
        <v>1</v>
      </c>
      <c r="AD4" s="49">
        <v>1</v>
      </c>
      <c r="AE4" s="49">
        <v>0.5625</v>
      </c>
      <c r="AF4" s="49">
        <v>0.25</v>
      </c>
      <c r="AG4" s="49">
        <v>6.25E-2</v>
      </c>
      <c r="AH4" s="49">
        <v>0</v>
      </c>
      <c r="AI4" s="49">
        <v>6.25E-2</v>
      </c>
      <c r="AJ4" s="49">
        <v>0.25</v>
      </c>
      <c r="AK4" s="49">
        <v>0.5625</v>
      </c>
      <c r="AL4" s="49">
        <v>1</v>
      </c>
      <c r="AM4" s="49">
        <v>1</v>
      </c>
      <c r="AN4" s="49">
        <v>0.5625</v>
      </c>
      <c r="AO4" s="49">
        <v>0.25</v>
      </c>
      <c r="AP4" s="49">
        <v>6.25E-2</v>
      </c>
      <c r="AQ4" s="49">
        <v>0</v>
      </c>
      <c r="AR4" s="49">
        <v>6.25E-2</v>
      </c>
      <c r="AS4" s="49">
        <v>0.25</v>
      </c>
      <c r="AT4" s="49">
        <v>0.5625</v>
      </c>
      <c r="AU4" s="49">
        <v>1</v>
      </c>
      <c r="AV4" s="49">
        <v>1</v>
      </c>
      <c r="AW4" s="49">
        <v>0.5625</v>
      </c>
      <c r="AX4" s="49">
        <v>0.25</v>
      </c>
      <c r="AY4" s="49">
        <v>6.25E-2</v>
      </c>
      <c r="AZ4" s="49">
        <v>0</v>
      </c>
      <c r="BA4" s="49">
        <v>6.25E-2</v>
      </c>
      <c r="BB4" s="49">
        <v>0.25</v>
      </c>
      <c r="BC4" s="49">
        <v>0.5625</v>
      </c>
      <c r="BD4" s="49">
        <v>1</v>
      </c>
      <c r="BE4" s="49">
        <v>1</v>
      </c>
      <c r="BF4" s="49">
        <v>0.5625</v>
      </c>
      <c r="BG4" s="49">
        <v>0.25</v>
      </c>
      <c r="BH4" s="49">
        <v>6.25E-2</v>
      </c>
      <c r="BI4" s="49">
        <v>0</v>
      </c>
      <c r="BJ4" s="49">
        <v>6.25E-2</v>
      </c>
      <c r="BK4" s="49">
        <v>0.25</v>
      </c>
      <c r="BL4" s="49">
        <v>0.5625</v>
      </c>
      <c r="BM4" s="49">
        <v>1</v>
      </c>
      <c r="BN4" s="49">
        <v>1</v>
      </c>
      <c r="BO4" s="49">
        <v>0.5625</v>
      </c>
      <c r="BP4" s="49">
        <v>0.25</v>
      </c>
      <c r="BQ4" s="49">
        <v>6.25E-2</v>
      </c>
      <c r="BR4" s="49">
        <v>0</v>
      </c>
      <c r="BS4" s="49">
        <v>6.25E-2</v>
      </c>
      <c r="BT4" s="49">
        <v>0.25</v>
      </c>
      <c r="BU4" s="49">
        <v>0.5625</v>
      </c>
      <c r="BV4" s="49">
        <v>1</v>
      </c>
      <c r="BW4" s="49">
        <v>1</v>
      </c>
      <c r="BX4" s="49">
        <v>0.5625</v>
      </c>
      <c r="BY4" s="49">
        <v>0.25</v>
      </c>
      <c r="BZ4" s="49">
        <v>6.25E-2</v>
      </c>
      <c r="CA4" s="49">
        <v>0</v>
      </c>
      <c r="CB4" s="49">
        <v>6.25E-2</v>
      </c>
      <c r="CC4" s="49">
        <v>0.25</v>
      </c>
      <c r="CD4" s="49">
        <v>0.5625</v>
      </c>
      <c r="CE4" s="49">
        <v>1</v>
      </c>
    </row>
    <row r="5" spans="1:83" x14ac:dyDescent="0.25">
      <c r="A5" s="54">
        <f ca="1">'Matrix Calculation'!AJ23</f>
        <v>2.0925925925925952</v>
      </c>
      <c r="B5" t="s">
        <v>13</v>
      </c>
      <c r="C5" s="47">
        <v>1</v>
      </c>
      <c r="D5" s="47">
        <v>1</v>
      </c>
      <c r="E5" s="47">
        <v>1</v>
      </c>
      <c r="F5" s="48">
        <v>1</v>
      </c>
      <c r="G5" s="42">
        <v>1</v>
      </c>
      <c r="H5" s="42">
        <v>1</v>
      </c>
      <c r="I5" s="42">
        <v>1</v>
      </c>
      <c r="J5" s="43">
        <v>1</v>
      </c>
      <c r="K5" s="42">
        <v>1</v>
      </c>
      <c r="L5" s="42">
        <v>0.5625</v>
      </c>
      <c r="M5" s="42">
        <v>0.5625</v>
      </c>
      <c r="N5" s="42">
        <v>0.5625</v>
      </c>
      <c r="O5" s="42">
        <v>0.5625</v>
      </c>
      <c r="P5" s="48">
        <v>0.5625</v>
      </c>
      <c r="Q5" s="48">
        <v>0.5625</v>
      </c>
      <c r="R5" s="49">
        <v>0.5625</v>
      </c>
      <c r="S5" s="49">
        <v>0.5625</v>
      </c>
      <c r="T5" s="49">
        <v>0.5625</v>
      </c>
      <c r="U5" s="49">
        <v>0.25</v>
      </c>
      <c r="V5" s="49">
        <v>0.25</v>
      </c>
      <c r="W5" s="49">
        <v>0.25</v>
      </c>
      <c r="X5" s="49">
        <v>0.25</v>
      </c>
      <c r="Y5" s="49">
        <v>0.25</v>
      </c>
      <c r="Z5" s="49">
        <v>0.25</v>
      </c>
      <c r="AA5" s="49">
        <v>0.25</v>
      </c>
      <c r="AB5" s="49">
        <v>0.25</v>
      </c>
      <c r="AC5" s="49">
        <v>0.25</v>
      </c>
      <c r="AD5" s="49">
        <v>6.25E-2</v>
      </c>
      <c r="AE5" s="49">
        <v>6.25E-2</v>
      </c>
      <c r="AF5" s="49">
        <v>6.25E-2</v>
      </c>
      <c r="AG5" s="49">
        <v>6.25E-2</v>
      </c>
      <c r="AH5" s="49">
        <v>6.25E-2</v>
      </c>
      <c r="AI5" s="49">
        <v>6.25E-2</v>
      </c>
      <c r="AJ5" s="49">
        <v>6.25E-2</v>
      </c>
      <c r="AK5" s="49">
        <v>6.25E-2</v>
      </c>
      <c r="AL5" s="49">
        <v>6.25E-2</v>
      </c>
      <c r="AM5" s="49">
        <v>0</v>
      </c>
      <c r="AN5" s="49">
        <v>0</v>
      </c>
      <c r="AO5" s="49">
        <v>0</v>
      </c>
      <c r="AP5" s="49">
        <v>0</v>
      </c>
      <c r="AQ5" s="49">
        <v>0</v>
      </c>
      <c r="AR5" s="49">
        <v>0</v>
      </c>
      <c r="AS5" s="49">
        <v>0</v>
      </c>
      <c r="AT5" s="49">
        <v>0</v>
      </c>
      <c r="AU5" s="49">
        <v>0</v>
      </c>
      <c r="AV5" s="49">
        <v>6.25E-2</v>
      </c>
      <c r="AW5" s="49">
        <v>6.25E-2</v>
      </c>
      <c r="AX5" s="49">
        <v>6.25E-2</v>
      </c>
      <c r="AY5" s="49">
        <v>6.25E-2</v>
      </c>
      <c r="AZ5" s="49">
        <v>6.25E-2</v>
      </c>
      <c r="BA5" s="49">
        <v>6.25E-2</v>
      </c>
      <c r="BB5" s="49">
        <v>6.25E-2</v>
      </c>
      <c r="BC5" s="49">
        <v>6.25E-2</v>
      </c>
      <c r="BD5" s="49">
        <v>6.25E-2</v>
      </c>
      <c r="BE5" s="49">
        <v>0.25</v>
      </c>
      <c r="BF5" s="49">
        <v>0.25</v>
      </c>
      <c r="BG5" s="49">
        <v>0.25</v>
      </c>
      <c r="BH5" s="49">
        <v>0.25</v>
      </c>
      <c r="BI5" s="49">
        <v>0.25</v>
      </c>
      <c r="BJ5" s="49">
        <v>0.25</v>
      </c>
      <c r="BK5" s="49">
        <v>0.25</v>
      </c>
      <c r="BL5" s="49">
        <v>0.25</v>
      </c>
      <c r="BM5" s="49">
        <v>0.25</v>
      </c>
      <c r="BN5" s="49">
        <v>0.5625</v>
      </c>
      <c r="BO5" s="49">
        <v>0.5625</v>
      </c>
      <c r="BP5" s="49">
        <v>0.5625</v>
      </c>
      <c r="BQ5" s="49">
        <v>0.5625</v>
      </c>
      <c r="BR5" s="49">
        <v>0.5625</v>
      </c>
      <c r="BS5" s="49">
        <v>0.5625</v>
      </c>
      <c r="BT5" s="49">
        <v>0.5625</v>
      </c>
      <c r="BU5" s="49">
        <v>0.5625</v>
      </c>
      <c r="BV5" s="49">
        <v>0.5625</v>
      </c>
      <c r="BW5" s="49">
        <v>1</v>
      </c>
      <c r="BX5" s="49">
        <v>1</v>
      </c>
      <c r="BY5" s="49">
        <v>1</v>
      </c>
      <c r="BZ5" s="49">
        <v>1</v>
      </c>
      <c r="CA5" s="49">
        <v>1</v>
      </c>
      <c r="CB5" s="49">
        <v>1</v>
      </c>
      <c r="CC5" s="49">
        <v>1</v>
      </c>
      <c r="CD5" s="49">
        <v>1</v>
      </c>
      <c r="CE5" s="49">
        <v>1</v>
      </c>
    </row>
    <row r="6" spans="1:83" x14ac:dyDescent="0.25">
      <c r="A6" s="54">
        <f ca="1">'Matrix Calculation'!AJ24</f>
        <v>-3.0740740740740691</v>
      </c>
      <c r="B6" t="s">
        <v>16</v>
      </c>
      <c r="C6" s="50">
        <v>1</v>
      </c>
      <c r="D6" s="50">
        <v>0.75</v>
      </c>
      <c r="E6" s="50">
        <v>0.5</v>
      </c>
      <c r="F6" s="51">
        <v>0.25</v>
      </c>
      <c r="G6" s="52">
        <v>0</v>
      </c>
      <c r="H6" s="52">
        <v>-0.25</v>
      </c>
      <c r="I6" s="52">
        <v>-0.5</v>
      </c>
      <c r="J6" s="52">
        <v>-0.75</v>
      </c>
      <c r="K6" s="52">
        <v>-1</v>
      </c>
      <c r="L6" s="52">
        <v>0.75</v>
      </c>
      <c r="M6" s="52">
        <v>0.5625</v>
      </c>
      <c r="N6" s="52">
        <v>0.375</v>
      </c>
      <c r="O6" s="52">
        <v>0.1875</v>
      </c>
      <c r="P6" s="51">
        <v>0</v>
      </c>
      <c r="Q6" s="51">
        <v>-0.1875</v>
      </c>
      <c r="R6" s="51">
        <v>-0.375</v>
      </c>
      <c r="S6" s="51">
        <v>-0.5625</v>
      </c>
      <c r="T6" s="51">
        <v>-0.75</v>
      </c>
      <c r="U6" s="51">
        <v>0.5</v>
      </c>
      <c r="V6" s="51">
        <v>0.375</v>
      </c>
      <c r="W6" s="51">
        <v>0.25</v>
      </c>
      <c r="X6" s="51">
        <v>0.125</v>
      </c>
      <c r="Y6" s="51">
        <v>0</v>
      </c>
      <c r="Z6" s="51">
        <v>-0.125</v>
      </c>
      <c r="AA6" s="51">
        <v>-0.25</v>
      </c>
      <c r="AB6" s="51">
        <v>-0.375</v>
      </c>
      <c r="AC6" s="51">
        <v>-0.5</v>
      </c>
      <c r="AD6" s="51">
        <v>0.25</v>
      </c>
      <c r="AE6" s="51">
        <v>0.1875</v>
      </c>
      <c r="AF6" s="51">
        <v>0.125</v>
      </c>
      <c r="AG6" s="51">
        <v>6.25E-2</v>
      </c>
      <c r="AH6" s="51">
        <v>0</v>
      </c>
      <c r="AI6" s="51">
        <v>-6.25E-2</v>
      </c>
      <c r="AJ6" s="51">
        <v>-0.125</v>
      </c>
      <c r="AK6" s="51">
        <v>-0.1875</v>
      </c>
      <c r="AL6" s="51">
        <v>-0.25</v>
      </c>
      <c r="AM6" s="51">
        <v>0</v>
      </c>
      <c r="AN6" s="51">
        <v>0</v>
      </c>
      <c r="AO6" s="51">
        <v>0</v>
      </c>
      <c r="AP6" s="51">
        <v>0</v>
      </c>
      <c r="AQ6" s="51">
        <v>0</v>
      </c>
      <c r="AR6" s="51">
        <v>0</v>
      </c>
      <c r="AS6" s="51">
        <v>0</v>
      </c>
      <c r="AT6" s="51">
        <v>0</v>
      </c>
      <c r="AU6" s="51">
        <v>0</v>
      </c>
      <c r="AV6" s="51">
        <v>-0.25</v>
      </c>
      <c r="AW6" s="51">
        <v>-0.1875</v>
      </c>
      <c r="AX6" s="51">
        <v>-0.125</v>
      </c>
      <c r="AY6" s="51">
        <v>-6.25E-2</v>
      </c>
      <c r="AZ6" s="51">
        <v>0</v>
      </c>
      <c r="BA6" s="51">
        <v>6.25E-2</v>
      </c>
      <c r="BB6" s="51">
        <v>0.125</v>
      </c>
      <c r="BC6" s="51">
        <v>0.1875</v>
      </c>
      <c r="BD6" s="51">
        <v>0.25</v>
      </c>
      <c r="BE6" s="51">
        <v>-0.5</v>
      </c>
      <c r="BF6" s="51">
        <v>-0.375</v>
      </c>
      <c r="BG6" s="51">
        <v>-0.25</v>
      </c>
      <c r="BH6" s="51">
        <v>-0.125</v>
      </c>
      <c r="BI6" s="51">
        <v>0</v>
      </c>
      <c r="BJ6" s="51">
        <v>0.125</v>
      </c>
      <c r="BK6" s="51">
        <v>0.25</v>
      </c>
      <c r="BL6" s="51">
        <v>0.375</v>
      </c>
      <c r="BM6" s="51">
        <v>0.5</v>
      </c>
      <c r="BN6" s="51">
        <v>-0.75</v>
      </c>
      <c r="BO6" s="51">
        <v>-0.5625</v>
      </c>
      <c r="BP6" s="51">
        <v>-0.375</v>
      </c>
      <c r="BQ6" s="51">
        <v>-0.1875</v>
      </c>
      <c r="BR6" s="51">
        <v>0</v>
      </c>
      <c r="BS6" s="51">
        <v>0.1875</v>
      </c>
      <c r="BT6" s="51">
        <v>0.375</v>
      </c>
      <c r="BU6" s="51">
        <v>0.5625</v>
      </c>
      <c r="BV6" s="51">
        <v>0.75</v>
      </c>
      <c r="BW6" s="51">
        <v>-1</v>
      </c>
      <c r="BX6" s="51">
        <v>-0.75</v>
      </c>
      <c r="BY6" s="51">
        <v>-0.5</v>
      </c>
      <c r="BZ6" s="51">
        <v>-0.25</v>
      </c>
      <c r="CA6" s="51">
        <v>0</v>
      </c>
      <c r="CB6" s="51">
        <v>0.25</v>
      </c>
      <c r="CC6" s="51">
        <v>0.5</v>
      </c>
      <c r="CD6" s="51">
        <v>0.75</v>
      </c>
      <c r="CE6" s="51">
        <v>1</v>
      </c>
    </row>
    <row r="7" spans="1:83" ht="13" x14ac:dyDescent="0.3">
      <c r="A7" s="55">
        <f ca="1">'Matrix Calculation'!AJ27</f>
        <v>0.49999999999999978</v>
      </c>
      <c r="B7" t="s">
        <v>18</v>
      </c>
      <c r="C7" s="53">
        <f t="shared" ref="C7:AH7" ca="1" si="0">SUMPRODUCT($A$3:$A$7,C2:C6)+$A$2</f>
        <v>9.2111111111111086</v>
      </c>
      <c r="D7" s="53">
        <f t="shared" ca="1" si="0"/>
        <v>8.5456018518518473</v>
      </c>
      <c r="E7" s="53">
        <f t="shared" ca="1" si="0"/>
        <v>8.1416666666666622</v>
      </c>
      <c r="F7" s="53">
        <f t="shared" ca="1" si="0"/>
        <v>7.9993055555555506</v>
      </c>
      <c r="G7" s="53">
        <f t="shared" ca="1" si="0"/>
        <v>8.1185185185185134</v>
      </c>
      <c r="H7" s="53">
        <f t="shared" ca="1" si="0"/>
        <v>8.4993055555555515</v>
      </c>
      <c r="I7" s="53">
        <f t="shared" ca="1" si="0"/>
        <v>9.1416666666666622</v>
      </c>
      <c r="J7" s="53">
        <f t="shared" ca="1" si="0"/>
        <v>10.045601851851849</v>
      </c>
      <c r="K7" s="53">
        <f t="shared" ca="1" si="0"/>
        <v>11.211111111111109</v>
      </c>
      <c r="L7" s="53">
        <f t="shared" ca="1" si="0"/>
        <v>10.331018518518514</v>
      </c>
      <c r="M7" s="53">
        <f t="shared" ca="1" si="0"/>
        <v>9.6967592592592524</v>
      </c>
      <c r="N7" s="53">
        <f t="shared" ca="1" si="0"/>
        <v>9.3240740740740673</v>
      </c>
      <c r="O7" s="53">
        <f t="shared" ca="1" si="0"/>
        <v>9.2129629629629548</v>
      </c>
      <c r="P7" s="53">
        <f t="shared" ca="1" si="0"/>
        <v>9.3634259259259185</v>
      </c>
      <c r="Q7" s="53">
        <f t="shared" ca="1" si="0"/>
        <v>9.7754629629629566</v>
      </c>
      <c r="R7" s="53">
        <f t="shared" ca="1" si="0"/>
        <v>10.449074074074067</v>
      </c>
      <c r="S7" s="53">
        <f t="shared" ca="1" si="0"/>
        <v>11.384259259259254</v>
      </c>
      <c r="T7" s="53">
        <f t="shared" ca="1" si="0"/>
        <v>12.581018518518514</v>
      </c>
      <c r="U7" s="53">
        <f t="shared" ca="1" si="0"/>
        <v>11.066666666666659</v>
      </c>
      <c r="V7" s="53">
        <f t="shared" ca="1" si="0"/>
        <v>10.4636574074074</v>
      </c>
      <c r="W7" s="53">
        <f t="shared" ca="1" si="0"/>
        <v>10.122222222222213</v>
      </c>
      <c r="X7" s="53">
        <f t="shared" ca="1" si="0"/>
        <v>10.042361111111102</v>
      </c>
      <c r="Y7" s="53">
        <f t="shared" ca="1" si="0"/>
        <v>10.224074074074064</v>
      </c>
      <c r="Z7" s="53">
        <f t="shared" ca="1" si="0"/>
        <v>10.667361111111102</v>
      </c>
      <c r="AA7" s="53">
        <f t="shared" ca="1" si="0"/>
        <v>11.372222222222215</v>
      </c>
      <c r="AB7" s="53">
        <f t="shared" ca="1" si="0"/>
        <v>12.3386574074074</v>
      </c>
      <c r="AC7" s="53">
        <f t="shared" ca="1" si="0"/>
        <v>13.566666666666661</v>
      </c>
      <c r="AD7" s="53">
        <f t="shared" ca="1" si="0"/>
        <v>11.418055555555547</v>
      </c>
      <c r="AE7" s="53">
        <f t="shared" ca="1" si="0"/>
        <v>10.846296296296288</v>
      </c>
      <c r="AF7" s="53">
        <f t="shared" ca="1" si="0"/>
        <v>10.536111111111101</v>
      </c>
      <c r="AG7" s="53">
        <f t="shared" ca="1" si="0"/>
        <v>10.48749999999999</v>
      </c>
      <c r="AH7" s="53">
        <f t="shared" ca="1" si="0"/>
        <v>10.700462962962952</v>
      </c>
      <c r="AI7" s="53">
        <f t="shared" ref="AI7:BN7" ca="1" si="1">SUMPRODUCT($A$3:$A$7,AI2:AI6)+$A$2</f>
        <v>11.17499999999999</v>
      </c>
      <c r="AJ7" s="53">
        <f t="shared" ca="1" si="1"/>
        <v>11.911111111111103</v>
      </c>
      <c r="AK7" s="53">
        <f t="shared" ca="1" si="1"/>
        <v>12.908796296296288</v>
      </c>
      <c r="AL7" s="53">
        <f t="shared" ca="1" si="1"/>
        <v>14.168055555555549</v>
      </c>
      <c r="AM7" s="53">
        <f t="shared" ca="1" si="1"/>
        <v>11.385185185185177</v>
      </c>
      <c r="AN7" s="53">
        <f t="shared" ca="1" si="1"/>
        <v>10.844675925925916</v>
      </c>
      <c r="AO7" s="53">
        <f t="shared" ca="1" si="1"/>
        <v>10.565740740740731</v>
      </c>
      <c r="AP7" s="53">
        <f t="shared" ca="1" si="1"/>
        <v>10.548379629629618</v>
      </c>
      <c r="AQ7" s="53">
        <f t="shared" ca="1" si="1"/>
        <v>10.792592592592582</v>
      </c>
      <c r="AR7" s="53">
        <f t="shared" ca="1" si="1"/>
        <v>11.29837962962962</v>
      </c>
      <c r="AS7" s="53">
        <f t="shared" ca="1" si="1"/>
        <v>12.065740740740731</v>
      </c>
      <c r="AT7" s="53">
        <f t="shared" ca="1" si="1"/>
        <v>13.094675925925918</v>
      </c>
      <c r="AU7" s="53">
        <f t="shared" ca="1" si="1"/>
        <v>14.385185185185177</v>
      </c>
      <c r="AV7" s="53">
        <f t="shared" ca="1" si="1"/>
        <v>10.968055555555548</v>
      </c>
      <c r="AW7" s="53">
        <f t="shared" ca="1" si="1"/>
        <v>10.458796296296287</v>
      </c>
      <c r="AX7" s="53">
        <f t="shared" ca="1" si="1"/>
        <v>10.211111111111101</v>
      </c>
      <c r="AY7" s="53">
        <f t="shared" ca="1" si="1"/>
        <v>10.224999999999989</v>
      </c>
      <c r="AZ7" s="53">
        <f t="shared" ca="1" si="1"/>
        <v>10.500462962962953</v>
      </c>
      <c r="BA7" s="53">
        <f t="shared" ca="1" si="1"/>
        <v>11.037499999999991</v>
      </c>
      <c r="BB7" s="53">
        <f t="shared" ca="1" si="1"/>
        <v>11.836111111111101</v>
      </c>
      <c r="BC7" s="53">
        <f t="shared" ca="1" si="1"/>
        <v>12.896296296296288</v>
      </c>
      <c r="BD7" s="53">
        <f t="shared" ca="1" si="1"/>
        <v>14.218055555555548</v>
      </c>
      <c r="BE7" s="53">
        <f t="shared" ca="1" si="1"/>
        <v>10.166666666666659</v>
      </c>
      <c r="BF7" s="53">
        <f t="shared" ca="1" si="1"/>
        <v>9.6886574074073994</v>
      </c>
      <c r="BG7" s="53">
        <f t="shared" ca="1" si="1"/>
        <v>9.4722222222222126</v>
      </c>
      <c r="BH7" s="53">
        <f t="shared" ca="1" si="1"/>
        <v>9.5173611111111018</v>
      </c>
      <c r="BI7" s="53">
        <f t="shared" ca="1" si="1"/>
        <v>9.8240740740740655</v>
      </c>
      <c r="BJ7" s="53">
        <f t="shared" ca="1" si="1"/>
        <v>10.392361111111102</v>
      </c>
      <c r="BK7" s="53">
        <f t="shared" ca="1" si="1"/>
        <v>11.222222222222214</v>
      </c>
      <c r="BL7" s="53">
        <f t="shared" ca="1" si="1"/>
        <v>12.313657407407399</v>
      </c>
      <c r="BM7" s="53">
        <f t="shared" ca="1" si="1"/>
        <v>13.666666666666661</v>
      </c>
      <c r="BN7" s="53">
        <f t="shared" ca="1" si="1"/>
        <v>8.9810185185185123</v>
      </c>
      <c r="BO7" s="53">
        <f t="shared" ref="BO7:CE7" ca="1" si="2">SUMPRODUCT($A$3:$A$7,BO2:BO6)+$A$2</f>
        <v>8.5342592592592528</v>
      </c>
      <c r="BP7" s="53">
        <f t="shared" ca="1" si="2"/>
        <v>8.3490740740740677</v>
      </c>
      <c r="BQ7" s="53">
        <f t="shared" ca="1" si="2"/>
        <v>8.4254629629629552</v>
      </c>
      <c r="BR7" s="53">
        <f t="shared" ca="1" si="2"/>
        <v>8.7634259259259188</v>
      </c>
      <c r="BS7" s="53">
        <f t="shared" ca="1" si="2"/>
        <v>9.3629629629629552</v>
      </c>
      <c r="BT7" s="53">
        <f t="shared" ca="1" si="2"/>
        <v>10.224074074074068</v>
      </c>
      <c r="BU7" s="53">
        <f t="shared" ca="1" si="2"/>
        <v>11.346759259259253</v>
      </c>
      <c r="BV7" s="53">
        <f t="shared" ca="1" si="2"/>
        <v>12.731018518518514</v>
      </c>
      <c r="BW7" s="53">
        <f t="shared" ca="1" si="2"/>
        <v>7.4111111111111079</v>
      </c>
      <c r="BX7" s="53">
        <f t="shared" ca="1" si="2"/>
        <v>6.9956018518518466</v>
      </c>
      <c r="BY7" s="53">
        <f t="shared" ca="1" si="2"/>
        <v>6.8416666666666615</v>
      </c>
      <c r="BZ7" s="53">
        <f t="shared" ca="1" si="2"/>
        <v>6.9493055555555499</v>
      </c>
      <c r="CA7" s="53">
        <f t="shared" ca="1" si="2"/>
        <v>7.3185185185185126</v>
      </c>
      <c r="CB7" s="53">
        <f t="shared" ca="1" si="2"/>
        <v>7.9493055555555499</v>
      </c>
      <c r="CC7" s="53">
        <f t="shared" ca="1" si="2"/>
        <v>8.8416666666666615</v>
      </c>
      <c r="CD7" s="53">
        <f t="shared" ca="1" si="2"/>
        <v>9.9956018518518484</v>
      </c>
      <c r="CE7" s="53">
        <f t="shared" ca="1" si="2"/>
        <v>11.411111111111108</v>
      </c>
    </row>
    <row r="9" spans="1:83" ht="13" x14ac:dyDescent="0.3">
      <c r="B9" s="44"/>
      <c r="C9" s="44"/>
      <c r="D9" s="44"/>
      <c r="E9" s="44"/>
      <c r="F9" s="41" t="s">
        <v>10</v>
      </c>
      <c r="G9" s="35"/>
      <c r="H9" s="35"/>
      <c r="I9" s="35"/>
      <c r="J9" s="35"/>
      <c r="K9" s="35"/>
    </row>
    <row r="10" spans="1:83" x14ac:dyDescent="0.25">
      <c r="B10" s="56"/>
      <c r="C10" s="56">
        <v>-1</v>
      </c>
      <c r="D10" s="56">
        <v>-0.75</v>
      </c>
      <c r="E10" s="56">
        <v>-0.5</v>
      </c>
      <c r="F10" s="56">
        <v>-0.25</v>
      </c>
      <c r="G10" s="56">
        <v>0</v>
      </c>
      <c r="H10" s="56">
        <v>0.25</v>
      </c>
      <c r="I10" s="56">
        <v>0.5</v>
      </c>
      <c r="J10" s="56">
        <v>0.75</v>
      </c>
      <c r="K10" s="56">
        <v>1</v>
      </c>
    </row>
    <row r="11" spans="1:83" x14ac:dyDescent="0.25">
      <c r="B11" s="56">
        <v>-1</v>
      </c>
      <c r="C11" s="40">
        <f t="shared" ref="C11:K11" ca="1" si="3">C7</f>
        <v>9.2111111111111086</v>
      </c>
      <c r="D11" s="40">
        <f t="shared" ca="1" si="3"/>
        <v>8.5456018518518473</v>
      </c>
      <c r="E11" s="40">
        <f t="shared" ca="1" si="3"/>
        <v>8.1416666666666622</v>
      </c>
      <c r="F11" s="40">
        <f t="shared" ca="1" si="3"/>
        <v>7.9993055555555506</v>
      </c>
      <c r="G11" s="40">
        <f t="shared" ca="1" si="3"/>
        <v>8.1185185185185134</v>
      </c>
      <c r="H11" s="40">
        <f t="shared" ca="1" si="3"/>
        <v>8.4993055555555515</v>
      </c>
      <c r="I11" s="40">
        <f t="shared" ca="1" si="3"/>
        <v>9.1416666666666622</v>
      </c>
      <c r="J11" s="40">
        <f t="shared" ca="1" si="3"/>
        <v>10.045601851851849</v>
      </c>
      <c r="K11" s="40">
        <f t="shared" ca="1" si="3"/>
        <v>11.211111111111109</v>
      </c>
    </row>
    <row r="12" spans="1:83" x14ac:dyDescent="0.25">
      <c r="B12" s="56">
        <v>-0.75</v>
      </c>
      <c r="C12" s="40">
        <f t="shared" ref="C12:K12" ca="1" si="4">L7</f>
        <v>10.331018518518514</v>
      </c>
      <c r="D12" s="40">
        <f t="shared" ca="1" si="4"/>
        <v>9.6967592592592524</v>
      </c>
      <c r="E12" s="40">
        <f t="shared" ca="1" si="4"/>
        <v>9.3240740740740673</v>
      </c>
      <c r="F12" s="40">
        <f t="shared" ca="1" si="4"/>
        <v>9.2129629629629548</v>
      </c>
      <c r="G12" s="40">
        <f t="shared" ca="1" si="4"/>
        <v>9.3634259259259185</v>
      </c>
      <c r="H12" s="40">
        <f t="shared" ca="1" si="4"/>
        <v>9.7754629629629566</v>
      </c>
      <c r="I12" s="40">
        <f t="shared" ca="1" si="4"/>
        <v>10.449074074074067</v>
      </c>
      <c r="J12" s="40">
        <f t="shared" ca="1" si="4"/>
        <v>11.384259259259254</v>
      </c>
      <c r="K12" s="40">
        <f t="shared" ca="1" si="4"/>
        <v>12.581018518518514</v>
      </c>
    </row>
    <row r="13" spans="1:83" x14ac:dyDescent="0.25">
      <c r="B13" s="56">
        <v>-0.5</v>
      </c>
      <c r="C13" s="40">
        <f t="shared" ref="C13:K13" ca="1" si="5">U7</f>
        <v>11.066666666666659</v>
      </c>
      <c r="D13" s="40">
        <f t="shared" ca="1" si="5"/>
        <v>10.4636574074074</v>
      </c>
      <c r="E13" s="40">
        <f t="shared" ca="1" si="5"/>
        <v>10.122222222222213</v>
      </c>
      <c r="F13" s="40">
        <f t="shared" ca="1" si="5"/>
        <v>10.042361111111102</v>
      </c>
      <c r="G13" s="40">
        <f t="shared" ca="1" si="5"/>
        <v>10.224074074074064</v>
      </c>
      <c r="H13" s="40">
        <f t="shared" ca="1" si="5"/>
        <v>10.667361111111102</v>
      </c>
      <c r="I13" s="40">
        <f t="shared" ca="1" si="5"/>
        <v>11.372222222222215</v>
      </c>
      <c r="J13" s="40">
        <f t="shared" ca="1" si="5"/>
        <v>12.3386574074074</v>
      </c>
      <c r="K13" s="40">
        <f t="shared" ca="1" si="5"/>
        <v>13.566666666666661</v>
      </c>
    </row>
    <row r="14" spans="1:83" x14ac:dyDescent="0.25">
      <c r="B14" s="56">
        <v>-0.25</v>
      </c>
      <c r="C14" s="35">
        <f t="shared" ref="C14:K14" ca="1" si="6">AD7</f>
        <v>11.418055555555547</v>
      </c>
      <c r="D14" s="35">
        <f t="shared" ca="1" si="6"/>
        <v>10.846296296296288</v>
      </c>
      <c r="E14" s="35">
        <f t="shared" ca="1" si="6"/>
        <v>10.536111111111101</v>
      </c>
      <c r="F14" s="35">
        <f t="shared" ca="1" si="6"/>
        <v>10.48749999999999</v>
      </c>
      <c r="G14" s="35">
        <f t="shared" ca="1" si="6"/>
        <v>10.700462962962952</v>
      </c>
      <c r="H14" s="35">
        <f t="shared" ca="1" si="6"/>
        <v>11.17499999999999</v>
      </c>
      <c r="I14" s="35">
        <f t="shared" ca="1" si="6"/>
        <v>11.911111111111103</v>
      </c>
      <c r="J14" s="35">
        <f t="shared" ca="1" si="6"/>
        <v>12.908796296296288</v>
      </c>
      <c r="K14" s="35">
        <f t="shared" ca="1" si="6"/>
        <v>14.168055555555549</v>
      </c>
    </row>
    <row r="15" spans="1:83" x14ac:dyDescent="0.25">
      <c r="B15" s="56">
        <v>0</v>
      </c>
      <c r="C15" s="35">
        <f t="shared" ref="C15:K15" ca="1" si="7">AM7</f>
        <v>11.385185185185177</v>
      </c>
      <c r="D15" s="35">
        <f t="shared" ca="1" si="7"/>
        <v>10.844675925925916</v>
      </c>
      <c r="E15" s="35">
        <f t="shared" ca="1" si="7"/>
        <v>10.565740740740731</v>
      </c>
      <c r="F15" s="35">
        <f t="shared" ca="1" si="7"/>
        <v>10.548379629629618</v>
      </c>
      <c r="G15" s="35">
        <f t="shared" ca="1" si="7"/>
        <v>10.792592592592582</v>
      </c>
      <c r="H15" s="35">
        <f t="shared" ca="1" si="7"/>
        <v>11.29837962962962</v>
      </c>
      <c r="I15" s="35">
        <f t="shared" ca="1" si="7"/>
        <v>12.065740740740731</v>
      </c>
      <c r="J15" s="35">
        <f t="shared" ca="1" si="7"/>
        <v>13.094675925925918</v>
      </c>
      <c r="K15" s="35">
        <f t="shared" ca="1" si="7"/>
        <v>14.385185185185177</v>
      </c>
    </row>
    <row r="16" spans="1:83" x14ac:dyDescent="0.25">
      <c r="B16" s="56">
        <v>0.25</v>
      </c>
      <c r="C16" s="35">
        <f t="shared" ref="C16:K16" ca="1" si="8">AV7</f>
        <v>10.968055555555548</v>
      </c>
      <c r="D16" s="35">
        <f t="shared" ca="1" si="8"/>
        <v>10.458796296296287</v>
      </c>
      <c r="E16" s="35">
        <f t="shared" ca="1" si="8"/>
        <v>10.211111111111101</v>
      </c>
      <c r="F16" s="35">
        <f t="shared" ca="1" si="8"/>
        <v>10.224999999999989</v>
      </c>
      <c r="G16" s="35">
        <f t="shared" ca="1" si="8"/>
        <v>10.500462962962953</v>
      </c>
      <c r="H16" s="35">
        <f t="shared" ca="1" si="8"/>
        <v>11.037499999999991</v>
      </c>
      <c r="I16" s="35">
        <f t="shared" ca="1" si="8"/>
        <v>11.836111111111101</v>
      </c>
      <c r="J16" s="35">
        <f t="shared" ca="1" si="8"/>
        <v>12.896296296296288</v>
      </c>
      <c r="K16" s="35">
        <f t="shared" ca="1" si="8"/>
        <v>14.218055555555548</v>
      </c>
    </row>
    <row r="17" spans="2:11" x14ac:dyDescent="0.25">
      <c r="B17" s="56">
        <v>0.5</v>
      </c>
      <c r="C17" s="35">
        <f t="shared" ref="C17:K17" ca="1" si="9">BE7</f>
        <v>10.166666666666659</v>
      </c>
      <c r="D17" s="35">
        <f t="shared" ca="1" si="9"/>
        <v>9.6886574074073994</v>
      </c>
      <c r="E17" s="35">
        <f t="shared" ca="1" si="9"/>
        <v>9.4722222222222126</v>
      </c>
      <c r="F17" s="35">
        <f t="shared" ca="1" si="9"/>
        <v>9.5173611111111018</v>
      </c>
      <c r="G17" s="35">
        <f t="shared" ca="1" si="9"/>
        <v>9.8240740740740655</v>
      </c>
      <c r="H17" s="35">
        <f t="shared" ca="1" si="9"/>
        <v>10.392361111111102</v>
      </c>
      <c r="I17" s="35">
        <f t="shared" ca="1" si="9"/>
        <v>11.222222222222214</v>
      </c>
      <c r="J17" s="35">
        <f t="shared" ca="1" si="9"/>
        <v>12.313657407407399</v>
      </c>
      <c r="K17" s="35">
        <f t="shared" ca="1" si="9"/>
        <v>13.666666666666661</v>
      </c>
    </row>
    <row r="18" spans="2:11" x14ac:dyDescent="0.25">
      <c r="B18" s="56">
        <v>0.75</v>
      </c>
      <c r="C18" s="35">
        <f t="shared" ref="C18:K18" ca="1" si="10">BN7</f>
        <v>8.9810185185185123</v>
      </c>
      <c r="D18" s="35">
        <f t="shared" ca="1" si="10"/>
        <v>8.5342592592592528</v>
      </c>
      <c r="E18" s="35">
        <f t="shared" ca="1" si="10"/>
        <v>8.3490740740740677</v>
      </c>
      <c r="F18" s="35">
        <f t="shared" ca="1" si="10"/>
        <v>8.4254629629629552</v>
      </c>
      <c r="G18" s="35">
        <f t="shared" ca="1" si="10"/>
        <v>8.7634259259259188</v>
      </c>
      <c r="H18" s="35">
        <f t="shared" ca="1" si="10"/>
        <v>9.3629629629629552</v>
      </c>
      <c r="I18" s="35">
        <f t="shared" ca="1" si="10"/>
        <v>10.224074074074068</v>
      </c>
      <c r="J18" s="35">
        <f t="shared" ca="1" si="10"/>
        <v>11.346759259259253</v>
      </c>
      <c r="K18" s="35">
        <f t="shared" ca="1" si="10"/>
        <v>12.731018518518514</v>
      </c>
    </row>
    <row r="19" spans="2:11" x14ac:dyDescent="0.25">
      <c r="B19" s="56">
        <v>1</v>
      </c>
      <c r="C19" s="35">
        <f t="shared" ref="C19:K19" ca="1" si="11">BW7</f>
        <v>7.4111111111111079</v>
      </c>
      <c r="D19" s="35">
        <f t="shared" ca="1" si="11"/>
        <v>6.9956018518518466</v>
      </c>
      <c r="E19" s="35">
        <f t="shared" ca="1" si="11"/>
        <v>6.8416666666666615</v>
      </c>
      <c r="F19" s="35">
        <f t="shared" ca="1" si="11"/>
        <v>6.9493055555555499</v>
      </c>
      <c r="G19" s="35">
        <f t="shared" ca="1" si="11"/>
        <v>7.3185185185185126</v>
      </c>
      <c r="H19" s="35">
        <f t="shared" ca="1" si="11"/>
        <v>7.9493055555555499</v>
      </c>
      <c r="I19" s="35">
        <f t="shared" ca="1" si="11"/>
        <v>8.8416666666666615</v>
      </c>
      <c r="J19" s="35">
        <f t="shared" ca="1" si="11"/>
        <v>9.9956018518518484</v>
      </c>
      <c r="K19" s="35">
        <f t="shared" ca="1" si="11"/>
        <v>11.411111111111108</v>
      </c>
    </row>
  </sheetData>
  <phoneticPr fontId="2"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6</vt:i4>
      </vt:variant>
      <vt:variant>
        <vt:lpstr>Graphiques</vt:lpstr>
      </vt:variant>
      <vt:variant>
        <vt:i4>3</vt:i4>
      </vt:variant>
      <vt:variant>
        <vt:lpstr>Plages nommées</vt:lpstr>
      </vt:variant>
      <vt:variant>
        <vt:i4>10</vt:i4>
      </vt:variant>
    </vt:vector>
  </HeadingPairs>
  <TitlesOfParts>
    <vt:vector size="19" baseType="lpstr">
      <vt:lpstr>Read Before Use</vt:lpstr>
      <vt:lpstr>Test Plan</vt:lpstr>
      <vt:lpstr>Matrix Calculation</vt:lpstr>
      <vt:lpstr>x1x2</vt:lpstr>
      <vt:lpstr>x1x3</vt:lpstr>
      <vt:lpstr>x2x3 </vt:lpstr>
      <vt:lpstr>Response_x1x2</vt:lpstr>
      <vt:lpstr>Response_x1x3</vt:lpstr>
      <vt:lpstr>Response_x2x3</vt:lpstr>
      <vt:lpstr>IC</vt:lpstr>
      <vt:lpstr>X_1</vt:lpstr>
      <vt:lpstr>X_1Q</vt:lpstr>
      <vt:lpstr>X_2</vt:lpstr>
      <vt:lpstr>X_2q</vt:lpstr>
      <vt:lpstr>X_3</vt:lpstr>
      <vt:lpstr>X_3q</vt:lpstr>
      <vt:lpstr>x1x2</vt:lpstr>
      <vt:lpstr>x1x3</vt:lpstr>
      <vt:lpstr>x2x3</vt:lpstr>
    </vt:vector>
  </TitlesOfParts>
  <Company>www.efaw.de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Centrel Composite Test Plan</dc:title>
  <dc:subject>DoE Statistische Versuchsplanung</dc:subject>
  <dc:creator>Ingo Lucka</dc:creator>
  <dc:description>Aus meinen Kurs Statistische Versuchsplanung und Statistik für Produkt Entwicklung und Fertigung</dc:description>
  <cp:lastModifiedBy>Michel</cp:lastModifiedBy>
  <dcterms:created xsi:type="dcterms:W3CDTF">2008-08-02T13:58:08Z</dcterms:created>
  <dcterms:modified xsi:type="dcterms:W3CDTF">2021-02-15T12:49:53Z</dcterms:modified>
</cp:coreProperties>
</file>