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2"/>
  </bookViews>
  <sheets>
    <sheet name="ACHAT HUILES " sheetId="1" r:id="rId1"/>
    <sheet name="CONSOMMATION HUILES" sheetId="3" r:id="rId2"/>
    <sheet name="CALCUL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2" l="1"/>
  <c r="K25" i="2"/>
  <c r="L24" i="2"/>
  <c r="K24" i="2"/>
  <c r="H25" i="2"/>
  <c r="G25" i="2"/>
  <c r="H24" i="2"/>
  <c r="G24" i="2"/>
  <c r="D25" i="2"/>
  <c r="C25" i="2"/>
  <c r="D24" i="2"/>
  <c r="C24" i="2"/>
  <c r="D16" i="2"/>
  <c r="C16" i="2"/>
  <c r="D15" i="2"/>
  <c r="C15" i="2"/>
  <c r="H16" i="2"/>
  <c r="G16" i="2"/>
  <c r="H15" i="2"/>
  <c r="G15" i="2"/>
  <c r="L16" i="2"/>
  <c r="K16" i="2"/>
  <c r="L15" i="2"/>
  <c r="K15" i="2"/>
  <c r="L7" i="2"/>
  <c r="K7" i="2"/>
  <c r="L6" i="2"/>
  <c r="K6" i="2"/>
  <c r="H7" i="2"/>
  <c r="G7" i="2"/>
  <c r="H6" i="2"/>
  <c r="G6" i="2"/>
  <c r="D6" i="2"/>
  <c r="D7" i="2"/>
  <c r="C7" i="2"/>
  <c r="C6" i="2"/>
  <c r="N3" i="3" l="1"/>
  <c r="N4" i="3"/>
  <c r="N5" i="3"/>
  <c r="N6" i="3"/>
  <c r="N7" i="3"/>
  <c r="N8" i="3"/>
  <c r="N9" i="3"/>
  <c r="N10" i="3"/>
  <c r="N11" i="3"/>
  <c r="N12" i="3"/>
  <c r="N13" i="3"/>
  <c r="N2" i="3"/>
  <c r="N19" i="1"/>
  <c r="N18" i="1"/>
  <c r="N17" i="1"/>
  <c r="N16" i="1"/>
  <c r="N15" i="1"/>
  <c r="N14" i="1"/>
  <c r="N13" i="1"/>
  <c r="N10" i="1"/>
  <c r="N3" i="1"/>
  <c r="N4" i="1"/>
  <c r="N5" i="1"/>
  <c r="N6" i="1"/>
  <c r="N7" i="1"/>
  <c r="N8" i="1"/>
  <c r="N9" i="1"/>
  <c r="N11" i="1"/>
  <c r="N12" i="1"/>
  <c r="N2" i="1"/>
</calcChain>
</file>

<file path=xl/sharedStrings.xml><?xml version="1.0" encoding="utf-8"?>
<sst xmlns="http://schemas.openxmlformats.org/spreadsheetml/2006/main" count="168" uniqueCount="48">
  <si>
    <t>ITEM</t>
  </si>
  <si>
    <t>DESIGNATION</t>
  </si>
  <si>
    <t>REF</t>
  </si>
  <si>
    <t>Quantité LIVREE</t>
  </si>
  <si>
    <t>PRIX U</t>
  </si>
  <si>
    <t>TOTAL</t>
  </si>
  <si>
    <t>RECEPTION</t>
  </si>
  <si>
    <t>HUILE</t>
  </si>
  <si>
    <t>SEA40</t>
  </si>
  <si>
    <t>EP220</t>
  </si>
  <si>
    <t>80W90</t>
  </si>
  <si>
    <t>15W40</t>
  </si>
  <si>
    <t>DATE</t>
  </si>
  <si>
    <t>ZS46</t>
  </si>
  <si>
    <t>HUILE MOTEUR</t>
  </si>
  <si>
    <t>HUILE HYDRAULIQUE</t>
  </si>
  <si>
    <t>HUILE BOITE</t>
  </si>
  <si>
    <t>HUILE GG</t>
  </si>
  <si>
    <t>HUILE HJKJ</t>
  </si>
  <si>
    <t>HUILE GH</t>
  </si>
  <si>
    <t>GLACIOL</t>
  </si>
  <si>
    <t>75W</t>
  </si>
  <si>
    <t>FCP</t>
  </si>
  <si>
    <t>TS</t>
  </si>
  <si>
    <t>CT</t>
  </si>
  <si>
    <t>MTN</t>
  </si>
  <si>
    <t>PROD</t>
  </si>
  <si>
    <t>MTB</t>
  </si>
  <si>
    <t>STOCK INITIAL</t>
  </si>
  <si>
    <t>STOCK FINAL</t>
  </si>
  <si>
    <t>ZS68</t>
  </si>
  <si>
    <t>10W40</t>
  </si>
  <si>
    <t>QT</t>
  </si>
  <si>
    <t>ACHAT HUILES</t>
  </si>
  <si>
    <t>CONSOMMATION HUILES</t>
  </si>
  <si>
    <t>PRIX TOTAL</t>
  </si>
  <si>
    <t>QT TOTAL</t>
  </si>
  <si>
    <t>A</t>
  </si>
  <si>
    <t>C</t>
  </si>
  <si>
    <t>D</t>
  </si>
  <si>
    <t>E</t>
  </si>
  <si>
    <t>F</t>
  </si>
  <si>
    <t>G</t>
  </si>
  <si>
    <t>H</t>
  </si>
  <si>
    <t>B</t>
  </si>
  <si>
    <t>I</t>
  </si>
  <si>
    <t>K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</si>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</sst>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60">
    <xf numFmtId="0" fontId="0" fillId="0" borderId="0" xfId="0"/>
    <xf numFmtId="0" fontId="3" fillId="3" borderId="1" xfId="0" applyFont="1" applyFill="1" applyBorder="1"/>
    <xf numFmtId="0" fontId="3" fillId="9" borderId="1" xfId="0" applyFont="1" applyFill="1" applyBorder="1"/>
    <xf numFmtId="0" fontId="3" fillId="10" borderId="1" xfId="0" applyFont="1" applyFill="1" applyBorder="1"/>
    <xf numFmtId="0" fontId="0" fillId="0" borderId="1" xfId="0" applyBorder="1"/>
    <xf numFmtId="0" fontId="0" fillId="7" borderId="1" xfId="0" applyFill="1" applyBorder="1"/>
    <xf numFmtId="0" fontId="0" fillId="0" borderId="1" xfId="0" applyFill="1" applyBorder="1"/>
    <xf numFmtId="0" fontId="0" fillId="9" borderId="1" xfId="0" applyFill="1" applyBorder="1"/>
    <xf numFmtId="0" fontId="0" fillId="3" borderId="1" xfId="0" applyFill="1" applyBorder="1"/>
    <xf numFmtId="0" fontId="0" fillId="10" borderId="1" xfId="0" applyFill="1" applyBorder="1"/>
    <xf numFmtId="0" fontId="0" fillId="5" borderId="1" xfId="0" applyFont="1" applyFill="1" applyBorder="1" applyAlignment="1"/>
    <xf numFmtId="0" fontId="6" fillId="8" borderId="1" xfId="0" applyFont="1" applyFill="1" applyBorder="1" applyAlignment="1"/>
    <xf numFmtId="0" fontId="6" fillId="11" borderId="1" xfId="0" applyFont="1" applyFill="1" applyBorder="1" applyAlignment="1"/>
    <xf numFmtId="0" fontId="6" fillId="12" borderId="1" xfId="0" applyFont="1" applyFill="1" applyBorder="1" applyAlignment="1"/>
    <xf numFmtId="0" fontId="6" fillId="0" borderId="1" xfId="0" applyFont="1" applyFill="1" applyBorder="1" applyAlignment="1"/>
    <xf numFmtId="0" fontId="6" fillId="7" borderId="1" xfId="0" applyFont="1" applyFill="1" applyBorder="1"/>
    <xf numFmtId="0" fontId="6" fillId="12" borderId="3" xfId="0" applyFont="1" applyFill="1" applyBorder="1" applyAlignment="1">
      <alignment horizontal="center"/>
    </xf>
    <xf numFmtId="0" fontId="6" fillId="12" borderId="4" xfId="0" applyFont="1" applyFill="1" applyBorder="1" applyAlignment="1">
      <alignment horizontal="center"/>
    </xf>
    <xf numFmtId="0" fontId="6" fillId="12" borderId="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9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10" borderId="0" xfId="0" applyFill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6" fillId="11" borderId="5" xfId="0" applyFont="1" applyFill="1" applyBorder="1" applyAlignment="1">
      <alignment horizontal="center"/>
    </xf>
    <xf numFmtId="0" fontId="4" fillId="5" borderId="0" xfId="2" applyNumberFormat="1" applyFont="1" applyFill="1" applyBorder="1" applyAlignment="1">
      <alignment horizontal="center" vertical="center"/>
    </xf>
    <xf numFmtId="14" fontId="4" fillId="5" borderId="0" xfId="2" applyNumberFormat="1" applyFont="1" applyFill="1" applyBorder="1" applyAlignment="1">
      <alignment horizontal="center" vertical="center" wrapText="1"/>
    </xf>
    <xf numFmtId="0" fontId="4" fillId="5" borderId="0" xfId="2" applyFont="1" applyFill="1" applyBorder="1" applyAlignment="1">
      <alignment horizontal="center" vertical="center"/>
    </xf>
    <xf numFmtId="14" fontId="4" fillId="5" borderId="0" xfId="2" applyNumberFormat="1" applyFont="1" applyFill="1" applyBorder="1" applyAlignment="1">
      <alignment horizontal="center" vertical="center"/>
    </xf>
    <xf numFmtId="1" fontId="5" fillId="5" borderId="0" xfId="2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43" fontId="4" fillId="5" borderId="0" xfId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1" fillId="0" borderId="0" xfId="0" applyFont="1" applyFill="1" applyBorder="1"/>
    <xf numFmtId="0" fontId="3" fillId="0" borderId="0" xfId="0" applyFont="1" applyBorder="1"/>
    <xf numFmtId="14" fontId="3" fillId="0" borderId="0" xfId="0" applyNumberFormat="1" applyFont="1" applyBorder="1"/>
    <xf numFmtId="0" fontId="3" fillId="7" borderId="0" xfId="0" applyFont="1" applyFill="1" applyBorder="1"/>
    <xf numFmtId="0" fontId="3" fillId="4" borderId="0" xfId="0" applyFont="1" applyFill="1" applyBorder="1"/>
    <xf numFmtId="0" fontId="3" fillId="3" borderId="0" xfId="0" applyFont="1" applyFill="1" applyBorder="1"/>
    <xf numFmtId="0" fontId="3" fillId="10" borderId="0" xfId="0" applyFont="1" applyFill="1" applyBorder="1"/>
    <xf numFmtId="0" fontId="3" fillId="11" borderId="0" xfId="0" applyFont="1" applyFill="1" applyBorder="1"/>
    <xf numFmtId="0" fontId="3" fillId="12" borderId="0" xfId="0" applyFont="1" applyFill="1" applyBorder="1"/>
    <xf numFmtId="0" fontId="3" fillId="5" borderId="0" xfId="0" applyFont="1" applyFill="1" applyBorder="1"/>
    <xf numFmtId="0" fontId="3" fillId="8" borderId="0" xfId="0" applyFont="1" applyFill="1" applyBorder="1"/>
    <xf numFmtId="0" fontId="0" fillId="6" borderId="0" xfId="0" applyFill="1" applyBorder="1"/>
    <xf numFmtId="0" fontId="0" fillId="0" borderId="0" xfId="0" applyBorder="1"/>
    <xf numFmtId="0" fontId="0" fillId="7" borderId="0" xfId="0" applyFill="1" applyBorder="1"/>
    <xf numFmtId="0" fontId="0" fillId="9" borderId="0" xfId="0" applyFill="1" applyBorder="1"/>
    <xf numFmtId="0" fontId="0" fillId="8" borderId="0" xfId="0" applyFill="1" applyBorder="1"/>
    <xf numFmtId="0" fontId="0" fillId="3" borderId="0" xfId="0" applyFill="1" applyBorder="1"/>
  </cellXfs>
  <cellStyles count="3">
    <cellStyle name="Milliers" xfId="1" builtinId="3"/>
    <cellStyle name="Normal" xfId="0" builtinId="0"/>
    <cellStyle name="Satisfaisant" xfId="2" builtinId="26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7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chat" displayName="Tachat" ref="A1:O19" totalsRowShown="0" headerRowDxfId="16" dataDxfId="15" tableBorderDxfId="14" headerRowCellStyle="Milliers">
  <autoFilter ref="A1:O19"/>
  <tableColumns count="15">
    <tableColumn id="1" name="A" dataDxfId="13"/>
    <tableColumn id="2" name="DATE" dataDxfId="12"/>
    <tableColumn id="3" name="C" dataDxfId="11"/>
    <tableColumn id="4" name="D" dataDxfId="10"/>
    <tableColumn id="5" name="E" dataDxfId="9"/>
    <tableColumn id="6" name="F" dataDxfId="8"/>
    <tableColumn id="7" name="G" dataDxfId="7"/>
    <tableColumn id="8" name="H" dataDxfId="6"/>
    <tableColumn id="9" name="ITEM" dataDxfId="5"/>
    <tableColumn id="10" name="DESIGNATION" dataDxfId="4"/>
    <tableColumn id="11" name="REF"/>
    <tableColumn id="12" name="Quantité LIVREE" dataDxfId="3"/>
    <tableColumn id="13" name="PRIX U" dataDxfId="2"/>
    <tableColumn id="14" name="PRIX TOTAL" dataDxfId="1">
      <calculatedColumnFormula>M2*L2</calculatedColumnFormula>
    </tableColumn>
    <tableColumn id="15" name="RECEPTION" dataDxfId="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conso" displayName="Tconso" ref="A1:O13" totalsRowShown="0" headerRowDxfId="17" headerRowBorderDxfId="19" tableBorderDxfId="20" totalsRowBorderDxfId="18">
  <autoFilter ref="A1:O13"/>
  <tableColumns count="15">
    <tableColumn id="1" name="A"/>
    <tableColumn id="2" name="B"/>
    <tableColumn id="3" name="C"/>
    <tableColumn id="4" name="D"/>
    <tableColumn id="5" name="E"/>
    <tableColumn id="6" name="F"/>
    <tableColumn id="7" name="G"/>
    <tableColumn id="8" name="H"/>
    <tableColumn id="9" name="I"/>
    <tableColumn id="10" name="REF"/>
    <tableColumn id="11" name="K"/>
    <tableColumn id="12" name="QT"/>
    <tableColumn id="13" name="PRIX U"/>
    <tableColumn id="14" name="PRIX TOTAL">
      <calculatedColumnFormula>M2*L2</calculatedColumnFormula>
    </tableColumn>
    <tableColumn id="15" name="O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"/>
  <sheetViews>
    <sheetView showGridLines="0" zoomScale="110" zoomScaleNormal="110" workbookViewId="0">
      <selection activeCell="A2" sqref="A2"/>
    </sheetView>
  </sheetViews>
  <sheetFormatPr baseColWidth="10" defaultColWidth="11.453125" defaultRowHeight="10.5" x14ac:dyDescent="0.25"/>
  <cols>
    <col min="1" max="1" width="5.453125" style="44" customWidth="1"/>
    <col min="2" max="2" width="9.81640625" style="44" customWidth="1"/>
    <col min="3" max="3" width="6" style="44" customWidth="1"/>
    <col min="4" max="4" width="4.7265625" style="44" customWidth="1"/>
    <col min="5" max="5" width="8.81640625" style="44" customWidth="1"/>
    <col min="6" max="6" width="5" style="44" customWidth="1"/>
    <col min="7" max="7" width="8.54296875" style="44" customWidth="1"/>
    <col min="8" max="8" width="11" style="44" customWidth="1"/>
    <col min="9" max="9" width="6.08984375" style="44" customWidth="1"/>
    <col min="10" max="10" width="40.81640625" style="44" customWidth="1"/>
    <col min="11" max="11" width="12.26953125" style="44" customWidth="1"/>
    <col min="12" max="12" width="13.7265625" style="44" customWidth="1"/>
    <col min="13" max="13" width="11.453125" style="44"/>
    <col min="14" max="14" width="12" style="44" customWidth="1"/>
    <col min="15" max="15" width="11.453125" style="44" customWidth="1"/>
    <col min="16" max="16384" width="11.453125" style="44"/>
  </cols>
  <sheetData>
    <row r="1" spans="1:15" s="43" customFormat="1" ht="14.5" x14ac:dyDescent="0.35">
      <c r="A1" s="35" t="s">
        <v>37</v>
      </c>
      <c r="B1" s="36" t="s">
        <v>12</v>
      </c>
      <c r="C1" s="37" t="s">
        <v>38</v>
      </c>
      <c r="D1" s="35" t="s">
        <v>39</v>
      </c>
      <c r="E1" s="38" t="s">
        <v>40</v>
      </c>
      <c r="F1" s="39" t="s">
        <v>41</v>
      </c>
      <c r="G1" s="37" t="s">
        <v>42</v>
      </c>
      <c r="H1" s="37" t="s">
        <v>43</v>
      </c>
      <c r="I1" s="37" t="s">
        <v>0</v>
      </c>
      <c r="J1" s="37" t="s">
        <v>1</v>
      </c>
      <c r="K1" s="37" t="s">
        <v>2</v>
      </c>
      <c r="L1" s="40" t="s">
        <v>3</v>
      </c>
      <c r="M1" s="41" t="s">
        <v>4</v>
      </c>
      <c r="N1" s="41" t="s">
        <v>35</v>
      </c>
      <c r="O1" s="42" t="s">
        <v>6</v>
      </c>
    </row>
    <row r="2" spans="1:15" x14ac:dyDescent="0.25">
      <c r="B2" s="45"/>
      <c r="H2" s="44" t="s">
        <v>22</v>
      </c>
      <c r="J2" s="44" t="s">
        <v>14</v>
      </c>
      <c r="K2" s="46" t="s">
        <v>8</v>
      </c>
      <c r="L2" s="44">
        <v>4</v>
      </c>
      <c r="M2" s="44">
        <v>777</v>
      </c>
      <c r="N2" s="44">
        <f>M2*L2</f>
        <v>3108</v>
      </c>
    </row>
    <row r="3" spans="1:15" x14ac:dyDescent="0.25">
      <c r="B3" s="45"/>
      <c r="H3" s="44" t="s">
        <v>23</v>
      </c>
      <c r="J3" s="44" t="s">
        <v>7</v>
      </c>
      <c r="K3" s="47" t="s">
        <v>9</v>
      </c>
      <c r="L3" s="44">
        <v>12</v>
      </c>
      <c r="M3" s="44">
        <v>300</v>
      </c>
      <c r="N3" s="44">
        <f t="shared" ref="N3:N19" si="0">M3*L3</f>
        <v>3600</v>
      </c>
    </row>
    <row r="4" spans="1:15" x14ac:dyDescent="0.25">
      <c r="B4" s="45"/>
      <c r="H4" s="44" t="s">
        <v>24</v>
      </c>
      <c r="J4" s="44" t="s">
        <v>16</v>
      </c>
      <c r="K4" s="48" t="s">
        <v>10</v>
      </c>
      <c r="L4" s="44">
        <v>5</v>
      </c>
      <c r="M4" s="44">
        <v>410</v>
      </c>
      <c r="N4" s="44">
        <f t="shared" si="0"/>
        <v>2050</v>
      </c>
    </row>
    <row r="5" spans="1:15" x14ac:dyDescent="0.25">
      <c r="B5" s="45"/>
      <c r="H5" s="44" t="s">
        <v>27</v>
      </c>
      <c r="J5" s="44" t="s">
        <v>19</v>
      </c>
      <c r="K5" s="49" t="s">
        <v>11</v>
      </c>
      <c r="L5" s="44">
        <v>3</v>
      </c>
      <c r="M5" s="44">
        <v>530</v>
      </c>
      <c r="N5" s="44">
        <f t="shared" si="0"/>
        <v>1590</v>
      </c>
    </row>
    <row r="6" spans="1:15" x14ac:dyDescent="0.25">
      <c r="B6" s="45"/>
      <c r="H6" s="44" t="s">
        <v>26</v>
      </c>
      <c r="J6" s="44" t="s">
        <v>7</v>
      </c>
      <c r="K6" s="46" t="s">
        <v>8</v>
      </c>
      <c r="L6" s="44">
        <v>9</v>
      </c>
      <c r="M6" s="44">
        <v>678</v>
      </c>
      <c r="N6" s="44">
        <f t="shared" si="0"/>
        <v>6102</v>
      </c>
    </row>
    <row r="7" spans="1:15" x14ac:dyDescent="0.25">
      <c r="B7" s="45"/>
      <c r="H7" s="44" t="s">
        <v>25</v>
      </c>
      <c r="J7" s="44" t="s">
        <v>15</v>
      </c>
      <c r="K7" s="47" t="s">
        <v>9</v>
      </c>
      <c r="L7" s="44">
        <v>5</v>
      </c>
      <c r="M7" s="44">
        <v>290</v>
      </c>
      <c r="N7" s="44">
        <f t="shared" si="0"/>
        <v>1450</v>
      </c>
    </row>
    <row r="8" spans="1:15" x14ac:dyDescent="0.25">
      <c r="B8" s="45"/>
      <c r="H8" s="44" t="s">
        <v>24</v>
      </c>
      <c r="J8" s="44" t="s">
        <v>7</v>
      </c>
      <c r="K8" s="49" t="s">
        <v>11</v>
      </c>
      <c r="L8" s="44">
        <v>2</v>
      </c>
      <c r="M8" s="44">
        <v>500</v>
      </c>
      <c r="N8" s="44">
        <f t="shared" si="0"/>
        <v>1000</v>
      </c>
    </row>
    <row r="9" spans="1:15" x14ac:dyDescent="0.25">
      <c r="B9" s="45"/>
      <c r="H9" s="44" t="s">
        <v>22</v>
      </c>
      <c r="J9" s="44" t="s">
        <v>17</v>
      </c>
      <c r="K9" s="48" t="s">
        <v>10</v>
      </c>
      <c r="L9" s="44">
        <v>1</v>
      </c>
      <c r="M9" s="44">
        <v>400</v>
      </c>
      <c r="N9" s="44">
        <f t="shared" si="0"/>
        <v>400</v>
      </c>
    </row>
    <row r="10" spans="1:15" x14ac:dyDescent="0.25">
      <c r="B10" s="45"/>
      <c r="H10" s="44" t="s">
        <v>26</v>
      </c>
      <c r="J10" s="44" t="s">
        <v>18</v>
      </c>
      <c r="K10" s="50" t="s">
        <v>13</v>
      </c>
      <c r="L10" s="44">
        <v>5</v>
      </c>
      <c r="M10" s="44">
        <v>800</v>
      </c>
      <c r="N10" s="44">
        <f t="shared" si="0"/>
        <v>4000</v>
      </c>
    </row>
    <row r="11" spans="1:15" x14ac:dyDescent="0.25">
      <c r="B11" s="45"/>
      <c r="H11" s="44" t="s">
        <v>23</v>
      </c>
      <c r="J11" s="44" t="s">
        <v>7</v>
      </c>
      <c r="K11" s="47" t="s">
        <v>9</v>
      </c>
      <c r="L11" s="44">
        <v>7</v>
      </c>
      <c r="M11" s="44">
        <v>300</v>
      </c>
      <c r="N11" s="44">
        <f t="shared" si="0"/>
        <v>2100</v>
      </c>
    </row>
    <row r="12" spans="1:15" x14ac:dyDescent="0.25">
      <c r="B12" s="45"/>
      <c r="H12" s="44" t="s">
        <v>22</v>
      </c>
      <c r="J12" s="44" t="s">
        <v>7</v>
      </c>
      <c r="K12" s="46" t="s">
        <v>8</v>
      </c>
      <c r="L12" s="44">
        <v>7</v>
      </c>
      <c r="M12" s="44">
        <v>789</v>
      </c>
      <c r="N12" s="44">
        <f t="shared" si="0"/>
        <v>5523</v>
      </c>
    </row>
    <row r="13" spans="1:15" x14ac:dyDescent="0.25">
      <c r="B13" s="45"/>
      <c r="H13" s="44" t="s">
        <v>26</v>
      </c>
      <c r="J13" s="44" t="s">
        <v>15</v>
      </c>
      <c r="K13" s="50" t="s">
        <v>13</v>
      </c>
      <c r="L13" s="44">
        <v>4</v>
      </c>
      <c r="M13" s="44">
        <v>820</v>
      </c>
      <c r="N13" s="44">
        <f t="shared" si="0"/>
        <v>3280</v>
      </c>
    </row>
    <row r="14" spans="1:15" x14ac:dyDescent="0.25">
      <c r="H14" s="44" t="s">
        <v>23</v>
      </c>
      <c r="J14" s="44" t="s">
        <v>7</v>
      </c>
      <c r="K14" s="51" t="s">
        <v>21</v>
      </c>
      <c r="L14" s="44">
        <v>5</v>
      </c>
      <c r="M14" s="44">
        <v>788</v>
      </c>
      <c r="N14" s="44">
        <f t="shared" si="0"/>
        <v>3940</v>
      </c>
    </row>
    <row r="15" spans="1:15" x14ac:dyDescent="0.25">
      <c r="H15" s="44" t="s">
        <v>22</v>
      </c>
      <c r="J15" s="44" t="s">
        <v>7</v>
      </c>
      <c r="K15" s="44" t="s">
        <v>20</v>
      </c>
      <c r="L15" s="44">
        <v>8</v>
      </c>
      <c r="M15" s="44">
        <v>1000</v>
      </c>
      <c r="N15" s="44">
        <f t="shared" si="0"/>
        <v>8000</v>
      </c>
    </row>
    <row r="16" spans="1:15" x14ac:dyDescent="0.25">
      <c r="H16" s="44" t="s">
        <v>22</v>
      </c>
      <c r="J16" s="44" t="s">
        <v>7</v>
      </c>
      <c r="K16" s="52" t="s">
        <v>30</v>
      </c>
      <c r="L16" s="44">
        <v>6</v>
      </c>
      <c r="M16" s="44">
        <v>677</v>
      </c>
      <c r="N16" s="44">
        <f t="shared" si="0"/>
        <v>4062</v>
      </c>
    </row>
    <row r="17" spans="8:14" x14ac:dyDescent="0.25">
      <c r="H17" s="44" t="s">
        <v>24</v>
      </c>
      <c r="J17" s="44" t="s">
        <v>7</v>
      </c>
      <c r="K17" s="53" t="s">
        <v>31</v>
      </c>
      <c r="L17" s="44">
        <v>2</v>
      </c>
      <c r="M17" s="44">
        <v>543</v>
      </c>
      <c r="N17" s="44">
        <f t="shared" si="0"/>
        <v>1086</v>
      </c>
    </row>
    <row r="18" spans="8:14" x14ac:dyDescent="0.25">
      <c r="H18" s="44" t="s">
        <v>23</v>
      </c>
      <c r="J18" s="44" t="s">
        <v>7</v>
      </c>
      <c r="K18" s="52" t="s">
        <v>30</v>
      </c>
      <c r="L18" s="44">
        <v>1</v>
      </c>
      <c r="M18" s="44">
        <v>234</v>
      </c>
      <c r="N18" s="44">
        <f t="shared" si="0"/>
        <v>234</v>
      </c>
    </row>
    <row r="19" spans="8:14" x14ac:dyDescent="0.25">
      <c r="H19" s="44" t="s">
        <v>26</v>
      </c>
      <c r="J19" s="44" t="s">
        <v>7</v>
      </c>
      <c r="K19" s="53" t="s">
        <v>31</v>
      </c>
      <c r="L19" s="44">
        <v>7</v>
      </c>
      <c r="M19" s="44">
        <v>556</v>
      </c>
      <c r="N19" s="44">
        <f t="shared" si="0"/>
        <v>3892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G19" sqref="G19"/>
    </sheetView>
  </sheetViews>
  <sheetFormatPr baseColWidth="10" defaultRowHeight="14.5" x14ac:dyDescent="0.35"/>
  <cols>
    <col min="1" max="3" width="10.90625" style="55"/>
    <col min="4" max="4" width="7.81640625" style="55" customWidth="1"/>
    <col min="5" max="5" width="9.1796875" style="55" customWidth="1"/>
    <col min="6" max="6" width="8.1796875" style="55" customWidth="1"/>
    <col min="7" max="7" width="7.81640625" style="55" customWidth="1"/>
    <col min="8" max="13" width="10.90625" style="55"/>
    <col min="14" max="14" width="12.26953125" style="55" customWidth="1"/>
    <col min="15" max="16384" width="10.90625" style="55"/>
  </cols>
  <sheetData>
    <row r="1" spans="1:15" ht="30" customHeight="1" x14ac:dyDescent="0.35">
      <c r="A1" s="54" t="s">
        <v>37</v>
      </c>
      <c r="B1" s="54" t="s">
        <v>44</v>
      </c>
      <c r="C1" s="54" t="s">
        <v>38</v>
      </c>
      <c r="D1" s="54" t="s">
        <v>39</v>
      </c>
      <c r="E1" s="54" t="s">
        <v>40</v>
      </c>
      <c r="F1" s="54" t="s">
        <v>41</v>
      </c>
      <c r="G1" s="54" t="s">
        <v>42</v>
      </c>
      <c r="H1" s="54" t="s">
        <v>43</v>
      </c>
      <c r="I1" s="54" t="s">
        <v>45</v>
      </c>
      <c r="J1" s="54" t="s">
        <v>2</v>
      </c>
      <c r="K1" s="54" t="s">
        <v>46</v>
      </c>
      <c r="L1" s="54" t="s">
        <v>32</v>
      </c>
      <c r="M1" s="54" t="s">
        <v>4</v>
      </c>
      <c r="N1" s="54" t="s">
        <v>35</v>
      </c>
      <c r="O1" s="54" t="s">
        <v>47</v>
      </c>
    </row>
    <row r="2" spans="1:15" x14ac:dyDescent="0.35">
      <c r="J2" s="56" t="s">
        <v>8</v>
      </c>
      <c r="L2" s="55">
        <v>4</v>
      </c>
      <c r="M2" s="55">
        <v>677</v>
      </c>
      <c r="N2" s="55">
        <f>M2*L2</f>
        <v>2708</v>
      </c>
    </row>
    <row r="3" spans="1:15" x14ac:dyDescent="0.35">
      <c r="J3" s="57" t="s">
        <v>9</v>
      </c>
      <c r="L3" s="55">
        <v>5</v>
      </c>
      <c r="M3" s="55">
        <v>355</v>
      </c>
      <c r="N3" s="55">
        <f t="shared" ref="N3:N13" si="0">M3*L3</f>
        <v>1775</v>
      </c>
    </row>
    <row r="4" spans="1:15" x14ac:dyDescent="0.35">
      <c r="J4" s="58" t="s">
        <v>31</v>
      </c>
      <c r="L4" s="55">
        <v>4</v>
      </c>
      <c r="M4" s="55">
        <v>665</v>
      </c>
      <c r="N4" s="55">
        <f t="shared" si="0"/>
        <v>2660</v>
      </c>
    </row>
    <row r="5" spans="1:15" x14ac:dyDescent="0.35">
      <c r="J5" s="50" t="s">
        <v>13</v>
      </c>
      <c r="L5" s="55">
        <v>3</v>
      </c>
      <c r="M5" s="55">
        <v>332</v>
      </c>
      <c r="N5" s="55">
        <f t="shared" si="0"/>
        <v>996</v>
      </c>
    </row>
    <row r="6" spans="1:15" x14ac:dyDescent="0.35">
      <c r="J6" s="49" t="s">
        <v>11</v>
      </c>
      <c r="L6" s="55">
        <v>1</v>
      </c>
      <c r="M6" s="55">
        <v>556</v>
      </c>
      <c r="N6" s="55">
        <f t="shared" si="0"/>
        <v>556</v>
      </c>
    </row>
    <row r="7" spans="1:15" x14ac:dyDescent="0.35">
      <c r="J7" s="56" t="s">
        <v>8</v>
      </c>
      <c r="L7" s="55">
        <v>5</v>
      </c>
      <c r="M7" s="55">
        <v>786</v>
      </c>
      <c r="N7" s="55">
        <f t="shared" si="0"/>
        <v>3930</v>
      </c>
    </row>
    <row r="8" spans="1:15" x14ac:dyDescent="0.35">
      <c r="J8" s="57" t="s">
        <v>9</v>
      </c>
      <c r="L8" s="55">
        <v>7</v>
      </c>
      <c r="M8" s="55">
        <v>234</v>
      </c>
      <c r="N8" s="55">
        <f t="shared" si="0"/>
        <v>1638</v>
      </c>
    </row>
    <row r="9" spans="1:15" x14ac:dyDescent="0.35">
      <c r="J9" s="50" t="s">
        <v>13</v>
      </c>
      <c r="L9" s="55">
        <v>4</v>
      </c>
      <c r="M9" s="55">
        <v>566</v>
      </c>
      <c r="N9" s="55">
        <f t="shared" si="0"/>
        <v>2264</v>
      </c>
    </row>
    <row r="10" spans="1:15" x14ac:dyDescent="0.35">
      <c r="J10" s="49" t="s">
        <v>11</v>
      </c>
      <c r="L10" s="55">
        <v>8</v>
      </c>
      <c r="M10" s="55">
        <v>888</v>
      </c>
      <c r="N10" s="55">
        <f t="shared" si="0"/>
        <v>7104</v>
      </c>
    </row>
    <row r="11" spans="1:15" x14ac:dyDescent="0.35">
      <c r="J11" s="56" t="s">
        <v>8</v>
      </c>
      <c r="L11" s="55">
        <v>3</v>
      </c>
      <c r="M11" s="55">
        <v>678</v>
      </c>
      <c r="N11" s="55">
        <f t="shared" si="0"/>
        <v>2034</v>
      </c>
    </row>
    <row r="12" spans="1:15" x14ac:dyDescent="0.35">
      <c r="J12" s="57" t="s">
        <v>9</v>
      </c>
      <c r="L12" s="55">
        <v>6</v>
      </c>
      <c r="M12" s="55">
        <v>222</v>
      </c>
      <c r="N12" s="55">
        <f t="shared" si="0"/>
        <v>1332</v>
      </c>
    </row>
    <row r="13" spans="1:15" x14ac:dyDescent="0.35">
      <c r="J13" s="59" t="s">
        <v>10</v>
      </c>
      <c r="L13" s="55">
        <v>7</v>
      </c>
      <c r="M13" s="55">
        <v>345</v>
      </c>
      <c r="N13" s="55">
        <f t="shared" si="0"/>
        <v>2415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7"/>
  <sheetViews>
    <sheetView tabSelected="1" workbookViewId="0">
      <selection activeCell="K24" sqref="K24:L25"/>
    </sheetView>
  </sheetViews>
  <sheetFormatPr baseColWidth="10" defaultRowHeight="14.5" x14ac:dyDescent="0.35"/>
  <cols>
    <col min="1" max="1" width="4.26953125" customWidth="1"/>
    <col min="2" max="2" width="22.453125" customWidth="1"/>
    <col min="5" max="5" width="4" customWidth="1"/>
    <col min="6" max="6" width="20.453125" customWidth="1"/>
    <col min="9" max="9" width="3.7265625" customWidth="1"/>
    <col min="10" max="10" width="20" customWidth="1"/>
  </cols>
  <sheetData>
    <row r="3" spans="2:12" x14ac:dyDescent="0.35">
      <c r="B3" s="25" t="s">
        <v>8</v>
      </c>
      <c r="C3" s="25"/>
      <c r="D3" s="25"/>
      <c r="F3" s="26" t="s">
        <v>9</v>
      </c>
      <c r="G3" s="26"/>
      <c r="H3" s="26"/>
      <c r="J3" s="27" t="s">
        <v>10</v>
      </c>
      <c r="K3" s="27"/>
      <c r="L3" s="27"/>
    </row>
    <row r="4" spans="2:12" x14ac:dyDescent="0.35">
      <c r="B4" s="4"/>
      <c r="C4" s="4" t="s">
        <v>36</v>
      </c>
      <c r="D4" s="4" t="s">
        <v>35</v>
      </c>
      <c r="F4" s="4"/>
      <c r="G4" s="4" t="s">
        <v>36</v>
      </c>
      <c r="H4" s="4" t="s">
        <v>35</v>
      </c>
      <c r="J4" s="4"/>
      <c r="K4" s="4" t="s">
        <v>36</v>
      </c>
      <c r="L4" s="4" t="s">
        <v>35</v>
      </c>
    </row>
    <row r="5" spans="2:12" x14ac:dyDescent="0.35">
      <c r="B5" s="4" t="s">
        <v>28</v>
      </c>
      <c r="C5" s="4"/>
      <c r="D5" s="4"/>
      <c r="F5" s="4" t="s">
        <v>28</v>
      </c>
      <c r="G5" s="4"/>
      <c r="H5" s="4"/>
      <c r="J5" s="4" t="s">
        <v>28</v>
      </c>
      <c r="K5" s="4"/>
      <c r="L5" s="4"/>
    </row>
    <row r="6" spans="2:12" x14ac:dyDescent="0.35">
      <c r="B6" s="4" t="s">
        <v>33</v>
      </c>
      <c r="C6" s="5">
        <f>SUMPRODUCT((Tachat[Quantité LIVREE])*(Tachat[REF]=B3))</f>
        <v>20</v>
      </c>
      <c r="D6" s="15">
        <f>SUMPRODUCT((Tachat[PRIX TOTAL])*(Tachat[REF]=B3))</f>
        <v>14733</v>
      </c>
      <c r="F6" s="4" t="s">
        <v>33</v>
      </c>
      <c r="G6" s="7">
        <f>SUMPRODUCT((Tachat[Quantité LIVREE])*(Tachat[REF]=F3))</f>
        <v>24</v>
      </c>
      <c r="H6" s="2">
        <f>SUMPRODUCT((Tachat[PRIX TOTAL])*(Tachat[REF]=F3))</f>
        <v>7150</v>
      </c>
      <c r="J6" s="4" t="s">
        <v>33</v>
      </c>
      <c r="K6" s="8">
        <f>SUMPRODUCT((Tachat[Quantité LIVREE])*(Tachat[REF]=J3))</f>
        <v>6</v>
      </c>
      <c r="L6" s="1">
        <f>SUMPRODUCT((Tachat[PRIX TOTAL])*(Tachat[REF]=J3))</f>
        <v>2450</v>
      </c>
    </row>
    <row r="7" spans="2:12" x14ac:dyDescent="0.35">
      <c r="B7" s="4" t="s">
        <v>34</v>
      </c>
      <c r="C7" s="5">
        <f>SUMPRODUCT((Tconso[QT])*(Tconso[REF]=B3))</f>
        <v>12</v>
      </c>
      <c r="D7" s="15">
        <f>SUMPRODUCT((Tconso[PRIX TOTAL])*(Tconso[REF]=B3))</f>
        <v>8672</v>
      </c>
      <c r="F7" s="4" t="s">
        <v>34</v>
      </c>
      <c r="G7" s="7">
        <f>SUMPRODUCT((Tconso[QT])*(Tconso[REF]=F3))</f>
        <v>18</v>
      </c>
      <c r="H7" s="2">
        <f>SUMPRODUCT((Tconso[PRIX TOTAL])*(Tconso[REF]=F3))</f>
        <v>4745</v>
      </c>
      <c r="J7" s="4" t="s">
        <v>34</v>
      </c>
      <c r="K7" s="8">
        <f>SUMPRODUCT((Tconso[QT])*(Tconso[REF]=J3))</f>
        <v>7</v>
      </c>
      <c r="L7" s="1">
        <f>SUMPRODUCT((Tconso[PRIX TOTAL])*(Tconso[REF]=J3))</f>
        <v>2415</v>
      </c>
    </row>
    <row r="8" spans="2:12" x14ac:dyDescent="0.35">
      <c r="B8" s="4" t="s">
        <v>29</v>
      </c>
      <c r="C8" s="4"/>
      <c r="D8" s="4"/>
      <c r="F8" s="4" t="s">
        <v>29</v>
      </c>
      <c r="G8" s="4"/>
      <c r="H8" s="4"/>
      <c r="J8" s="4" t="s">
        <v>29</v>
      </c>
      <c r="K8" s="4"/>
      <c r="L8" s="4"/>
    </row>
    <row r="9" spans="2:12" x14ac:dyDescent="0.35">
      <c r="B9" s="6" t="s">
        <v>5</v>
      </c>
      <c r="C9" s="4"/>
      <c r="D9" s="4"/>
      <c r="F9" s="6" t="s">
        <v>5</v>
      </c>
      <c r="G9" s="4"/>
      <c r="H9" s="4"/>
      <c r="J9" s="6" t="s">
        <v>5</v>
      </c>
      <c r="K9" s="4"/>
      <c r="L9" s="4"/>
    </row>
    <row r="12" spans="2:12" x14ac:dyDescent="0.35">
      <c r="B12" s="28" t="s">
        <v>11</v>
      </c>
      <c r="C12" s="28"/>
      <c r="D12" s="28"/>
      <c r="F12" s="29" t="s">
        <v>31</v>
      </c>
      <c r="G12" s="30"/>
      <c r="H12" s="31"/>
      <c r="J12" s="32" t="s">
        <v>13</v>
      </c>
      <c r="K12" s="33"/>
      <c r="L12" s="34"/>
    </row>
    <row r="13" spans="2:12" x14ac:dyDescent="0.35">
      <c r="B13" s="4"/>
      <c r="C13" s="4" t="s">
        <v>36</v>
      </c>
      <c r="D13" s="4" t="s">
        <v>35</v>
      </c>
      <c r="F13" s="4"/>
      <c r="G13" s="4" t="s">
        <v>36</v>
      </c>
      <c r="H13" s="4" t="s">
        <v>35</v>
      </c>
      <c r="J13" s="4"/>
      <c r="K13" s="4" t="s">
        <v>36</v>
      </c>
      <c r="L13" s="4" t="s">
        <v>35</v>
      </c>
    </row>
    <row r="14" spans="2:12" x14ac:dyDescent="0.35">
      <c r="B14" s="4" t="s">
        <v>28</v>
      </c>
      <c r="C14" s="4"/>
      <c r="D14" s="4"/>
      <c r="F14" s="4" t="s">
        <v>28</v>
      </c>
      <c r="G14" s="4"/>
      <c r="H14" s="4"/>
      <c r="J14" s="4" t="s">
        <v>28</v>
      </c>
      <c r="K14" s="4"/>
      <c r="L14" s="4"/>
    </row>
    <row r="15" spans="2:12" x14ac:dyDescent="0.35">
      <c r="B15" s="4" t="s">
        <v>33</v>
      </c>
      <c r="C15" s="9">
        <f>SUMPRODUCT((Tachat[Quantité LIVREE])*(Tachat[REF]=B12))</f>
        <v>5</v>
      </c>
      <c r="D15" s="3">
        <f>SUMPRODUCT((Tachat[PRIX TOTAL])*(Tachat[REF]=B12))</f>
        <v>2590</v>
      </c>
      <c r="F15" s="4" t="s">
        <v>33</v>
      </c>
      <c r="G15" s="11">
        <f>SUMPRODUCT((Tachat[Quantité LIVREE])*(Tachat[REF]=F12))</f>
        <v>9</v>
      </c>
      <c r="H15" s="11">
        <f>SUMPRODUCT((Tachat[PRIX TOTAL])*(Tachat[REF]=F12))</f>
        <v>4978</v>
      </c>
      <c r="J15" s="4" t="s">
        <v>33</v>
      </c>
      <c r="K15" s="12">
        <f>SUMPRODUCT((Tachat[Quantité LIVREE])*(Tachat[REF]=J12))</f>
        <v>9</v>
      </c>
      <c r="L15" s="12">
        <f>SUMPRODUCT((Tachat[PRIX TOTAL])*(Tachat[REF]=J12))</f>
        <v>7280</v>
      </c>
    </row>
    <row r="16" spans="2:12" x14ac:dyDescent="0.35">
      <c r="B16" s="4" t="s">
        <v>34</v>
      </c>
      <c r="C16" s="9">
        <f>SUMPRODUCT((Tconso[QT])*(Tconso[REF]=B12))</f>
        <v>9</v>
      </c>
      <c r="D16" s="3">
        <f>SUMPRODUCT((Tconso[PRIX TOTAL])*(Tconso[REF]=B12))</f>
        <v>7660</v>
      </c>
      <c r="F16" s="4" t="s">
        <v>34</v>
      </c>
      <c r="G16" s="11">
        <f>SUMPRODUCT((Tconso[QT])*(Tconso[REF]=F12))</f>
        <v>4</v>
      </c>
      <c r="H16" s="11">
        <f>SUMPRODUCT((Tconso[PRIX TOTAL])*(Tconso[REF]=F12))</f>
        <v>2660</v>
      </c>
      <c r="J16" s="4" t="s">
        <v>34</v>
      </c>
      <c r="K16" s="12">
        <f>SUMPRODUCT((Tconso[QT])*(Tconso[REF]=J12))</f>
        <v>7</v>
      </c>
      <c r="L16" s="12">
        <f>SUMPRODUCT((Tconso[PRIX TOTAL])*(Tconso[REF]=J12))</f>
        <v>3260</v>
      </c>
    </row>
    <row r="17" spans="2:12" x14ac:dyDescent="0.35">
      <c r="B17" s="4" t="s">
        <v>29</v>
      </c>
      <c r="C17" s="4"/>
      <c r="D17" s="4"/>
      <c r="F17" s="4" t="s">
        <v>29</v>
      </c>
      <c r="G17" s="4"/>
      <c r="H17" s="4"/>
      <c r="J17" s="4" t="s">
        <v>29</v>
      </c>
      <c r="K17" s="4"/>
      <c r="L17" s="4"/>
    </row>
    <row r="18" spans="2:12" x14ac:dyDescent="0.35">
      <c r="B18" s="6" t="s">
        <v>5</v>
      </c>
      <c r="C18" s="4"/>
      <c r="D18" s="4"/>
      <c r="F18" s="6" t="s">
        <v>5</v>
      </c>
      <c r="G18" s="4"/>
      <c r="H18" s="4"/>
      <c r="J18" s="6" t="s">
        <v>5</v>
      </c>
      <c r="K18" s="4"/>
      <c r="L18" s="4"/>
    </row>
    <row r="21" spans="2:12" x14ac:dyDescent="0.35">
      <c r="B21" s="22" t="s">
        <v>30</v>
      </c>
      <c r="C21" s="23"/>
      <c r="D21" s="24"/>
      <c r="F21" s="16" t="s">
        <v>21</v>
      </c>
      <c r="G21" s="17"/>
      <c r="H21" s="18"/>
      <c r="J21" s="19" t="s">
        <v>20</v>
      </c>
      <c r="K21" s="20"/>
      <c r="L21" s="21"/>
    </row>
    <row r="22" spans="2:12" x14ac:dyDescent="0.35">
      <c r="B22" s="4"/>
      <c r="C22" s="4" t="s">
        <v>36</v>
      </c>
      <c r="D22" s="4" t="s">
        <v>35</v>
      </c>
      <c r="F22" s="4"/>
      <c r="G22" s="4" t="s">
        <v>36</v>
      </c>
      <c r="H22" s="4" t="s">
        <v>35</v>
      </c>
      <c r="J22" s="4"/>
      <c r="K22" s="4" t="s">
        <v>36</v>
      </c>
      <c r="L22" s="4" t="s">
        <v>35</v>
      </c>
    </row>
    <row r="23" spans="2:12" x14ac:dyDescent="0.35">
      <c r="B23" s="4" t="s">
        <v>28</v>
      </c>
      <c r="C23" s="4"/>
      <c r="D23" s="4"/>
      <c r="F23" s="4" t="s">
        <v>28</v>
      </c>
      <c r="G23" s="4"/>
      <c r="H23" s="4"/>
      <c r="J23" s="4" t="s">
        <v>28</v>
      </c>
      <c r="K23" s="4"/>
      <c r="L23" s="4"/>
    </row>
    <row r="24" spans="2:12" x14ac:dyDescent="0.35">
      <c r="B24" s="4" t="s">
        <v>33</v>
      </c>
      <c r="C24" s="10">
        <f>SUMPRODUCT((Tachat[Quantité LIVREE])*(Tachat[REF]=B21))</f>
        <v>7</v>
      </c>
      <c r="D24" s="10">
        <f>SUMPRODUCT((Tachat[PRIX TOTAL])*(Tachat[REF]=B21))</f>
        <v>4296</v>
      </c>
      <c r="F24" s="4" t="s">
        <v>33</v>
      </c>
      <c r="G24" s="13">
        <f>SUMPRODUCT((Tachat[Quantité LIVREE])*(Tachat[REF]=F21))</f>
        <v>5</v>
      </c>
      <c r="H24" s="13">
        <f>SUMPRODUCT((Tachat[PRIX TOTAL])*(Tachat[REF]=F21))</f>
        <v>3940</v>
      </c>
      <c r="J24" s="4" t="s">
        <v>33</v>
      </c>
      <c r="K24" s="14">
        <f>SUMPRODUCT((Tachat[Quantité LIVREE])*(Tachat[REF]=J21))</f>
        <v>8</v>
      </c>
      <c r="L24" s="14">
        <f>SUMPRODUCT((Tachat[PRIX TOTAL])*(Tachat[REF]=J21))</f>
        <v>8000</v>
      </c>
    </row>
    <row r="25" spans="2:12" x14ac:dyDescent="0.35">
      <c r="B25" s="4" t="s">
        <v>34</v>
      </c>
      <c r="C25" s="10">
        <f>SUMPRODUCT((Tconso[QT])*(Tconso[REF]=B21))</f>
        <v>0</v>
      </c>
      <c r="D25" s="10">
        <f>SUMPRODUCT((Tconso[PRIX TOTAL])*(Tconso[REF]=B21))</f>
        <v>0</v>
      </c>
      <c r="F25" s="4" t="s">
        <v>34</v>
      </c>
      <c r="G25" s="13">
        <f>SUMPRODUCT((Tconso[QT])*(Tconso[REF]=F21))</f>
        <v>0</v>
      </c>
      <c r="H25" s="13">
        <f>SUMPRODUCT((Tconso[PRIX TOTAL])*(Tconso[REF]=F21))</f>
        <v>0</v>
      </c>
      <c r="J25" s="4" t="s">
        <v>34</v>
      </c>
      <c r="K25" s="14">
        <f>SUMPRODUCT((Tconso[QT])*(Tconso[REF]=J21))</f>
        <v>0</v>
      </c>
      <c r="L25" s="14">
        <f>SUMPRODUCT((Tconso[PRIX TOTAL])*(Tconso[REF]=J21))</f>
        <v>0</v>
      </c>
    </row>
    <row r="26" spans="2:12" x14ac:dyDescent="0.35">
      <c r="B26" s="4" t="s">
        <v>29</v>
      </c>
      <c r="C26" s="4"/>
      <c r="D26" s="4"/>
      <c r="F26" s="4" t="s">
        <v>29</v>
      </c>
      <c r="G26" s="4"/>
      <c r="H26" s="4"/>
      <c r="J26" s="4" t="s">
        <v>29</v>
      </c>
      <c r="K26" s="4"/>
      <c r="L26" s="4"/>
    </row>
    <row r="27" spans="2:12" x14ac:dyDescent="0.35">
      <c r="B27" s="6" t="s">
        <v>5</v>
      </c>
      <c r="C27" s="4"/>
      <c r="D27" s="4"/>
      <c r="F27" s="6" t="s">
        <v>5</v>
      </c>
      <c r="G27" s="4"/>
      <c r="H27" s="4"/>
      <c r="J27" s="6" t="s">
        <v>5</v>
      </c>
      <c r="K27" s="4"/>
      <c r="L27" s="4"/>
    </row>
  </sheetData>
  <mergeCells count="9">
    <mergeCell ref="F21:H21"/>
    <mergeCell ref="J21:L21"/>
    <mergeCell ref="B21:D21"/>
    <mergeCell ref="B3:D3"/>
    <mergeCell ref="F3:H3"/>
    <mergeCell ref="J3:L3"/>
    <mergeCell ref="B12:D12"/>
    <mergeCell ref="F12:H12"/>
    <mergeCell ref="J12:L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ACHAT HUILES </vt:lpstr>
      <vt:lpstr>CONSOMMATION HUILES</vt:lpstr>
      <vt:lpstr>CALCULS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Achat</dc:creator>
  <cp:lastModifiedBy>Michel</cp:lastModifiedBy>
  <dcterms:created xsi:type="dcterms:W3CDTF">2021-01-27T21:15:03Z</dcterms:created>
  <dcterms:modified xsi:type="dcterms:W3CDTF">2021-01-29T01:50:38Z</dcterms:modified>
</cp:coreProperties>
</file>