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Liste2" sheetId="4" r:id="rId1"/>
    <sheet name="Tableau Souhaité" sheetId="6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6" l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3" i="6"/>
  <c r="B37" i="6"/>
  <c r="C3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B38" i="6"/>
  <c r="C38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B39" i="6"/>
  <c r="C39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B40" i="6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B41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B42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B43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B44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B45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B46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B47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B48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B49" i="6"/>
  <c r="C49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B50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B51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B52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B53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B54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B20" i="6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B21" i="6"/>
  <c r="C21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B22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B23" i="6"/>
  <c r="C23" i="6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B24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B25" i="6"/>
  <c r="C25" i="6"/>
  <c r="D25" i="6"/>
  <c r="E25" i="6"/>
  <c r="F25" i="6"/>
  <c r="G25" i="6"/>
  <c r="H25" i="6"/>
  <c r="I25" i="6"/>
  <c r="J25" i="6"/>
  <c r="K25" i="6"/>
  <c r="L25" i="6"/>
  <c r="M25" i="6"/>
  <c r="N25" i="6"/>
  <c r="O25" i="6"/>
  <c r="P25" i="6"/>
  <c r="B26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B27" i="6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B28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B29" i="6"/>
  <c r="C29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B30" i="6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B31" i="6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B32" i="6"/>
  <c r="C32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B33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B34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B35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B36" i="6"/>
  <c r="C36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L5" i="6"/>
  <c r="M5" i="6"/>
  <c r="N5" i="6"/>
  <c r="O5" i="6"/>
  <c r="P5" i="6"/>
  <c r="L6" i="6"/>
  <c r="M6" i="6"/>
  <c r="N6" i="6"/>
  <c r="O6" i="6"/>
  <c r="P6" i="6"/>
  <c r="L7" i="6"/>
  <c r="M7" i="6"/>
  <c r="N7" i="6"/>
  <c r="O7" i="6"/>
  <c r="P7" i="6"/>
  <c r="L8" i="6"/>
  <c r="M8" i="6"/>
  <c r="N8" i="6"/>
  <c r="O8" i="6"/>
  <c r="P8" i="6"/>
  <c r="L9" i="6"/>
  <c r="M9" i="6"/>
  <c r="N9" i="6"/>
  <c r="O9" i="6"/>
  <c r="P9" i="6"/>
  <c r="L10" i="6"/>
  <c r="M10" i="6"/>
  <c r="N10" i="6"/>
  <c r="O10" i="6"/>
  <c r="P10" i="6"/>
  <c r="L11" i="6"/>
  <c r="M11" i="6"/>
  <c r="N11" i="6"/>
  <c r="O11" i="6"/>
  <c r="P11" i="6"/>
  <c r="L12" i="6"/>
  <c r="M12" i="6"/>
  <c r="N12" i="6"/>
  <c r="O12" i="6"/>
  <c r="P12" i="6"/>
  <c r="L13" i="6"/>
  <c r="M13" i="6"/>
  <c r="N13" i="6"/>
  <c r="O13" i="6"/>
  <c r="P13" i="6"/>
  <c r="L14" i="6"/>
  <c r="M14" i="6"/>
  <c r="N14" i="6"/>
  <c r="O14" i="6"/>
  <c r="P14" i="6"/>
  <c r="L15" i="6"/>
  <c r="M15" i="6"/>
  <c r="N15" i="6"/>
  <c r="O15" i="6"/>
  <c r="P15" i="6"/>
  <c r="L16" i="6"/>
  <c r="M16" i="6"/>
  <c r="N16" i="6"/>
  <c r="O16" i="6"/>
  <c r="P16" i="6"/>
  <c r="L17" i="6"/>
  <c r="M17" i="6"/>
  <c r="N17" i="6"/>
  <c r="O17" i="6"/>
  <c r="P17" i="6"/>
  <c r="L18" i="6"/>
  <c r="M18" i="6"/>
  <c r="N18" i="6"/>
  <c r="O18" i="6"/>
  <c r="P18" i="6"/>
  <c r="L19" i="6"/>
  <c r="M19" i="6"/>
  <c r="N19" i="6"/>
  <c r="O19" i="6"/>
  <c r="P19" i="6"/>
  <c r="L3" i="6"/>
  <c r="M3" i="6"/>
  <c r="N3" i="6"/>
  <c r="O3" i="6"/>
  <c r="P3" i="6"/>
  <c r="P4" i="6"/>
  <c r="O4" i="6"/>
  <c r="N4" i="6"/>
  <c r="M4" i="6"/>
  <c r="H4" i="6"/>
  <c r="I4" i="6"/>
  <c r="J4" i="6"/>
  <c r="K4" i="6"/>
  <c r="H5" i="6"/>
  <c r="I5" i="6"/>
  <c r="J5" i="6"/>
  <c r="K5" i="6"/>
  <c r="H6" i="6"/>
  <c r="I6" i="6"/>
  <c r="J6" i="6"/>
  <c r="K6" i="6"/>
  <c r="H7" i="6"/>
  <c r="I7" i="6"/>
  <c r="J7" i="6"/>
  <c r="K7" i="6"/>
  <c r="H8" i="6"/>
  <c r="I8" i="6"/>
  <c r="J8" i="6"/>
  <c r="K8" i="6"/>
  <c r="H9" i="6"/>
  <c r="I9" i="6"/>
  <c r="J9" i="6"/>
  <c r="K9" i="6"/>
  <c r="H10" i="6"/>
  <c r="I10" i="6"/>
  <c r="J10" i="6"/>
  <c r="K10" i="6"/>
  <c r="H11" i="6"/>
  <c r="I11" i="6"/>
  <c r="J11" i="6"/>
  <c r="K11" i="6"/>
  <c r="H12" i="6"/>
  <c r="I12" i="6"/>
  <c r="J12" i="6"/>
  <c r="K12" i="6"/>
  <c r="H13" i="6"/>
  <c r="I13" i="6"/>
  <c r="J13" i="6"/>
  <c r="K13" i="6"/>
  <c r="H14" i="6"/>
  <c r="I14" i="6"/>
  <c r="J14" i="6"/>
  <c r="K14" i="6"/>
  <c r="H15" i="6"/>
  <c r="I15" i="6"/>
  <c r="J15" i="6"/>
  <c r="K15" i="6"/>
  <c r="H16" i="6"/>
  <c r="I16" i="6"/>
  <c r="J16" i="6"/>
  <c r="K16" i="6"/>
  <c r="H17" i="6"/>
  <c r="I17" i="6"/>
  <c r="J17" i="6"/>
  <c r="K17" i="6"/>
  <c r="H18" i="6"/>
  <c r="I18" i="6"/>
  <c r="J18" i="6"/>
  <c r="K18" i="6"/>
  <c r="H19" i="6"/>
  <c r="I19" i="6"/>
  <c r="J19" i="6"/>
  <c r="K19" i="6"/>
  <c r="J3" i="6"/>
  <c r="K3" i="6"/>
  <c r="I3" i="6"/>
  <c r="H3" i="6"/>
  <c r="B4" i="6"/>
  <c r="C4" i="6"/>
  <c r="D4" i="6"/>
  <c r="E4" i="6"/>
  <c r="F4" i="6"/>
  <c r="G4" i="6"/>
  <c r="L4" i="6"/>
  <c r="B5" i="6"/>
  <c r="C5" i="6"/>
  <c r="D5" i="6"/>
  <c r="E5" i="6"/>
  <c r="F5" i="6"/>
  <c r="G5" i="6"/>
  <c r="B6" i="6"/>
  <c r="C6" i="6"/>
  <c r="D6" i="6"/>
  <c r="E6" i="6"/>
  <c r="F6" i="6"/>
  <c r="G6" i="6"/>
  <c r="B7" i="6"/>
  <c r="C7" i="6"/>
  <c r="D7" i="6"/>
  <c r="E7" i="6"/>
  <c r="F7" i="6"/>
  <c r="G7" i="6"/>
  <c r="B8" i="6"/>
  <c r="C8" i="6"/>
  <c r="D8" i="6"/>
  <c r="E8" i="6"/>
  <c r="F8" i="6"/>
  <c r="G8" i="6"/>
  <c r="B9" i="6"/>
  <c r="C9" i="6"/>
  <c r="D9" i="6"/>
  <c r="E9" i="6"/>
  <c r="F9" i="6"/>
  <c r="G9" i="6"/>
  <c r="B10" i="6"/>
  <c r="C10" i="6"/>
  <c r="D10" i="6"/>
  <c r="E10" i="6"/>
  <c r="F10" i="6"/>
  <c r="G10" i="6"/>
  <c r="B11" i="6"/>
  <c r="C11" i="6"/>
  <c r="D11" i="6"/>
  <c r="E11" i="6"/>
  <c r="F11" i="6"/>
  <c r="G11" i="6"/>
  <c r="B12" i="6"/>
  <c r="C12" i="6"/>
  <c r="D12" i="6"/>
  <c r="E12" i="6"/>
  <c r="F12" i="6"/>
  <c r="G12" i="6"/>
  <c r="B13" i="6"/>
  <c r="C13" i="6"/>
  <c r="D13" i="6"/>
  <c r="E13" i="6"/>
  <c r="F13" i="6"/>
  <c r="G13" i="6"/>
  <c r="B14" i="6"/>
  <c r="C14" i="6"/>
  <c r="D14" i="6"/>
  <c r="E14" i="6"/>
  <c r="F14" i="6"/>
  <c r="G14" i="6"/>
  <c r="B15" i="6"/>
  <c r="C15" i="6"/>
  <c r="D15" i="6"/>
  <c r="E15" i="6"/>
  <c r="F15" i="6"/>
  <c r="G15" i="6"/>
  <c r="B16" i="6"/>
  <c r="C16" i="6"/>
  <c r="D16" i="6"/>
  <c r="E16" i="6"/>
  <c r="F16" i="6"/>
  <c r="G16" i="6"/>
  <c r="B17" i="6"/>
  <c r="C17" i="6"/>
  <c r="D17" i="6"/>
  <c r="E17" i="6"/>
  <c r="F17" i="6"/>
  <c r="G17" i="6"/>
  <c r="B18" i="6"/>
  <c r="C18" i="6"/>
  <c r="D18" i="6"/>
  <c r="E18" i="6"/>
  <c r="F18" i="6"/>
  <c r="G18" i="6"/>
  <c r="B19" i="6"/>
  <c r="C19" i="6"/>
  <c r="D19" i="6"/>
  <c r="E19" i="6"/>
  <c r="F19" i="6"/>
  <c r="G19" i="6"/>
  <c r="G3" i="6"/>
  <c r="C3" i="6"/>
  <c r="D3" i="6"/>
  <c r="E3" i="6"/>
  <c r="F3" i="6"/>
  <c r="B3" i="6"/>
</calcChain>
</file>

<file path=xl/sharedStrings.xml><?xml version="1.0" encoding="utf-8"?>
<sst xmlns="http://schemas.openxmlformats.org/spreadsheetml/2006/main" count="307" uniqueCount="105">
  <si>
    <t>F1</t>
  </si>
  <si>
    <t>1A</t>
  </si>
  <si>
    <t>F2</t>
  </si>
  <si>
    <t>F5</t>
  </si>
  <si>
    <t>F3</t>
  </si>
  <si>
    <t>F4</t>
  </si>
  <si>
    <t>4A</t>
  </si>
  <si>
    <t>P1</t>
  </si>
  <si>
    <t>P2</t>
  </si>
  <si>
    <t>Q1</t>
  </si>
  <si>
    <t>2A</t>
  </si>
  <si>
    <t>3A</t>
  </si>
  <si>
    <t>QA3</t>
  </si>
  <si>
    <t>Q5</t>
  </si>
  <si>
    <t>Cours</t>
  </si>
  <si>
    <t>N°ordre</t>
  </si>
  <si>
    <t>Nom</t>
  </si>
  <si>
    <t>Prénom</t>
  </si>
  <si>
    <t>Date</t>
  </si>
  <si>
    <t>Sexe</t>
  </si>
  <si>
    <t>Degré</t>
  </si>
  <si>
    <t>Périodes</t>
  </si>
  <si>
    <t>Domaine</t>
  </si>
  <si>
    <t> 14061038766</t>
  </si>
  <si>
    <t>H</t>
  </si>
  <si>
    <t>Expr. corporelle [M]</t>
  </si>
  <si>
    <t>Domaine de la musique</t>
  </si>
  <si>
    <t> 12091025471</t>
  </si>
  <si>
    <t>F</t>
  </si>
  <si>
    <t>Formation musicale</t>
  </si>
  <si>
    <t> 08062101381</t>
  </si>
  <si>
    <t>Saxophone</t>
  </si>
  <si>
    <t> 10081715617</t>
  </si>
  <si>
    <t> 10062900000</t>
  </si>
  <si>
    <t>Formation pluri. [APT]</t>
  </si>
  <si>
    <t>Domaine des arts de la parole et du théâtre</t>
  </si>
  <si>
    <t> 12062600000</t>
  </si>
  <si>
    <t>Chant d'ensemble</t>
  </si>
  <si>
    <t> 12051200000</t>
  </si>
  <si>
    <t> 59032112619</t>
  </si>
  <si>
    <t>Tuba</t>
  </si>
  <si>
    <t> 12072605874</t>
  </si>
  <si>
    <t>Clarinette</t>
  </si>
  <si>
    <t> 96021359179</t>
  </si>
  <si>
    <t>Formation jazz</t>
  </si>
  <si>
    <t> 09122004644</t>
  </si>
  <si>
    <t>Théâtre</t>
  </si>
  <si>
    <t>Instruments patr.</t>
  </si>
  <si>
    <t>Piano</t>
  </si>
  <si>
    <t> 49090806412</t>
  </si>
  <si>
    <t>Ensemble jazz</t>
  </si>
  <si>
    <t>Rythmes du monde</t>
  </si>
  <si>
    <t>Violon jazz</t>
  </si>
  <si>
    <t>Créat. mus. numérique</t>
  </si>
  <si>
    <t> 15122223614</t>
  </si>
  <si>
    <t>Eloquence</t>
  </si>
  <si>
    <t> 13122733913</t>
  </si>
  <si>
    <t>Guitare</t>
  </si>
  <si>
    <t> 10092721256</t>
  </si>
  <si>
    <t>Atelier décla.</t>
  </si>
  <si>
    <t>Déclamation</t>
  </si>
  <si>
    <t> 12020507075</t>
  </si>
  <si>
    <t> 07050703662</t>
  </si>
  <si>
    <t> 09111937727</t>
  </si>
  <si>
    <t>Matricule</t>
  </si>
  <si>
    <t>Noms</t>
  </si>
  <si>
    <t>Date de Naissance</t>
  </si>
  <si>
    <t>Domaine Musique</t>
  </si>
  <si>
    <t>Filières Prép</t>
  </si>
  <si>
    <t>Autre Filiere</t>
  </si>
  <si>
    <t>Domaine Parole</t>
  </si>
  <si>
    <t>AAAA</t>
  </si>
  <si>
    <t>EEE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</si>
  <si>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</si>
  <si>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</si>
  <si>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</si>
  <si>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</si>
  <si>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</si>
  <si>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</si>
  <si>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</si>
  <si>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</si>
  <si>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</si>
  <si>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</si>
  <si>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</si>
  <si>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</si>
  <si>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</si>
  <si>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</si>
  <si>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</si>
  <si>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JU</t>
  </si>
  <si>
    <t>LI</t>
  </si>
  <si>
    <t>FASS</t>
  </si>
  <si>
    <t>SOU</t>
  </si>
  <si>
    <t>SA</t>
  </si>
  <si>
    <t>CHAN</t>
  </si>
  <si>
    <t>LOL</t>
  </si>
  <si>
    <t>JER</t>
  </si>
  <si>
    <t>MEY</t>
  </si>
  <si>
    <t>LUCI</t>
  </si>
  <si>
    <t>Bah</t>
  </si>
  <si>
    <t>YAH</t>
  </si>
  <si>
    <t>SAN</t>
  </si>
  <si>
    <t>SELM</t>
  </si>
  <si>
    <t>AID</t>
  </si>
  <si>
    <t>MO</t>
  </si>
  <si>
    <t>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</si>
</sst>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/>
    <xf numFmtId="0" fontId="18" fillId="34" borderId="10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19" fillId="0" borderId="0" xfId="8" applyFont="1" applyFill="1" applyBorder="1"/>
    <xf numFmtId="0" fontId="19" fillId="0" borderId="0" xfId="0" applyFont="1" applyFill="1" applyBorder="1"/>
    <xf numFmtId="14" fontId="19" fillId="0" borderId="0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14" fontId="19" fillId="0" borderId="0" xfId="0" applyNumberFormat="1" applyFont="1" applyFill="1" applyBorder="1" applyAlignment="1">
      <alignment horizontal="left"/>
    </xf>
    <xf numFmtId="14" fontId="0" fillId="0" borderId="10" xfId="0" applyNumberFormat="1" applyBorder="1" applyAlignment="1">
      <alignment horizontal="center" wrapText="1"/>
    </xf>
    <xf numFmtId="0" fontId="18" fillId="33" borderId="10" xfId="0" applyFont="1" applyFill="1" applyBorder="1" applyAlignment="1">
      <alignment horizontal="center" vertical="center" wrapText="1"/>
    </xf>
    <xf numFmtId="14" fontId="18" fillId="33" borderId="10" xfId="0" applyNumberFormat="1" applyFont="1" applyFill="1" applyBorder="1" applyAlignment="1">
      <alignment horizont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0" fillId="34" borderId="10" xfId="0" applyFill="1" applyBorder="1" applyAlignment="1"/>
    <xf numFmtId="0" fontId="0" fillId="35" borderId="10" xfId="0" applyFill="1" applyBorder="1" applyAlignment="1">
      <alignment horizontal="center" vertical="center"/>
    </xf>
    <xf numFmtId="0" fontId="0" fillId="35" borderId="10" xfId="0" applyFill="1" applyBorder="1" applyAlignment="1"/>
    <xf numFmtId="1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1"/>
  <sheetViews>
    <sheetView workbookViewId="0">
      <selection activeCell="A10" sqref="A10"/>
    </sheetView>
  </sheetViews>
  <sheetFormatPr baseColWidth="10" defaultRowHeight="14.5" x14ac:dyDescent="0.35"/>
  <cols>
    <col min="1" max="1" width="22.7265625" style="10" customWidth="1"/>
    <col min="2" max="2" width="20.81640625" style="10" bestFit="1" customWidth="1"/>
    <col min="3" max="3" width="23.26953125" style="10" bestFit="1" customWidth="1"/>
    <col min="4" max="4" width="10.7265625" style="10" bestFit="1" customWidth="1"/>
    <col min="5" max="5" width="5.26953125" style="10" bestFit="1" customWidth="1"/>
    <col min="6" max="6" width="21.54296875" style="10" bestFit="1" customWidth="1"/>
    <col min="7" max="7" width="6.26953125" style="10" bestFit="1" customWidth="1"/>
    <col min="8" max="8" width="8.81640625" style="10" bestFit="1" customWidth="1"/>
    <col min="9" max="9" width="39.81640625" style="10" bestFit="1" customWidth="1"/>
    <col min="10" max="16384" width="10.90625" style="10"/>
  </cols>
  <sheetData>
    <row r="1" spans="1:9" x14ac:dyDescent="0.35">
      <c r="A1" s="9" t="s">
        <v>104</v>
      </c>
      <c r="B1" s="9" t="s">
        <v>16</v>
      </c>
      <c r="C1" s="9" t="s">
        <v>17</v>
      </c>
      <c r="D1" s="9" t="s">
        <v>18</v>
      </c>
      <c r="E1" s="9" t="s">
        <v>19</v>
      </c>
      <c r="F1" s="9" t="s">
        <v>14</v>
      </c>
      <c r="G1" s="9" t="s">
        <v>20</v>
      </c>
      <c r="H1" s="9" t="s">
        <v>21</v>
      </c>
      <c r="I1" s="9" t="s">
        <v>22</v>
      </c>
    </row>
    <row r="2" spans="1:9" x14ac:dyDescent="0.35">
      <c r="A2" s="10" t="s">
        <v>23</v>
      </c>
      <c r="B2" s="10" t="s">
        <v>73</v>
      </c>
      <c r="C2" s="10" t="s">
        <v>71</v>
      </c>
      <c r="D2" s="11">
        <v>41800</v>
      </c>
      <c r="E2" s="12" t="s">
        <v>24</v>
      </c>
      <c r="F2" s="10" t="s">
        <v>25</v>
      </c>
      <c r="G2" s="12" t="s">
        <v>1</v>
      </c>
      <c r="H2" s="12">
        <v>2</v>
      </c>
      <c r="I2" s="10" t="s">
        <v>26</v>
      </c>
    </row>
    <row r="3" spans="1:9" x14ac:dyDescent="0.35">
      <c r="A3" s="10" t="s">
        <v>27</v>
      </c>
      <c r="B3" s="10" t="s">
        <v>73</v>
      </c>
      <c r="C3" s="10" t="s">
        <v>72</v>
      </c>
      <c r="D3" s="11">
        <v>41162</v>
      </c>
      <c r="E3" s="12" t="s">
        <v>28</v>
      </c>
      <c r="F3" s="10" t="s">
        <v>29</v>
      </c>
      <c r="G3" s="12" t="s">
        <v>0</v>
      </c>
      <c r="H3" s="12">
        <v>2</v>
      </c>
      <c r="I3" s="10" t="s">
        <v>26</v>
      </c>
    </row>
    <row r="4" spans="1:9" x14ac:dyDescent="0.35">
      <c r="A4" s="10" t="s">
        <v>30</v>
      </c>
      <c r="B4" s="10" t="s">
        <v>74</v>
      </c>
      <c r="C4" s="10" t="s">
        <v>88</v>
      </c>
      <c r="D4" s="11">
        <v>39620</v>
      </c>
      <c r="E4" s="12" t="s">
        <v>24</v>
      </c>
      <c r="F4" s="10" t="s">
        <v>31</v>
      </c>
      <c r="G4" s="12" t="s">
        <v>3</v>
      </c>
      <c r="H4" s="12">
        <v>1</v>
      </c>
      <c r="I4" s="10" t="s">
        <v>26</v>
      </c>
    </row>
    <row r="5" spans="1:9" x14ac:dyDescent="0.35">
      <c r="A5" s="10" t="s">
        <v>32</v>
      </c>
      <c r="B5" s="10" t="s">
        <v>74</v>
      </c>
      <c r="C5" s="10" t="s">
        <v>89</v>
      </c>
      <c r="D5" s="11">
        <v>40407</v>
      </c>
      <c r="E5" s="12" t="s">
        <v>28</v>
      </c>
      <c r="F5" s="10" t="s">
        <v>29</v>
      </c>
      <c r="G5" s="12" t="s">
        <v>5</v>
      </c>
      <c r="H5" s="12">
        <v>2</v>
      </c>
      <c r="I5" s="10" t="s">
        <v>26</v>
      </c>
    </row>
    <row r="6" spans="1:9" x14ac:dyDescent="0.35">
      <c r="A6" s="13" t="s">
        <v>33</v>
      </c>
      <c r="B6" s="13" t="s">
        <v>75</v>
      </c>
      <c r="C6" s="13" t="s">
        <v>90</v>
      </c>
      <c r="D6" s="11">
        <v>40358</v>
      </c>
      <c r="E6" s="12" t="s">
        <v>28</v>
      </c>
      <c r="F6" s="10" t="s">
        <v>34</v>
      </c>
      <c r="G6" s="12" t="s">
        <v>0</v>
      </c>
      <c r="H6" s="12">
        <v>2</v>
      </c>
      <c r="I6" s="10" t="s">
        <v>35</v>
      </c>
    </row>
    <row r="7" spans="1:9" x14ac:dyDescent="0.35">
      <c r="A7" s="13" t="s">
        <v>36</v>
      </c>
      <c r="B7" s="13" t="s">
        <v>75</v>
      </c>
      <c r="C7" s="13" t="s">
        <v>91</v>
      </c>
      <c r="D7" s="11">
        <v>41086</v>
      </c>
      <c r="E7" s="12" t="s">
        <v>28</v>
      </c>
      <c r="F7" s="10" t="s">
        <v>37</v>
      </c>
      <c r="G7" s="12" t="s">
        <v>1</v>
      </c>
      <c r="H7" s="12">
        <v>2</v>
      </c>
      <c r="I7" s="10" t="s">
        <v>26</v>
      </c>
    </row>
    <row r="8" spans="1:9" x14ac:dyDescent="0.35">
      <c r="A8" s="13" t="s">
        <v>38</v>
      </c>
      <c r="B8" s="13" t="s">
        <v>76</v>
      </c>
      <c r="C8" s="13" t="s">
        <v>92</v>
      </c>
      <c r="D8" s="11">
        <v>41041</v>
      </c>
      <c r="E8" s="12" t="s">
        <v>28</v>
      </c>
      <c r="F8" s="10" t="s">
        <v>37</v>
      </c>
      <c r="G8" s="12" t="s">
        <v>1</v>
      </c>
      <c r="H8" s="12">
        <v>2</v>
      </c>
      <c r="I8" s="10" t="s">
        <v>26</v>
      </c>
    </row>
    <row r="9" spans="1:9" x14ac:dyDescent="0.35">
      <c r="A9" s="10" t="s">
        <v>39</v>
      </c>
      <c r="B9" s="10" t="s">
        <v>77</v>
      </c>
      <c r="C9" s="10" t="s">
        <v>93</v>
      </c>
      <c r="D9" s="11">
        <v>21630</v>
      </c>
      <c r="E9" s="12" t="s">
        <v>28</v>
      </c>
      <c r="F9" s="10" t="s">
        <v>37</v>
      </c>
      <c r="G9" s="12" t="s">
        <v>1</v>
      </c>
      <c r="H9" s="12">
        <v>2</v>
      </c>
      <c r="I9" s="10" t="s">
        <v>26</v>
      </c>
    </row>
    <row r="10" spans="1:9" x14ac:dyDescent="0.35">
      <c r="A10" s="10" t="s">
        <v>39</v>
      </c>
      <c r="B10" s="10" t="s">
        <v>77</v>
      </c>
      <c r="C10" s="10" t="s">
        <v>93</v>
      </c>
      <c r="D10" s="11">
        <v>21630</v>
      </c>
      <c r="E10" s="12" t="s">
        <v>28</v>
      </c>
      <c r="F10" s="10" t="s">
        <v>40</v>
      </c>
      <c r="G10" s="12" t="s">
        <v>12</v>
      </c>
      <c r="H10" s="12">
        <v>1</v>
      </c>
      <c r="I10" s="10" t="s">
        <v>26</v>
      </c>
    </row>
    <row r="11" spans="1:9" x14ac:dyDescent="0.35">
      <c r="A11" s="10" t="s">
        <v>41</v>
      </c>
      <c r="B11" s="10" t="s">
        <v>78</v>
      </c>
      <c r="C11" s="10" t="s">
        <v>94</v>
      </c>
      <c r="D11" s="11">
        <v>41116</v>
      </c>
      <c r="E11" s="12" t="s">
        <v>28</v>
      </c>
      <c r="F11" s="10" t="s">
        <v>42</v>
      </c>
      <c r="G11" s="12" t="s">
        <v>2</v>
      </c>
      <c r="H11" s="12">
        <v>1</v>
      </c>
      <c r="I11" s="10" t="s">
        <v>26</v>
      </c>
    </row>
    <row r="12" spans="1:9" x14ac:dyDescent="0.35">
      <c r="A12" s="10" t="s">
        <v>41</v>
      </c>
      <c r="B12" s="10" t="s">
        <v>78</v>
      </c>
      <c r="C12" s="10" t="s">
        <v>94</v>
      </c>
      <c r="D12" s="11">
        <v>41116</v>
      </c>
      <c r="E12" s="12" t="s">
        <v>28</v>
      </c>
      <c r="F12" s="10" t="s">
        <v>29</v>
      </c>
      <c r="G12" s="12" t="s">
        <v>2</v>
      </c>
      <c r="H12" s="12">
        <v>2</v>
      </c>
      <c r="I12" s="10" t="s">
        <v>26</v>
      </c>
    </row>
    <row r="13" spans="1:9" x14ac:dyDescent="0.35">
      <c r="A13" s="10" t="s">
        <v>43</v>
      </c>
      <c r="B13" s="10" t="s">
        <v>79</v>
      </c>
      <c r="C13" s="10" t="s">
        <v>95</v>
      </c>
      <c r="D13" s="11">
        <v>35108</v>
      </c>
      <c r="E13" s="12" t="s">
        <v>24</v>
      </c>
      <c r="F13" s="10" t="s">
        <v>44</v>
      </c>
      <c r="G13" s="12" t="s">
        <v>1</v>
      </c>
      <c r="H13" s="12">
        <v>1</v>
      </c>
      <c r="I13" s="10" t="s">
        <v>26</v>
      </c>
    </row>
    <row r="14" spans="1:9" x14ac:dyDescent="0.35">
      <c r="A14" s="10" t="s">
        <v>45</v>
      </c>
      <c r="B14" s="10" t="s">
        <v>80</v>
      </c>
      <c r="C14" s="10" t="s">
        <v>96</v>
      </c>
      <c r="D14" s="11">
        <v>40167</v>
      </c>
      <c r="E14" s="12" t="s">
        <v>28</v>
      </c>
      <c r="F14" s="10" t="s">
        <v>29</v>
      </c>
      <c r="G14" s="12" t="s">
        <v>9</v>
      </c>
      <c r="H14" s="12">
        <v>2</v>
      </c>
      <c r="I14" s="10" t="s">
        <v>26</v>
      </c>
    </row>
    <row r="15" spans="1:9" x14ac:dyDescent="0.35">
      <c r="A15" s="10" t="s">
        <v>45</v>
      </c>
      <c r="B15" s="10" t="s">
        <v>80</v>
      </c>
      <c r="C15" s="10" t="s">
        <v>96</v>
      </c>
      <c r="D15" s="11">
        <v>40167</v>
      </c>
      <c r="E15" s="12" t="s">
        <v>28</v>
      </c>
      <c r="F15" s="10" t="s">
        <v>47</v>
      </c>
      <c r="G15" s="12" t="s">
        <v>10</v>
      </c>
      <c r="H15" s="12">
        <v>1</v>
      </c>
      <c r="I15" s="10" t="s">
        <v>26</v>
      </c>
    </row>
    <row r="16" spans="1:9" x14ac:dyDescent="0.35">
      <c r="A16" s="10" t="s">
        <v>45</v>
      </c>
      <c r="B16" s="10" t="s">
        <v>80</v>
      </c>
      <c r="C16" s="10" t="s">
        <v>96</v>
      </c>
      <c r="D16" s="11">
        <v>40167</v>
      </c>
      <c r="E16" s="12" t="s">
        <v>28</v>
      </c>
      <c r="F16" s="10" t="s">
        <v>48</v>
      </c>
      <c r="G16" s="12" t="s">
        <v>3</v>
      </c>
      <c r="H16" s="12">
        <v>1</v>
      </c>
      <c r="I16" s="10" t="s">
        <v>26</v>
      </c>
    </row>
    <row r="17" spans="1:9" x14ac:dyDescent="0.35">
      <c r="A17" s="10" t="s">
        <v>45</v>
      </c>
      <c r="B17" s="10" t="s">
        <v>80</v>
      </c>
      <c r="C17" s="10" t="s">
        <v>96</v>
      </c>
      <c r="D17" s="11">
        <v>40167</v>
      </c>
      <c r="E17" s="12" t="s">
        <v>28</v>
      </c>
      <c r="F17" s="10" t="s">
        <v>46</v>
      </c>
      <c r="G17" s="12" t="s">
        <v>0</v>
      </c>
      <c r="H17" s="12">
        <v>2</v>
      </c>
      <c r="I17" s="10" t="s">
        <v>35</v>
      </c>
    </row>
    <row r="18" spans="1:9" x14ac:dyDescent="0.35">
      <c r="A18" s="10" t="s">
        <v>49</v>
      </c>
      <c r="B18" s="10" t="s">
        <v>81</v>
      </c>
      <c r="C18" s="10" t="s">
        <v>97</v>
      </c>
      <c r="D18" s="11">
        <v>18149</v>
      </c>
      <c r="E18" s="12" t="s">
        <v>28</v>
      </c>
      <c r="F18" s="10" t="s">
        <v>53</v>
      </c>
      <c r="G18" s="12" t="s">
        <v>11</v>
      </c>
      <c r="H18" s="12">
        <v>2</v>
      </c>
      <c r="I18" s="10" t="s">
        <v>26</v>
      </c>
    </row>
    <row r="19" spans="1:9" x14ac:dyDescent="0.35">
      <c r="A19" s="10" t="s">
        <v>49</v>
      </c>
      <c r="B19" s="10" t="s">
        <v>81</v>
      </c>
      <c r="C19" s="10" t="s">
        <v>97</v>
      </c>
      <c r="D19" s="11">
        <v>18149</v>
      </c>
      <c r="E19" s="12" t="s">
        <v>28</v>
      </c>
      <c r="F19" s="10" t="s">
        <v>50</v>
      </c>
      <c r="G19" s="12" t="s">
        <v>6</v>
      </c>
      <c r="H19" s="12">
        <v>1</v>
      </c>
      <c r="I19" s="10" t="s">
        <v>26</v>
      </c>
    </row>
    <row r="20" spans="1:9" x14ac:dyDescent="0.35">
      <c r="A20" s="10" t="s">
        <v>49</v>
      </c>
      <c r="B20" s="10" t="s">
        <v>81</v>
      </c>
      <c r="C20" s="10" t="s">
        <v>97</v>
      </c>
      <c r="D20" s="11">
        <v>18149</v>
      </c>
      <c r="E20" s="12" t="s">
        <v>28</v>
      </c>
      <c r="F20" s="10" t="s">
        <v>44</v>
      </c>
      <c r="G20" s="12" t="s">
        <v>11</v>
      </c>
      <c r="H20" s="12">
        <v>1</v>
      </c>
      <c r="I20" s="10" t="s">
        <v>26</v>
      </c>
    </row>
    <row r="21" spans="1:9" x14ac:dyDescent="0.35">
      <c r="A21" s="10" t="s">
        <v>49</v>
      </c>
      <c r="B21" s="10" t="s">
        <v>81</v>
      </c>
      <c r="C21" s="10" t="s">
        <v>97</v>
      </c>
      <c r="D21" s="11">
        <v>18149</v>
      </c>
      <c r="E21" s="12" t="s">
        <v>28</v>
      </c>
      <c r="F21" s="10" t="s">
        <v>51</v>
      </c>
      <c r="G21" s="12" t="s">
        <v>6</v>
      </c>
      <c r="H21" s="12">
        <v>2</v>
      </c>
      <c r="I21" s="10" t="s">
        <v>26</v>
      </c>
    </row>
    <row r="22" spans="1:9" x14ac:dyDescent="0.35">
      <c r="A22" s="10" t="s">
        <v>49</v>
      </c>
      <c r="B22" s="10" t="s">
        <v>81</v>
      </c>
      <c r="C22" s="10" t="s">
        <v>97</v>
      </c>
      <c r="D22" s="11">
        <v>18149</v>
      </c>
      <c r="E22" s="12" t="s">
        <v>28</v>
      </c>
      <c r="F22" s="10" t="s">
        <v>52</v>
      </c>
      <c r="G22" s="12" t="s">
        <v>13</v>
      </c>
      <c r="H22" s="12">
        <v>1</v>
      </c>
      <c r="I22" s="10" t="s">
        <v>26</v>
      </c>
    </row>
    <row r="23" spans="1:9" x14ac:dyDescent="0.35">
      <c r="A23" s="10" t="s">
        <v>54</v>
      </c>
      <c r="B23" s="10" t="s">
        <v>82</v>
      </c>
      <c r="C23" s="10" t="s">
        <v>98</v>
      </c>
      <c r="D23" s="11">
        <v>42360</v>
      </c>
      <c r="E23" s="12" t="s">
        <v>28</v>
      </c>
      <c r="F23" s="10" t="s">
        <v>29</v>
      </c>
      <c r="G23" s="12" t="s">
        <v>7</v>
      </c>
      <c r="H23" s="12">
        <v>1</v>
      </c>
      <c r="I23" s="10" t="s">
        <v>26</v>
      </c>
    </row>
    <row r="24" spans="1:9" x14ac:dyDescent="0.35">
      <c r="A24" s="10" t="s">
        <v>54</v>
      </c>
      <c r="B24" s="10" t="s">
        <v>82</v>
      </c>
      <c r="C24" s="10" t="s">
        <v>98</v>
      </c>
      <c r="D24" s="11">
        <v>42360</v>
      </c>
      <c r="E24" s="12" t="s">
        <v>28</v>
      </c>
      <c r="F24" s="10" t="s">
        <v>55</v>
      </c>
      <c r="G24" s="12" t="s">
        <v>7</v>
      </c>
      <c r="H24" s="12">
        <v>1</v>
      </c>
      <c r="I24" s="10" t="s">
        <v>35</v>
      </c>
    </row>
    <row r="25" spans="1:9" x14ac:dyDescent="0.35">
      <c r="A25" s="10" t="s">
        <v>56</v>
      </c>
      <c r="B25" s="10" t="s">
        <v>83</v>
      </c>
      <c r="C25" s="10" t="s">
        <v>99</v>
      </c>
      <c r="D25" s="11">
        <v>41635</v>
      </c>
      <c r="E25" s="12" t="s">
        <v>24</v>
      </c>
      <c r="F25" s="10" t="s">
        <v>29</v>
      </c>
      <c r="G25" s="12" t="s">
        <v>0</v>
      </c>
      <c r="H25" s="12">
        <v>2</v>
      </c>
      <c r="I25" s="10" t="s">
        <v>26</v>
      </c>
    </row>
    <row r="26" spans="1:9" x14ac:dyDescent="0.35">
      <c r="A26" s="10" t="s">
        <v>56</v>
      </c>
      <c r="B26" s="10" t="s">
        <v>83</v>
      </c>
      <c r="C26" s="10" t="s">
        <v>99</v>
      </c>
      <c r="D26" s="11">
        <v>41635</v>
      </c>
      <c r="E26" s="12" t="s">
        <v>24</v>
      </c>
      <c r="F26" s="10" t="s">
        <v>57</v>
      </c>
      <c r="G26" s="12" t="s">
        <v>0</v>
      </c>
      <c r="H26" s="12">
        <v>1</v>
      </c>
      <c r="I26" s="10" t="s">
        <v>26</v>
      </c>
    </row>
    <row r="27" spans="1:9" x14ac:dyDescent="0.35">
      <c r="A27" s="10" t="s">
        <v>58</v>
      </c>
      <c r="B27" s="10" t="s">
        <v>84</v>
      </c>
      <c r="C27" s="10" t="s">
        <v>100</v>
      </c>
      <c r="D27" s="11">
        <v>40478</v>
      </c>
      <c r="E27" s="12" t="s">
        <v>28</v>
      </c>
      <c r="F27" s="10" t="s">
        <v>29</v>
      </c>
      <c r="G27" s="12" t="s">
        <v>4</v>
      </c>
      <c r="H27" s="12">
        <v>2</v>
      </c>
      <c r="I27" s="10" t="s">
        <v>26</v>
      </c>
    </row>
    <row r="28" spans="1:9" x14ac:dyDescent="0.35">
      <c r="A28" s="10" t="s">
        <v>58</v>
      </c>
      <c r="B28" s="10" t="s">
        <v>84</v>
      </c>
      <c r="C28" s="10" t="s">
        <v>100</v>
      </c>
      <c r="D28" s="11">
        <v>40478</v>
      </c>
      <c r="E28" s="12" t="s">
        <v>28</v>
      </c>
      <c r="F28" s="10" t="s">
        <v>48</v>
      </c>
      <c r="G28" s="12" t="s">
        <v>2</v>
      </c>
      <c r="H28" s="12">
        <v>1</v>
      </c>
      <c r="I28" s="10" t="s">
        <v>26</v>
      </c>
    </row>
    <row r="29" spans="1:9" x14ac:dyDescent="0.35">
      <c r="A29" s="10" t="s">
        <v>58</v>
      </c>
      <c r="B29" s="10" t="s">
        <v>84</v>
      </c>
      <c r="C29" s="10" t="s">
        <v>100</v>
      </c>
      <c r="D29" s="11">
        <v>40478</v>
      </c>
      <c r="E29" s="12" t="s">
        <v>28</v>
      </c>
      <c r="F29" s="10" t="s">
        <v>59</v>
      </c>
      <c r="G29" s="12" t="s">
        <v>1</v>
      </c>
      <c r="H29" s="12">
        <v>1</v>
      </c>
      <c r="I29" s="10" t="s">
        <v>35</v>
      </c>
    </row>
    <row r="30" spans="1:9" x14ac:dyDescent="0.35">
      <c r="A30" s="10" t="s">
        <v>58</v>
      </c>
      <c r="B30" s="10" t="s">
        <v>84</v>
      </c>
      <c r="C30" s="10" t="s">
        <v>100</v>
      </c>
      <c r="D30" s="11">
        <v>40478</v>
      </c>
      <c r="E30" s="12" t="s">
        <v>28</v>
      </c>
      <c r="F30" s="10" t="s">
        <v>60</v>
      </c>
      <c r="G30" s="12" t="s">
        <v>0</v>
      </c>
      <c r="H30" s="12">
        <v>1</v>
      </c>
      <c r="I30" s="10" t="s">
        <v>35</v>
      </c>
    </row>
    <row r="31" spans="1:9" x14ac:dyDescent="0.35">
      <c r="A31" s="10" t="s">
        <v>58</v>
      </c>
      <c r="B31" s="10" t="s">
        <v>84</v>
      </c>
      <c r="C31" s="10" t="s">
        <v>100</v>
      </c>
      <c r="D31" s="11">
        <v>40478</v>
      </c>
      <c r="E31" s="12" t="s">
        <v>28</v>
      </c>
      <c r="F31" s="10" t="s">
        <v>55</v>
      </c>
      <c r="G31" s="12" t="s">
        <v>2</v>
      </c>
      <c r="H31" s="12">
        <v>1</v>
      </c>
      <c r="I31" s="10" t="s">
        <v>35</v>
      </c>
    </row>
    <row r="32" spans="1:9" x14ac:dyDescent="0.35">
      <c r="A32" s="10" t="s">
        <v>58</v>
      </c>
      <c r="B32" s="10" t="s">
        <v>84</v>
      </c>
      <c r="C32" s="10" t="s">
        <v>100</v>
      </c>
      <c r="D32" s="11">
        <v>40478</v>
      </c>
      <c r="E32" s="12" t="s">
        <v>28</v>
      </c>
      <c r="F32" s="10" t="s">
        <v>46</v>
      </c>
      <c r="G32" s="12" t="s">
        <v>0</v>
      </c>
      <c r="H32" s="12">
        <v>2</v>
      </c>
      <c r="I32" s="10" t="s">
        <v>35</v>
      </c>
    </row>
    <row r="33" spans="1:9" x14ac:dyDescent="0.35">
      <c r="A33" s="10" t="s">
        <v>61</v>
      </c>
      <c r="B33" s="10" t="s">
        <v>85</v>
      </c>
      <c r="C33" s="10" t="s">
        <v>101</v>
      </c>
      <c r="D33" s="11">
        <v>40944</v>
      </c>
      <c r="E33" s="12" t="s">
        <v>28</v>
      </c>
      <c r="F33" s="10" t="s">
        <v>29</v>
      </c>
      <c r="G33" s="12" t="s">
        <v>2</v>
      </c>
      <c r="H33" s="12">
        <v>2</v>
      </c>
      <c r="I33" s="10" t="s">
        <v>26</v>
      </c>
    </row>
    <row r="34" spans="1:9" x14ac:dyDescent="0.35">
      <c r="A34" s="10" t="s">
        <v>61</v>
      </c>
      <c r="B34" s="10" t="s">
        <v>85</v>
      </c>
      <c r="C34" s="10" t="s">
        <v>101</v>
      </c>
      <c r="D34" s="11">
        <v>40944</v>
      </c>
      <c r="E34" s="12" t="s">
        <v>28</v>
      </c>
      <c r="F34" s="10" t="s">
        <v>48</v>
      </c>
      <c r="G34" s="12" t="s">
        <v>0</v>
      </c>
      <c r="H34" s="12">
        <v>1</v>
      </c>
      <c r="I34" s="10" t="s">
        <v>26</v>
      </c>
    </row>
    <row r="35" spans="1:9" x14ac:dyDescent="0.35">
      <c r="A35" s="10" t="s">
        <v>61</v>
      </c>
      <c r="B35" s="10" t="s">
        <v>85</v>
      </c>
      <c r="C35" s="10" t="s">
        <v>101</v>
      </c>
      <c r="D35" s="11">
        <v>40944</v>
      </c>
      <c r="E35" s="12" t="s">
        <v>28</v>
      </c>
      <c r="F35" s="10" t="s">
        <v>55</v>
      </c>
      <c r="G35" s="12" t="s">
        <v>8</v>
      </c>
      <c r="H35" s="12">
        <v>1</v>
      </c>
      <c r="I35" s="10" t="s">
        <v>35</v>
      </c>
    </row>
    <row r="36" spans="1:9" x14ac:dyDescent="0.35">
      <c r="A36" s="10" t="s">
        <v>62</v>
      </c>
      <c r="B36" s="10" t="s">
        <v>86</v>
      </c>
      <c r="C36" s="10" t="s">
        <v>102</v>
      </c>
      <c r="D36" s="11">
        <v>39209</v>
      </c>
      <c r="E36" s="12" t="s">
        <v>28</v>
      </c>
      <c r="F36" s="10" t="s">
        <v>29</v>
      </c>
      <c r="G36" s="12" t="s">
        <v>9</v>
      </c>
      <c r="H36" s="12">
        <v>2</v>
      </c>
      <c r="I36" s="10" t="s">
        <v>26</v>
      </c>
    </row>
    <row r="37" spans="1:9" x14ac:dyDescent="0.35">
      <c r="A37" s="10" t="s">
        <v>62</v>
      </c>
      <c r="B37" s="10" t="s">
        <v>86</v>
      </c>
      <c r="C37" s="10" t="s">
        <v>102</v>
      </c>
      <c r="D37" s="11">
        <v>39209</v>
      </c>
      <c r="E37" s="12" t="s">
        <v>28</v>
      </c>
      <c r="F37" s="10" t="s">
        <v>57</v>
      </c>
      <c r="G37" s="12" t="s">
        <v>3</v>
      </c>
      <c r="H37" s="12">
        <v>1</v>
      </c>
      <c r="I37" s="10" t="s">
        <v>26</v>
      </c>
    </row>
    <row r="38" spans="1:9" x14ac:dyDescent="0.35">
      <c r="A38" s="10" t="s">
        <v>62</v>
      </c>
      <c r="B38" s="10" t="s">
        <v>86</v>
      </c>
      <c r="C38" s="10" t="s">
        <v>102</v>
      </c>
      <c r="D38" s="11">
        <v>39209</v>
      </c>
      <c r="E38" s="12" t="s">
        <v>28</v>
      </c>
      <c r="F38" s="10" t="s">
        <v>59</v>
      </c>
      <c r="G38" s="12" t="s">
        <v>11</v>
      </c>
      <c r="H38" s="12">
        <v>1</v>
      </c>
      <c r="I38" s="10" t="s">
        <v>35</v>
      </c>
    </row>
    <row r="39" spans="1:9" x14ac:dyDescent="0.35">
      <c r="A39" s="10" t="s">
        <v>62</v>
      </c>
      <c r="B39" s="10" t="s">
        <v>86</v>
      </c>
      <c r="C39" s="10" t="s">
        <v>102</v>
      </c>
      <c r="D39" s="11">
        <v>39209</v>
      </c>
      <c r="E39" s="12" t="s">
        <v>28</v>
      </c>
      <c r="F39" s="10" t="s">
        <v>60</v>
      </c>
      <c r="G39" s="12" t="s">
        <v>4</v>
      </c>
      <c r="H39" s="12">
        <v>1</v>
      </c>
      <c r="I39" s="10" t="s">
        <v>35</v>
      </c>
    </row>
    <row r="40" spans="1:9" x14ac:dyDescent="0.35">
      <c r="A40" s="10" t="s">
        <v>63</v>
      </c>
      <c r="B40" s="10" t="s">
        <v>87</v>
      </c>
      <c r="C40" s="10" t="s">
        <v>103</v>
      </c>
      <c r="D40" s="11">
        <v>40136</v>
      </c>
      <c r="E40" s="12" t="s">
        <v>24</v>
      </c>
      <c r="F40" s="10" t="s">
        <v>29</v>
      </c>
      <c r="G40" s="12" t="s">
        <v>0</v>
      </c>
      <c r="H40" s="12">
        <v>2</v>
      </c>
      <c r="I40" s="10" t="s">
        <v>26</v>
      </c>
    </row>
    <row r="41" spans="1:9" x14ac:dyDescent="0.35">
      <c r="A41" s="10" t="s">
        <v>63</v>
      </c>
      <c r="B41" s="10" t="s">
        <v>87</v>
      </c>
      <c r="C41" s="10" t="s">
        <v>103</v>
      </c>
      <c r="D41" s="11">
        <v>40136</v>
      </c>
      <c r="E41" s="12" t="s">
        <v>24</v>
      </c>
      <c r="F41" s="10" t="s">
        <v>47</v>
      </c>
      <c r="G41" s="12" t="s">
        <v>1</v>
      </c>
      <c r="H41" s="12">
        <v>1</v>
      </c>
      <c r="I41" s="10" t="s">
        <v>26</v>
      </c>
    </row>
  </sheetData>
  <sortState ref="A2:J41">
    <sortCondition ref="B2"/>
    <sortCondition ref="C2"/>
    <sortCondition ref="J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4"/>
  <sheetViews>
    <sheetView showZeros="0" tabSelected="1" workbookViewId="0">
      <selection activeCell="A3" sqref="A3"/>
    </sheetView>
  </sheetViews>
  <sheetFormatPr baseColWidth="10" defaultRowHeight="14.5" x14ac:dyDescent="0.35"/>
  <cols>
    <col min="1" max="1" width="10.90625" style="7"/>
    <col min="2" max="2" width="13.6328125" style="3" customWidth="1"/>
    <col min="3" max="4" width="10.90625" style="3"/>
    <col min="5" max="5" width="11.453125" style="6"/>
    <col min="6" max="6" width="10.90625" style="7"/>
    <col min="7" max="7" width="20.08984375" style="3" bestFit="1" customWidth="1"/>
    <col min="8" max="11" width="10.90625" style="7"/>
    <col min="12" max="12" width="19.26953125" style="3" bestFit="1" customWidth="1"/>
    <col min="13" max="13" width="11.453125" style="8"/>
    <col min="14" max="14" width="10.90625" style="7"/>
    <col min="15" max="16" width="11.453125" style="8"/>
  </cols>
  <sheetData>
    <row r="1" spans="1:16" x14ac:dyDescent="0.35">
      <c r="A1" s="17" t="s">
        <v>15</v>
      </c>
      <c r="B1" s="18" t="s">
        <v>64</v>
      </c>
      <c r="C1" s="1"/>
      <c r="D1" s="1"/>
      <c r="E1" s="14"/>
      <c r="F1" s="2"/>
      <c r="G1" s="19" t="s">
        <v>67</v>
      </c>
      <c r="H1" s="20"/>
      <c r="I1" s="20"/>
      <c r="J1" s="20"/>
      <c r="K1" s="20"/>
      <c r="L1" s="21" t="s">
        <v>70</v>
      </c>
      <c r="M1" s="21"/>
      <c r="N1" s="21"/>
      <c r="O1" s="21"/>
      <c r="P1" s="22"/>
    </row>
    <row r="2" spans="1:16" ht="24.5" x14ac:dyDescent="0.35">
      <c r="A2" s="17">
        <v>0</v>
      </c>
      <c r="B2" s="18"/>
      <c r="C2" s="15" t="s">
        <v>65</v>
      </c>
      <c r="D2" s="15" t="s">
        <v>17</v>
      </c>
      <c r="E2" s="16" t="s">
        <v>66</v>
      </c>
      <c r="F2" s="15" t="s">
        <v>19</v>
      </c>
      <c r="G2" s="4" t="s">
        <v>14</v>
      </c>
      <c r="H2" s="4" t="s">
        <v>68</v>
      </c>
      <c r="I2" s="4" t="s">
        <v>21</v>
      </c>
      <c r="J2" s="4" t="s">
        <v>69</v>
      </c>
      <c r="K2" s="4" t="s">
        <v>21</v>
      </c>
      <c r="L2" s="5" t="s">
        <v>14</v>
      </c>
      <c r="M2" s="5" t="s">
        <v>68</v>
      </c>
      <c r="N2" s="5" t="s">
        <v>21</v>
      </c>
      <c r="O2" s="5" t="s">
        <v>69</v>
      </c>
      <c r="P2" s="5" t="s">
        <v>21</v>
      </c>
    </row>
    <row r="3" spans="1:16" x14ac:dyDescent="0.35">
      <c r="A3" s="7">
        <f>A2+IF(B3=B2,0,1)</f>
        <v>1</v>
      </c>
      <c r="B3" s="3" t="str">
        <f>Liste2!A2</f>
        <v> 14061038766</v>
      </c>
      <c r="C3" s="3" t="str">
        <f>Liste2!B2</f>
        <v>AA</v>
      </c>
      <c r="D3" s="3" t="str">
        <f>Liste2!C2</f>
        <v>AAAA</v>
      </c>
      <c r="E3" s="23">
        <f>Liste2!D2</f>
        <v>41800</v>
      </c>
      <c r="F3" s="7" t="str">
        <f>Liste2!E2</f>
        <v>H</v>
      </c>
      <c r="G3" s="3" t="str">
        <f>IF(Liste2!$I2="Domaine de la musique",Liste2!F2,"")</f>
        <v>Expr. corporelle [M]</v>
      </c>
      <c r="H3" s="3" t="str">
        <f>IF(AND(Liste2!$I2="Domaine de la musique",LEFT(Liste2!$G2,1)="P"),Liste2!G2,"")</f>
        <v/>
      </c>
      <c r="I3" s="3" t="str">
        <f>IF(AND(Liste2!$I2="Domaine de la musique",LEFT(Liste2!$G2,1)="P"),Liste2!H2,"")</f>
        <v/>
      </c>
      <c r="J3" s="7" t="str">
        <f>IF(AND(Liste2!$I2="Domaine de la musique",LEFT(Liste2!$G2,1)&lt;&gt;"P"),Liste2!G2,"")</f>
        <v>1A</v>
      </c>
      <c r="K3" s="7">
        <f>IF(AND(Liste2!$I2="Domaine de la musique",LEFT(Liste2!$G2,1)&lt;&gt;"P"),Liste2!H2,"")</f>
        <v>2</v>
      </c>
      <c r="L3" s="3" t="str">
        <f>IF(Liste2!I2="Domaine de la musique","",Liste2!F2)</f>
        <v/>
      </c>
      <c r="M3" s="3" t="str">
        <f>IF(AND(Liste2!$I2&lt;&gt;"Domaine de la musique",LEFT(Liste2!$G2,1)="P"),Liste2!G2,"")</f>
        <v/>
      </c>
      <c r="N3" s="3" t="str">
        <f>IF(AND(Liste2!$I2&lt;&gt;"Domaine de la musique",LEFT(Liste2!$G2,1)="P"),Liste2!H2,"")</f>
        <v/>
      </c>
      <c r="O3" s="7" t="str">
        <f>IF(AND(Liste2!$I2&lt;&gt;"Domaine de la musique",LEFT(Liste2!$G2,1)&lt;&gt;"P"),Liste2!G2,"")</f>
        <v/>
      </c>
      <c r="P3" s="7" t="str">
        <f>IF(AND(Liste2!$I2&lt;&gt;"Domaine de la musique",LEFT(Liste2!$G2,1)&lt;&gt;"P"),Liste2!H2,"")</f>
        <v/>
      </c>
    </row>
    <row r="4" spans="1:16" x14ac:dyDescent="0.35">
      <c r="A4" s="7">
        <f t="shared" ref="A4:A54" si="0">A3+IF(B4=B3,0,1)</f>
        <v>2</v>
      </c>
      <c r="B4" s="3" t="str">
        <f>Liste2!A3</f>
        <v> 12091025471</v>
      </c>
      <c r="C4" s="3" t="str">
        <f>Liste2!B3</f>
        <v>AA</v>
      </c>
      <c r="D4" s="3" t="str">
        <f>Liste2!C3</f>
        <v>EEE</v>
      </c>
      <c r="E4" s="23">
        <f>Liste2!D3</f>
        <v>41162</v>
      </c>
      <c r="F4" s="7" t="str">
        <f>Liste2!E3</f>
        <v>F</v>
      </c>
      <c r="G4" s="3" t="str">
        <f>IF(Liste2!$I3="Domaine de la musique",Liste2!F3,"")</f>
        <v>Formation musicale</v>
      </c>
      <c r="H4" s="3" t="str">
        <f>IF(AND(Liste2!$I3="Domaine de la musique",LEFT(Liste2!$G3,1)="P"),Liste2!G3,"")</f>
        <v/>
      </c>
      <c r="I4" s="3" t="str">
        <f>IF(AND(Liste2!$I3="Domaine de la musique",LEFT(Liste2!$G3,1)="P"),Liste2!H3,"")</f>
        <v/>
      </c>
      <c r="J4" s="7" t="str">
        <f>IF(AND(Liste2!$I3="Domaine de la musique",LEFT(Liste2!$G3,1)&lt;&gt;"P"),Liste2!G3,"")</f>
        <v>F1</v>
      </c>
      <c r="K4" s="7">
        <f>IF(AND(Liste2!$I3="Domaine de la musique",LEFT(Liste2!$G3,1)&lt;&gt;"P"),Liste2!H3,"")</f>
        <v>2</v>
      </c>
      <c r="L4" s="3" t="str">
        <f>IF(Liste2!I3="Domaine de la musique","",Liste2!F3)</f>
        <v/>
      </c>
      <c r="M4" s="3" t="str">
        <f>IF(AND(Liste2!$I3&lt;&gt;"Domaine de la musique",LEFT(Liste2!$G3,1)="P"),Liste2!G3,"")</f>
        <v/>
      </c>
      <c r="N4" s="3" t="str">
        <f>IF(AND(Liste2!$I3&lt;&gt;"Domaine de la musique",LEFT(Liste2!$G3,1)="P"),Liste2!H3,"")</f>
        <v/>
      </c>
      <c r="O4" s="7" t="str">
        <f>IF(AND(Liste2!$I3&lt;&gt;"Domaine de la musique",LEFT(Liste2!$G3,1)&lt;&gt;"P"),Liste2!G3,"")</f>
        <v/>
      </c>
      <c r="P4" s="7" t="str">
        <f>IF(AND(Liste2!$I3&lt;&gt;"Domaine de la musique",LEFT(Liste2!$G3,1)&lt;&gt;"P"),Liste2!H3,"")</f>
        <v/>
      </c>
    </row>
    <row r="5" spans="1:16" x14ac:dyDescent="0.35">
      <c r="A5" s="7">
        <f t="shared" si="0"/>
        <v>3</v>
      </c>
      <c r="B5" s="3" t="str">
        <f>Liste2!A4</f>
        <v> 08062101381</v>
      </c>
      <c r="C5" s="3" t="str">
        <f>Liste2!B4</f>
        <v>AB</v>
      </c>
      <c r="D5" s="3" t="str">
        <f>Liste2!C4</f>
        <v>JU</v>
      </c>
      <c r="E5" s="23">
        <f>Liste2!D4</f>
        <v>39620</v>
      </c>
      <c r="F5" s="7" t="str">
        <f>Liste2!E4</f>
        <v>H</v>
      </c>
      <c r="G5" s="3" t="str">
        <f>IF(Liste2!$I4="Domaine de la musique",Liste2!F4,"")</f>
        <v>Saxophone</v>
      </c>
      <c r="H5" s="3" t="str">
        <f>IF(AND(Liste2!$I4="Domaine de la musique",LEFT(Liste2!$G4,1)="P"),Liste2!G4,"")</f>
        <v/>
      </c>
      <c r="I5" s="3" t="str">
        <f>IF(AND(Liste2!$I4="Domaine de la musique",LEFT(Liste2!$G4,1)="P"),Liste2!H4,"")</f>
        <v/>
      </c>
      <c r="J5" s="7" t="str">
        <f>IF(AND(Liste2!$I4="Domaine de la musique",LEFT(Liste2!$G4,1)&lt;&gt;"P"),Liste2!G4,"")</f>
        <v>F5</v>
      </c>
      <c r="K5" s="7">
        <f>IF(AND(Liste2!$I4="Domaine de la musique",LEFT(Liste2!$G4,1)&lt;&gt;"P"),Liste2!H4,"")</f>
        <v>1</v>
      </c>
      <c r="L5" s="3" t="str">
        <f>IF(Liste2!I4="Domaine de la musique","",Liste2!F4)</f>
        <v/>
      </c>
      <c r="M5" s="3" t="str">
        <f>IF(AND(Liste2!$I4&lt;&gt;"Domaine de la musique",LEFT(Liste2!$G4,1)="P"),Liste2!G4,"")</f>
        <v/>
      </c>
      <c r="N5" s="3" t="str">
        <f>IF(AND(Liste2!$I4&lt;&gt;"Domaine de la musique",LEFT(Liste2!$G4,1)="P"),Liste2!H4,"")</f>
        <v/>
      </c>
      <c r="O5" s="7" t="str">
        <f>IF(AND(Liste2!$I4&lt;&gt;"Domaine de la musique",LEFT(Liste2!$G4,1)&lt;&gt;"P"),Liste2!G4,"")</f>
        <v/>
      </c>
      <c r="P5" s="7" t="str">
        <f>IF(AND(Liste2!$I4&lt;&gt;"Domaine de la musique",LEFT(Liste2!$G4,1)&lt;&gt;"P"),Liste2!H4,"")</f>
        <v/>
      </c>
    </row>
    <row r="6" spans="1:16" x14ac:dyDescent="0.35">
      <c r="A6" s="7">
        <f t="shared" si="0"/>
        <v>4</v>
      </c>
      <c r="B6" s="3" t="str">
        <f>Liste2!A5</f>
        <v> 10081715617</v>
      </c>
      <c r="C6" s="3" t="str">
        <f>Liste2!B5</f>
        <v>AB</v>
      </c>
      <c r="D6" s="3" t="str">
        <f>Liste2!C5</f>
        <v>LI</v>
      </c>
      <c r="E6" s="23">
        <f>Liste2!D5</f>
        <v>40407</v>
      </c>
      <c r="F6" s="7" t="str">
        <f>Liste2!E5</f>
        <v>F</v>
      </c>
      <c r="G6" s="3" t="str">
        <f>IF(Liste2!$I5="Domaine de la musique",Liste2!F5,"")</f>
        <v>Formation musicale</v>
      </c>
      <c r="H6" s="3" t="str">
        <f>IF(AND(Liste2!$I5="Domaine de la musique",LEFT(Liste2!$G5,1)="P"),Liste2!G5,"")</f>
        <v/>
      </c>
      <c r="I6" s="3" t="str">
        <f>IF(AND(Liste2!$I5="Domaine de la musique",LEFT(Liste2!$G5,1)="P"),Liste2!H5,"")</f>
        <v/>
      </c>
      <c r="J6" s="7" t="str">
        <f>IF(AND(Liste2!$I5="Domaine de la musique",LEFT(Liste2!$G5,1)&lt;&gt;"P"),Liste2!G5,"")</f>
        <v>F4</v>
      </c>
      <c r="K6" s="7">
        <f>IF(AND(Liste2!$I5="Domaine de la musique",LEFT(Liste2!$G5,1)&lt;&gt;"P"),Liste2!H5,"")</f>
        <v>2</v>
      </c>
      <c r="L6" s="3" t="str">
        <f>IF(Liste2!I5="Domaine de la musique","",Liste2!F5)</f>
        <v/>
      </c>
      <c r="M6" s="3" t="str">
        <f>IF(AND(Liste2!$I5&lt;&gt;"Domaine de la musique",LEFT(Liste2!$G5,1)="P"),Liste2!G5,"")</f>
        <v/>
      </c>
      <c r="N6" s="3" t="str">
        <f>IF(AND(Liste2!$I5&lt;&gt;"Domaine de la musique",LEFT(Liste2!$G5,1)="P"),Liste2!H5,"")</f>
        <v/>
      </c>
      <c r="O6" s="7" t="str">
        <f>IF(AND(Liste2!$I5&lt;&gt;"Domaine de la musique",LEFT(Liste2!$G5,1)&lt;&gt;"P"),Liste2!G5,"")</f>
        <v/>
      </c>
      <c r="P6" s="7" t="str">
        <f>IF(AND(Liste2!$I5&lt;&gt;"Domaine de la musique",LEFT(Liste2!$G5,1)&lt;&gt;"P"),Liste2!H5,"")</f>
        <v/>
      </c>
    </row>
    <row r="7" spans="1:16" x14ac:dyDescent="0.35">
      <c r="A7" s="7">
        <f t="shared" si="0"/>
        <v>5</v>
      </c>
      <c r="B7" s="3" t="str">
        <f>Liste2!A6</f>
        <v> 10062900000</v>
      </c>
      <c r="C7" s="3" t="str">
        <f>Liste2!B6</f>
        <v>AC</v>
      </c>
      <c r="D7" s="3" t="str">
        <f>Liste2!C6</f>
        <v>FASS</v>
      </c>
      <c r="E7" s="23">
        <f>Liste2!D6</f>
        <v>40358</v>
      </c>
      <c r="F7" s="7" t="str">
        <f>Liste2!E6</f>
        <v>F</v>
      </c>
      <c r="G7" s="3" t="str">
        <f>IF(Liste2!$I6="Domaine de la musique",Liste2!F6,"")</f>
        <v/>
      </c>
      <c r="H7" s="3" t="str">
        <f>IF(AND(Liste2!$I6="Domaine de la musique",LEFT(Liste2!$G6,1)="P"),Liste2!G6,"")</f>
        <v/>
      </c>
      <c r="I7" s="3" t="str">
        <f>IF(AND(Liste2!$I6="Domaine de la musique",LEFT(Liste2!$G6,1)="P"),Liste2!H6,"")</f>
        <v/>
      </c>
      <c r="J7" s="7" t="str">
        <f>IF(AND(Liste2!$I6="Domaine de la musique",LEFT(Liste2!$G6,1)&lt;&gt;"P"),Liste2!G6,"")</f>
        <v/>
      </c>
      <c r="K7" s="7" t="str">
        <f>IF(AND(Liste2!$I6="Domaine de la musique",LEFT(Liste2!$G6,1)&lt;&gt;"P"),Liste2!H6,"")</f>
        <v/>
      </c>
      <c r="L7" s="3" t="str">
        <f>IF(Liste2!I6="Domaine de la musique","",Liste2!F6)</f>
        <v>Formation pluri. [APT]</v>
      </c>
      <c r="M7" s="3" t="str">
        <f>IF(AND(Liste2!$I6&lt;&gt;"Domaine de la musique",LEFT(Liste2!$G6,1)="P"),Liste2!G6,"")</f>
        <v/>
      </c>
      <c r="N7" s="3" t="str">
        <f>IF(AND(Liste2!$I6&lt;&gt;"Domaine de la musique",LEFT(Liste2!$G6,1)="P"),Liste2!H6,"")</f>
        <v/>
      </c>
      <c r="O7" s="7" t="str">
        <f>IF(AND(Liste2!$I6&lt;&gt;"Domaine de la musique",LEFT(Liste2!$G6,1)&lt;&gt;"P"),Liste2!G6,"")</f>
        <v>F1</v>
      </c>
      <c r="P7" s="7">
        <f>IF(AND(Liste2!$I6&lt;&gt;"Domaine de la musique",LEFT(Liste2!$G6,1)&lt;&gt;"P"),Liste2!H6,"")</f>
        <v>2</v>
      </c>
    </row>
    <row r="8" spans="1:16" x14ac:dyDescent="0.35">
      <c r="A8" s="7">
        <f t="shared" si="0"/>
        <v>6</v>
      </c>
      <c r="B8" s="3" t="str">
        <f>Liste2!A7</f>
        <v> 12062600000</v>
      </c>
      <c r="C8" s="3" t="str">
        <f>Liste2!B7</f>
        <v>AC</v>
      </c>
      <c r="D8" s="3" t="str">
        <f>Liste2!C7</f>
        <v>SOU</v>
      </c>
      <c r="E8" s="23">
        <f>Liste2!D7</f>
        <v>41086</v>
      </c>
      <c r="F8" s="7" t="str">
        <f>Liste2!E7</f>
        <v>F</v>
      </c>
      <c r="G8" s="3" t="str">
        <f>IF(Liste2!$I7="Domaine de la musique",Liste2!F7,"")</f>
        <v>Chant d'ensemble</v>
      </c>
      <c r="H8" s="3" t="str">
        <f>IF(AND(Liste2!$I7="Domaine de la musique",LEFT(Liste2!$G7,1)="P"),Liste2!G7,"")</f>
        <v/>
      </c>
      <c r="I8" s="3" t="str">
        <f>IF(AND(Liste2!$I7="Domaine de la musique",LEFT(Liste2!$G7,1)="P"),Liste2!H7,"")</f>
        <v/>
      </c>
      <c r="J8" s="7" t="str">
        <f>IF(AND(Liste2!$I7="Domaine de la musique",LEFT(Liste2!$G7,1)&lt;&gt;"P"),Liste2!G7,"")</f>
        <v>1A</v>
      </c>
      <c r="K8" s="7">
        <f>IF(AND(Liste2!$I7="Domaine de la musique",LEFT(Liste2!$G7,1)&lt;&gt;"P"),Liste2!H7,"")</f>
        <v>2</v>
      </c>
      <c r="L8" s="3" t="str">
        <f>IF(Liste2!I7="Domaine de la musique","",Liste2!F7)</f>
        <v/>
      </c>
      <c r="M8" s="3" t="str">
        <f>IF(AND(Liste2!$I7&lt;&gt;"Domaine de la musique",LEFT(Liste2!$G7,1)="P"),Liste2!G7,"")</f>
        <v/>
      </c>
      <c r="N8" s="3" t="str">
        <f>IF(AND(Liste2!$I7&lt;&gt;"Domaine de la musique",LEFT(Liste2!$G7,1)="P"),Liste2!H7,"")</f>
        <v/>
      </c>
      <c r="O8" s="7" t="str">
        <f>IF(AND(Liste2!$I7&lt;&gt;"Domaine de la musique",LEFT(Liste2!$G7,1)&lt;&gt;"P"),Liste2!G7,"")</f>
        <v/>
      </c>
      <c r="P8" s="7" t="str">
        <f>IF(AND(Liste2!$I7&lt;&gt;"Domaine de la musique",LEFT(Liste2!$G7,1)&lt;&gt;"P"),Liste2!H7,"")</f>
        <v/>
      </c>
    </row>
    <row r="9" spans="1:16" x14ac:dyDescent="0.35">
      <c r="A9" s="7">
        <f t="shared" si="0"/>
        <v>7</v>
      </c>
      <c r="B9" s="3" t="str">
        <f>Liste2!A8</f>
        <v> 12051200000</v>
      </c>
      <c r="C9" s="3" t="str">
        <f>Liste2!B8</f>
        <v>AD</v>
      </c>
      <c r="D9" s="3" t="str">
        <f>Liste2!C8</f>
        <v>SA</v>
      </c>
      <c r="E9" s="23">
        <f>Liste2!D8</f>
        <v>41041</v>
      </c>
      <c r="F9" s="7" t="str">
        <f>Liste2!E8</f>
        <v>F</v>
      </c>
      <c r="G9" s="3" t="str">
        <f>IF(Liste2!$I8="Domaine de la musique",Liste2!F8,"")</f>
        <v>Chant d'ensemble</v>
      </c>
      <c r="H9" s="3" t="str">
        <f>IF(AND(Liste2!$I8="Domaine de la musique",LEFT(Liste2!$G8,1)="P"),Liste2!G8,"")</f>
        <v/>
      </c>
      <c r="I9" s="3" t="str">
        <f>IF(AND(Liste2!$I8="Domaine de la musique",LEFT(Liste2!$G8,1)="P"),Liste2!H8,"")</f>
        <v/>
      </c>
      <c r="J9" s="7" t="str">
        <f>IF(AND(Liste2!$I8="Domaine de la musique",LEFT(Liste2!$G8,1)&lt;&gt;"P"),Liste2!G8,"")</f>
        <v>1A</v>
      </c>
      <c r="K9" s="7">
        <f>IF(AND(Liste2!$I8="Domaine de la musique",LEFT(Liste2!$G8,1)&lt;&gt;"P"),Liste2!H8,"")</f>
        <v>2</v>
      </c>
      <c r="L9" s="3" t="str">
        <f>IF(Liste2!I8="Domaine de la musique","",Liste2!F8)</f>
        <v/>
      </c>
      <c r="M9" s="3" t="str">
        <f>IF(AND(Liste2!$I8&lt;&gt;"Domaine de la musique",LEFT(Liste2!$G8,1)="P"),Liste2!G8,"")</f>
        <v/>
      </c>
      <c r="N9" s="3" t="str">
        <f>IF(AND(Liste2!$I8&lt;&gt;"Domaine de la musique",LEFT(Liste2!$G8,1)="P"),Liste2!H8,"")</f>
        <v/>
      </c>
      <c r="O9" s="7" t="str">
        <f>IF(AND(Liste2!$I8&lt;&gt;"Domaine de la musique",LEFT(Liste2!$G8,1)&lt;&gt;"P"),Liste2!G8,"")</f>
        <v/>
      </c>
      <c r="P9" s="7" t="str">
        <f>IF(AND(Liste2!$I8&lt;&gt;"Domaine de la musique",LEFT(Liste2!$G8,1)&lt;&gt;"P"),Liste2!H8,"")</f>
        <v/>
      </c>
    </row>
    <row r="10" spans="1:16" x14ac:dyDescent="0.35">
      <c r="A10" s="7">
        <f t="shared" si="0"/>
        <v>8</v>
      </c>
      <c r="B10" s="3" t="str">
        <f>Liste2!A9</f>
        <v> 59032112619</v>
      </c>
      <c r="C10" s="3" t="str">
        <f>Liste2!B9</f>
        <v>AE</v>
      </c>
      <c r="D10" s="3" t="str">
        <f>Liste2!C9</f>
        <v>CHAN</v>
      </c>
      <c r="E10" s="23">
        <f>Liste2!D9</f>
        <v>21630</v>
      </c>
      <c r="F10" s="7" t="str">
        <f>Liste2!E9</f>
        <v>F</v>
      </c>
      <c r="G10" s="3" t="str">
        <f>IF(Liste2!$I9="Domaine de la musique",Liste2!F9,"")</f>
        <v>Chant d'ensemble</v>
      </c>
      <c r="H10" s="3" t="str">
        <f>IF(AND(Liste2!$I9="Domaine de la musique",LEFT(Liste2!$G9,1)="P"),Liste2!G9,"")</f>
        <v/>
      </c>
      <c r="I10" s="3" t="str">
        <f>IF(AND(Liste2!$I9="Domaine de la musique",LEFT(Liste2!$G9,1)="P"),Liste2!H9,"")</f>
        <v/>
      </c>
      <c r="J10" s="7" t="str">
        <f>IF(AND(Liste2!$I9="Domaine de la musique",LEFT(Liste2!$G9,1)&lt;&gt;"P"),Liste2!G9,"")</f>
        <v>1A</v>
      </c>
      <c r="K10" s="7">
        <f>IF(AND(Liste2!$I9="Domaine de la musique",LEFT(Liste2!$G9,1)&lt;&gt;"P"),Liste2!H9,"")</f>
        <v>2</v>
      </c>
      <c r="L10" s="3" t="str">
        <f>IF(Liste2!I9="Domaine de la musique","",Liste2!F9)</f>
        <v/>
      </c>
      <c r="M10" s="3" t="str">
        <f>IF(AND(Liste2!$I9&lt;&gt;"Domaine de la musique",LEFT(Liste2!$G9,1)="P"),Liste2!G9,"")</f>
        <v/>
      </c>
      <c r="N10" s="3" t="str">
        <f>IF(AND(Liste2!$I9&lt;&gt;"Domaine de la musique",LEFT(Liste2!$G9,1)="P"),Liste2!H9,"")</f>
        <v/>
      </c>
      <c r="O10" s="7" t="str">
        <f>IF(AND(Liste2!$I9&lt;&gt;"Domaine de la musique",LEFT(Liste2!$G9,1)&lt;&gt;"P"),Liste2!G9,"")</f>
        <v/>
      </c>
      <c r="P10" s="7" t="str">
        <f>IF(AND(Liste2!$I9&lt;&gt;"Domaine de la musique",LEFT(Liste2!$G9,1)&lt;&gt;"P"),Liste2!H9,"")</f>
        <v/>
      </c>
    </row>
    <row r="11" spans="1:16" x14ac:dyDescent="0.35">
      <c r="A11" s="7">
        <f t="shared" si="0"/>
        <v>8</v>
      </c>
      <c r="B11" s="3" t="str">
        <f>Liste2!A10</f>
        <v> 59032112619</v>
      </c>
      <c r="C11" s="3" t="str">
        <f>Liste2!B10</f>
        <v>AE</v>
      </c>
      <c r="D11" s="3" t="str">
        <f>Liste2!C10</f>
        <v>CHAN</v>
      </c>
      <c r="E11" s="23">
        <f>Liste2!D10</f>
        <v>21630</v>
      </c>
      <c r="F11" s="7" t="str">
        <f>Liste2!E10</f>
        <v>F</v>
      </c>
      <c r="G11" s="3" t="str">
        <f>IF(Liste2!$I10="Domaine de la musique",Liste2!F10,"")</f>
        <v>Tuba</v>
      </c>
      <c r="H11" s="3" t="str">
        <f>IF(AND(Liste2!$I10="Domaine de la musique",LEFT(Liste2!$G10,1)="P"),Liste2!G10,"")</f>
        <v/>
      </c>
      <c r="I11" s="3" t="str">
        <f>IF(AND(Liste2!$I10="Domaine de la musique",LEFT(Liste2!$G10,1)="P"),Liste2!H10,"")</f>
        <v/>
      </c>
      <c r="J11" s="7" t="str">
        <f>IF(AND(Liste2!$I10="Domaine de la musique",LEFT(Liste2!$G10,1)&lt;&gt;"P"),Liste2!G10,"")</f>
        <v>QA3</v>
      </c>
      <c r="K11" s="7">
        <f>IF(AND(Liste2!$I10="Domaine de la musique",LEFT(Liste2!$G10,1)&lt;&gt;"P"),Liste2!H10,"")</f>
        <v>1</v>
      </c>
      <c r="L11" s="3" t="str">
        <f>IF(Liste2!I10="Domaine de la musique","",Liste2!F10)</f>
        <v/>
      </c>
      <c r="M11" s="3" t="str">
        <f>IF(AND(Liste2!$I10&lt;&gt;"Domaine de la musique",LEFT(Liste2!$G10,1)="P"),Liste2!G10,"")</f>
        <v/>
      </c>
      <c r="N11" s="3" t="str">
        <f>IF(AND(Liste2!$I10&lt;&gt;"Domaine de la musique",LEFT(Liste2!$G10,1)="P"),Liste2!H10,"")</f>
        <v/>
      </c>
      <c r="O11" s="7" t="str">
        <f>IF(AND(Liste2!$I10&lt;&gt;"Domaine de la musique",LEFT(Liste2!$G10,1)&lt;&gt;"P"),Liste2!G10,"")</f>
        <v/>
      </c>
      <c r="P11" s="7" t="str">
        <f>IF(AND(Liste2!$I10&lt;&gt;"Domaine de la musique",LEFT(Liste2!$G10,1)&lt;&gt;"P"),Liste2!H10,"")</f>
        <v/>
      </c>
    </row>
    <row r="12" spans="1:16" x14ac:dyDescent="0.35">
      <c r="A12" s="7">
        <f t="shared" si="0"/>
        <v>9</v>
      </c>
      <c r="B12" s="3" t="str">
        <f>Liste2!A11</f>
        <v> 12072605874</v>
      </c>
      <c r="C12" s="3" t="str">
        <f>Liste2!B11</f>
        <v>AF</v>
      </c>
      <c r="D12" s="3" t="str">
        <f>Liste2!C11</f>
        <v>LOL</v>
      </c>
      <c r="E12" s="23">
        <f>Liste2!D11</f>
        <v>41116</v>
      </c>
      <c r="F12" s="7" t="str">
        <f>Liste2!E11</f>
        <v>F</v>
      </c>
      <c r="G12" s="3" t="str">
        <f>IF(Liste2!$I11="Domaine de la musique",Liste2!F11,"")</f>
        <v>Clarinette</v>
      </c>
      <c r="H12" s="3" t="str">
        <f>IF(AND(Liste2!$I11="Domaine de la musique",LEFT(Liste2!$G11,1)="P"),Liste2!G11,"")</f>
        <v/>
      </c>
      <c r="I12" s="3" t="str">
        <f>IF(AND(Liste2!$I11="Domaine de la musique",LEFT(Liste2!$G11,1)="P"),Liste2!H11,"")</f>
        <v/>
      </c>
      <c r="J12" s="7" t="str">
        <f>IF(AND(Liste2!$I11="Domaine de la musique",LEFT(Liste2!$G11,1)&lt;&gt;"P"),Liste2!G11,"")</f>
        <v>F2</v>
      </c>
      <c r="K12" s="7">
        <f>IF(AND(Liste2!$I11="Domaine de la musique",LEFT(Liste2!$G11,1)&lt;&gt;"P"),Liste2!H11,"")</f>
        <v>1</v>
      </c>
      <c r="L12" s="3" t="str">
        <f>IF(Liste2!I11="Domaine de la musique","",Liste2!F11)</f>
        <v/>
      </c>
      <c r="M12" s="3" t="str">
        <f>IF(AND(Liste2!$I11&lt;&gt;"Domaine de la musique",LEFT(Liste2!$G11,1)="P"),Liste2!G11,"")</f>
        <v/>
      </c>
      <c r="N12" s="3" t="str">
        <f>IF(AND(Liste2!$I11&lt;&gt;"Domaine de la musique",LEFT(Liste2!$G11,1)="P"),Liste2!H11,"")</f>
        <v/>
      </c>
      <c r="O12" s="7" t="str">
        <f>IF(AND(Liste2!$I11&lt;&gt;"Domaine de la musique",LEFT(Liste2!$G11,1)&lt;&gt;"P"),Liste2!G11,"")</f>
        <v/>
      </c>
      <c r="P12" s="7" t="str">
        <f>IF(AND(Liste2!$I11&lt;&gt;"Domaine de la musique",LEFT(Liste2!$G11,1)&lt;&gt;"P"),Liste2!H11,"")</f>
        <v/>
      </c>
    </row>
    <row r="13" spans="1:16" x14ac:dyDescent="0.35">
      <c r="A13" s="7">
        <f t="shared" si="0"/>
        <v>9</v>
      </c>
      <c r="B13" s="3" t="str">
        <f>Liste2!A12</f>
        <v> 12072605874</v>
      </c>
      <c r="C13" s="3" t="str">
        <f>Liste2!B12</f>
        <v>AF</v>
      </c>
      <c r="D13" s="3" t="str">
        <f>Liste2!C12</f>
        <v>LOL</v>
      </c>
      <c r="E13" s="23">
        <f>Liste2!D12</f>
        <v>41116</v>
      </c>
      <c r="F13" s="7" t="str">
        <f>Liste2!E12</f>
        <v>F</v>
      </c>
      <c r="G13" s="3" t="str">
        <f>IF(Liste2!$I12="Domaine de la musique",Liste2!F12,"")</f>
        <v>Formation musicale</v>
      </c>
      <c r="H13" s="3" t="str">
        <f>IF(AND(Liste2!$I12="Domaine de la musique",LEFT(Liste2!$G12,1)="P"),Liste2!G12,"")</f>
        <v/>
      </c>
      <c r="I13" s="3" t="str">
        <f>IF(AND(Liste2!$I12="Domaine de la musique",LEFT(Liste2!$G12,1)="P"),Liste2!H12,"")</f>
        <v/>
      </c>
      <c r="J13" s="7" t="str">
        <f>IF(AND(Liste2!$I12="Domaine de la musique",LEFT(Liste2!$G12,1)&lt;&gt;"P"),Liste2!G12,"")</f>
        <v>F2</v>
      </c>
      <c r="K13" s="7">
        <f>IF(AND(Liste2!$I12="Domaine de la musique",LEFT(Liste2!$G12,1)&lt;&gt;"P"),Liste2!H12,"")</f>
        <v>2</v>
      </c>
      <c r="L13" s="3" t="str">
        <f>IF(Liste2!I12="Domaine de la musique","",Liste2!F12)</f>
        <v/>
      </c>
      <c r="M13" s="3" t="str">
        <f>IF(AND(Liste2!$I12&lt;&gt;"Domaine de la musique",LEFT(Liste2!$G12,1)="P"),Liste2!G12,"")</f>
        <v/>
      </c>
      <c r="N13" s="3" t="str">
        <f>IF(AND(Liste2!$I12&lt;&gt;"Domaine de la musique",LEFT(Liste2!$G12,1)="P"),Liste2!H12,"")</f>
        <v/>
      </c>
      <c r="O13" s="7" t="str">
        <f>IF(AND(Liste2!$I12&lt;&gt;"Domaine de la musique",LEFT(Liste2!$G12,1)&lt;&gt;"P"),Liste2!G12,"")</f>
        <v/>
      </c>
      <c r="P13" s="7" t="str">
        <f>IF(AND(Liste2!$I12&lt;&gt;"Domaine de la musique",LEFT(Liste2!$G12,1)&lt;&gt;"P"),Liste2!H12,"")</f>
        <v/>
      </c>
    </row>
    <row r="14" spans="1:16" x14ac:dyDescent="0.35">
      <c r="A14" s="7">
        <f t="shared" si="0"/>
        <v>10</v>
      </c>
      <c r="B14" s="3" t="str">
        <f>Liste2!A13</f>
        <v> 96021359179</v>
      </c>
      <c r="C14" s="3" t="str">
        <f>Liste2!B13</f>
        <v>AG</v>
      </c>
      <c r="D14" s="3" t="str">
        <f>Liste2!C13</f>
        <v>JER</v>
      </c>
      <c r="E14" s="23">
        <f>Liste2!D13</f>
        <v>35108</v>
      </c>
      <c r="F14" s="7" t="str">
        <f>Liste2!E13</f>
        <v>H</v>
      </c>
      <c r="G14" s="3" t="str">
        <f>IF(Liste2!$I13="Domaine de la musique",Liste2!F13,"")</f>
        <v>Formation jazz</v>
      </c>
      <c r="H14" s="3" t="str">
        <f>IF(AND(Liste2!$I13="Domaine de la musique",LEFT(Liste2!$G13,1)="P"),Liste2!G13,"")</f>
        <v/>
      </c>
      <c r="I14" s="3" t="str">
        <f>IF(AND(Liste2!$I13="Domaine de la musique",LEFT(Liste2!$G13,1)="P"),Liste2!H13,"")</f>
        <v/>
      </c>
      <c r="J14" s="7" t="str">
        <f>IF(AND(Liste2!$I13="Domaine de la musique",LEFT(Liste2!$G13,1)&lt;&gt;"P"),Liste2!G13,"")</f>
        <v>1A</v>
      </c>
      <c r="K14" s="7">
        <f>IF(AND(Liste2!$I13="Domaine de la musique",LEFT(Liste2!$G13,1)&lt;&gt;"P"),Liste2!H13,"")</f>
        <v>1</v>
      </c>
      <c r="L14" s="3" t="str">
        <f>IF(Liste2!I13="Domaine de la musique","",Liste2!F13)</f>
        <v/>
      </c>
      <c r="M14" s="3" t="str">
        <f>IF(AND(Liste2!$I13&lt;&gt;"Domaine de la musique",LEFT(Liste2!$G13,1)="P"),Liste2!G13,"")</f>
        <v/>
      </c>
      <c r="N14" s="3" t="str">
        <f>IF(AND(Liste2!$I13&lt;&gt;"Domaine de la musique",LEFT(Liste2!$G13,1)="P"),Liste2!H13,"")</f>
        <v/>
      </c>
      <c r="O14" s="7" t="str">
        <f>IF(AND(Liste2!$I13&lt;&gt;"Domaine de la musique",LEFT(Liste2!$G13,1)&lt;&gt;"P"),Liste2!G13,"")</f>
        <v/>
      </c>
      <c r="P14" s="7" t="str">
        <f>IF(AND(Liste2!$I13&lt;&gt;"Domaine de la musique",LEFT(Liste2!$G13,1)&lt;&gt;"P"),Liste2!H13,"")</f>
        <v/>
      </c>
    </row>
    <row r="15" spans="1:16" x14ac:dyDescent="0.35">
      <c r="A15" s="7">
        <f t="shared" si="0"/>
        <v>11</v>
      </c>
      <c r="B15" s="3" t="str">
        <f>Liste2!A14</f>
        <v> 09122004644</v>
      </c>
      <c r="C15" s="3" t="str">
        <f>Liste2!B14</f>
        <v>AH</v>
      </c>
      <c r="D15" s="3" t="str">
        <f>Liste2!C14</f>
        <v>MEY</v>
      </c>
      <c r="E15" s="23">
        <f>Liste2!D14</f>
        <v>40167</v>
      </c>
      <c r="F15" s="7" t="str">
        <f>Liste2!E14</f>
        <v>F</v>
      </c>
      <c r="G15" s="3" t="str">
        <f>IF(Liste2!$I14="Domaine de la musique",Liste2!F14,"")</f>
        <v>Formation musicale</v>
      </c>
      <c r="H15" s="3" t="str">
        <f>IF(AND(Liste2!$I14="Domaine de la musique",LEFT(Liste2!$G14,1)="P"),Liste2!G14,"")</f>
        <v/>
      </c>
      <c r="I15" s="3" t="str">
        <f>IF(AND(Liste2!$I14="Domaine de la musique",LEFT(Liste2!$G14,1)="P"),Liste2!H14,"")</f>
        <v/>
      </c>
      <c r="J15" s="7" t="str">
        <f>IF(AND(Liste2!$I14="Domaine de la musique",LEFT(Liste2!$G14,1)&lt;&gt;"P"),Liste2!G14,"")</f>
        <v>Q1</v>
      </c>
      <c r="K15" s="7">
        <f>IF(AND(Liste2!$I14="Domaine de la musique",LEFT(Liste2!$G14,1)&lt;&gt;"P"),Liste2!H14,"")</f>
        <v>2</v>
      </c>
      <c r="L15" s="3" t="str">
        <f>IF(Liste2!I14="Domaine de la musique","",Liste2!F14)</f>
        <v/>
      </c>
      <c r="M15" s="3" t="str">
        <f>IF(AND(Liste2!$I14&lt;&gt;"Domaine de la musique",LEFT(Liste2!$G14,1)="P"),Liste2!G14,"")</f>
        <v/>
      </c>
      <c r="N15" s="3" t="str">
        <f>IF(AND(Liste2!$I14&lt;&gt;"Domaine de la musique",LEFT(Liste2!$G14,1)="P"),Liste2!H14,"")</f>
        <v/>
      </c>
      <c r="O15" s="7" t="str">
        <f>IF(AND(Liste2!$I14&lt;&gt;"Domaine de la musique",LEFT(Liste2!$G14,1)&lt;&gt;"P"),Liste2!G14,"")</f>
        <v/>
      </c>
      <c r="P15" s="7" t="str">
        <f>IF(AND(Liste2!$I14&lt;&gt;"Domaine de la musique",LEFT(Liste2!$G14,1)&lt;&gt;"P"),Liste2!H14,"")</f>
        <v/>
      </c>
    </row>
    <row r="16" spans="1:16" x14ac:dyDescent="0.35">
      <c r="A16" s="7">
        <f t="shared" si="0"/>
        <v>11</v>
      </c>
      <c r="B16" s="3" t="str">
        <f>Liste2!A15</f>
        <v> 09122004644</v>
      </c>
      <c r="C16" s="3" t="str">
        <f>Liste2!B15</f>
        <v>AH</v>
      </c>
      <c r="D16" s="3" t="str">
        <f>Liste2!C15</f>
        <v>MEY</v>
      </c>
      <c r="E16" s="23">
        <f>Liste2!D15</f>
        <v>40167</v>
      </c>
      <c r="F16" s="7" t="str">
        <f>Liste2!E15</f>
        <v>F</v>
      </c>
      <c r="G16" s="3" t="str">
        <f>IF(Liste2!$I15="Domaine de la musique",Liste2!F15,"")</f>
        <v>Instruments patr.</v>
      </c>
      <c r="H16" s="3" t="str">
        <f>IF(AND(Liste2!$I15="Domaine de la musique",LEFT(Liste2!$G15,1)="P"),Liste2!G15,"")</f>
        <v/>
      </c>
      <c r="I16" s="3" t="str">
        <f>IF(AND(Liste2!$I15="Domaine de la musique",LEFT(Liste2!$G15,1)="P"),Liste2!H15,"")</f>
        <v/>
      </c>
      <c r="J16" s="7" t="str">
        <f>IF(AND(Liste2!$I15="Domaine de la musique",LEFT(Liste2!$G15,1)&lt;&gt;"P"),Liste2!G15,"")</f>
        <v>2A</v>
      </c>
      <c r="K16" s="7">
        <f>IF(AND(Liste2!$I15="Domaine de la musique",LEFT(Liste2!$G15,1)&lt;&gt;"P"),Liste2!H15,"")</f>
        <v>1</v>
      </c>
      <c r="L16" s="3" t="str">
        <f>IF(Liste2!I15="Domaine de la musique","",Liste2!F15)</f>
        <v/>
      </c>
      <c r="M16" s="3" t="str">
        <f>IF(AND(Liste2!$I15&lt;&gt;"Domaine de la musique",LEFT(Liste2!$G15,1)="P"),Liste2!G15,"")</f>
        <v/>
      </c>
      <c r="N16" s="3" t="str">
        <f>IF(AND(Liste2!$I15&lt;&gt;"Domaine de la musique",LEFT(Liste2!$G15,1)="P"),Liste2!H15,"")</f>
        <v/>
      </c>
      <c r="O16" s="7" t="str">
        <f>IF(AND(Liste2!$I15&lt;&gt;"Domaine de la musique",LEFT(Liste2!$G15,1)&lt;&gt;"P"),Liste2!G15,"")</f>
        <v/>
      </c>
      <c r="P16" s="7" t="str">
        <f>IF(AND(Liste2!$I15&lt;&gt;"Domaine de la musique",LEFT(Liste2!$G15,1)&lt;&gt;"P"),Liste2!H15,"")</f>
        <v/>
      </c>
    </row>
    <row r="17" spans="1:16" x14ac:dyDescent="0.35">
      <c r="A17" s="7">
        <f t="shared" si="0"/>
        <v>11</v>
      </c>
      <c r="B17" s="3" t="str">
        <f>Liste2!A16</f>
        <v> 09122004644</v>
      </c>
      <c r="C17" s="3" t="str">
        <f>Liste2!B16</f>
        <v>AH</v>
      </c>
      <c r="D17" s="3" t="str">
        <f>Liste2!C16</f>
        <v>MEY</v>
      </c>
      <c r="E17" s="23">
        <f>Liste2!D16</f>
        <v>40167</v>
      </c>
      <c r="F17" s="7" t="str">
        <f>Liste2!E16</f>
        <v>F</v>
      </c>
      <c r="G17" s="3" t="str">
        <f>IF(Liste2!$I16="Domaine de la musique",Liste2!F16,"")</f>
        <v>Piano</v>
      </c>
      <c r="H17" s="3" t="str">
        <f>IF(AND(Liste2!$I16="Domaine de la musique",LEFT(Liste2!$G16,1)="P"),Liste2!G16,"")</f>
        <v/>
      </c>
      <c r="I17" s="3" t="str">
        <f>IF(AND(Liste2!$I16="Domaine de la musique",LEFT(Liste2!$G16,1)="P"),Liste2!H16,"")</f>
        <v/>
      </c>
      <c r="J17" s="7" t="str">
        <f>IF(AND(Liste2!$I16="Domaine de la musique",LEFT(Liste2!$G16,1)&lt;&gt;"P"),Liste2!G16,"")</f>
        <v>F5</v>
      </c>
      <c r="K17" s="7">
        <f>IF(AND(Liste2!$I16="Domaine de la musique",LEFT(Liste2!$G16,1)&lt;&gt;"P"),Liste2!H16,"")</f>
        <v>1</v>
      </c>
      <c r="L17" s="3" t="str">
        <f>IF(Liste2!I16="Domaine de la musique","",Liste2!F16)</f>
        <v/>
      </c>
      <c r="M17" s="3" t="str">
        <f>IF(AND(Liste2!$I16&lt;&gt;"Domaine de la musique",LEFT(Liste2!$G16,1)="P"),Liste2!G16,"")</f>
        <v/>
      </c>
      <c r="N17" s="3" t="str">
        <f>IF(AND(Liste2!$I16&lt;&gt;"Domaine de la musique",LEFT(Liste2!$G16,1)="P"),Liste2!H16,"")</f>
        <v/>
      </c>
      <c r="O17" s="7" t="str">
        <f>IF(AND(Liste2!$I16&lt;&gt;"Domaine de la musique",LEFT(Liste2!$G16,1)&lt;&gt;"P"),Liste2!G16,"")</f>
        <v/>
      </c>
      <c r="P17" s="7" t="str">
        <f>IF(AND(Liste2!$I16&lt;&gt;"Domaine de la musique",LEFT(Liste2!$G16,1)&lt;&gt;"P"),Liste2!H16,"")</f>
        <v/>
      </c>
    </row>
    <row r="18" spans="1:16" x14ac:dyDescent="0.35">
      <c r="A18" s="7">
        <f t="shared" si="0"/>
        <v>11</v>
      </c>
      <c r="B18" s="3" t="str">
        <f>Liste2!A17</f>
        <v> 09122004644</v>
      </c>
      <c r="C18" s="3" t="str">
        <f>Liste2!B17</f>
        <v>AH</v>
      </c>
      <c r="D18" s="3" t="str">
        <f>Liste2!C17</f>
        <v>MEY</v>
      </c>
      <c r="E18" s="23">
        <f>Liste2!D17</f>
        <v>40167</v>
      </c>
      <c r="F18" s="7" t="str">
        <f>Liste2!E17</f>
        <v>F</v>
      </c>
      <c r="G18" s="3" t="str">
        <f>IF(Liste2!$I17="Domaine de la musique",Liste2!F17,"")</f>
        <v/>
      </c>
      <c r="H18" s="3" t="str">
        <f>IF(AND(Liste2!$I17="Domaine de la musique",LEFT(Liste2!$G17,1)="P"),Liste2!G17,"")</f>
        <v/>
      </c>
      <c r="I18" s="3" t="str">
        <f>IF(AND(Liste2!$I17="Domaine de la musique",LEFT(Liste2!$G17,1)="P"),Liste2!H17,"")</f>
        <v/>
      </c>
      <c r="J18" s="7" t="str">
        <f>IF(AND(Liste2!$I17="Domaine de la musique",LEFT(Liste2!$G17,1)&lt;&gt;"P"),Liste2!G17,"")</f>
        <v/>
      </c>
      <c r="K18" s="7" t="str">
        <f>IF(AND(Liste2!$I17="Domaine de la musique",LEFT(Liste2!$G17,1)&lt;&gt;"P"),Liste2!H17,"")</f>
        <v/>
      </c>
      <c r="L18" s="3" t="str">
        <f>IF(Liste2!I17="Domaine de la musique","",Liste2!F17)</f>
        <v>Théâtre</v>
      </c>
      <c r="M18" s="3" t="str">
        <f>IF(AND(Liste2!$I17&lt;&gt;"Domaine de la musique",LEFT(Liste2!$G17,1)="P"),Liste2!G17,"")</f>
        <v/>
      </c>
      <c r="N18" s="3" t="str">
        <f>IF(AND(Liste2!$I17&lt;&gt;"Domaine de la musique",LEFT(Liste2!$G17,1)="P"),Liste2!H17,"")</f>
        <v/>
      </c>
      <c r="O18" s="7" t="str">
        <f>IF(AND(Liste2!$I17&lt;&gt;"Domaine de la musique",LEFT(Liste2!$G17,1)&lt;&gt;"P"),Liste2!G17,"")</f>
        <v>F1</v>
      </c>
      <c r="P18" s="7">
        <f>IF(AND(Liste2!$I17&lt;&gt;"Domaine de la musique",LEFT(Liste2!$G17,1)&lt;&gt;"P"),Liste2!H17,"")</f>
        <v>2</v>
      </c>
    </row>
    <row r="19" spans="1:16" x14ac:dyDescent="0.35">
      <c r="A19" s="7">
        <f t="shared" si="0"/>
        <v>12</v>
      </c>
      <c r="B19" s="3" t="str">
        <f>Liste2!A18</f>
        <v> 49090806412</v>
      </c>
      <c r="C19" s="3" t="str">
        <f>Liste2!B18</f>
        <v>AI</v>
      </c>
      <c r="D19" s="3" t="str">
        <f>Liste2!C18</f>
        <v>LUCI</v>
      </c>
      <c r="E19" s="23">
        <f>Liste2!D18</f>
        <v>18149</v>
      </c>
      <c r="F19" s="7" t="str">
        <f>Liste2!E18</f>
        <v>F</v>
      </c>
      <c r="G19" s="3" t="str">
        <f>IF(Liste2!$I18="Domaine de la musique",Liste2!F18,"")</f>
        <v>Créat. mus. numérique</v>
      </c>
      <c r="H19" s="3" t="str">
        <f>IF(AND(Liste2!$I18="Domaine de la musique",LEFT(Liste2!$G18,1)="P"),Liste2!G18,"")</f>
        <v/>
      </c>
      <c r="I19" s="3" t="str">
        <f>IF(AND(Liste2!$I18="Domaine de la musique",LEFT(Liste2!$G18,1)="P"),Liste2!H18,"")</f>
        <v/>
      </c>
      <c r="J19" s="7" t="str">
        <f>IF(AND(Liste2!$I18="Domaine de la musique",LEFT(Liste2!$G18,1)&lt;&gt;"P"),Liste2!G18,"")</f>
        <v>3A</v>
      </c>
      <c r="K19" s="7">
        <f>IF(AND(Liste2!$I18="Domaine de la musique",LEFT(Liste2!$G18,1)&lt;&gt;"P"),Liste2!H18,"")</f>
        <v>2</v>
      </c>
      <c r="L19" s="3" t="str">
        <f>IF(Liste2!I18="Domaine de la musique","",Liste2!F18)</f>
        <v/>
      </c>
      <c r="M19" s="3" t="str">
        <f>IF(AND(Liste2!$I18&lt;&gt;"Domaine de la musique",LEFT(Liste2!$G18,1)="P"),Liste2!G18,"")</f>
        <v/>
      </c>
      <c r="N19" s="3" t="str">
        <f>IF(AND(Liste2!$I18&lt;&gt;"Domaine de la musique",LEFT(Liste2!$G18,1)="P"),Liste2!H18,"")</f>
        <v/>
      </c>
      <c r="O19" s="7" t="str">
        <f>IF(AND(Liste2!$I18&lt;&gt;"Domaine de la musique",LEFT(Liste2!$G18,1)&lt;&gt;"P"),Liste2!G18,"")</f>
        <v/>
      </c>
      <c r="P19" s="7" t="str">
        <f>IF(AND(Liste2!$I18&lt;&gt;"Domaine de la musique",LEFT(Liste2!$G18,1)&lt;&gt;"P"),Liste2!H18,"")</f>
        <v/>
      </c>
    </row>
    <row r="20" spans="1:16" x14ac:dyDescent="0.35">
      <c r="A20" s="7">
        <f t="shared" si="0"/>
        <v>12</v>
      </c>
      <c r="B20" s="3" t="str">
        <f>Liste2!A19</f>
        <v> 49090806412</v>
      </c>
      <c r="C20" s="3" t="str">
        <f>Liste2!B19</f>
        <v>AI</v>
      </c>
      <c r="D20" s="3" t="str">
        <f>Liste2!C19</f>
        <v>LUCI</v>
      </c>
      <c r="E20" s="23">
        <f>Liste2!D19</f>
        <v>18149</v>
      </c>
      <c r="F20" s="7" t="str">
        <f>Liste2!E19</f>
        <v>F</v>
      </c>
      <c r="G20" s="3" t="str">
        <f>IF(Liste2!$I19="Domaine de la musique",Liste2!F19,"")</f>
        <v>Ensemble jazz</v>
      </c>
      <c r="H20" s="3" t="str">
        <f>IF(AND(Liste2!$I19="Domaine de la musique",LEFT(Liste2!$G19,1)="P"),Liste2!G19,"")</f>
        <v/>
      </c>
      <c r="I20" s="3" t="str">
        <f>IF(AND(Liste2!$I19="Domaine de la musique",LEFT(Liste2!$G19,1)="P"),Liste2!H19,"")</f>
        <v/>
      </c>
      <c r="J20" s="7" t="str">
        <f>IF(AND(Liste2!$I19="Domaine de la musique",LEFT(Liste2!$G19,1)&lt;&gt;"P"),Liste2!G19,"")</f>
        <v>4A</v>
      </c>
      <c r="K20" s="7">
        <f>IF(AND(Liste2!$I19="Domaine de la musique",LEFT(Liste2!$G19,1)&lt;&gt;"P"),Liste2!H19,"")</f>
        <v>1</v>
      </c>
      <c r="L20" s="3" t="str">
        <f>IF(Liste2!I19="Domaine de la musique","",Liste2!F19)</f>
        <v/>
      </c>
      <c r="M20" s="3" t="str">
        <f>IF(AND(Liste2!$I19&lt;&gt;"Domaine de la musique",LEFT(Liste2!$G19,1)="P"),Liste2!G19,"")</f>
        <v/>
      </c>
      <c r="N20" s="3" t="str">
        <f>IF(AND(Liste2!$I19&lt;&gt;"Domaine de la musique",LEFT(Liste2!$G19,1)="P"),Liste2!H19,"")</f>
        <v/>
      </c>
      <c r="O20" s="7" t="str">
        <f>IF(AND(Liste2!$I19&lt;&gt;"Domaine de la musique",LEFT(Liste2!$G19,1)&lt;&gt;"P"),Liste2!G19,"")</f>
        <v/>
      </c>
      <c r="P20" s="7" t="str">
        <f>IF(AND(Liste2!$I19&lt;&gt;"Domaine de la musique",LEFT(Liste2!$G19,1)&lt;&gt;"P"),Liste2!H19,"")</f>
        <v/>
      </c>
    </row>
    <row r="21" spans="1:16" x14ac:dyDescent="0.35">
      <c r="A21" s="7">
        <f t="shared" si="0"/>
        <v>12</v>
      </c>
      <c r="B21" s="3" t="str">
        <f>Liste2!A20</f>
        <v> 49090806412</v>
      </c>
      <c r="C21" s="3" t="str">
        <f>Liste2!B20</f>
        <v>AI</v>
      </c>
      <c r="D21" s="3" t="str">
        <f>Liste2!C20</f>
        <v>LUCI</v>
      </c>
      <c r="E21" s="23">
        <f>Liste2!D20</f>
        <v>18149</v>
      </c>
      <c r="F21" s="7" t="str">
        <f>Liste2!E20</f>
        <v>F</v>
      </c>
      <c r="G21" s="3" t="str">
        <f>IF(Liste2!$I20="Domaine de la musique",Liste2!F20,"")</f>
        <v>Formation jazz</v>
      </c>
      <c r="H21" s="3" t="str">
        <f>IF(AND(Liste2!$I20="Domaine de la musique",LEFT(Liste2!$G20,1)="P"),Liste2!G20,"")</f>
        <v/>
      </c>
      <c r="I21" s="3" t="str">
        <f>IF(AND(Liste2!$I20="Domaine de la musique",LEFT(Liste2!$G20,1)="P"),Liste2!H20,"")</f>
        <v/>
      </c>
      <c r="J21" s="7" t="str">
        <f>IF(AND(Liste2!$I20="Domaine de la musique",LEFT(Liste2!$G20,1)&lt;&gt;"P"),Liste2!G20,"")</f>
        <v>3A</v>
      </c>
      <c r="K21" s="7">
        <f>IF(AND(Liste2!$I20="Domaine de la musique",LEFT(Liste2!$G20,1)&lt;&gt;"P"),Liste2!H20,"")</f>
        <v>1</v>
      </c>
      <c r="L21" s="3" t="str">
        <f>IF(Liste2!I20="Domaine de la musique","",Liste2!F20)</f>
        <v/>
      </c>
      <c r="M21" s="3" t="str">
        <f>IF(AND(Liste2!$I20&lt;&gt;"Domaine de la musique",LEFT(Liste2!$G20,1)="P"),Liste2!G20,"")</f>
        <v/>
      </c>
      <c r="N21" s="3" t="str">
        <f>IF(AND(Liste2!$I20&lt;&gt;"Domaine de la musique",LEFT(Liste2!$G20,1)="P"),Liste2!H20,"")</f>
        <v/>
      </c>
      <c r="O21" s="7" t="str">
        <f>IF(AND(Liste2!$I20&lt;&gt;"Domaine de la musique",LEFT(Liste2!$G20,1)&lt;&gt;"P"),Liste2!G20,"")</f>
        <v/>
      </c>
      <c r="P21" s="7" t="str">
        <f>IF(AND(Liste2!$I20&lt;&gt;"Domaine de la musique",LEFT(Liste2!$G20,1)&lt;&gt;"P"),Liste2!H20,"")</f>
        <v/>
      </c>
    </row>
    <row r="22" spans="1:16" x14ac:dyDescent="0.35">
      <c r="A22" s="7">
        <f t="shared" si="0"/>
        <v>12</v>
      </c>
      <c r="B22" s="3" t="str">
        <f>Liste2!A21</f>
        <v> 49090806412</v>
      </c>
      <c r="C22" s="3" t="str">
        <f>Liste2!B21</f>
        <v>AI</v>
      </c>
      <c r="D22" s="3" t="str">
        <f>Liste2!C21</f>
        <v>LUCI</v>
      </c>
      <c r="E22" s="23">
        <f>Liste2!D21</f>
        <v>18149</v>
      </c>
      <c r="F22" s="7" t="str">
        <f>Liste2!E21</f>
        <v>F</v>
      </c>
      <c r="G22" s="3" t="str">
        <f>IF(Liste2!$I21="Domaine de la musique",Liste2!F21,"")</f>
        <v>Rythmes du monde</v>
      </c>
      <c r="H22" s="3" t="str">
        <f>IF(AND(Liste2!$I21="Domaine de la musique",LEFT(Liste2!$G21,1)="P"),Liste2!G21,"")</f>
        <v/>
      </c>
      <c r="I22" s="3" t="str">
        <f>IF(AND(Liste2!$I21="Domaine de la musique",LEFT(Liste2!$G21,1)="P"),Liste2!H21,"")</f>
        <v/>
      </c>
      <c r="J22" s="7" t="str">
        <f>IF(AND(Liste2!$I21="Domaine de la musique",LEFT(Liste2!$G21,1)&lt;&gt;"P"),Liste2!G21,"")</f>
        <v>4A</v>
      </c>
      <c r="K22" s="7">
        <f>IF(AND(Liste2!$I21="Domaine de la musique",LEFT(Liste2!$G21,1)&lt;&gt;"P"),Liste2!H21,"")</f>
        <v>2</v>
      </c>
      <c r="L22" s="3" t="str">
        <f>IF(Liste2!I21="Domaine de la musique","",Liste2!F21)</f>
        <v/>
      </c>
      <c r="M22" s="3" t="str">
        <f>IF(AND(Liste2!$I21&lt;&gt;"Domaine de la musique",LEFT(Liste2!$G21,1)="P"),Liste2!G21,"")</f>
        <v/>
      </c>
      <c r="N22" s="3" t="str">
        <f>IF(AND(Liste2!$I21&lt;&gt;"Domaine de la musique",LEFT(Liste2!$G21,1)="P"),Liste2!H21,"")</f>
        <v/>
      </c>
      <c r="O22" s="7" t="str">
        <f>IF(AND(Liste2!$I21&lt;&gt;"Domaine de la musique",LEFT(Liste2!$G21,1)&lt;&gt;"P"),Liste2!G21,"")</f>
        <v/>
      </c>
      <c r="P22" s="7" t="str">
        <f>IF(AND(Liste2!$I21&lt;&gt;"Domaine de la musique",LEFT(Liste2!$G21,1)&lt;&gt;"P"),Liste2!H21,"")</f>
        <v/>
      </c>
    </row>
    <row r="23" spans="1:16" x14ac:dyDescent="0.35">
      <c r="A23" s="7">
        <f t="shared" si="0"/>
        <v>12</v>
      </c>
      <c r="B23" s="3" t="str">
        <f>Liste2!A22</f>
        <v> 49090806412</v>
      </c>
      <c r="C23" s="3" t="str">
        <f>Liste2!B22</f>
        <v>AI</v>
      </c>
      <c r="D23" s="3" t="str">
        <f>Liste2!C22</f>
        <v>LUCI</v>
      </c>
      <c r="E23" s="23">
        <f>Liste2!D22</f>
        <v>18149</v>
      </c>
      <c r="F23" s="7" t="str">
        <f>Liste2!E22</f>
        <v>F</v>
      </c>
      <c r="G23" s="3" t="str">
        <f>IF(Liste2!$I22="Domaine de la musique",Liste2!F22,"")</f>
        <v>Violon jazz</v>
      </c>
      <c r="H23" s="3" t="str">
        <f>IF(AND(Liste2!$I22="Domaine de la musique",LEFT(Liste2!$G22,1)="P"),Liste2!G22,"")</f>
        <v/>
      </c>
      <c r="I23" s="3" t="str">
        <f>IF(AND(Liste2!$I22="Domaine de la musique",LEFT(Liste2!$G22,1)="P"),Liste2!H22,"")</f>
        <v/>
      </c>
      <c r="J23" s="7" t="str">
        <f>IF(AND(Liste2!$I22="Domaine de la musique",LEFT(Liste2!$G22,1)&lt;&gt;"P"),Liste2!G22,"")</f>
        <v>Q5</v>
      </c>
      <c r="K23" s="7">
        <f>IF(AND(Liste2!$I22="Domaine de la musique",LEFT(Liste2!$G22,1)&lt;&gt;"P"),Liste2!H22,"")</f>
        <v>1</v>
      </c>
      <c r="L23" s="3" t="str">
        <f>IF(Liste2!I22="Domaine de la musique","",Liste2!F22)</f>
        <v/>
      </c>
      <c r="M23" s="3" t="str">
        <f>IF(AND(Liste2!$I22&lt;&gt;"Domaine de la musique",LEFT(Liste2!$G22,1)="P"),Liste2!G22,"")</f>
        <v/>
      </c>
      <c r="N23" s="3" t="str">
        <f>IF(AND(Liste2!$I22&lt;&gt;"Domaine de la musique",LEFT(Liste2!$G22,1)="P"),Liste2!H22,"")</f>
        <v/>
      </c>
      <c r="O23" s="7" t="str">
        <f>IF(AND(Liste2!$I22&lt;&gt;"Domaine de la musique",LEFT(Liste2!$G22,1)&lt;&gt;"P"),Liste2!G22,"")</f>
        <v/>
      </c>
      <c r="P23" s="7" t="str">
        <f>IF(AND(Liste2!$I22&lt;&gt;"Domaine de la musique",LEFT(Liste2!$G22,1)&lt;&gt;"P"),Liste2!H22,"")</f>
        <v/>
      </c>
    </row>
    <row r="24" spans="1:16" x14ac:dyDescent="0.35">
      <c r="A24" s="7">
        <f t="shared" si="0"/>
        <v>13</v>
      </c>
      <c r="B24" s="3" t="str">
        <f>Liste2!A23</f>
        <v> 15122223614</v>
      </c>
      <c r="C24" s="3" t="str">
        <f>Liste2!B23</f>
        <v>AJ</v>
      </c>
      <c r="D24" s="3" t="str">
        <f>Liste2!C23</f>
        <v>Bah</v>
      </c>
      <c r="E24" s="23">
        <f>Liste2!D23</f>
        <v>42360</v>
      </c>
      <c r="F24" s="7" t="str">
        <f>Liste2!E23</f>
        <v>F</v>
      </c>
      <c r="G24" s="3" t="str">
        <f>IF(Liste2!$I23="Domaine de la musique",Liste2!F23,"")</f>
        <v>Formation musicale</v>
      </c>
      <c r="H24" s="3" t="str">
        <f>IF(AND(Liste2!$I23="Domaine de la musique",LEFT(Liste2!$G23,1)="P"),Liste2!G23,"")</f>
        <v>P1</v>
      </c>
      <c r="I24" s="3">
        <f>IF(AND(Liste2!$I23="Domaine de la musique",LEFT(Liste2!$G23,1)="P"),Liste2!H23,"")</f>
        <v>1</v>
      </c>
      <c r="J24" s="7" t="str">
        <f>IF(AND(Liste2!$I23="Domaine de la musique",LEFT(Liste2!$G23,1)&lt;&gt;"P"),Liste2!G23,"")</f>
        <v/>
      </c>
      <c r="K24" s="7" t="str">
        <f>IF(AND(Liste2!$I23="Domaine de la musique",LEFT(Liste2!$G23,1)&lt;&gt;"P"),Liste2!H23,"")</f>
        <v/>
      </c>
      <c r="L24" s="3" t="str">
        <f>IF(Liste2!I23="Domaine de la musique","",Liste2!F23)</f>
        <v/>
      </c>
      <c r="M24" s="3" t="str">
        <f>IF(AND(Liste2!$I23&lt;&gt;"Domaine de la musique",LEFT(Liste2!$G23,1)="P"),Liste2!G23,"")</f>
        <v/>
      </c>
      <c r="N24" s="3" t="str">
        <f>IF(AND(Liste2!$I23&lt;&gt;"Domaine de la musique",LEFT(Liste2!$G23,1)="P"),Liste2!H23,"")</f>
        <v/>
      </c>
      <c r="O24" s="7" t="str">
        <f>IF(AND(Liste2!$I23&lt;&gt;"Domaine de la musique",LEFT(Liste2!$G23,1)&lt;&gt;"P"),Liste2!G23,"")</f>
        <v/>
      </c>
      <c r="P24" s="7" t="str">
        <f>IF(AND(Liste2!$I23&lt;&gt;"Domaine de la musique",LEFT(Liste2!$G23,1)&lt;&gt;"P"),Liste2!H23,"")</f>
        <v/>
      </c>
    </row>
    <row r="25" spans="1:16" x14ac:dyDescent="0.35">
      <c r="A25" s="7">
        <f t="shared" si="0"/>
        <v>13</v>
      </c>
      <c r="B25" s="3" t="str">
        <f>Liste2!A24</f>
        <v> 15122223614</v>
      </c>
      <c r="C25" s="3" t="str">
        <f>Liste2!B24</f>
        <v>AJ</v>
      </c>
      <c r="D25" s="3" t="str">
        <f>Liste2!C24</f>
        <v>Bah</v>
      </c>
      <c r="E25" s="23">
        <f>Liste2!D24</f>
        <v>42360</v>
      </c>
      <c r="F25" s="7" t="str">
        <f>Liste2!E24</f>
        <v>F</v>
      </c>
      <c r="G25" s="3" t="str">
        <f>IF(Liste2!$I24="Domaine de la musique",Liste2!F24,"")</f>
        <v/>
      </c>
      <c r="H25" s="3" t="str">
        <f>IF(AND(Liste2!$I24="Domaine de la musique",LEFT(Liste2!$G24,1)="P"),Liste2!G24,"")</f>
        <v/>
      </c>
      <c r="I25" s="3" t="str">
        <f>IF(AND(Liste2!$I24="Domaine de la musique",LEFT(Liste2!$G24,1)="P"),Liste2!H24,"")</f>
        <v/>
      </c>
      <c r="J25" s="7" t="str">
        <f>IF(AND(Liste2!$I24="Domaine de la musique",LEFT(Liste2!$G24,1)&lt;&gt;"P"),Liste2!G24,"")</f>
        <v/>
      </c>
      <c r="K25" s="7" t="str">
        <f>IF(AND(Liste2!$I24="Domaine de la musique",LEFT(Liste2!$G24,1)&lt;&gt;"P"),Liste2!H24,"")</f>
        <v/>
      </c>
      <c r="L25" s="3" t="str">
        <f>IF(Liste2!I24="Domaine de la musique","",Liste2!F24)</f>
        <v>Eloquence</v>
      </c>
      <c r="M25" s="3" t="str">
        <f>IF(AND(Liste2!$I24&lt;&gt;"Domaine de la musique",LEFT(Liste2!$G24,1)="P"),Liste2!G24,"")</f>
        <v>P1</v>
      </c>
      <c r="N25" s="3">
        <f>IF(AND(Liste2!$I24&lt;&gt;"Domaine de la musique",LEFT(Liste2!$G24,1)="P"),Liste2!H24,"")</f>
        <v>1</v>
      </c>
      <c r="O25" s="7" t="str">
        <f>IF(AND(Liste2!$I24&lt;&gt;"Domaine de la musique",LEFT(Liste2!$G24,1)&lt;&gt;"P"),Liste2!G24,"")</f>
        <v/>
      </c>
      <c r="P25" s="7" t="str">
        <f>IF(AND(Liste2!$I24&lt;&gt;"Domaine de la musique",LEFT(Liste2!$G24,1)&lt;&gt;"P"),Liste2!H24,"")</f>
        <v/>
      </c>
    </row>
    <row r="26" spans="1:16" x14ac:dyDescent="0.35">
      <c r="A26" s="7">
        <f t="shared" si="0"/>
        <v>14</v>
      </c>
      <c r="B26" s="3" t="str">
        <f>Liste2!A25</f>
        <v> 13122733913</v>
      </c>
      <c r="C26" s="3" t="str">
        <f>Liste2!B25</f>
        <v>AK</v>
      </c>
      <c r="D26" s="3" t="str">
        <f>Liste2!C25</f>
        <v>YAH</v>
      </c>
      <c r="E26" s="23">
        <f>Liste2!D25</f>
        <v>41635</v>
      </c>
      <c r="F26" s="7" t="str">
        <f>Liste2!E25</f>
        <v>H</v>
      </c>
      <c r="G26" s="3" t="str">
        <f>IF(Liste2!$I25="Domaine de la musique",Liste2!F25,"")</f>
        <v>Formation musicale</v>
      </c>
      <c r="H26" s="3" t="str">
        <f>IF(AND(Liste2!$I25="Domaine de la musique",LEFT(Liste2!$G25,1)="P"),Liste2!G25,"")</f>
        <v/>
      </c>
      <c r="I26" s="3" t="str">
        <f>IF(AND(Liste2!$I25="Domaine de la musique",LEFT(Liste2!$G25,1)="P"),Liste2!H25,"")</f>
        <v/>
      </c>
      <c r="J26" s="7" t="str">
        <f>IF(AND(Liste2!$I25="Domaine de la musique",LEFT(Liste2!$G25,1)&lt;&gt;"P"),Liste2!G25,"")</f>
        <v>F1</v>
      </c>
      <c r="K26" s="7">
        <f>IF(AND(Liste2!$I25="Domaine de la musique",LEFT(Liste2!$G25,1)&lt;&gt;"P"),Liste2!H25,"")</f>
        <v>2</v>
      </c>
      <c r="L26" s="3" t="str">
        <f>IF(Liste2!I25="Domaine de la musique","",Liste2!F25)</f>
        <v/>
      </c>
      <c r="M26" s="3" t="str">
        <f>IF(AND(Liste2!$I25&lt;&gt;"Domaine de la musique",LEFT(Liste2!$G25,1)="P"),Liste2!G25,"")</f>
        <v/>
      </c>
      <c r="N26" s="3" t="str">
        <f>IF(AND(Liste2!$I25&lt;&gt;"Domaine de la musique",LEFT(Liste2!$G25,1)="P"),Liste2!H25,"")</f>
        <v/>
      </c>
      <c r="O26" s="7" t="str">
        <f>IF(AND(Liste2!$I25&lt;&gt;"Domaine de la musique",LEFT(Liste2!$G25,1)&lt;&gt;"P"),Liste2!G25,"")</f>
        <v/>
      </c>
      <c r="P26" s="7" t="str">
        <f>IF(AND(Liste2!$I25&lt;&gt;"Domaine de la musique",LEFT(Liste2!$G25,1)&lt;&gt;"P"),Liste2!H25,"")</f>
        <v/>
      </c>
    </row>
    <row r="27" spans="1:16" x14ac:dyDescent="0.35">
      <c r="A27" s="7">
        <f t="shared" si="0"/>
        <v>14</v>
      </c>
      <c r="B27" s="3" t="str">
        <f>Liste2!A26</f>
        <v> 13122733913</v>
      </c>
      <c r="C27" s="3" t="str">
        <f>Liste2!B26</f>
        <v>AK</v>
      </c>
      <c r="D27" s="3" t="str">
        <f>Liste2!C26</f>
        <v>YAH</v>
      </c>
      <c r="E27" s="23">
        <f>Liste2!D26</f>
        <v>41635</v>
      </c>
      <c r="F27" s="7" t="str">
        <f>Liste2!E26</f>
        <v>H</v>
      </c>
      <c r="G27" s="3" t="str">
        <f>IF(Liste2!$I26="Domaine de la musique",Liste2!F26,"")</f>
        <v>Guitare</v>
      </c>
      <c r="H27" s="3" t="str">
        <f>IF(AND(Liste2!$I26="Domaine de la musique",LEFT(Liste2!$G26,1)="P"),Liste2!G26,"")</f>
        <v/>
      </c>
      <c r="I27" s="3" t="str">
        <f>IF(AND(Liste2!$I26="Domaine de la musique",LEFT(Liste2!$G26,1)="P"),Liste2!H26,"")</f>
        <v/>
      </c>
      <c r="J27" s="7" t="str">
        <f>IF(AND(Liste2!$I26="Domaine de la musique",LEFT(Liste2!$G26,1)&lt;&gt;"P"),Liste2!G26,"")</f>
        <v>F1</v>
      </c>
      <c r="K27" s="7">
        <f>IF(AND(Liste2!$I26="Domaine de la musique",LEFT(Liste2!$G26,1)&lt;&gt;"P"),Liste2!H26,"")</f>
        <v>1</v>
      </c>
      <c r="L27" s="3" t="str">
        <f>IF(Liste2!I26="Domaine de la musique","",Liste2!F26)</f>
        <v/>
      </c>
      <c r="M27" s="3" t="str">
        <f>IF(AND(Liste2!$I26&lt;&gt;"Domaine de la musique",LEFT(Liste2!$G26,1)="P"),Liste2!G26,"")</f>
        <v/>
      </c>
      <c r="N27" s="3" t="str">
        <f>IF(AND(Liste2!$I26&lt;&gt;"Domaine de la musique",LEFT(Liste2!$G26,1)="P"),Liste2!H26,"")</f>
        <v/>
      </c>
      <c r="O27" s="7" t="str">
        <f>IF(AND(Liste2!$I26&lt;&gt;"Domaine de la musique",LEFT(Liste2!$G26,1)&lt;&gt;"P"),Liste2!G26,"")</f>
        <v/>
      </c>
      <c r="P27" s="7" t="str">
        <f>IF(AND(Liste2!$I26&lt;&gt;"Domaine de la musique",LEFT(Liste2!$G26,1)&lt;&gt;"P"),Liste2!H26,"")</f>
        <v/>
      </c>
    </row>
    <row r="28" spans="1:16" x14ac:dyDescent="0.35">
      <c r="A28" s="7">
        <f t="shared" si="0"/>
        <v>15</v>
      </c>
      <c r="B28" s="3" t="str">
        <f>Liste2!A27</f>
        <v> 10092721256</v>
      </c>
      <c r="C28" s="3" t="str">
        <f>Liste2!B27</f>
        <v>AL</v>
      </c>
      <c r="D28" s="3" t="str">
        <f>Liste2!C27</f>
        <v>SAN</v>
      </c>
      <c r="E28" s="23">
        <f>Liste2!D27</f>
        <v>40478</v>
      </c>
      <c r="F28" s="7" t="str">
        <f>Liste2!E27</f>
        <v>F</v>
      </c>
      <c r="G28" s="3" t="str">
        <f>IF(Liste2!$I27="Domaine de la musique",Liste2!F27,"")</f>
        <v>Formation musicale</v>
      </c>
      <c r="H28" s="3" t="str">
        <f>IF(AND(Liste2!$I27="Domaine de la musique",LEFT(Liste2!$G27,1)="P"),Liste2!G27,"")</f>
        <v/>
      </c>
      <c r="I28" s="3" t="str">
        <f>IF(AND(Liste2!$I27="Domaine de la musique",LEFT(Liste2!$G27,1)="P"),Liste2!H27,"")</f>
        <v/>
      </c>
      <c r="J28" s="7" t="str">
        <f>IF(AND(Liste2!$I27="Domaine de la musique",LEFT(Liste2!$G27,1)&lt;&gt;"P"),Liste2!G27,"")</f>
        <v>F3</v>
      </c>
      <c r="K28" s="7">
        <f>IF(AND(Liste2!$I27="Domaine de la musique",LEFT(Liste2!$G27,1)&lt;&gt;"P"),Liste2!H27,"")</f>
        <v>2</v>
      </c>
      <c r="L28" s="3" t="str">
        <f>IF(Liste2!I27="Domaine de la musique","",Liste2!F27)</f>
        <v/>
      </c>
      <c r="M28" s="3" t="str">
        <f>IF(AND(Liste2!$I27&lt;&gt;"Domaine de la musique",LEFT(Liste2!$G27,1)="P"),Liste2!G27,"")</f>
        <v/>
      </c>
      <c r="N28" s="3" t="str">
        <f>IF(AND(Liste2!$I27&lt;&gt;"Domaine de la musique",LEFT(Liste2!$G27,1)="P"),Liste2!H27,"")</f>
        <v/>
      </c>
      <c r="O28" s="7" t="str">
        <f>IF(AND(Liste2!$I27&lt;&gt;"Domaine de la musique",LEFT(Liste2!$G27,1)&lt;&gt;"P"),Liste2!G27,"")</f>
        <v/>
      </c>
      <c r="P28" s="7" t="str">
        <f>IF(AND(Liste2!$I27&lt;&gt;"Domaine de la musique",LEFT(Liste2!$G27,1)&lt;&gt;"P"),Liste2!H27,"")</f>
        <v/>
      </c>
    </row>
    <row r="29" spans="1:16" x14ac:dyDescent="0.35">
      <c r="A29" s="7">
        <f t="shared" si="0"/>
        <v>15</v>
      </c>
      <c r="B29" s="3" t="str">
        <f>Liste2!A28</f>
        <v> 10092721256</v>
      </c>
      <c r="C29" s="3" t="str">
        <f>Liste2!B28</f>
        <v>AL</v>
      </c>
      <c r="D29" s="3" t="str">
        <f>Liste2!C28</f>
        <v>SAN</v>
      </c>
      <c r="E29" s="23">
        <f>Liste2!D28</f>
        <v>40478</v>
      </c>
      <c r="F29" s="7" t="str">
        <f>Liste2!E28</f>
        <v>F</v>
      </c>
      <c r="G29" s="3" t="str">
        <f>IF(Liste2!$I28="Domaine de la musique",Liste2!F28,"")</f>
        <v>Piano</v>
      </c>
      <c r="H29" s="3" t="str">
        <f>IF(AND(Liste2!$I28="Domaine de la musique",LEFT(Liste2!$G28,1)="P"),Liste2!G28,"")</f>
        <v/>
      </c>
      <c r="I29" s="3" t="str">
        <f>IF(AND(Liste2!$I28="Domaine de la musique",LEFT(Liste2!$G28,1)="P"),Liste2!H28,"")</f>
        <v/>
      </c>
      <c r="J29" s="7" t="str">
        <f>IF(AND(Liste2!$I28="Domaine de la musique",LEFT(Liste2!$G28,1)&lt;&gt;"P"),Liste2!G28,"")</f>
        <v>F2</v>
      </c>
      <c r="K29" s="7">
        <f>IF(AND(Liste2!$I28="Domaine de la musique",LEFT(Liste2!$G28,1)&lt;&gt;"P"),Liste2!H28,"")</f>
        <v>1</v>
      </c>
      <c r="L29" s="3" t="str">
        <f>IF(Liste2!I28="Domaine de la musique","",Liste2!F28)</f>
        <v/>
      </c>
      <c r="M29" s="3" t="str">
        <f>IF(AND(Liste2!$I28&lt;&gt;"Domaine de la musique",LEFT(Liste2!$G28,1)="P"),Liste2!G28,"")</f>
        <v/>
      </c>
      <c r="N29" s="3" t="str">
        <f>IF(AND(Liste2!$I28&lt;&gt;"Domaine de la musique",LEFT(Liste2!$G28,1)="P"),Liste2!H28,"")</f>
        <v/>
      </c>
      <c r="O29" s="7" t="str">
        <f>IF(AND(Liste2!$I28&lt;&gt;"Domaine de la musique",LEFT(Liste2!$G28,1)&lt;&gt;"P"),Liste2!G28,"")</f>
        <v/>
      </c>
      <c r="P29" s="7" t="str">
        <f>IF(AND(Liste2!$I28&lt;&gt;"Domaine de la musique",LEFT(Liste2!$G28,1)&lt;&gt;"P"),Liste2!H28,"")</f>
        <v/>
      </c>
    </row>
    <row r="30" spans="1:16" x14ac:dyDescent="0.35">
      <c r="A30" s="7">
        <f t="shared" si="0"/>
        <v>15</v>
      </c>
      <c r="B30" s="3" t="str">
        <f>Liste2!A29</f>
        <v> 10092721256</v>
      </c>
      <c r="C30" s="3" t="str">
        <f>Liste2!B29</f>
        <v>AL</v>
      </c>
      <c r="D30" s="3" t="str">
        <f>Liste2!C29</f>
        <v>SAN</v>
      </c>
      <c r="E30" s="23">
        <f>Liste2!D29</f>
        <v>40478</v>
      </c>
      <c r="F30" s="7" t="str">
        <f>Liste2!E29</f>
        <v>F</v>
      </c>
      <c r="G30" s="3" t="str">
        <f>IF(Liste2!$I29="Domaine de la musique",Liste2!F29,"")</f>
        <v/>
      </c>
      <c r="H30" s="3" t="str">
        <f>IF(AND(Liste2!$I29="Domaine de la musique",LEFT(Liste2!$G29,1)="P"),Liste2!G29,"")</f>
        <v/>
      </c>
      <c r="I30" s="3" t="str">
        <f>IF(AND(Liste2!$I29="Domaine de la musique",LEFT(Liste2!$G29,1)="P"),Liste2!H29,"")</f>
        <v/>
      </c>
      <c r="J30" s="7" t="str">
        <f>IF(AND(Liste2!$I29="Domaine de la musique",LEFT(Liste2!$G29,1)&lt;&gt;"P"),Liste2!G29,"")</f>
        <v/>
      </c>
      <c r="K30" s="7" t="str">
        <f>IF(AND(Liste2!$I29="Domaine de la musique",LEFT(Liste2!$G29,1)&lt;&gt;"P"),Liste2!H29,"")</f>
        <v/>
      </c>
      <c r="L30" s="3" t="str">
        <f>IF(Liste2!I29="Domaine de la musique","",Liste2!F29)</f>
        <v>Atelier décla.</v>
      </c>
      <c r="M30" s="3" t="str">
        <f>IF(AND(Liste2!$I29&lt;&gt;"Domaine de la musique",LEFT(Liste2!$G29,1)="P"),Liste2!G29,"")</f>
        <v/>
      </c>
      <c r="N30" s="3" t="str">
        <f>IF(AND(Liste2!$I29&lt;&gt;"Domaine de la musique",LEFT(Liste2!$G29,1)="P"),Liste2!H29,"")</f>
        <v/>
      </c>
      <c r="O30" s="7" t="str">
        <f>IF(AND(Liste2!$I29&lt;&gt;"Domaine de la musique",LEFT(Liste2!$G29,1)&lt;&gt;"P"),Liste2!G29,"")</f>
        <v>1A</v>
      </c>
      <c r="P30" s="7">
        <f>IF(AND(Liste2!$I29&lt;&gt;"Domaine de la musique",LEFT(Liste2!$G29,1)&lt;&gt;"P"),Liste2!H29,"")</f>
        <v>1</v>
      </c>
    </row>
    <row r="31" spans="1:16" x14ac:dyDescent="0.35">
      <c r="A31" s="7">
        <f t="shared" si="0"/>
        <v>15</v>
      </c>
      <c r="B31" s="3" t="str">
        <f>Liste2!A30</f>
        <v> 10092721256</v>
      </c>
      <c r="C31" s="3" t="str">
        <f>Liste2!B30</f>
        <v>AL</v>
      </c>
      <c r="D31" s="3" t="str">
        <f>Liste2!C30</f>
        <v>SAN</v>
      </c>
      <c r="E31" s="23">
        <f>Liste2!D30</f>
        <v>40478</v>
      </c>
      <c r="F31" s="7" t="str">
        <f>Liste2!E30</f>
        <v>F</v>
      </c>
      <c r="G31" s="3" t="str">
        <f>IF(Liste2!$I30="Domaine de la musique",Liste2!F30,"")</f>
        <v/>
      </c>
      <c r="H31" s="3" t="str">
        <f>IF(AND(Liste2!$I30="Domaine de la musique",LEFT(Liste2!$G30,1)="P"),Liste2!G30,"")</f>
        <v/>
      </c>
      <c r="I31" s="3" t="str">
        <f>IF(AND(Liste2!$I30="Domaine de la musique",LEFT(Liste2!$G30,1)="P"),Liste2!H30,"")</f>
        <v/>
      </c>
      <c r="J31" s="7" t="str">
        <f>IF(AND(Liste2!$I30="Domaine de la musique",LEFT(Liste2!$G30,1)&lt;&gt;"P"),Liste2!G30,"")</f>
        <v/>
      </c>
      <c r="K31" s="7" t="str">
        <f>IF(AND(Liste2!$I30="Domaine de la musique",LEFT(Liste2!$G30,1)&lt;&gt;"P"),Liste2!H30,"")</f>
        <v/>
      </c>
      <c r="L31" s="3" t="str">
        <f>IF(Liste2!I30="Domaine de la musique","",Liste2!F30)</f>
        <v>Déclamation</v>
      </c>
      <c r="M31" s="3" t="str">
        <f>IF(AND(Liste2!$I30&lt;&gt;"Domaine de la musique",LEFT(Liste2!$G30,1)="P"),Liste2!G30,"")</f>
        <v/>
      </c>
      <c r="N31" s="3" t="str">
        <f>IF(AND(Liste2!$I30&lt;&gt;"Domaine de la musique",LEFT(Liste2!$G30,1)="P"),Liste2!H30,"")</f>
        <v/>
      </c>
      <c r="O31" s="7" t="str">
        <f>IF(AND(Liste2!$I30&lt;&gt;"Domaine de la musique",LEFT(Liste2!$G30,1)&lt;&gt;"P"),Liste2!G30,"")</f>
        <v>F1</v>
      </c>
      <c r="P31" s="7">
        <f>IF(AND(Liste2!$I30&lt;&gt;"Domaine de la musique",LEFT(Liste2!$G30,1)&lt;&gt;"P"),Liste2!H30,"")</f>
        <v>1</v>
      </c>
    </row>
    <row r="32" spans="1:16" x14ac:dyDescent="0.35">
      <c r="A32" s="7">
        <f t="shared" si="0"/>
        <v>15</v>
      </c>
      <c r="B32" s="3" t="str">
        <f>Liste2!A31</f>
        <v> 10092721256</v>
      </c>
      <c r="C32" s="3" t="str">
        <f>Liste2!B31</f>
        <v>AL</v>
      </c>
      <c r="D32" s="3" t="str">
        <f>Liste2!C31</f>
        <v>SAN</v>
      </c>
      <c r="E32" s="23">
        <f>Liste2!D31</f>
        <v>40478</v>
      </c>
      <c r="F32" s="7" t="str">
        <f>Liste2!E31</f>
        <v>F</v>
      </c>
      <c r="G32" s="3" t="str">
        <f>IF(Liste2!$I31="Domaine de la musique",Liste2!F31,"")</f>
        <v/>
      </c>
      <c r="H32" s="3" t="str">
        <f>IF(AND(Liste2!$I31="Domaine de la musique",LEFT(Liste2!$G31,1)="P"),Liste2!G31,"")</f>
        <v/>
      </c>
      <c r="I32" s="3" t="str">
        <f>IF(AND(Liste2!$I31="Domaine de la musique",LEFT(Liste2!$G31,1)="P"),Liste2!H31,"")</f>
        <v/>
      </c>
      <c r="J32" s="7" t="str">
        <f>IF(AND(Liste2!$I31="Domaine de la musique",LEFT(Liste2!$G31,1)&lt;&gt;"P"),Liste2!G31,"")</f>
        <v/>
      </c>
      <c r="K32" s="7" t="str">
        <f>IF(AND(Liste2!$I31="Domaine de la musique",LEFT(Liste2!$G31,1)&lt;&gt;"P"),Liste2!H31,"")</f>
        <v/>
      </c>
      <c r="L32" s="3" t="str">
        <f>IF(Liste2!I31="Domaine de la musique","",Liste2!F31)</f>
        <v>Eloquence</v>
      </c>
      <c r="M32" s="3" t="str">
        <f>IF(AND(Liste2!$I31&lt;&gt;"Domaine de la musique",LEFT(Liste2!$G31,1)="P"),Liste2!G31,"")</f>
        <v/>
      </c>
      <c r="N32" s="3" t="str">
        <f>IF(AND(Liste2!$I31&lt;&gt;"Domaine de la musique",LEFT(Liste2!$G31,1)="P"),Liste2!H31,"")</f>
        <v/>
      </c>
      <c r="O32" s="7" t="str">
        <f>IF(AND(Liste2!$I31&lt;&gt;"Domaine de la musique",LEFT(Liste2!$G31,1)&lt;&gt;"P"),Liste2!G31,"")</f>
        <v>F2</v>
      </c>
      <c r="P32" s="7">
        <f>IF(AND(Liste2!$I31&lt;&gt;"Domaine de la musique",LEFT(Liste2!$G31,1)&lt;&gt;"P"),Liste2!H31,"")</f>
        <v>1</v>
      </c>
    </row>
    <row r="33" spans="1:16" x14ac:dyDescent="0.35">
      <c r="A33" s="7">
        <f t="shared" si="0"/>
        <v>15</v>
      </c>
      <c r="B33" s="3" t="str">
        <f>Liste2!A32</f>
        <v> 10092721256</v>
      </c>
      <c r="C33" s="3" t="str">
        <f>Liste2!B32</f>
        <v>AL</v>
      </c>
      <c r="D33" s="3" t="str">
        <f>Liste2!C32</f>
        <v>SAN</v>
      </c>
      <c r="E33" s="23">
        <f>Liste2!D32</f>
        <v>40478</v>
      </c>
      <c r="F33" s="7" t="str">
        <f>Liste2!E32</f>
        <v>F</v>
      </c>
      <c r="G33" s="3" t="str">
        <f>IF(Liste2!$I32="Domaine de la musique",Liste2!F32,"")</f>
        <v/>
      </c>
      <c r="H33" s="3" t="str">
        <f>IF(AND(Liste2!$I32="Domaine de la musique",LEFT(Liste2!$G32,1)="P"),Liste2!G32,"")</f>
        <v/>
      </c>
      <c r="I33" s="3" t="str">
        <f>IF(AND(Liste2!$I32="Domaine de la musique",LEFT(Liste2!$G32,1)="P"),Liste2!H32,"")</f>
        <v/>
      </c>
      <c r="J33" s="7" t="str">
        <f>IF(AND(Liste2!$I32="Domaine de la musique",LEFT(Liste2!$G32,1)&lt;&gt;"P"),Liste2!G32,"")</f>
        <v/>
      </c>
      <c r="K33" s="7" t="str">
        <f>IF(AND(Liste2!$I32="Domaine de la musique",LEFT(Liste2!$G32,1)&lt;&gt;"P"),Liste2!H32,"")</f>
        <v/>
      </c>
      <c r="L33" s="3" t="str">
        <f>IF(Liste2!I32="Domaine de la musique","",Liste2!F32)</f>
        <v>Théâtre</v>
      </c>
      <c r="M33" s="3" t="str">
        <f>IF(AND(Liste2!$I32&lt;&gt;"Domaine de la musique",LEFT(Liste2!$G32,1)="P"),Liste2!G32,"")</f>
        <v/>
      </c>
      <c r="N33" s="3" t="str">
        <f>IF(AND(Liste2!$I32&lt;&gt;"Domaine de la musique",LEFT(Liste2!$G32,1)="P"),Liste2!H32,"")</f>
        <v/>
      </c>
      <c r="O33" s="7" t="str">
        <f>IF(AND(Liste2!$I32&lt;&gt;"Domaine de la musique",LEFT(Liste2!$G32,1)&lt;&gt;"P"),Liste2!G32,"")</f>
        <v>F1</v>
      </c>
      <c r="P33" s="7">
        <f>IF(AND(Liste2!$I32&lt;&gt;"Domaine de la musique",LEFT(Liste2!$G32,1)&lt;&gt;"P"),Liste2!H32,"")</f>
        <v>2</v>
      </c>
    </row>
    <row r="34" spans="1:16" x14ac:dyDescent="0.35">
      <c r="A34" s="7">
        <f t="shared" si="0"/>
        <v>16</v>
      </c>
      <c r="B34" s="3" t="str">
        <f>Liste2!A33</f>
        <v> 12020507075</v>
      </c>
      <c r="C34" s="3" t="str">
        <f>Liste2!B33</f>
        <v>AM</v>
      </c>
      <c r="D34" s="3" t="str">
        <f>Liste2!C33</f>
        <v>SELM</v>
      </c>
      <c r="E34" s="23">
        <f>Liste2!D33</f>
        <v>40944</v>
      </c>
      <c r="F34" s="7" t="str">
        <f>Liste2!E33</f>
        <v>F</v>
      </c>
      <c r="G34" s="3" t="str">
        <f>IF(Liste2!$I33="Domaine de la musique",Liste2!F33,"")</f>
        <v>Formation musicale</v>
      </c>
      <c r="H34" s="3" t="str">
        <f>IF(AND(Liste2!$I33="Domaine de la musique",LEFT(Liste2!$G33,1)="P"),Liste2!G33,"")</f>
        <v/>
      </c>
      <c r="I34" s="3" t="str">
        <f>IF(AND(Liste2!$I33="Domaine de la musique",LEFT(Liste2!$G33,1)="P"),Liste2!H33,"")</f>
        <v/>
      </c>
      <c r="J34" s="7" t="str">
        <f>IF(AND(Liste2!$I33="Domaine de la musique",LEFT(Liste2!$G33,1)&lt;&gt;"P"),Liste2!G33,"")</f>
        <v>F2</v>
      </c>
      <c r="K34" s="7">
        <f>IF(AND(Liste2!$I33="Domaine de la musique",LEFT(Liste2!$G33,1)&lt;&gt;"P"),Liste2!H33,"")</f>
        <v>2</v>
      </c>
      <c r="L34" s="3" t="str">
        <f>IF(Liste2!I33="Domaine de la musique","",Liste2!F33)</f>
        <v/>
      </c>
      <c r="M34" s="3" t="str">
        <f>IF(AND(Liste2!$I33&lt;&gt;"Domaine de la musique",LEFT(Liste2!$G33,1)="P"),Liste2!G33,"")</f>
        <v/>
      </c>
      <c r="N34" s="3" t="str">
        <f>IF(AND(Liste2!$I33&lt;&gt;"Domaine de la musique",LEFT(Liste2!$G33,1)="P"),Liste2!H33,"")</f>
        <v/>
      </c>
      <c r="O34" s="7" t="str">
        <f>IF(AND(Liste2!$I33&lt;&gt;"Domaine de la musique",LEFT(Liste2!$G33,1)&lt;&gt;"P"),Liste2!G33,"")</f>
        <v/>
      </c>
      <c r="P34" s="7" t="str">
        <f>IF(AND(Liste2!$I33&lt;&gt;"Domaine de la musique",LEFT(Liste2!$G33,1)&lt;&gt;"P"),Liste2!H33,"")</f>
        <v/>
      </c>
    </row>
    <row r="35" spans="1:16" x14ac:dyDescent="0.35">
      <c r="A35" s="7">
        <f t="shared" si="0"/>
        <v>16</v>
      </c>
      <c r="B35" s="3" t="str">
        <f>Liste2!A34</f>
        <v> 12020507075</v>
      </c>
      <c r="C35" s="3" t="str">
        <f>Liste2!B34</f>
        <v>AM</v>
      </c>
      <c r="D35" s="3" t="str">
        <f>Liste2!C34</f>
        <v>SELM</v>
      </c>
      <c r="E35" s="23">
        <f>Liste2!D34</f>
        <v>40944</v>
      </c>
      <c r="F35" s="7" t="str">
        <f>Liste2!E34</f>
        <v>F</v>
      </c>
      <c r="G35" s="3" t="str">
        <f>IF(Liste2!$I34="Domaine de la musique",Liste2!F34,"")</f>
        <v>Piano</v>
      </c>
      <c r="H35" s="3" t="str">
        <f>IF(AND(Liste2!$I34="Domaine de la musique",LEFT(Liste2!$G34,1)="P"),Liste2!G34,"")</f>
        <v/>
      </c>
      <c r="I35" s="3" t="str">
        <f>IF(AND(Liste2!$I34="Domaine de la musique",LEFT(Liste2!$G34,1)="P"),Liste2!H34,"")</f>
        <v/>
      </c>
      <c r="J35" s="7" t="str">
        <f>IF(AND(Liste2!$I34="Domaine de la musique",LEFT(Liste2!$G34,1)&lt;&gt;"P"),Liste2!G34,"")</f>
        <v>F1</v>
      </c>
      <c r="K35" s="7">
        <f>IF(AND(Liste2!$I34="Domaine de la musique",LEFT(Liste2!$G34,1)&lt;&gt;"P"),Liste2!H34,"")</f>
        <v>1</v>
      </c>
      <c r="L35" s="3" t="str">
        <f>IF(Liste2!I34="Domaine de la musique","",Liste2!F34)</f>
        <v/>
      </c>
      <c r="M35" s="3" t="str">
        <f>IF(AND(Liste2!$I34&lt;&gt;"Domaine de la musique",LEFT(Liste2!$G34,1)="P"),Liste2!G34,"")</f>
        <v/>
      </c>
      <c r="N35" s="3" t="str">
        <f>IF(AND(Liste2!$I34&lt;&gt;"Domaine de la musique",LEFT(Liste2!$G34,1)="P"),Liste2!H34,"")</f>
        <v/>
      </c>
      <c r="O35" s="7" t="str">
        <f>IF(AND(Liste2!$I34&lt;&gt;"Domaine de la musique",LEFT(Liste2!$G34,1)&lt;&gt;"P"),Liste2!G34,"")</f>
        <v/>
      </c>
      <c r="P35" s="7" t="str">
        <f>IF(AND(Liste2!$I34&lt;&gt;"Domaine de la musique",LEFT(Liste2!$G34,1)&lt;&gt;"P"),Liste2!H34,"")</f>
        <v/>
      </c>
    </row>
    <row r="36" spans="1:16" x14ac:dyDescent="0.35">
      <c r="A36" s="7">
        <f t="shared" si="0"/>
        <v>16</v>
      </c>
      <c r="B36" s="3" t="str">
        <f>Liste2!A35</f>
        <v> 12020507075</v>
      </c>
      <c r="C36" s="3" t="str">
        <f>Liste2!B35</f>
        <v>AM</v>
      </c>
      <c r="D36" s="3" t="str">
        <f>Liste2!C35</f>
        <v>SELM</v>
      </c>
      <c r="E36" s="23">
        <f>Liste2!D35</f>
        <v>40944</v>
      </c>
      <c r="F36" s="7" t="str">
        <f>Liste2!E35</f>
        <v>F</v>
      </c>
      <c r="G36" s="3" t="str">
        <f>IF(Liste2!$I35="Domaine de la musique",Liste2!F35,"")</f>
        <v/>
      </c>
      <c r="H36" s="3" t="str">
        <f>IF(AND(Liste2!$I35="Domaine de la musique",LEFT(Liste2!$G35,1)="P"),Liste2!G35,"")</f>
        <v/>
      </c>
      <c r="I36" s="3" t="str">
        <f>IF(AND(Liste2!$I35="Domaine de la musique",LEFT(Liste2!$G35,1)="P"),Liste2!H35,"")</f>
        <v/>
      </c>
      <c r="J36" s="7" t="str">
        <f>IF(AND(Liste2!$I35="Domaine de la musique",LEFT(Liste2!$G35,1)&lt;&gt;"P"),Liste2!G35,"")</f>
        <v/>
      </c>
      <c r="K36" s="7" t="str">
        <f>IF(AND(Liste2!$I35="Domaine de la musique",LEFT(Liste2!$G35,1)&lt;&gt;"P"),Liste2!H35,"")</f>
        <v/>
      </c>
      <c r="L36" s="3" t="str">
        <f>IF(Liste2!I35="Domaine de la musique","",Liste2!F35)</f>
        <v>Eloquence</v>
      </c>
      <c r="M36" s="3" t="str">
        <f>IF(AND(Liste2!$I35&lt;&gt;"Domaine de la musique",LEFT(Liste2!$G35,1)="P"),Liste2!G35,"")</f>
        <v>P2</v>
      </c>
      <c r="N36" s="3">
        <f>IF(AND(Liste2!$I35&lt;&gt;"Domaine de la musique",LEFT(Liste2!$G35,1)="P"),Liste2!H35,"")</f>
        <v>1</v>
      </c>
      <c r="O36" s="7" t="str">
        <f>IF(AND(Liste2!$I35&lt;&gt;"Domaine de la musique",LEFT(Liste2!$G35,1)&lt;&gt;"P"),Liste2!G35,"")</f>
        <v/>
      </c>
      <c r="P36" s="7" t="str">
        <f>IF(AND(Liste2!$I35&lt;&gt;"Domaine de la musique",LEFT(Liste2!$G35,1)&lt;&gt;"P"),Liste2!H35,"")</f>
        <v/>
      </c>
    </row>
    <row r="37" spans="1:16" x14ac:dyDescent="0.35">
      <c r="A37" s="7">
        <f t="shared" si="0"/>
        <v>17</v>
      </c>
      <c r="B37" s="3" t="str">
        <f>Liste2!A36</f>
        <v> 07050703662</v>
      </c>
      <c r="C37" s="3" t="str">
        <f>Liste2!B36</f>
        <v>AN</v>
      </c>
      <c r="D37" s="3" t="str">
        <f>Liste2!C36</f>
        <v>AID</v>
      </c>
      <c r="E37" s="23">
        <f>Liste2!D36</f>
        <v>39209</v>
      </c>
      <c r="F37" s="7" t="str">
        <f>Liste2!E36</f>
        <v>F</v>
      </c>
      <c r="G37" s="3" t="str">
        <f>IF(Liste2!$I36="Domaine de la musique",Liste2!F36,"")</f>
        <v>Formation musicale</v>
      </c>
      <c r="H37" s="3" t="str">
        <f>IF(AND(Liste2!$I36="Domaine de la musique",LEFT(Liste2!$G36,1)="P"),Liste2!G36,"")</f>
        <v/>
      </c>
      <c r="I37" s="3" t="str">
        <f>IF(AND(Liste2!$I36="Domaine de la musique",LEFT(Liste2!$G36,1)="P"),Liste2!H36,"")</f>
        <v/>
      </c>
      <c r="J37" s="7" t="str">
        <f>IF(AND(Liste2!$I36="Domaine de la musique",LEFT(Liste2!$G36,1)&lt;&gt;"P"),Liste2!G36,"")</f>
        <v>Q1</v>
      </c>
      <c r="K37" s="7">
        <f>IF(AND(Liste2!$I36="Domaine de la musique",LEFT(Liste2!$G36,1)&lt;&gt;"P"),Liste2!H36,"")</f>
        <v>2</v>
      </c>
      <c r="L37" s="3" t="str">
        <f>IF(Liste2!I36="Domaine de la musique","",Liste2!F36)</f>
        <v/>
      </c>
      <c r="M37" s="3" t="str">
        <f>IF(AND(Liste2!$I36&lt;&gt;"Domaine de la musique",LEFT(Liste2!$G36,1)="P"),Liste2!G36,"")</f>
        <v/>
      </c>
      <c r="N37" s="3" t="str">
        <f>IF(AND(Liste2!$I36&lt;&gt;"Domaine de la musique",LEFT(Liste2!$G36,1)="P"),Liste2!H36,"")</f>
        <v/>
      </c>
      <c r="O37" s="7" t="str">
        <f>IF(AND(Liste2!$I36&lt;&gt;"Domaine de la musique",LEFT(Liste2!$G36,1)&lt;&gt;"P"),Liste2!G36,"")</f>
        <v/>
      </c>
      <c r="P37" s="7" t="str">
        <f>IF(AND(Liste2!$I36&lt;&gt;"Domaine de la musique",LEFT(Liste2!$G36,1)&lt;&gt;"P"),Liste2!H36,"")</f>
        <v/>
      </c>
    </row>
    <row r="38" spans="1:16" x14ac:dyDescent="0.35">
      <c r="A38" s="7">
        <f t="shared" si="0"/>
        <v>17</v>
      </c>
      <c r="B38" s="3" t="str">
        <f>Liste2!A37</f>
        <v> 07050703662</v>
      </c>
      <c r="C38" s="3" t="str">
        <f>Liste2!B37</f>
        <v>AN</v>
      </c>
      <c r="D38" s="3" t="str">
        <f>Liste2!C37</f>
        <v>AID</v>
      </c>
      <c r="E38" s="23">
        <f>Liste2!D37</f>
        <v>39209</v>
      </c>
      <c r="F38" s="7" t="str">
        <f>Liste2!E37</f>
        <v>F</v>
      </c>
      <c r="G38" s="3" t="str">
        <f>IF(Liste2!$I37="Domaine de la musique",Liste2!F37,"")</f>
        <v>Guitare</v>
      </c>
      <c r="H38" s="3" t="str">
        <f>IF(AND(Liste2!$I37="Domaine de la musique",LEFT(Liste2!$G37,1)="P"),Liste2!G37,"")</f>
        <v/>
      </c>
      <c r="I38" s="3" t="str">
        <f>IF(AND(Liste2!$I37="Domaine de la musique",LEFT(Liste2!$G37,1)="P"),Liste2!H37,"")</f>
        <v/>
      </c>
      <c r="J38" s="7" t="str">
        <f>IF(AND(Liste2!$I37="Domaine de la musique",LEFT(Liste2!$G37,1)&lt;&gt;"P"),Liste2!G37,"")</f>
        <v>F5</v>
      </c>
      <c r="K38" s="7">
        <f>IF(AND(Liste2!$I37="Domaine de la musique",LEFT(Liste2!$G37,1)&lt;&gt;"P"),Liste2!H37,"")</f>
        <v>1</v>
      </c>
      <c r="L38" s="3" t="str">
        <f>IF(Liste2!I37="Domaine de la musique","",Liste2!F37)</f>
        <v/>
      </c>
      <c r="M38" s="3" t="str">
        <f>IF(AND(Liste2!$I37&lt;&gt;"Domaine de la musique",LEFT(Liste2!$G37,1)="P"),Liste2!G37,"")</f>
        <v/>
      </c>
      <c r="N38" s="3" t="str">
        <f>IF(AND(Liste2!$I37&lt;&gt;"Domaine de la musique",LEFT(Liste2!$G37,1)="P"),Liste2!H37,"")</f>
        <v/>
      </c>
      <c r="O38" s="7" t="str">
        <f>IF(AND(Liste2!$I37&lt;&gt;"Domaine de la musique",LEFT(Liste2!$G37,1)&lt;&gt;"P"),Liste2!G37,"")</f>
        <v/>
      </c>
      <c r="P38" s="7" t="str">
        <f>IF(AND(Liste2!$I37&lt;&gt;"Domaine de la musique",LEFT(Liste2!$G37,1)&lt;&gt;"P"),Liste2!H37,"")</f>
        <v/>
      </c>
    </row>
    <row r="39" spans="1:16" x14ac:dyDescent="0.35">
      <c r="A39" s="7">
        <f t="shared" si="0"/>
        <v>17</v>
      </c>
      <c r="B39" s="3" t="str">
        <f>Liste2!A38</f>
        <v> 07050703662</v>
      </c>
      <c r="C39" s="3" t="str">
        <f>Liste2!B38</f>
        <v>AN</v>
      </c>
      <c r="D39" s="3" t="str">
        <f>Liste2!C38</f>
        <v>AID</v>
      </c>
      <c r="E39" s="23">
        <f>Liste2!D38</f>
        <v>39209</v>
      </c>
      <c r="F39" s="7" t="str">
        <f>Liste2!E38</f>
        <v>F</v>
      </c>
      <c r="G39" s="3" t="str">
        <f>IF(Liste2!$I38="Domaine de la musique",Liste2!F38,"")</f>
        <v/>
      </c>
      <c r="H39" s="3" t="str">
        <f>IF(AND(Liste2!$I38="Domaine de la musique",LEFT(Liste2!$G38,1)="P"),Liste2!G38,"")</f>
        <v/>
      </c>
      <c r="I39" s="3" t="str">
        <f>IF(AND(Liste2!$I38="Domaine de la musique",LEFT(Liste2!$G38,1)="P"),Liste2!H38,"")</f>
        <v/>
      </c>
      <c r="J39" s="7" t="str">
        <f>IF(AND(Liste2!$I38="Domaine de la musique",LEFT(Liste2!$G38,1)&lt;&gt;"P"),Liste2!G38,"")</f>
        <v/>
      </c>
      <c r="K39" s="7" t="str">
        <f>IF(AND(Liste2!$I38="Domaine de la musique",LEFT(Liste2!$G38,1)&lt;&gt;"P"),Liste2!H38,"")</f>
        <v/>
      </c>
      <c r="L39" s="3" t="str">
        <f>IF(Liste2!I38="Domaine de la musique","",Liste2!F38)</f>
        <v>Atelier décla.</v>
      </c>
      <c r="M39" s="3" t="str">
        <f>IF(AND(Liste2!$I38&lt;&gt;"Domaine de la musique",LEFT(Liste2!$G38,1)="P"),Liste2!G38,"")</f>
        <v/>
      </c>
      <c r="N39" s="3" t="str">
        <f>IF(AND(Liste2!$I38&lt;&gt;"Domaine de la musique",LEFT(Liste2!$G38,1)="P"),Liste2!H38,"")</f>
        <v/>
      </c>
      <c r="O39" s="7" t="str">
        <f>IF(AND(Liste2!$I38&lt;&gt;"Domaine de la musique",LEFT(Liste2!$G38,1)&lt;&gt;"P"),Liste2!G38,"")</f>
        <v>3A</v>
      </c>
      <c r="P39" s="7">
        <f>IF(AND(Liste2!$I38&lt;&gt;"Domaine de la musique",LEFT(Liste2!$G38,1)&lt;&gt;"P"),Liste2!H38,"")</f>
        <v>1</v>
      </c>
    </row>
    <row r="40" spans="1:16" x14ac:dyDescent="0.35">
      <c r="A40" s="7">
        <f t="shared" si="0"/>
        <v>17</v>
      </c>
      <c r="B40" s="3" t="str">
        <f>Liste2!A39</f>
        <v> 07050703662</v>
      </c>
      <c r="C40" s="3" t="str">
        <f>Liste2!B39</f>
        <v>AN</v>
      </c>
      <c r="D40" s="3" t="str">
        <f>Liste2!C39</f>
        <v>AID</v>
      </c>
      <c r="E40" s="23">
        <f>Liste2!D39</f>
        <v>39209</v>
      </c>
      <c r="F40" s="7" t="str">
        <f>Liste2!E39</f>
        <v>F</v>
      </c>
      <c r="G40" s="3" t="str">
        <f>IF(Liste2!$I39="Domaine de la musique",Liste2!F39,"")</f>
        <v/>
      </c>
      <c r="H40" s="3" t="str">
        <f>IF(AND(Liste2!$I39="Domaine de la musique",LEFT(Liste2!$G39,1)="P"),Liste2!G39,"")</f>
        <v/>
      </c>
      <c r="I40" s="3" t="str">
        <f>IF(AND(Liste2!$I39="Domaine de la musique",LEFT(Liste2!$G39,1)="P"),Liste2!H39,"")</f>
        <v/>
      </c>
      <c r="J40" s="7" t="str">
        <f>IF(AND(Liste2!$I39="Domaine de la musique",LEFT(Liste2!$G39,1)&lt;&gt;"P"),Liste2!G39,"")</f>
        <v/>
      </c>
      <c r="K40" s="7" t="str">
        <f>IF(AND(Liste2!$I39="Domaine de la musique",LEFT(Liste2!$G39,1)&lt;&gt;"P"),Liste2!H39,"")</f>
        <v/>
      </c>
      <c r="L40" s="3" t="str">
        <f>IF(Liste2!I39="Domaine de la musique","",Liste2!F39)</f>
        <v>Déclamation</v>
      </c>
      <c r="M40" s="3" t="str">
        <f>IF(AND(Liste2!$I39&lt;&gt;"Domaine de la musique",LEFT(Liste2!$G39,1)="P"),Liste2!G39,"")</f>
        <v/>
      </c>
      <c r="N40" s="3" t="str">
        <f>IF(AND(Liste2!$I39&lt;&gt;"Domaine de la musique",LEFT(Liste2!$G39,1)="P"),Liste2!H39,"")</f>
        <v/>
      </c>
      <c r="O40" s="7" t="str">
        <f>IF(AND(Liste2!$I39&lt;&gt;"Domaine de la musique",LEFT(Liste2!$G39,1)&lt;&gt;"P"),Liste2!G39,"")</f>
        <v>F3</v>
      </c>
      <c r="P40" s="7">
        <f>IF(AND(Liste2!$I39&lt;&gt;"Domaine de la musique",LEFT(Liste2!$G39,1)&lt;&gt;"P"),Liste2!H39,"")</f>
        <v>1</v>
      </c>
    </row>
    <row r="41" spans="1:16" x14ac:dyDescent="0.35">
      <c r="A41" s="7">
        <f t="shared" si="0"/>
        <v>18</v>
      </c>
      <c r="B41" s="3" t="str">
        <f>Liste2!A40</f>
        <v> 09111937727</v>
      </c>
      <c r="C41" s="3" t="str">
        <f>Liste2!B40</f>
        <v>AO</v>
      </c>
      <c r="D41" s="3" t="str">
        <f>Liste2!C40</f>
        <v>MO</v>
      </c>
      <c r="E41" s="23">
        <f>Liste2!D40</f>
        <v>40136</v>
      </c>
      <c r="F41" s="7" t="str">
        <f>Liste2!E40</f>
        <v>H</v>
      </c>
      <c r="G41" s="3" t="str">
        <f>IF(Liste2!$I40="Domaine de la musique",Liste2!F40,"")</f>
        <v>Formation musicale</v>
      </c>
      <c r="H41" s="3" t="str">
        <f>IF(AND(Liste2!$I40="Domaine de la musique",LEFT(Liste2!$G40,1)="P"),Liste2!G40,"")</f>
        <v/>
      </c>
      <c r="I41" s="3" t="str">
        <f>IF(AND(Liste2!$I40="Domaine de la musique",LEFT(Liste2!$G40,1)="P"),Liste2!H40,"")</f>
        <v/>
      </c>
      <c r="J41" s="7" t="str">
        <f>IF(AND(Liste2!$I40="Domaine de la musique",LEFT(Liste2!$G40,1)&lt;&gt;"P"),Liste2!G40,"")</f>
        <v>F1</v>
      </c>
      <c r="K41" s="7">
        <f>IF(AND(Liste2!$I40="Domaine de la musique",LEFT(Liste2!$G40,1)&lt;&gt;"P"),Liste2!H40,"")</f>
        <v>2</v>
      </c>
      <c r="L41" s="3" t="str">
        <f>IF(Liste2!I40="Domaine de la musique","",Liste2!F40)</f>
        <v/>
      </c>
      <c r="M41" s="3" t="str">
        <f>IF(AND(Liste2!$I40&lt;&gt;"Domaine de la musique",LEFT(Liste2!$G40,1)="P"),Liste2!G40,"")</f>
        <v/>
      </c>
      <c r="N41" s="3" t="str">
        <f>IF(AND(Liste2!$I40&lt;&gt;"Domaine de la musique",LEFT(Liste2!$G40,1)="P"),Liste2!H40,"")</f>
        <v/>
      </c>
      <c r="O41" s="7" t="str">
        <f>IF(AND(Liste2!$I40&lt;&gt;"Domaine de la musique",LEFT(Liste2!$G40,1)&lt;&gt;"P"),Liste2!G40,"")</f>
        <v/>
      </c>
      <c r="P41" s="7" t="str">
        <f>IF(AND(Liste2!$I40&lt;&gt;"Domaine de la musique",LEFT(Liste2!$G40,1)&lt;&gt;"P"),Liste2!H40,"")</f>
        <v/>
      </c>
    </row>
    <row r="42" spans="1:16" x14ac:dyDescent="0.35">
      <c r="A42" s="7">
        <f t="shared" si="0"/>
        <v>18</v>
      </c>
      <c r="B42" s="3" t="str">
        <f>Liste2!A41</f>
        <v> 09111937727</v>
      </c>
      <c r="C42" s="3" t="str">
        <f>Liste2!B41</f>
        <v>AO</v>
      </c>
      <c r="D42" s="3" t="str">
        <f>Liste2!C41</f>
        <v>MO</v>
      </c>
      <c r="E42" s="23">
        <f>Liste2!D41</f>
        <v>40136</v>
      </c>
      <c r="F42" s="7" t="str">
        <f>Liste2!E41</f>
        <v>H</v>
      </c>
      <c r="G42" s="3" t="str">
        <f>IF(Liste2!$I41="Domaine de la musique",Liste2!F41,"")</f>
        <v>Instruments patr.</v>
      </c>
      <c r="H42" s="3" t="str">
        <f>IF(AND(Liste2!$I41="Domaine de la musique",LEFT(Liste2!$G41,1)="P"),Liste2!G41,"")</f>
        <v/>
      </c>
      <c r="I42" s="3" t="str">
        <f>IF(AND(Liste2!$I41="Domaine de la musique",LEFT(Liste2!$G41,1)="P"),Liste2!H41,"")</f>
        <v/>
      </c>
      <c r="J42" s="7" t="str">
        <f>IF(AND(Liste2!$I41="Domaine de la musique",LEFT(Liste2!$G41,1)&lt;&gt;"P"),Liste2!G41,"")</f>
        <v>1A</v>
      </c>
      <c r="K42" s="7">
        <f>IF(AND(Liste2!$I41="Domaine de la musique",LEFT(Liste2!$G41,1)&lt;&gt;"P"),Liste2!H41,"")</f>
        <v>1</v>
      </c>
      <c r="L42" s="3" t="str">
        <f>IF(Liste2!I41="Domaine de la musique","",Liste2!F41)</f>
        <v/>
      </c>
      <c r="M42" s="3" t="str">
        <f>IF(AND(Liste2!$I41&lt;&gt;"Domaine de la musique",LEFT(Liste2!$G41,1)="P"),Liste2!G41,"")</f>
        <v/>
      </c>
      <c r="N42" s="3" t="str">
        <f>IF(AND(Liste2!$I41&lt;&gt;"Domaine de la musique",LEFT(Liste2!$G41,1)="P"),Liste2!H41,"")</f>
        <v/>
      </c>
      <c r="O42" s="7" t="str">
        <f>IF(AND(Liste2!$I41&lt;&gt;"Domaine de la musique",LEFT(Liste2!$G41,1)&lt;&gt;"P"),Liste2!G41,"")</f>
        <v/>
      </c>
      <c r="P42" s="7" t="str">
        <f>IF(AND(Liste2!$I41&lt;&gt;"Domaine de la musique",LEFT(Liste2!$G41,1)&lt;&gt;"P"),Liste2!H41,"")</f>
        <v/>
      </c>
    </row>
    <row r="43" spans="1:16" x14ac:dyDescent="0.35">
      <c r="A43" s="7">
        <f t="shared" si="0"/>
        <v>19</v>
      </c>
      <c r="B43" s="3">
        <f>Liste2!A42</f>
        <v>0</v>
      </c>
      <c r="C43" s="3">
        <f>Liste2!B42</f>
        <v>0</v>
      </c>
      <c r="D43" s="3">
        <f>Liste2!C42</f>
        <v>0</v>
      </c>
      <c r="E43" s="23">
        <f>Liste2!D42</f>
        <v>0</v>
      </c>
      <c r="F43" s="7">
        <f>Liste2!E42</f>
        <v>0</v>
      </c>
      <c r="G43" s="3" t="str">
        <f>IF(Liste2!$I42="Domaine de la musique",Liste2!F42,"")</f>
        <v/>
      </c>
      <c r="H43" s="3" t="str">
        <f>IF(AND(Liste2!$I42="Domaine de la musique",LEFT(Liste2!$G42,1)="P"),Liste2!G42,"")</f>
        <v/>
      </c>
      <c r="I43" s="3" t="str">
        <f>IF(AND(Liste2!$I42="Domaine de la musique",LEFT(Liste2!$G42,1)="P"),Liste2!H42,"")</f>
        <v/>
      </c>
      <c r="J43" s="7" t="str">
        <f>IF(AND(Liste2!$I42="Domaine de la musique",LEFT(Liste2!$G42,1)&lt;&gt;"P"),Liste2!G42,"")</f>
        <v/>
      </c>
      <c r="K43" s="7" t="str">
        <f>IF(AND(Liste2!$I42="Domaine de la musique",LEFT(Liste2!$G42,1)&lt;&gt;"P"),Liste2!H42,"")</f>
        <v/>
      </c>
      <c r="L43" s="3">
        <f>IF(Liste2!I42="Domaine de la musique","",Liste2!F42)</f>
        <v>0</v>
      </c>
      <c r="M43" s="3" t="str">
        <f>IF(AND(Liste2!$I42&lt;&gt;"Domaine de la musique",LEFT(Liste2!$G42,1)="P"),Liste2!G42,"")</f>
        <v/>
      </c>
      <c r="N43" s="3" t="str">
        <f>IF(AND(Liste2!$I42&lt;&gt;"Domaine de la musique",LEFT(Liste2!$G42,1)="P"),Liste2!H42,"")</f>
        <v/>
      </c>
      <c r="O43" s="7">
        <f>IF(AND(Liste2!$I42&lt;&gt;"Domaine de la musique",LEFT(Liste2!$G42,1)&lt;&gt;"P"),Liste2!G42,"")</f>
        <v>0</v>
      </c>
      <c r="P43" s="7">
        <f>IF(AND(Liste2!$I42&lt;&gt;"Domaine de la musique",LEFT(Liste2!$G42,1)&lt;&gt;"P"),Liste2!H42,"")</f>
        <v>0</v>
      </c>
    </row>
    <row r="44" spans="1:16" x14ac:dyDescent="0.35">
      <c r="A44" s="7">
        <f t="shared" si="0"/>
        <v>19</v>
      </c>
      <c r="B44" s="3">
        <f>Liste2!A43</f>
        <v>0</v>
      </c>
      <c r="C44" s="3">
        <f>Liste2!B43</f>
        <v>0</v>
      </c>
      <c r="D44" s="3">
        <f>Liste2!C43</f>
        <v>0</v>
      </c>
      <c r="E44" s="23">
        <f>Liste2!D43</f>
        <v>0</v>
      </c>
      <c r="F44" s="7">
        <f>Liste2!E43</f>
        <v>0</v>
      </c>
      <c r="G44" s="3" t="str">
        <f>IF(Liste2!$I43="Domaine de la musique",Liste2!F43,"")</f>
        <v/>
      </c>
      <c r="H44" s="3" t="str">
        <f>IF(AND(Liste2!$I43="Domaine de la musique",LEFT(Liste2!$G43,1)="P"),Liste2!G43,"")</f>
        <v/>
      </c>
      <c r="I44" s="3" t="str">
        <f>IF(AND(Liste2!$I43="Domaine de la musique",LEFT(Liste2!$G43,1)="P"),Liste2!H43,"")</f>
        <v/>
      </c>
      <c r="J44" s="7" t="str">
        <f>IF(AND(Liste2!$I43="Domaine de la musique",LEFT(Liste2!$G43,1)&lt;&gt;"P"),Liste2!G43,"")</f>
        <v/>
      </c>
      <c r="K44" s="7" t="str">
        <f>IF(AND(Liste2!$I43="Domaine de la musique",LEFT(Liste2!$G43,1)&lt;&gt;"P"),Liste2!H43,"")</f>
        <v/>
      </c>
      <c r="L44" s="3">
        <f>IF(Liste2!I43="Domaine de la musique","",Liste2!F43)</f>
        <v>0</v>
      </c>
      <c r="M44" s="3" t="str">
        <f>IF(AND(Liste2!$I43&lt;&gt;"Domaine de la musique",LEFT(Liste2!$G43,1)="P"),Liste2!G43,"")</f>
        <v/>
      </c>
      <c r="N44" s="3" t="str">
        <f>IF(AND(Liste2!$I43&lt;&gt;"Domaine de la musique",LEFT(Liste2!$G43,1)="P"),Liste2!H43,"")</f>
        <v/>
      </c>
      <c r="O44" s="7">
        <f>IF(AND(Liste2!$I43&lt;&gt;"Domaine de la musique",LEFT(Liste2!$G43,1)&lt;&gt;"P"),Liste2!G43,"")</f>
        <v>0</v>
      </c>
      <c r="P44" s="7">
        <f>IF(AND(Liste2!$I43&lt;&gt;"Domaine de la musique",LEFT(Liste2!$G43,1)&lt;&gt;"P"),Liste2!H43,"")</f>
        <v>0</v>
      </c>
    </row>
    <row r="45" spans="1:16" x14ac:dyDescent="0.35">
      <c r="A45" s="7">
        <f t="shared" si="0"/>
        <v>19</v>
      </c>
      <c r="B45" s="3">
        <f>Liste2!A44</f>
        <v>0</v>
      </c>
      <c r="C45" s="3">
        <f>Liste2!B44</f>
        <v>0</v>
      </c>
      <c r="D45" s="3">
        <f>Liste2!C44</f>
        <v>0</v>
      </c>
      <c r="E45" s="23">
        <f>Liste2!D44</f>
        <v>0</v>
      </c>
      <c r="F45" s="7">
        <f>Liste2!E44</f>
        <v>0</v>
      </c>
      <c r="G45" s="3" t="str">
        <f>IF(Liste2!$I44="Domaine de la musique",Liste2!F44,"")</f>
        <v/>
      </c>
      <c r="H45" s="3" t="str">
        <f>IF(AND(Liste2!$I44="Domaine de la musique",LEFT(Liste2!$G44,1)="P"),Liste2!G44,"")</f>
        <v/>
      </c>
      <c r="I45" s="3" t="str">
        <f>IF(AND(Liste2!$I44="Domaine de la musique",LEFT(Liste2!$G44,1)="P"),Liste2!H44,"")</f>
        <v/>
      </c>
      <c r="J45" s="7" t="str">
        <f>IF(AND(Liste2!$I44="Domaine de la musique",LEFT(Liste2!$G44,1)&lt;&gt;"P"),Liste2!G44,"")</f>
        <v/>
      </c>
      <c r="K45" s="7" t="str">
        <f>IF(AND(Liste2!$I44="Domaine de la musique",LEFT(Liste2!$G44,1)&lt;&gt;"P"),Liste2!H44,"")</f>
        <v/>
      </c>
      <c r="L45" s="3">
        <f>IF(Liste2!I44="Domaine de la musique","",Liste2!F44)</f>
        <v>0</v>
      </c>
      <c r="M45" s="3" t="str">
        <f>IF(AND(Liste2!$I44&lt;&gt;"Domaine de la musique",LEFT(Liste2!$G44,1)="P"),Liste2!G44,"")</f>
        <v/>
      </c>
      <c r="N45" s="3" t="str">
        <f>IF(AND(Liste2!$I44&lt;&gt;"Domaine de la musique",LEFT(Liste2!$G44,1)="P"),Liste2!H44,"")</f>
        <v/>
      </c>
      <c r="O45" s="7">
        <f>IF(AND(Liste2!$I44&lt;&gt;"Domaine de la musique",LEFT(Liste2!$G44,1)&lt;&gt;"P"),Liste2!G44,"")</f>
        <v>0</v>
      </c>
      <c r="P45" s="7">
        <f>IF(AND(Liste2!$I44&lt;&gt;"Domaine de la musique",LEFT(Liste2!$G44,1)&lt;&gt;"P"),Liste2!H44,"")</f>
        <v>0</v>
      </c>
    </row>
    <row r="46" spans="1:16" x14ac:dyDescent="0.35">
      <c r="A46" s="7">
        <f t="shared" si="0"/>
        <v>19</v>
      </c>
      <c r="B46" s="3">
        <f>Liste2!A45</f>
        <v>0</v>
      </c>
      <c r="C46" s="3">
        <f>Liste2!B45</f>
        <v>0</v>
      </c>
      <c r="D46" s="3">
        <f>Liste2!C45</f>
        <v>0</v>
      </c>
      <c r="E46" s="23">
        <f>Liste2!D45</f>
        <v>0</v>
      </c>
      <c r="F46" s="7">
        <f>Liste2!E45</f>
        <v>0</v>
      </c>
      <c r="G46" s="3" t="str">
        <f>IF(Liste2!$I45="Domaine de la musique",Liste2!F45,"")</f>
        <v/>
      </c>
      <c r="H46" s="3" t="str">
        <f>IF(AND(Liste2!$I45="Domaine de la musique",LEFT(Liste2!$G45,1)="P"),Liste2!G45,"")</f>
        <v/>
      </c>
      <c r="I46" s="3" t="str">
        <f>IF(AND(Liste2!$I45="Domaine de la musique",LEFT(Liste2!$G45,1)="P"),Liste2!H45,"")</f>
        <v/>
      </c>
      <c r="J46" s="7" t="str">
        <f>IF(AND(Liste2!$I45="Domaine de la musique",LEFT(Liste2!$G45,1)&lt;&gt;"P"),Liste2!G45,"")</f>
        <v/>
      </c>
      <c r="K46" s="7" t="str">
        <f>IF(AND(Liste2!$I45="Domaine de la musique",LEFT(Liste2!$G45,1)&lt;&gt;"P"),Liste2!H45,"")</f>
        <v/>
      </c>
      <c r="L46" s="3">
        <f>IF(Liste2!I45="Domaine de la musique","",Liste2!F45)</f>
        <v>0</v>
      </c>
      <c r="M46" s="3" t="str">
        <f>IF(AND(Liste2!$I45&lt;&gt;"Domaine de la musique",LEFT(Liste2!$G45,1)="P"),Liste2!G45,"")</f>
        <v/>
      </c>
      <c r="N46" s="3" t="str">
        <f>IF(AND(Liste2!$I45&lt;&gt;"Domaine de la musique",LEFT(Liste2!$G45,1)="P"),Liste2!H45,"")</f>
        <v/>
      </c>
      <c r="O46" s="7">
        <f>IF(AND(Liste2!$I45&lt;&gt;"Domaine de la musique",LEFT(Liste2!$G45,1)&lt;&gt;"P"),Liste2!G45,"")</f>
        <v>0</v>
      </c>
      <c r="P46" s="7">
        <f>IF(AND(Liste2!$I45&lt;&gt;"Domaine de la musique",LEFT(Liste2!$G45,1)&lt;&gt;"P"),Liste2!H45,"")</f>
        <v>0</v>
      </c>
    </row>
    <row r="47" spans="1:16" x14ac:dyDescent="0.35">
      <c r="A47" s="7">
        <f t="shared" si="0"/>
        <v>19</v>
      </c>
      <c r="B47" s="3">
        <f>Liste2!A46</f>
        <v>0</v>
      </c>
      <c r="C47" s="3">
        <f>Liste2!B46</f>
        <v>0</v>
      </c>
      <c r="D47" s="3">
        <f>Liste2!C46</f>
        <v>0</v>
      </c>
      <c r="E47" s="23">
        <f>Liste2!D46</f>
        <v>0</v>
      </c>
      <c r="F47" s="7">
        <f>Liste2!E46</f>
        <v>0</v>
      </c>
      <c r="G47" s="3" t="str">
        <f>IF(Liste2!$I46="Domaine de la musique",Liste2!F46,"")</f>
        <v/>
      </c>
      <c r="H47" s="3" t="str">
        <f>IF(AND(Liste2!$I46="Domaine de la musique",LEFT(Liste2!$G46,1)="P"),Liste2!G46,"")</f>
        <v/>
      </c>
      <c r="I47" s="3" t="str">
        <f>IF(AND(Liste2!$I46="Domaine de la musique",LEFT(Liste2!$G46,1)="P"),Liste2!H46,"")</f>
        <v/>
      </c>
      <c r="J47" s="7" t="str">
        <f>IF(AND(Liste2!$I46="Domaine de la musique",LEFT(Liste2!$G46,1)&lt;&gt;"P"),Liste2!G46,"")</f>
        <v/>
      </c>
      <c r="K47" s="7" t="str">
        <f>IF(AND(Liste2!$I46="Domaine de la musique",LEFT(Liste2!$G46,1)&lt;&gt;"P"),Liste2!H46,"")</f>
        <v/>
      </c>
      <c r="L47" s="3">
        <f>IF(Liste2!I46="Domaine de la musique","",Liste2!F46)</f>
        <v>0</v>
      </c>
      <c r="M47" s="3" t="str">
        <f>IF(AND(Liste2!$I46&lt;&gt;"Domaine de la musique",LEFT(Liste2!$G46,1)="P"),Liste2!G46,"")</f>
        <v/>
      </c>
      <c r="N47" s="3" t="str">
        <f>IF(AND(Liste2!$I46&lt;&gt;"Domaine de la musique",LEFT(Liste2!$G46,1)="P"),Liste2!H46,"")</f>
        <v/>
      </c>
      <c r="O47" s="7">
        <f>IF(AND(Liste2!$I46&lt;&gt;"Domaine de la musique",LEFT(Liste2!$G46,1)&lt;&gt;"P"),Liste2!G46,"")</f>
        <v>0</v>
      </c>
      <c r="P47" s="7">
        <f>IF(AND(Liste2!$I46&lt;&gt;"Domaine de la musique",LEFT(Liste2!$G46,1)&lt;&gt;"P"),Liste2!H46,"")</f>
        <v>0</v>
      </c>
    </row>
    <row r="48" spans="1:16" x14ac:dyDescent="0.35">
      <c r="A48" s="7">
        <f t="shared" si="0"/>
        <v>19</v>
      </c>
      <c r="B48" s="3">
        <f>Liste2!A47</f>
        <v>0</v>
      </c>
      <c r="C48" s="3">
        <f>Liste2!B47</f>
        <v>0</v>
      </c>
      <c r="D48" s="3">
        <f>Liste2!C47</f>
        <v>0</v>
      </c>
      <c r="E48" s="23">
        <f>Liste2!D47</f>
        <v>0</v>
      </c>
      <c r="F48" s="7">
        <f>Liste2!E47</f>
        <v>0</v>
      </c>
      <c r="G48" s="3" t="str">
        <f>IF(Liste2!$I47="Domaine de la musique",Liste2!F47,"")</f>
        <v/>
      </c>
      <c r="H48" s="3" t="str">
        <f>IF(AND(Liste2!$I47="Domaine de la musique",LEFT(Liste2!$G47,1)="P"),Liste2!G47,"")</f>
        <v/>
      </c>
      <c r="I48" s="3" t="str">
        <f>IF(AND(Liste2!$I47="Domaine de la musique",LEFT(Liste2!$G47,1)="P"),Liste2!H47,"")</f>
        <v/>
      </c>
      <c r="J48" s="7" t="str">
        <f>IF(AND(Liste2!$I47="Domaine de la musique",LEFT(Liste2!$G47,1)&lt;&gt;"P"),Liste2!G47,"")</f>
        <v/>
      </c>
      <c r="K48" s="7" t="str">
        <f>IF(AND(Liste2!$I47="Domaine de la musique",LEFT(Liste2!$G47,1)&lt;&gt;"P"),Liste2!H47,"")</f>
        <v/>
      </c>
      <c r="L48" s="3">
        <f>IF(Liste2!I47="Domaine de la musique","",Liste2!F47)</f>
        <v>0</v>
      </c>
      <c r="M48" s="3" t="str">
        <f>IF(AND(Liste2!$I47&lt;&gt;"Domaine de la musique",LEFT(Liste2!$G47,1)="P"),Liste2!G47,"")</f>
        <v/>
      </c>
      <c r="N48" s="3" t="str">
        <f>IF(AND(Liste2!$I47&lt;&gt;"Domaine de la musique",LEFT(Liste2!$G47,1)="P"),Liste2!H47,"")</f>
        <v/>
      </c>
      <c r="O48" s="7">
        <f>IF(AND(Liste2!$I47&lt;&gt;"Domaine de la musique",LEFT(Liste2!$G47,1)&lt;&gt;"P"),Liste2!G47,"")</f>
        <v>0</v>
      </c>
      <c r="P48" s="7">
        <f>IF(AND(Liste2!$I47&lt;&gt;"Domaine de la musique",LEFT(Liste2!$G47,1)&lt;&gt;"P"),Liste2!H47,"")</f>
        <v>0</v>
      </c>
    </row>
    <row r="49" spans="1:16" x14ac:dyDescent="0.35">
      <c r="A49" s="7">
        <f t="shared" si="0"/>
        <v>19</v>
      </c>
      <c r="B49" s="3">
        <f>Liste2!A48</f>
        <v>0</v>
      </c>
      <c r="C49" s="3">
        <f>Liste2!B48</f>
        <v>0</v>
      </c>
      <c r="D49" s="3">
        <f>Liste2!C48</f>
        <v>0</v>
      </c>
      <c r="E49" s="23">
        <f>Liste2!D48</f>
        <v>0</v>
      </c>
      <c r="F49" s="7">
        <f>Liste2!E48</f>
        <v>0</v>
      </c>
      <c r="G49" s="3" t="str">
        <f>IF(Liste2!$I48="Domaine de la musique",Liste2!F48,"")</f>
        <v/>
      </c>
      <c r="H49" s="3" t="str">
        <f>IF(AND(Liste2!$I48="Domaine de la musique",LEFT(Liste2!$G48,1)="P"),Liste2!G48,"")</f>
        <v/>
      </c>
      <c r="I49" s="3" t="str">
        <f>IF(AND(Liste2!$I48="Domaine de la musique",LEFT(Liste2!$G48,1)="P"),Liste2!H48,"")</f>
        <v/>
      </c>
      <c r="J49" s="7" t="str">
        <f>IF(AND(Liste2!$I48="Domaine de la musique",LEFT(Liste2!$G48,1)&lt;&gt;"P"),Liste2!G48,"")</f>
        <v/>
      </c>
      <c r="K49" s="7" t="str">
        <f>IF(AND(Liste2!$I48="Domaine de la musique",LEFT(Liste2!$G48,1)&lt;&gt;"P"),Liste2!H48,"")</f>
        <v/>
      </c>
      <c r="L49" s="3">
        <f>IF(Liste2!I48="Domaine de la musique","",Liste2!F48)</f>
        <v>0</v>
      </c>
      <c r="M49" s="3" t="str">
        <f>IF(AND(Liste2!$I48&lt;&gt;"Domaine de la musique",LEFT(Liste2!$G48,1)="P"),Liste2!G48,"")</f>
        <v/>
      </c>
      <c r="N49" s="3" t="str">
        <f>IF(AND(Liste2!$I48&lt;&gt;"Domaine de la musique",LEFT(Liste2!$G48,1)="P"),Liste2!H48,"")</f>
        <v/>
      </c>
      <c r="O49" s="7">
        <f>IF(AND(Liste2!$I48&lt;&gt;"Domaine de la musique",LEFT(Liste2!$G48,1)&lt;&gt;"P"),Liste2!G48,"")</f>
        <v>0</v>
      </c>
      <c r="P49" s="7">
        <f>IF(AND(Liste2!$I48&lt;&gt;"Domaine de la musique",LEFT(Liste2!$G48,1)&lt;&gt;"P"),Liste2!H48,"")</f>
        <v>0</v>
      </c>
    </row>
    <row r="50" spans="1:16" x14ac:dyDescent="0.35">
      <c r="A50" s="7">
        <f t="shared" si="0"/>
        <v>19</v>
      </c>
      <c r="B50" s="3">
        <f>Liste2!A49</f>
        <v>0</v>
      </c>
      <c r="C50" s="3">
        <f>Liste2!B49</f>
        <v>0</v>
      </c>
      <c r="D50" s="3">
        <f>Liste2!C49</f>
        <v>0</v>
      </c>
      <c r="E50" s="23">
        <f>Liste2!D49</f>
        <v>0</v>
      </c>
      <c r="F50" s="7">
        <f>Liste2!E49</f>
        <v>0</v>
      </c>
      <c r="G50" s="3" t="str">
        <f>IF(Liste2!$I49="Domaine de la musique",Liste2!F49,"")</f>
        <v/>
      </c>
      <c r="H50" s="3" t="str">
        <f>IF(AND(Liste2!$I49="Domaine de la musique",LEFT(Liste2!$G49,1)="P"),Liste2!G49,"")</f>
        <v/>
      </c>
      <c r="I50" s="3" t="str">
        <f>IF(AND(Liste2!$I49="Domaine de la musique",LEFT(Liste2!$G49,1)="P"),Liste2!H49,"")</f>
        <v/>
      </c>
      <c r="J50" s="7" t="str">
        <f>IF(AND(Liste2!$I49="Domaine de la musique",LEFT(Liste2!$G49,1)&lt;&gt;"P"),Liste2!G49,"")</f>
        <v/>
      </c>
      <c r="K50" s="7" t="str">
        <f>IF(AND(Liste2!$I49="Domaine de la musique",LEFT(Liste2!$G49,1)&lt;&gt;"P"),Liste2!H49,"")</f>
        <v/>
      </c>
      <c r="L50" s="3">
        <f>IF(Liste2!I49="Domaine de la musique","",Liste2!F49)</f>
        <v>0</v>
      </c>
      <c r="M50" s="3" t="str">
        <f>IF(AND(Liste2!$I49&lt;&gt;"Domaine de la musique",LEFT(Liste2!$G49,1)="P"),Liste2!G49,"")</f>
        <v/>
      </c>
      <c r="N50" s="3" t="str">
        <f>IF(AND(Liste2!$I49&lt;&gt;"Domaine de la musique",LEFT(Liste2!$G49,1)="P"),Liste2!H49,"")</f>
        <v/>
      </c>
      <c r="O50" s="7">
        <f>IF(AND(Liste2!$I49&lt;&gt;"Domaine de la musique",LEFT(Liste2!$G49,1)&lt;&gt;"P"),Liste2!G49,"")</f>
        <v>0</v>
      </c>
      <c r="P50" s="7">
        <f>IF(AND(Liste2!$I49&lt;&gt;"Domaine de la musique",LEFT(Liste2!$G49,1)&lt;&gt;"P"),Liste2!H49,"")</f>
        <v>0</v>
      </c>
    </row>
    <row r="51" spans="1:16" x14ac:dyDescent="0.35">
      <c r="A51" s="7">
        <f t="shared" si="0"/>
        <v>19</v>
      </c>
      <c r="B51" s="3">
        <f>Liste2!A50</f>
        <v>0</v>
      </c>
      <c r="C51" s="3">
        <f>Liste2!B50</f>
        <v>0</v>
      </c>
      <c r="D51" s="3">
        <f>Liste2!C50</f>
        <v>0</v>
      </c>
      <c r="E51" s="23">
        <f>Liste2!D50</f>
        <v>0</v>
      </c>
      <c r="F51" s="7">
        <f>Liste2!E50</f>
        <v>0</v>
      </c>
      <c r="G51" s="3" t="str">
        <f>IF(Liste2!$I50="Domaine de la musique",Liste2!F50,"")</f>
        <v/>
      </c>
      <c r="H51" s="3" t="str">
        <f>IF(AND(Liste2!$I50="Domaine de la musique",LEFT(Liste2!$G50,1)="P"),Liste2!G50,"")</f>
        <v/>
      </c>
      <c r="I51" s="3" t="str">
        <f>IF(AND(Liste2!$I50="Domaine de la musique",LEFT(Liste2!$G50,1)="P"),Liste2!H50,"")</f>
        <v/>
      </c>
      <c r="J51" s="7" t="str">
        <f>IF(AND(Liste2!$I50="Domaine de la musique",LEFT(Liste2!$G50,1)&lt;&gt;"P"),Liste2!G50,"")</f>
        <v/>
      </c>
      <c r="K51" s="7" t="str">
        <f>IF(AND(Liste2!$I50="Domaine de la musique",LEFT(Liste2!$G50,1)&lt;&gt;"P"),Liste2!H50,"")</f>
        <v/>
      </c>
      <c r="L51" s="3">
        <f>IF(Liste2!I50="Domaine de la musique","",Liste2!F50)</f>
        <v>0</v>
      </c>
      <c r="M51" s="3" t="str">
        <f>IF(AND(Liste2!$I50&lt;&gt;"Domaine de la musique",LEFT(Liste2!$G50,1)="P"),Liste2!G50,"")</f>
        <v/>
      </c>
      <c r="N51" s="3" t="str">
        <f>IF(AND(Liste2!$I50&lt;&gt;"Domaine de la musique",LEFT(Liste2!$G50,1)="P"),Liste2!H50,"")</f>
        <v/>
      </c>
      <c r="O51" s="7">
        <f>IF(AND(Liste2!$I50&lt;&gt;"Domaine de la musique",LEFT(Liste2!$G50,1)&lt;&gt;"P"),Liste2!G50,"")</f>
        <v>0</v>
      </c>
      <c r="P51" s="7">
        <f>IF(AND(Liste2!$I50&lt;&gt;"Domaine de la musique",LEFT(Liste2!$G50,1)&lt;&gt;"P"),Liste2!H50,"")</f>
        <v>0</v>
      </c>
    </row>
    <row r="52" spans="1:16" x14ac:dyDescent="0.35">
      <c r="A52" s="7">
        <f t="shared" si="0"/>
        <v>19</v>
      </c>
      <c r="B52" s="3">
        <f>Liste2!A51</f>
        <v>0</v>
      </c>
      <c r="C52" s="3">
        <f>Liste2!B51</f>
        <v>0</v>
      </c>
      <c r="D52" s="3">
        <f>Liste2!C51</f>
        <v>0</v>
      </c>
      <c r="E52" s="23">
        <f>Liste2!D51</f>
        <v>0</v>
      </c>
      <c r="F52" s="7">
        <f>Liste2!E51</f>
        <v>0</v>
      </c>
      <c r="G52" s="3" t="str">
        <f>IF(Liste2!$I51="Domaine de la musique",Liste2!F51,"")</f>
        <v/>
      </c>
      <c r="H52" s="3" t="str">
        <f>IF(AND(Liste2!$I51="Domaine de la musique",LEFT(Liste2!$G51,1)="P"),Liste2!G51,"")</f>
        <v/>
      </c>
      <c r="I52" s="3" t="str">
        <f>IF(AND(Liste2!$I51="Domaine de la musique",LEFT(Liste2!$G51,1)="P"),Liste2!H51,"")</f>
        <v/>
      </c>
      <c r="J52" s="7" t="str">
        <f>IF(AND(Liste2!$I51="Domaine de la musique",LEFT(Liste2!$G51,1)&lt;&gt;"P"),Liste2!G51,"")</f>
        <v/>
      </c>
      <c r="K52" s="7" t="str">
        <f>IF(AND(Liste2!$I51="Domaine de la musique",LEFT(Liste2!$G51,1)&lt;&gt;"P"),Liste2!H51,"")</f>
        <v/>
      </c>
      <c r="L52" s="3">
        <f>IF(Liste2!I51="Domaine de la musique","",Liste2!F51)</f>
        <v>0</v>
      </c>
      <c r="M52" s="3" t="str">
        <f>IF(AND(Liste2!$I51&lt;&gt;"Domaine de la musique",LEFT(Liste2!$G51,1)="P"),Liste2!G51,"")</f>
        <v/>
      </c>
      <c r="N52" s="3" t="str">
        <f>IF(AND(Liste2!$I51&lt;&gt;"Domaine de la musique",LEFT(Liste2!$G51,1)="P"),Liste2!H51,"")</f>
        <v/>
      </c>
      <c r="O52" s="7">
        <f>IF(AND(Liste2!$I51&lt;&gt;"Domaine de la musique",LEFT(Liste2!$G51,1)&lt;&gt;"P"),Liste2!G51,"")</f>
        <v>0</v>
      </c>
      <c r="P52" s="7">
        <f>IF(AND(Liste2!$I51&lt;&gt;"Domaine de la musique",LEFT(Liste2!$G51,1)&lt;&gt;"P"),Liste2!H51,"")</f>
        <v>0</v>
      </c>
    </row>
    <row r="53" spans="1:16" x14ac:dyDescent="0.35">
      <c r="A53" s="7">
        <f t="shared" si="0"/>
        <v>19</v>
      </c>
      <c r="B53" s="3">
        <f>Liste2!A52</f>
        <v>0</v>
      </c>
      <c r="C53" s="3">
        <f>Liste2!B52</f>
        <v>0</v>
      </c>
      <c r="D53" s="3">
        <f>Liste2!C52</f>
        <v>0</v>
      </c>
      <c r="E53" s="23">
        <f>Liste2!D52</f>
        <v>0</v>
      </c>
      <c r="F53" s="7">
        <f>Liste2!E52</f>
        <v>0</v>
      </c>
      <c r="G53" s="3" t="str">
        <f>IF(Liste2!$I52="Domaine de la musique",Liste2!F52,"")</f>
        <v/>
      </c>
      <c r="H53" s="3" t="str">
        <f>IF(AND(Liste2!$I52="Domaine de la musique",LEFT(Liste2!$G52,1)="P"),Liste2!G52,"")</f>
        <v/>
      </c>
      <c r="I53" s="3" t="str">
        <f>IF(AND(Liste2!$I52="Domaine de la musique",LEFT(Liste2!$G52,1)="P"),Liste2!H52,"")</f>
        <v/>
      </c>
      <c r="J53" s="7" t="str">
        <f>IF(AND(Liste2!$I52="Domaine de la musique",LEFT(Liste2!$G52,1)&lt;&gt;"P"),Liste2!G52,"")</f>
        <v/>
      </c>
      <c r="K53" s="7" t="str">
        <f>IF(AND(Liste2!$I52="Domaine de la musique",LEFT(Liste2!$G52,1)&lt;&gt;"P"),Liste2!H52,"")</f>
        <v/>
      </c>
      <c r="L53" s="3">
        <f>IF(Liste2!I52="Domaine de la musique","",Liste2!F52)</f>
        <v>0</v>
      </c>
      <c r="M53" s="3" t="str">
        <f>IF(AND(Liste2!$I52&lt;&gt;"Domaine de la musique",LEFT(Liste2!$G52,1)="P"),Liste2!G52,"")</f>
        <v/>
      </c>
      <c r="N53" s="3" t="str">
        <f>IF(AND(Liste2!$I52&lt;&gt;"Domaine de la musique",LEFT(Liste2!$G52,1)="P"),Liste2!H52,"")</f>
        <v/>
      </c>
      <c r="O53" s="7">
        <f>IF(AND(Liste2!$I52&lt;&gt;"Domaine de la musique",LEFT(Liste2!$G52,1)&lt;&gt;"P"),Liste2!G52,"")</f>
        <v>0</v>
      </c>
      <c r="P53" s="7">
        <f>IF(AND(Liste2!$I52&lt;&gt;"Domaine de la musique",LEFT(Liste2!$G52,1)&lt;&gt;"P"),Liste2!H52,"")</f>
        <v>0</v>
      </c>
    </row>
    <row r="54" spans="1:16" x14ac:dyDescent="0.35">
      <c r="A54" s="7">
        <f t="shared" si="0"/>
        <v>19</v>
      </c>
      <c r="B54" s="3">
        <f>Liste2!A53</f>
        <v>0</v>
      </c>
      <c r="C54" s="3">
        <f>Liste2!B53</f>
        <v>0</v>
      </c>
      <c r="D54" s="3">
        <f>Liste2!C53</f>
        <v>0</v>
      </c>
      <c r="E54" s="23">
        <f>Liste2!D53</f>
        <v>0</v>
      </c>
      <c r="F54" s="7">
        <f>Liste2!E53</f>
        <v>0</v>
      </c>
      <c r="G54" s="3" t="str">
        <f>IF(Liste2!$I53="Domaine de la musique",Liste2!F53,"")</f>
        <v/>
      </c>
      <c r="H54" s="3" t="str">
        <f>IF(AND(Liste2!$I53="Domaine de la musique",LEFT(Liste2!$G53,1)="P"),Liste2!G53,"")</f>
        <v/>
      </c>
      <c r="I54" s="3" t="str">
        <f>IF(AND(Liste2!$I53="Domaine de la musique",LEFT(Liste2!$G53,1)="P"),Liste2!H53,"")</f>
        <v/>
      </c>
      <c r="J54" s="7" t="str">
        <f>IF(AND(Liste2!$I53="Domaine de la musique",LEFT(Liste2!$G53,1)&lt;&gt;"P"),Liste2!G53,"")</f>
        <v/>
      </c>
      <c r="K54" s="7" t="str">
        <f>IF(AND(Liste2!$I53="Domaine de la musique",LEFT(Liste2!$G53,1)&lt;&gt;"P"),Liste2!H53,"")</f>
        <v/>
      </c>
      <c r="L54" s="3">
        <f>IF(Liste2!I53="Domaine de la musique","",Liste2!F53)</f>
        <v>0</v>
      </c>
      <c r="M54" s="3" t="str">
        <f>IF(AND(Liste2!$I53&lt;&gt;"Domaine de la musique",LEFT(Liste2!$G53,1)="P"),Liste2!G53,"")</f>
        <v/>
      </c>
      <c r="N54" s="3" t="str">
        <f>IF(AND(Liste2!$I53&lt;&gt;"Domaine de la musique",LEFT(Liste2!$G53,1)="P"),Liste2!H53,"")</f>
        <v/>
      </c>
      <c r="O54" s="7">
        <f>IF(AND(Liste2!$I53&lt;&gt;"Domaine de la musique",LEFT(Liste2!$G53,1)&lt;&gt;"P"),Liste2!G53,"")</f>
        <v>0</v>
      </c>
      <c r="P54" s="7">
        <f>IF(AND(Liste2!$I53&lt;&gt;"Domaine de la musique",LEFT(Liste2!$G53,1)&lt;&gt;"P"),Liste2!H53,"")</f>
        <v>0</v>
      </c>
    </row>
  </sheetData>
  <mergeCells count="3">
    <mergeCell ref="B1:B2"/>
    <mergeCell ref="G1:K1"/>
    <mergeCell ref="L1:P1"/>
  </mergeCells>
  <conditionalFormatting sqref="A3:F64">
    <cfRule type="expression" dxfId="1" priority="1">
      <formula>$B3=$B2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Liste2</vt:lpstr>
      <vt:lpstr>Tableau Souhaité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</dc:creator>
  <cp:lastModifiedBy>Michel</cp:lastModifiedBy>
  <cp:lastPrinted>2021-01-08T19:10:45Z</cp:lastPrinted>
  <dcterms:created xsi:type="dcterms:W3CDTF">2016-03-11T16:13:43Z</dcterms:created>
  <dcterms:modified xsi:type="dcterms:W3CDTF">2021-01-10T07:58:32Z</dcterms:modified>
</cp:coreProperties>
</file>