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160" activeTab="1"/>
  </bookViews>
  <sheets>
    <sheet name="Jours feriés-vac. scolaires" sheetId="1" r:id="rId1"/>
    <sheet name="Calendrier vacances" sheetId="2" r:id="rId2"/>
  </sheets>
  <externalReferences>
    <externalReference r:id="rId3"/>
  </externalReferences>
  <definedNames>
    <definedName name="rng1erJourAnnee">[1]Datas!$C$2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21" i="1" l="1"/>
  <c r="J21" i="1"/>
  <c r="E21" i="1"/>
  <c r="K20" i="1"/>
  <c r="J20" i="1"/>
  <c r="F20" i="1"/>
  <c r="E20" i="1"/>
  <c r="K19" i="1"/>
  <c r="J19" i="1"/>
  <c r="F19" i="1"/>
  <c r="E19" i="1"/>
  <c r="K18" i="1"/>
  <c r="J18" i="1"/>
  <c r="F18" i="1"/>
  <c r="E18" i="1"/>
  <c r="K17" i="1"/>
  <c r="J17" i="1"/>
  <c r="F17" i="1"/>
  <c r="E17" i="1"/>
  <c r="K16" i="1"/>
  <c r="J16" i="1"/>
  <c r="F16" i="1"/>
  <c r="E16" i="1"/>
  <c r="K15" i="1"/>
  <c r="J15" i="1"/>
  <c r="B12" i="1"/>
  <c r="E12" i="1" s="1"/>
  <c r="E11" i="1"/>
  <c r="C11" i="1"/>
  <c r="E10" i="1"/>
  <c r="C10" i="1"/>
  <c r="B9" i="1"/>
  <c r="E9" i="1" s="1"/>
  <c r="E8" i="1"/>
  <c r="C8" i="1"/>
  <c r="E7" i="1"/>
  <c r="C7" i="1"/>
  <c r="E6" i="1"/>
  <c r="C6" i="1"/>
  <c r="E5" i="1"/>
  <c r="C5" i="1"/>
  <c r="E4" i="1"/>
  <c r="B4" i="1"/>
  <c r="C4" i="1" s="1"/>
  <c r="B3" i="1"/>
  <c r="E3" i="1" s="1"/>
  <c r="C3" i="1" l="1"/>
  <c r="C9" i="1"/>
  <c r="C12" i="1"/>
</calcChain>
</file>

<file path=xl/sharedStrings.xml><?xml version="1.0" encoding="utf-8"?>
<sst xmlns="http://schemas.openxmlformats.org/spreadsheetml/2006/main" count="28" uniqueCount="27">
  <si>
    <t>Jours fériés</t>
  </si>
  <si>
    <t>Jour concerné</t>
  </si>
  <si>
    <t>Type</t>
  </si>
  <si>
    <t>Semaine</t>
  </si>
  <si>
    <t>Nouvel an</t>
  </si>
  <si>
    <t>Lendemain de Nouvel An</t>
  </si>
  <si>
    <t>Vendredi Saint</t>
  </si>
  <si>
    <t>Lundi de Pâques</t>
  </si>
  <si>
    <t>Ascension</t>
  </si>
  <si>
    <t>Lundi de Pentecôte</t>
  </si>
  <si>
    <t>Fête nationale</t>
  </si>
  <si>
    <t>Lundi du Jeûne Fédéral</t>
  </si>
  <si>
    <t>Noël</t>
  </si>
  <si>
    <t>Lendemain de Noël</t>
  </si>
  <si>
    <t xml:space="preserve">Vacances scolaires </t>
  </si>
  <si>
    <t>Début</t>
  </si>
  <si>
    <t>Fin</t>
  </si>
  <si>
    <t>Semaine No du</t>
  </si>
  <si>
    <t>Semaine No au</t>
  </si>
  <si>
    <t>Début (jour)</t>
  </si>
  <si>
    <t>Fin (jour)</t>
  </si>
  <si>
    <t>Vacances d'hiver</t>
  </si>
  <si>
    <t>Relâches</t>
  </si>
  <si>
    <t>Vacances de Pâques</t>
  </si>
  <si>
    <t>Pont de l'Ascension</t>
  </si>
  <si>
    <t>Vacances d'été</t>
  </si>
  <si>
    <t>Automne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</si>
</sst>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dddd"/>
    <numFmt numFmtId="165" formatCode="dd/mm/yyyy\ \,\ dddd"/>
    <numFmt numFmtId="166" formatCode="dd/mm/yy;@"/>
  </numFmts>
  <fonts count="4">
    <font>
      <sz val="11"/>
      <color theme="1"/>
      <name val="Calibri"/>
      <family val="2"/>
      <scheme val="minor"/>
    </font>
    <font>
      <sz val="10"/>
      <name val="Palatino"/>
    </font>
    <font>
      <b/>
      <sz val="10"/>
      <name val="Arial"/>
      <family val="2"/>
    </font>
    <font>
      <sz val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theme="0" tint="-0.149967955565050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rgb="FFFF0000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rgb="FFFF0000"/>
      </left>
      <right style="medium">
        <color rgb="FFFF0000"/>
      </right>
      <top style="medium">
        <color rgb="FFFF0000"/>
      </top>
      <bottom style="medium">
        <color rgb="FFFF0000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31">
    <xf numFmtId="0" fontId="0" fillId="0" borderId="0" xfId="0"/>
    <xf numFmtId="0" fontId="2" fillId="2" borderId="1" xfId="1" applyFont="1" applyFill="1" applyBorder="1" applyAlignment="1">
      <alignment horizontal="center"/>
    </xf>
    <xf numFmtId="0" fontId="2" fillId="2" borderId="2" xfId="1" applyFont="1" applyFill="1" applyBorder="1" applyAlignment="1">
      <alignment horizontal="center"/>
    </xf>
    <xf numFmtId="0" fontId="2" fillId="2" borderId="2" xfId="1" applyFont="1" applyFill="1" applyBorder="1"/>
    <xf numFmtId="14" fontId="3" fillId="0" borderId="3" xfId="1" applyNumberFormat="1" applyFont="1" applyBorder="1" applyAlignment="1">
      <alignment horizontal="center" vertical="center"/>
    </xf>
    <xf numFmtId="164" fontId="3" fillId="0" borderId="4" xfId="1" applyNumberFormat="1" applyFont="1" applyBorder="1" applyAlignment="1">
      <alignment horizontal="left" vertical="top"/>
    </xf>
    <xf numFmtId="165" fontId="3" fillId="0" borderId="5" xfId="1" applyNumberFormat="1" applyFont="1" applyBorder="1"/>
    <xf numFmtId="164" fontId="3" fillId="0" borderId="5" xfId="1" applyNumberFormat="1" applyFont="1" applyBorder="1" applyAlignment="1">
      <alignment horizontal="left" vertical="top"/>
    </xf>
    <xf numFmtId="14" fontId="3" fillId="0" borderId="3" xfId="1" applyNumberFormat="1" applyFont="1" applyBorder="1" applyAlignment="1" applyProtection="1">
      <alignment horizontal="center"/>
      <protection locked="0"/>
    </xf>
    <xf numFmtId="165" fontId="2" fillId="3" borderId="5" xfId="1" applyNumberFormat="1" applyFont="1" applyFill="1" applyBorder="1" applyAlignment="1">
      <alignment horizontal="left"/>
    </xf>
    <xf numFmtId="165" fontId="2" fillId="3" borderId="6" xfId="1" applyNumberFormat="1" applyFont="1" applyFill="1" applyBorder="1" applyAlignment="1">
      <alignment horizontal="center"/>
    </xf>
    <xf numFmtId="0" fontId="2" fillId="3" borderId="6" xfId="1" applyFont="1" applyFill="1" applyBorder="1" applyAlignment="1">
      <alignment horizontal="center"/>
    </xf>
    <xf numFmtId="0" fontId="2" fillId="3" borderId="5" xfId="1" applyFont="1" applyFill="1" applyBorder="1"/>
    <xf numFmtId="0" fontId="3" fillId="0" borderId="0" xfId="1" applyFont="1"/>
    <xf numFmtId="0" fontId="2" fillId="3" borderId="5" xfId="1" applyFont="1" applyFill="1" applyBorder="1" applyAlignment="1">
      <alignment horizontal="center"/>
    </xf>
    <xf numFmtId="165" fontId="3" fillId="0" borderId="7" xfId="1" applyNumberFormat="1" applyFont="1" applyBorder="1" applyAlignment="1">
      <alignment horizontal="left"/>
    </xf>
    <xf numFmtId="14" fontId="3" fillId="0" borderId="3" xfId="1" applyNumberFormat="1" applyFont="1" applyBorder="1" applyAlignment="1" applyProtection="1">
      <alignment horizontal="center" vertical="center"/>
      <protection locked="0"/>
    </xf>
    <xf numFmtId="0" fontId="3" fillId="0" borderId="8" xfId="1" applyFont="1" applyBorder="1"/>
    <xf numFmtId="0" fontId="3" fillId="0" borderId="5" xfId="1" applyFont="1" applyBorder="1"/>
    <xf numFmtId="164" fontId="3" fillId="0" borderId="5" xfId="1" applyNumberFormat="1" applyFont="1" applyBorder="1" applyAlignment="1">
      <alignment horizontal="center"/>
    </xf>
    <xf numFmtId="0" fontId="3" fillId="0" borderId="7" xfId="1" applyFont="1" applyBorder="1"/>
    <xf numFmtId="0" fontId="0" fillId="0" borderId="5" xfId="0" applyBorder="1" applyAlignment="1">
      <alignment horizontal="center" vertical="center"/>
    </xf>
    <xf numFmtId="0" fontId="0" fillId="4" borderId="5" xfId="0" applyFill="1" applyBorder="1" applyAlignment="1">
      <alignment horizontal="center" vertical="center"/>
    </xf>
    <xf numFmtId="166" fontId="0" fillId="4" borderId="8" xfId="0" applyNumberFormat="1" applyFill="1" applyBorder="1" applyAlignment="1">
      <alignment horizontal="center" vertical="center" textRotation="90"/>
    </xf>
    <xf numFmtId="166" fontId="0" fillId="0" borderId="5" xfId="0" applyNumberFormat="1" applyBorder="1" applyAlignment="1">
      <alignment horizontal="center" vertical="center" textRotation="90"/>
    </xf>
    <xf numFmtId="166" fontId="0" fillId="4" borderId="5" xfId="0" applyNumberFormat="1" applyFill="1" applyBorder="1" applyAlignment="1">
      <alignment horizontal="center" vertical="center" textRotation="90"/>
    </xf>
    <xf numFmtId="166" fontId="0" fillId="0" borderId="7" xfId="0" applyNumberFormat="1" applyBorder="1" applyAlignment="1">
      <alignment horizontal="center" vertical="center" textRotation="90"/>
    </xf>
    <xf numFmtId="0" fontId="0" fillId="4" borderId="8" xfId="0" applyFill="1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3" fillId="5" borderId="8" xfId="1" applyFont="1" applyFill="1" applyBorder="1"/>
    <xf numFmtId="0" fontId="3" fillId="5" borderId="5" xfId="1" applyFont="1" applyFill="1" applyBorder="1"/>
  </cellXfs>
  <cellStyles count="2">
    <cellStyle name="Normal" xfId="0" builtinId="0"/>
    <cellStyle name="Normal 2" xfId="1"/>
  </cellStyles>
  <dxfs count="4">
    <dxf>
      <fill>
        <patternFill>
          <bgColor rgb="FF92D050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146050</xdr:colOff>
      <xdr:row>8</xdr:row>
      <xdr:rowOff>101600</xdr:rowOff>
    </xdr:from>
    <xdr:to>
      <xdr:col>30</xdr:col>
      <xdr:colOff>254000</xdr:colOff>
      <xdr:row>10</xdr:row>
      <xdr:rowOff>38100</xdr:rowOff>
    </xdr:to>
    <xdr:sp macro="" textlink="">
      <xdr:nvSpPr>
        <xdr:cNvPr id="2" name="ZoneTexte 1"/>
        <xdr:cNvSpPr txBox="1"/>
      </xdr:nvSpPr>
      <xdr:spPr>
        <a:xfrm>
          <a:off x="908050" y="2063750"/>
          <a:ext cx="7658100" cy="304800"/>
        </a:xfrm>
        <a:prstGeom prst="rect">
          <a:avLst/>
        </a:prstGeom>
        <a:solidFill>
          <a:schemeClr val="accent6">
            <a:lumMod val="40000"/>
            <a:lumOff val="6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=SOMMEPROD((E3&gt;='Jours feriés-vac. scolaires'!$E$16:$E$21)*(E3&lt;='Jours feriés-vac. scolaires'!$F$16:$F$21))&gt;0</a:t>
          </a:r>
        </a:p>
      </xdr:txBody>
    </xdr:sp>
    <xdr:clientData/>
  </xdr:twoCellAnchor>
  <xdr:twoCellAnchor>
    <xdr:from>
      <xdr:col>1</xdr:col>
      <xdr:colOff>146050</xdr:colOff>
      <xdr:row>11</xdr:row>
      <xdr:rowOff>12700</xdr:rowOff>
    </xdr:from>
    <xdr:to>
      <xdr:col>15</xdr:col>
      <xdr:colOff>95250</xdr:colOff>
      <xdr:row>12</xdr:row>
      <xdr:rowOff>171450</xdr:rowOff>
    </xdr:to>
    <xdr:sp macro="" textlink="">
      <xdr:nvSpPr>
        <xdr:cNvPr id="3" name="ZoneTexte 2"/>
        <xdr:cNvSpPr txBox="1"/>
      </xdr:nvSpPr>
      <xdr:spPr>
        <a:xfrm>
          <a:off x="908050" y="2520950"/>
          <a:ext cx="3594100" cy="3429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1">
              <a:solidFill>
                <a:srgbClr val="FF0000"/>
              </a:solidFill>
            </a:rPr>
            <a:t>=NB.SI('Jours feriés-vac. scolaires'!$B$3:$B$12;E4)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acqu/Downloads/2021%20Planification%20des%20vacances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rotocole"/>
      <sheetName val="marche à suivre"/>
      <sheetName val="consignes"/>
      <sheetName val="désirs vacances janv. févr."/>
      <sheetName val="désirs vacances annuelles"/>
      <sheetName val="Datas"/>
      <sheetName val="Jours feriés-vac. scolaires"/>
      <sheetName val="Calendrier vacances "/>
    </sheetNames>
    <sheetDataSet>
      <sheetData sheetId="0"/>
      <sheetData sheetId="1"/>
      <sheetData sheetId="2"/>
      <sheetData sheetId="3"/>
      <sheetData sheetId="4"/>
      <sheetData sheetId="5">
        <row r="2">
          <cell r="C2">
            <v>44197</v>
          </cell>
        </row>
      </sheetData>
      <sheetData sheetId="6"/>
      <sheetData sheetId="7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1:K21"/>
  <sheetViews>
    <sheetView workbookViewId="0">
      <selection activeCell="F10" sqref="F10"/>
    </sheetView>
  </sheetViews>
  <sheetFormatPr baseColWidth="10" defaultRowHeight="14.5"/>
  <cols>
    <col min="2" max="2" width="22.26953125" customWidth="1"/>
    <col min="4" max="4" width="25" customWidth="1"/>
  </cols>
  <sheetData>
    <row r="1" spans="2:11" ht="15" thickBot="1"/>
    <row r="2" spans="2:11" ht="15" thickBot="1">
      <c r="B2" s="1" t="s">
        <v>0</v>
      </c>
      <c r="C2" s="2" t="s">
        <v>1</v>
      </c>
      <c r="D2" s="3" t="s">
        <v>2</v>
      </c>
      <c r="E2" s="3" t="s">
        <v>3</v>
      </c>
    </row>
    <row r="3" spans="2:11" ht="15" thickBot="1">
      <c r="B3" s="4">
        <f>IF(ISBLANK(rng1erJourAnnee),"",rng1erJourAnnee)</f>
        <v>44197</v>
      </c>
      <c r="C3" s="5">
        <f>IF($B3="","",WEEKDAY($B3))</f>
        <v>6</v>
      </c>
      <c r="D3" s="6" t="s">
        <v>4</v>
      </c>
      <c r="E3" s="7">
        <f>IF($B3="","",WEEKNUM($B3))</f>
        <v>1</v>
      </c>
    </row>
    <row r="4" spans="2:11" ht="15" thickBot="1">
      <c r="B4" s="4" t="str">
        <f>IF(ISBLANK(rng1erJourAnnee),"",(CONCATENATE("02.01.",YEAR(rng1erJourAnnee))))</f>
        <v>02.01.2021</v>
      </c>
      <c r="C4" s="5">
        <f>IF($B4="","",WEEKDAY($B4))</f>
        <v>7</v>
      </c>
      <c r="D4" s="6" t="s">
        <v>5</v>
      </c>
      <c r="E4" s="7">
        <f t="shared" ref="E4:E12" si="0">IF($B4="","",WEEKNUM($B4))</f>
        <v>1</v>
      </c>
    </row>
    <row r="5" spans="2:11" ht="15" thickBot="1">
      <c r="B5" s="8">
        <v>44288</v>
      </c>
      <c r="C5" s="5">
        <f t="shared" ref="C5:C12" si="1">IF($B5="","",WEEKDAY($B5))</f>
        <v>6</v>
      </c>
      <c r="D5" s="6" t="s">
        <v>6</v>
      </c>
      <c r="E5" s="7">
        <f t="shared" si="0"/>
        <v>14</v>
      </c>
    </row>
    <row r="6" spans="2:11" ht="15" thickBot="1">
      <c r="B6" s="8">
        <v>44291</v>
      </c>
      <c r="C6" s="5">
        <f t="shared" si="1"/>
        <v>2</v>
      </c>
      <c r="D6" s="6" t="s">
        <v>7</v>
      </c>
      <c r="E6" s="7">
        <f t="shared" si="0"/>
        <v>15</v>
      </c>
    </row>
    <row r="7" spans="2:11" ht="15" thickBot="1">
      <c r="B7" s="8">
        <v>44329</v>
      </c>
      <c r="C7" s="5">
        <f t="shared" si="1"/>
        <v>5</v>
      </c>
      <c r="D7" s="6" t="s">
        <v>8</v>
      </c>
      <c r="E7" s="7">
        <f t="shared" si="0"/>
        <v>20</v>
      </c>
    </row>
    <row r="8" spans="2:11" ht="15" thickBot="1">
      <c r="B8" s="8">
        <v>44340</v>
      </c>
      <c r="C8" s="5">
        <f t="shared" si="1"/>
        <v>2</v>
      </c>
      <c r="D8" s="6" t="s">
        <v>9</v>
      </c>
      <c r="E8" s="7">
        <f t="shared" si="0"/>
        <v>22</v>
      </c>
    </row>
    <row r="9" spans="2:11" ht="15" thickBot="1">
      <c r="B9" s="4" t="str">
        <f>IF(ISBLANK(rng1erJourAnnee),"",(CONCATENATE("01.08.",YEAR(rng1erJourAnnee))))</f>
        <v>01.08.2021</v>
      </c>
      <c r="C9" s="5">
        <f t="shared" si="1"/>
        <v>1</v>
      </c>
      <c r="D9" s="6" t="s">
        <v>10</v>
      </c>
      <c r="E9" s="7">
        <f t="shared" si="0"/>
        <v>32</v>
      </c>
    </row>
    <row r="10" spans="2:11" ht="15" thickBot="1">
      <c r="B10" s="4">
        <v>44459</v>
      </c>
      <c r="C10" s="5">
        <f t="shared" si="1"/>
        <v>2</v>
      </c>
      <c r="D10" s="6" t="s">
        <v>11</v>
      </c>
      <c r="E10" s="7">
        <f t="shared" si="0"/>
        <v>39</v>
      </c>
    </row>
    <row r="11" spans="2:11" ht="15" thickBot="1">
      <c r="B11" s="4">
        <v>44555</v>
      </c>
      <c r="C11" s="5">
        <f t="shared" si="1"/>
        <v>7</v>
      </c>
      <c r="D11" s="6" t="s">
        <v>12</v>
      </c>
      <c r="E11" s="7">
        <f t="shared" si="0"/>
        <v>52</v>
      </c>
    </row>
    <row r="12" spans="2:11" ht="15" thickBot="1">
      <c r="B12" s="4" t="str">
        <f>IF(ISBLANK(rng1erJourAnnee),"",(CONCATENATE("26.12.",YEAR(rng1erJourAnnee))))</f>
        <v>26.12.2021</v>
      </c>
      <c r="C12" s="5">
        <f t="shared" si="1"/>
        <v>1</v>
      </c>
      <c r="D12" s="6" t="s">
        <v>13</v>
      </c>
      <c r="E12" s="7">
        <f t="shared" si="0"/>
        <v>53</v>
      </c>
    </row>
    <row r="14" spans="2:11" ht="15" thickBot="1">
      <c r="B14" s="9" t="s">
        <v>14</v>
      </c>
      <c r="C14" s="10" t="s">
        <v>15</v>
      </c>
      <c r="D14" s="11" t="s">
        <v>16</v>
      </c>
      <c r="E14" s="12" t="s">
        <v>17</v>
      </c>
      <c r="F14" s="12" t="s">
        <v>18</v>
      </c>
      <c r="G14" s="13"/>
      <c r="H14" s="13"/>
      <c r="I14" s="13"/>
      <c r="J14" s="14" t="s">
        <v>19</v>
      </c>
      <c r="K14" s="14" t="s">
        <v>20</v>
      </c>
    </row>
    <row r="15" spans="2:11" ht="15" thickBot="1">
      <c r="B15" s="15" t="s">
        <v>21</v>
      </c>
      <c r="C15" s="4">
        <v>44184</v>
      </c>
      <c r="D15" s="16">
        <v>44199</v>
      </c>
      <c r="E15" s="29"/>
      <c r="F15" s="30"/>
      <c r="G15" s="13"/>
      <c r="H15" s="13"/>
      <c r="I15" s="13"/>
      <c r="J15" s="19">
        <f>WEEKDAY(C15)</f>
        <v>7</v>
      </c>
      <c r="K15" s="19">
        <f>WEEKDAY(D15)</f>
        <v>1</v>
      </c>
    </row>
    <row r="16" spans="2:11" ht="15" thickBot="1">
      <c r="B16" s="15" t="s">
        <v>22</v>
      </c>
      <c r="C16" s="16">
        <v>44247</v>
      </c>
      <c r="D16" s="16">
        <v>44255</v>
      </c>
      <c r="E16" s="17">
        <f>WEEKNUM(C16+2,21)</f>
        <v>8</v>
      </c>
      <c r="F16" s="18">
        <f t="shared" ref="F15:F21" si="2">WEEKNUM(D16,21)</f>
        <v>8</v>
      </c>
      <c r="G16" s="13"/>
      <c r="H16" s="13"/>
      <c r="I16" s="13"/>
      <c r="J16" s="19">
        <f t="shared" ref="J16:K21" si="3">WEEKDAY(C16)</f>
        <v>7</v>
      </c>
      <c r="K16" s="19">
        <f t="shared" si="3"/>
        <v>1</v>
      </c>
    </row>
    <row r="17" spans="2:11" ht="15" thickBot="1">
      <c r="B17" s="15" t="s">
        <v>23</v>
      </c>
      <c r="C17" s="16">
        <v>44288</v>
      </c>
      <c r="D17" s="16">
        <v>44304</v>
      </c>
      <c r="E17" s="17">
        <f>WEEKNUM(C17+2,21)</f>
        <v>13</v>
      </c>
      <c r="F17" s="18">
        <f t="shared" si="2"/>
        <v>15</v>
      </c>
      <c r="G17" s="13"/>
      <c r="H17" s="13"/>
      <c r="I17" s="13"/>
      <c r="J17" s="19">
        <f t="shared" si="3"/>
        <v>6</v>
      </c>
      <c r="K17" s="19">
        <f t="shared" si="3"/>
        <v>1</v>
      </c>
    </row>
    <row r="18" spans="2:11" ht="15" thickBot="1">
      <c r="B18" s="15" t="s">
        <v>24</v>
      </c>
      <c r="C18" s="16">
        <v>44329</v>
      </c>
      <c r="D18" s="16">
        <v>44332</v>
      </c>
      <c r="E18" s="17">
        <f>WEEKNUM(C18,21)</f>
        <v>19</v>
      </c>
      <c r="F18" s="18">
        <f t="shared" si="2"/>
        <v>19</v>
      </c>
      <c r="G18" s="13"/>
      <c r="H18" s="13"/>
      <c r="I18" s="13"/>
      <c r="J18" s="19">
        <f t="shared" si="3"/>
        <v>5</v>
      </c>
      <c r="K18" s="19">
        <f t="shared" si="3"/>
        <v>1</v>
      </c>
    </row>
    <row r="19" spans="2:11" ht="15" thickBot="1">
      <c r="B19" s="15" t="s">
        <v>25</v>
      </c>
      <c r="C19" s="16">
        <v>44380</v>
      </c>
      <c r="D19" s="16">
        <v>44430</v>
      </c>
      <c r="E19" s="17">
        <f>WEEKNUM(C19+2,21)</f>
        <v>27</v>
      </c>
      <c r="F19" s="18">
        <f t="shared" si="2"/>
        <v>33</v>
      </c>
      <c r="G19" s="13"/>
      <c r="H19" s="13"/>
      <c r="I19" s="13"/>
      <c r="J19" s="19">
        <f t="shared" si="3"/>
        <v>7</v>
      </c>
      <c r="K19" s="19">
        <f t="shared" si="3"/>
        <v>1</v>
      </c>
    </row>
    <row r="20" spans="2:11" ht="15" thickBot="1">
      <c r="B20" s="15" t="s">
        <v>26</v>
      </c>
      <c r="C20" s="16">
        <v>44485</v>
      </c>
      <c r="D20" s="16">
        <v>44500</v>
      </c>
      <c r="E20" s="17">
        <f>WEEKNUM(C20+2,21)</f>
        <v>42</v>
      </c>
      <c r="F20" s="18">
        <f t="shared" si="2"/>
        <v>43</v>
      </c>
      <c r="G20" s="13"/>
      <c r="H20" s="13"/>
      <c r="I20" s="13"/>
      <c r="J20" s="19">
        <f t="shared" si="3"/>
        <v>7</v>
      </c>
      <c r="K20" s="19">
        <f t="shared" si="3"/>
        <v>1</v>
      </c>
    </row>
    <row r="21" spans="2:11" ht="15" thickBot="1">
      <c r="B21" s="20" t="s">
        <v>12</v>
      </c>
      <c r="C21" s="16">
        <v>44554</v>
      </c>
      <c r="D21" s="16">
        <v>44570</v>
      </c>
      <c r="E21" s="17">
        <f>WEEKNUM(C21,21)</f>
        <v>51</v>
      </c>
      <c r="F21" s="30">
        <v>99</v>
      </c>
      <c r="G21" s="13"/>
      <c r="H21" s="13"/>
      <c r="I21" s="13"/>
      <c r="J21" s="19">
        <f t="shared" si="3"/>
        <v>6</v>
      </c>
      <c r="K21" s="19">
        <f t="shared" si="3"/>
        <v>1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E3:BE5"/>
  <sheetViews>
    <sheetView tabSelected="1" workbookViewId="0"/>
  </sheetViews>
  <sheetFormatPr baseColWidth="10" defaultRowHeight="14.5"/>
  <cols>
    <col min="2" max="57" width="3.7265625" customWidth="1"/>
  </cols>
  <sheetData>
    <row r="3" spans="5:57">
      <c r="E3" s="21">
        <v>1</v>
      </c>
      <c r="F3" s="21">
        <v>2</v>
      </c>
      <c r="G3" s="21">
        <v>3</v>
      </c>
      <c r="H3" s="21">
        <v>4</v>
      </c>
      <c r="I3" s="21">
        <v>5</v>
      </c>
      <c r="J3" s="21">
        <v>6</v>
      </c>
      <c r="K3" s="21">
        <v>7</v>
      </c>
      <c r="L3" s="21">
        <v>8</v>
      </c>
      <c r="M3" s="21">
        <v>9</v>
      </c>
      <c r="N3" s="21">
        <v>10</v>
      </c>
      <c r="O3" s="21">
        <v>11</v>
      </c>
      <c r="P3" s="21">
        <v>12</v>
      </c>
      <c r="Q3" s="21">
        <v>13</v>
      </c>
      <c r="R3" s="21">
        <v>14</v>
      </c>
      <c r="S3" s="21">
        <v>15</v>
      </c>
      <c r="T3" s="21">
        <v>16</v>
      </c>
      <c r="U3" s="21">
        <v>17</v>
      </c>
      <c r="V3" s="21">
        <v>18</v>
      </c>
      <c r="W3" s="21">
        <v>19</v>
      </c>
      <c r="X3" s="21">
        <v>20</v>
      </c>
      <c r="Y3" s="21">
        <v>21</v>
      </c>
      <c r="Z3" s="22">
        <v>22</v>
      </c>
      <c r="AA3" s="21">
        <v>23</v>
      </c>
      <c r="AB3" s="21">
        <v>24</v>
      </c>
      <c r="AC3" s="21">
        <v>25</v>
      </c>
      <c r="AD3" s="21">
        <v>26</v>
      </c>
      <c r="AE3" s="21">
        <v>27</v>
      </c>
      <c r="AF3" s="21">
        <v>28</v>
      </c>
      <c r="AG3" s="21">
        <v>29</v>
      </c>
      <c r="AH3" s="21">
        <v>30</v>
      </c>
      <c r="AI3" s="21">
        <v>31</v>
      </c>
      <c r="AJ3" s="21">
        <v>32</v>
      </c>
      <c r="AK3" s="21">
        <v>33</v>
      </c>
      <c r="AL3" s="21">
        <v>34</v>
      </c>
      <c r="AM3" s="21">
        <v>35</v>
      </c>
      <c r="AN3" s="21">
        <v>36</v>
      </c>
      <c r="AO3" s="21">
        <v>37</v>
      </c>
      <c r="AP3" s="21">
        <v>38</v>
      </c>
      <c r="AQ3" s="21">
        <v>39</v>
      </c>
      <c r="AR3" s="21">
        <v>40</v>
      </c>
      <c r="AS3" s="21">
        <v>41</v>
      </c>
      <c r="AT3" s="21">
        <v>42</v>
      </c>
      <c r="AU3" s="21">
        <v>43</v>
      </c>
      <c r="AV3" s="21">
        <v>44</v>
      </c>
      <c r="AW3" s="21">
        <v>45</v>
      </c>
      <c r="AX3" s="21">
        <v>46</v>
      </c>
      <c r="AY3" s="21">
        <v>47</v>
      </c>
      <c r="AZ3" s="21">
        <v>48</v>
      </c>
      <c r="BA3" s="21">
        <v>49</v>
      </c>
      <c r="BB3" s="21">
        <v>50</v>
      </c>
      <c r="BC3" s="21">
        <v>51</v>
      </c>
      <c r="BD3" s="21">
        <v>52</v>
      </c>
      <c r="BE3" s="21">
        <v>53</v>
      </c>
    </row>
    <row r="4" spans="5:57" ht="53.25" customHeight="1">
      <c r="E4" s="23">
        <v>44200</v>
      </c>
      <c r="F4" s="24">
        <v>44207</v>
      </c>
      <c r="G4" s="24">
        <v>44214</v>
      </c>
      <c r="H4" s="24">
        <v>44221</v>
      </c>
      <c r="I4" s="24">
        <v>44228</v>
      </c>
      <c r="J4" s="24">
        <v>44235</v>
      </c>
      <c r="K4" s="24">
        <v>44242</v>
      </c>
      <c r="L4" s="24">
        <v>44249</v>
      </c>
      <c r="M4" s="24">
        <v>44256</v>
      </c>
      <c r="N4" s="24">
        <v>44263</v>
      </c>
      <c r="O4" s="24">
        <v>44270</v>
      </c>
      <c r="P4" s="24">
        <v>44277</v>
      </c>
      <c r="Q4" s="24">
        <v>44284</v>
      </c>
      <c r="R4" s="24">
        <v>44291</v>
      </c>
      <c r="S4" s="24">
        <v>44298</v>
      </c>
      <c r="T4" s="24">
        <v>44305</v>
      </c>
      <c r="U4" s="24">
        <v>44312</v>
      </c>
      <c r="V4" s="24">
        <v>44319</v>
      </c>
      <c r="W4" s="24">
        <v>44326</v>
      </c>
      <c r="X4" s="24">
        <v>44333</v>
      </c>
      <c r="Y4" s="24">
        <v>44340</v>
      </c>
      <c r="Z4" s="25">
        <v>44347</v>
      </c>
      <c r="AA4" s="24">
        <v>44354</v>
      </c>
      <c r="AB4" s="24">
        <v>44361</v>
      </c>
      <c r="AC4" s="24">
        <v>44368</v>
      </c>
      <c r="AD4" s="24">
        <v>44375</v>
      </c>
      <c r="AE4" s="24">
        <v>44382</v>
      </c>
      <c r="AF4" s="24">
        <v>44389</v>
      </c>
      <c r="AG4" s="24">
        <v>44396</v>
      </c>
      <c r="AH4" s="24">
        <v>44403</v>
      </c>
      <c r="AI4" s="24">
        <v>44410</v>
      </c>
      <c r="AJ4" s="24">
        <v>44417</v>
      </c>
      <c r="AK4" s="24">
        <v>44424</v>
      </c>
      <c r="AL4" s="24">
        <v>44431</v>
      </c>
      <c r="AM4" s="24">
        <v>44438</v>
      </c>
      <c r="AN4" s="24">
        <v>44445</v>
      </c>
      <c r="AO4" s="24">
        <v>44452</v>
      </c>
      <c r="AP4" s="24">
        <v>44459</v>
      </c>
      <c r="AQ4" s="24">
        <v>44466</v>
      </c>
      <c r="AR4" s="24">
        <v>44473</v>
      </c>
      <c r="AS4" s="24">
        <v>44480</v>
      </c>
      <c r="AT4" s="24">
        <v>44487</v>
      </c>
      <c r="AU4" s="24">
        <v>44494</v>
      </c>
      <c r="AV4" s="24">
        <v>44501</v>
      </c>
      <c r="AW4" s="24">
        <v>44508</v>
      </c>
      <c r="AX4" s="24">
        <v>44515</v>
      </c>
      <c r="AY4" s="24">
        <v>44522</v>
      </c>
      <c r="AZ4" s="24">
        <v>44529</v>
      </c>
      <c r="BA4" s="24">
        <v>44536</v>
      </c>
      <c r="BB4" s="24">
        <v>44543</v>
      </c>
      <c r="BC4" s="24">
        <v>44550</v>
      </c>
      <c r="BD4" s="24">
        <v>44557</v>
      </c>
      <c r="BE4" s="26">
        <v>44564</v>
      </c>
    </row>
    <row r="5" spans="5:57" ht="14" customHeight="1">
      <c r="E5" s="27"/>
      <c r="F5" s="21"/>
      <c r="G5" s="21"/>
      <c r="H5" s="21"/>
      <c r="I5" s="21"/>
      <c r="J5" s="21"/>
      <c r="K5" s="21"/>
      <c r="L5" s="21"/>
      <c r="M5" s="21"/>
      <c r="N5" s="21"/>
      <c r="O5" s="21"/>
      <c r="P5" s="21"/>
      <c r="Q5" s="21"/>
      <c r="R5" s="21"/>
      <c r="S5" s="21"/>
      <c r="T5" s="21"/>
      <c r="U5" s="21"/>
      <c r="V5" s="21"/>
      <c r="W5" s="21"/>
      <c r="X5" s="21"/>
      <c r="Y5" s="21"/>
      <c r="Z5" s="21"/>
      <c r="AA5" s="21"/>
      <c r="AB5" s="21"/>
      <c r="AC5" s="21"/>
      <c r="AD5" s="21"/>
      <c r="AE5" s="21"/>
      <c r="AF5" s="21"/>
      <c r="AG5" s="21"/>
      <c r="AH5" s="21"/>
      <c r="AI5" s="21"/>
      <c r="AJ5" s="21"/>
      <c r="AK5" s="21"/>
      <c r="AL5" s="21"/>
      <c r="AM5" s="21"/>
      <c r="AN5" s="21"/>
      <c r="AO5" s="21"/>
      <c r="AP5" s="21"/>
      <c r="AQ5" s="21"/>
      <c r="AR5" s="21"/>
      <c r="AS5" s="21"/>
      <c r="AT5" s="21"/>
      <c r="AU5" s="21"/>
      <c r="AV5" s="21"/>
      <c r="AW5" s="21"/>
      <c r="AX5" s="21"/>
      <c r="AY5" s="21"/>
      <c r="AZ5" s="21"/>
      <c r="BA5" s="21"/>
      <c r="BB5" s="21"/>
      <c r="BC5" s="21"/>
      <c r="BD5" s="21"/>
      <c r="BE5" s="28"/>
    </row>
  </sheetData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2" id="{76038D4F-FA9E-4763-99F1-EFF859AB1D5D}">
            <xm:f>SUMPRODUCT((E3&gt;='Jours feriés-vac. scolaires'!$E$16:$E$21)*(E3&lt;='Jours feriés-vac. scolaires'!$F$16:$F$21))&gt;0</xm:f>
            <x14:dxf>
              <fill>
                <patternFill>
                  <bgColor rgb="FF92D050"/>
                </patternFill>
              </fill>
            </x14:dxf>
          </x14:cfRule>
          <xm:sqref>E3:BE3</xm:sqref>
        </x14:conditionalFormatting>
        <x14:conditionalFormatting xmlns:xm="http://schemas.microsoft.com/office/excel/2006/main">
          <x14:cfRule type="expression" priority="1" id="{EDF4B725-8C40-4D54-B814-E406ED4A2522}">
            <xm:f>COUNTIF('Jours feriés-vac. scolaires'!$B$3:$B$12,E4)</xm:f>
            <x14:dxf>
              <font>
                <b/>
                <i val="0"/>
                <color rgb="FFFF0000"/>
              </font>
              <fill>
                <patternFill patternType="none">
                  <bgColor auto="1"/>
                </patternFill>
              </fill>
            </x14:dxf>
          </x14:cfRule>
          <xm:sqref>E4:BE4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Jours feriés-vac. scolaires</vt:lpstr>
      <vt:lpstr>Calendrier vacances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Jacques Volet</dc:creator>
  <cp:lastModifiedBy>Michel</cp:lastModifiedBy>
  <dcterms:created xsi:type="dcterms:W3CDTF">2020-12-13T11:55:05Z</dcterms:created>
  <dcterms:modified xsi:type="dcterms:W3CDTF">2020-12-26T09:07:42Z</dcterms:modified>
</cp:coreProperties>
</file>