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firstSheet="2" activeTab="2"/>
  </bookViews>
  <sheets>
    <sheet name="TCD" sheetId="8" state="hidden" r:id="rId1"/>
    <sheet name="BdD" sheetId="5" state="hidden" r:id="rId2"/>
    <sheet name="semaine" sheetId="6" r:id="rId3"/>
    <sheet name="synthèse" sheetId="7" r:id="rId4"/>
  </sheets>
  <definedNames>
    <definedName name="_CP">semaine!$5:$11</definedName>
    <definedName name="_R8">semaine!$13:$19</definedName>
    <definedName name="Segment_année">#N/A</definedName>
    <definedName name="Segment_mois">#N/A</definedName>
    <definedName name="Segment_motif">#N/A</definedName>
    <definedName name="Segment_nom">#N/A</definedName>
  </definedNames>
  <calcPr calcId="152511"/>
  <pivotCaches>
    <pivotCache cacheId="15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5" l="1"/>
  <c r="G13" i="5"/>
  <c r="H13" i="5"/>
  <c r="I13" i="5"/>
  <c r="E12" i="5"/>
  <c r="G12" i="5"/>
  <c r="H12" i="5"/>
  <c r="I12" i="5"/>
  <c r="E11" i="5"/>
  <c r="G11" i="5"/>
  <c r="H11" i="5"/>
  <c r="I11" i="5"/>
  <c r="E10" i="5"/>
  <c r="G10" i="5"/>
  <c r="H10" i="5"/>
  <c r="I10" i="5"/>
  <c r="E9" i="5"/>
  <c r="G9" i="5"/>
  <c r="H9" i="5"/>
  <c r="I9" i="5"/>
  <c r="E8" i="5"/>
  <c r="G8" i="5"/>
  <c r="H8" i="5"/>
  <c r="I8" i="5"/>
  <c r="E7" i="5"/>
  <c r="G7" i="5"/>
  <c r="H7" i="5"/>
  <c r="I7" i="5"/>
  <c r="E6" i="5"/>
  <c r="G6" i="5"/>
  <c r="H6" i="5"/>
  <c r="I6" i="5"/>
  <c r="E2" i="5"/>
  <c r="E3" i="5"/>
  <c r="E4" i="5"/>
  <c r="E5" i="5"/>
  <c r="I5" i="6"/>
  <c r="H5" i="6"/>
  <c r="G5" i="6"/>
  <c r="F5" i="6"/>
  <c r="E5" i="6"/>
  <c r="D5" i="6"/>
  <c r="D7" i="6"/>
  <c r="D6" i="6"/>
  <c r="E13" i="6"/>
  <c r="F11" i="6"/>
  <c r="F10" i="6"/>
  <c r="F9" i="6"/>
  <c r="I2" i="5" l="1"/>
  <c r="I3" i="5"/>
  <c r="I4" i="5"/>
  <c r="I5" i="5"/>
  <c r="H2" i="5"/>
  <c r="H3" i="5"/>
  <c r="H4" i="5"/>
  <c r="H5" i="5"/>
  <c r="C13" i="6"/>
  <c r="G5" i="5"/>
  <c r="G4" i="5"/>
  <c r="G3" i="5"/>
  <c r="G2" i="5"/>
  <c r="I17" i="6"/>
  <c r="E15" i="6"/>
  <c r="F17" i="6"/>
  <c r="F18" i="6"/>
  <c r="H15" i="6"/>
  <c r="D13" i="6"/>
  <c r="G17" i="6"/>
  <c r="I14" i="6"/>
  <c r="H18" i="6"/>
  <c r="H14" i="6"/>
  <c r="E9" i="6"/>
  <c r="G6" i="6"/>
  <c r="E6" i="6"/>
  <c r="F7" i="6"/>
  <c r="E7" i="6"/>
  <c r="E8" i="6"/>
  <c r="G10" i="6"/>
  <c r="G18" i="6"/>
  <c r="D19" i="6"/>
  <c r="E18" i="6"/>
  <c r="D16" i="6"/>
  <c r="G11" i="6"/>
  <c r="G8" i="6"/>
  <c r="G9" i="6"/>
  <c r="D9" i="6"/>
  <c r="I19" i="6"/>
  <c r="E17" i="6"/>
  <c r="G14" i="6"/>
  <c r="F15" i="6"/>
  <c r="H17" i="6"/>
  <c r="D15" i="6"/>
  <c r="G19" i="6"/>
  <c r="I16" i="6"/>
  <c r="E14" i="6"/>
  <c r="D18" i="6"/>
  <c r="D14" i="6"/>
  <c r="H6" i="6"/>
  <c r="I9" i="6"/>
  <c r="I8" i="6"/>
  <c r="I6" i="6"/>
  <c r="E10" i="6"/>
  <c r="H9" i="6"/>
  <c r="I7" i="6"/>
  <c r="E11" i="6"/>
  <c r="D11" i="6"/>
  <c r="F16" i="6"/>
  <c r="G15" i="6"/>
  <c r="F6" i="6"/>
  <c r="D10" i="6"/>
  <c r="E19" i="6"/>
  <c r="G16" i="6"/>
  <c r="I13" i="6"/>
  <c r="H19" i="6"/>
  <c r="D17" i="6"/>
  <c r="F14" i="6"/>
  <c r="I18" i="6"/>
  <c r="E16" i="6"/>
  <c r="G13" i="6"/>
  <c r="H16" i="6"/>
  <c r="F13" i="6"/>
  <c r="G7" i="6"/>
  <c r="H10" i="6"/>
  <c r="H7" i="6"/>
  <c r="I10" i="6"/>
  <c r="H8" i="6"/>
  <c r="I11" i="6"/>
  <c r="D8" i="6"/>
  <c r="I15" i="6"/>
  <c r="H13" i="6"/>
  <c r="F19" i="6"/>
  <c r="F8" i="6"/>
  <c r="H11" i="6"/>
  <c r="C14" i="6" l="1"/>
  <c r="C15" i="6" s="1"/>
  <c r="C16" i="6" s="1"/>
  <c r="C17" i="6" s="1"/>
  <c r="C18" i="6" s="1"/>
  <c r="C19" i="6" s="1"/>
  <c r="C11" i="6"/>
  <c r="C7" i="6"/>
  <c r="C8" i="6" s="1"/>
  <c r="C9" i="6" s="1"/>
  <c r="C10" i="6" s="1"/>
  <c r="C6" i="6"/>
  <c r="C5" i="6" l="1"/>
</calcChain>
</file>

<file path=xl/sharedStrings.xml><?xml version="1.0" encoding="utf-8"?>
<sst xmlns="http://schemas.openxmlformats.org/spreadsheetml/2006/main" count="93" uniqueCount="28">
  <si>
    <t>Repos 8</t>
  </si>
  <si>
    <t>CP</t>
  </si>
  <si>
    <t>Pierre</t>
  </si>
  <si>
    <t>Paul</t>
  </si>
  <si>
    <t>Jacques</t>
  </si>
  <si>
    <t>David</t>
  </si>
  <si>
    <t>Louis</t>
  </si>
  <si>
    <t>Jean</t>
  </si>
  <si>
    <t>date</t>
  </si>
  <si>
    <t>nom</t>
  </si>
  <si>
    <t>motif</t>
  </si>
  <si>
    <t>semaine ISO</t>
  </si>
  <si>
    <t>année ISO</t>
  </si>
  <si>
    <t>Année</t>
  </si>
  <si>
    <t>Semaine</t>
  </si>
  <si>
    <t>nombre</t>
  </si>
  <si>
    <t>Étiquettes de lignes</t>
  </si>
  <si>
    <t>Total général</t>
  </si>
  <si>
    <t>Étiquettes de colonnes</t>
  </si>
  <si>
    <t>(vide)</t>
  </si>
  <si>
    <t>année</t>
  </si>
  <si>
    <t>mois</t>
  </si>
  <si>
    <t>Noms/Motifs</t>
  </si>
  <si>
    <t>Période</t>
  </si>
  <si>
    <t>janv</t>
  </si>
  <si>
    <t>ID</t>
  </si>
  <si>
    <t>Somme de nombre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</si>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</sst>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&quot;sem&quot;00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5">
    <xf numFmtId="0" fontId="0" fillId="0" borderId="0" xfId="0"/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0" applyNumberFormat="1" applyFill="1"/>
    <xf numFmtId="14" fontId="0" fillId="0" borderId="0" xfId="0" applyNumberFormat="1"/>
    <xf numFmtId="0" fontId="3" fillId="2" borderId="0" xfId="0" applyFont="1" applyFill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2"/>
    </xf>
    <xf numFmtId="0" fontId="0" fillId="0" borderId="0" xfId="0" applyAlignment="1">
      <alignment wrapText="1"/>
    </xf>
  </cellXfs>
  <cellStyles count="3">
    <cellStyle name="Normal" xfId="0" builtinId="0"/>
    <cellStyle name="Normal 2" xfId="1"/>
    <cellStyle name="Normal 2 2" xfId="2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190500</xdr:colOff>
      <xdr:row>1</xdr:row>
      <xdr:rowOff>165100</xdr:rowOff>
    </xdr:from>
    <xdr:to>
      <xdr:col>12</xdr:col>
      <xdr:colOff>495300</xdr:colOff>
      <xdr:row>15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18350" y="901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107950</xdr:colOff>
      <xdr:row>0</xdr:row>
      <xdr:rowOff>50800</xdr:rowOff>
    </xdr:from>
    <xdr:to>
      <xdr:col>4</xdr:col>
      <xdr:colOff>425450</xdr:colOff>
      <xdr:row>0</xdr:row>
      <xdr:rowOff>727075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2700" y="50800"/>
              <a:ext cx="2355850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628650</xdr:colOff>
      <xdr:row>1</xdr:row>
      <xdr:rowOff>158750</xdr:rowOff>
    </xdr:from>
    <xdr:to>
      <xdr:col>14</xdr:col>
      <xdr:colOff>95250</xdr:colOff>
      <xdr:row>15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80500" y="895350"/>
              <a:ext cx="9906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209550</xdr:colOff>
      <xdr:row>1</xdr:row>
      <xdr:rowOff>165100</xdr:rowOff>
    </xdr:from>
    <xdr:to>
      <xdr:col>15</xdr:col>
      <xdr:colOff>438150</xdr:colOff>
      <xdr:row>15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85400" y="901700"/>
              <a:ext cx="9906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89.706213888887" createdVersion="5" refreshedVersion="5" minRefreshableVersion="3" recordCount="13">
  <cacheSource type="worksheet">
    <worksheetSource name="Tdata"/>
  </cacheSource>
  <cacheFields count="9">
    <cacheField name="date" numFmtId="14">
      <sharedItems containsSemiMixedTypes="0" containsNonDate="0" containsDate="1" containsString="0" minDate="2000-01-01T00:00:00" maxDate="2868-05-08T00:00:00" count="8">
        <d v="2000-01-01T00:00:00"/>
        <d v="2021-01-11T00:00:00"/>
        <d v="2021-01-12T00:00:00"/>
        <d v="2021-01-13T00:00:00"/>
        <d v="2021-01-15T00:00:00"/>
        <d v="2021-01-16T00:00:00"/>
        <d v="2021-01-17T00:00:00"/>
        <d v="2868-05-07T00:00:00" u="1"/>
      </sharedItems>
    </cacheField>
    <cacheField name="nom" numFmtId="0">
      <sharedItems containsBlank="1" count="7">
        <m/>
        <s v="Pierre"/>
        <s v="Paul"/>
        <s v="Jacques"/>
        <s v="David"/>
        <s v="Louis"/>
        <s v="Jean"/>
      </sharedItems>
    </cacheField>
    <cacheField name="motif" numFmtId="0">
      <sharedItems containsBlank="1" count="3">
        <m/>
        <s v="CP"/>
        <s v="Repos 8"/>
      </sharedItems>
    </cacheField>
    <cacheField name="nombre" numFmtId="0">
      <sharedItems containsString="0" containsBlank="1" containsNumber="1" containsInteger="1" minValue="0" maxValue="0"/>
    </cacheField>
    <cacheField name="ID" numFmtId="0">
      <sharedItems/>
    </cacheField>
    <cacheField name="année ISO" numFmtId="0">
      <sharedItems containsNonDate="0" containsString="0" containsBlank="1"/>
    </cacheField>
    <cacheField name="semaine ISO" numFmtId="0">
      <sharedItems containsSemiMixedTypes="0" containsString="0" containsNumber="1" containsInteger="1" minValue="2" maxValue="52" count="2">
        <n v="52"/>
        <n v="2"/>
      </sharedItems>
    </cacheField>
    <cacheField name="année" numFmtId="0">
      <sharedItems containsSemiMixedTypes="0" containsString="0" containsNumber="1" containsInteger="1" minValue="2000" maxValue="2021" count="2">
        <n v="2000"/>
        <n v="2021"/>
      </sharedItems>
    </cacheField>
    <cacheField name="mois" numFmtId="0">
      <sharedItems containsMixedTypes="1" containsNumber="1" containsInteger="1" minValue="1" maxValue="1" count="2">
        <s v="janv"/>
        <n v="1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m/>
    <s v="36526||"/>
    <m/>
    <x v="0"/>
    <x v="0"/>
    <x v="0"/>
  </r>
  <r>
    <x v="1"/>
    <x v="1"/>
    <x v="1"/>
    <n v="0"/>
    <s v="44207|Pierre|CP"/>
    <m/>
    <x v="1"/>
    <x v="1"/>
    <x v="0"/>
  </r>
  <r>
    <x v="2"/>
    <x v="1"/>
    <x v="1"/>
    <m/>
    <s v="44208|Pierre|CP"/>
    <m/>
    <x v="1"/>
    <x v="1"/>
    <x v="0"/>
  </r>
  <r>
    <x v="3"/>
    <x v="1"/>
    <x v="1"/>
    <m/>
    <s v="44209|Pierre|CP"/>
    <m/>
    <x v="1"/>
    <x v="1"/>
    <x v="0"/>
  </r>
  <r>
    <x v="1"/>
    <x v="2"/>
    <x v="2"/>
    <m/>
    <s v="44207|Paul|Repos 8"/>
    <m/>
    <x v="1"/>
    <x v="1"/>
    <x v="0"/>
  </r>
  <r>
    <x v="4"/>
    <x v="3"/>
    <x v="1"/>
    <m/>
    <s v="44211|Jacques|CP"/>
    <m/>
    <x v="1"/>
    <x v="1"/>
    <x v="0"/>
  </r>
  <r>
    <x v="5"/>
    <x v="3"/>
    <x v="1"/>
    <m/>
    <s v="44212|Jacques|CP"/>
    <m/>
    <x v="1"/>
    <x v="1"/>
    <x v="0"/>
  </r>
  <r>
    <x v="6"/>
    <x v="3"/>
    <x v="1"/>
    <m/>
    <s v="44213|Jacques|CP"/>
    <m/>
    <x v="1"/>
    <x v="1"/>
    <x v="0"/>
  </r>
  <r>
    <x v="1"/>
    <x v="2"/>
    <x v="1"/>
    <n v="0"/>
    <s v="44207|Paul|CP"/>
    <m/>
    <x v="1"/>
    <x v="1"/>
    <x v="0"/>
  </r>
  <r>
    <x v="1"/>
    <x v="3"/>
    <x v="1"/>
    <n v="0"/>
    <s v="44207|Jacques|CP"/>
    <m/>
    <x v="1"/>
    <x v="1"/>
    <x v="0"/>
  </r>
  <r>
    <x v="1"/>
    <x v="4"/>
    <x v="1"/>
    <n v="0"/>
    <s v="44207|David|CP"/>
    <m/>
    <x v="1"/>
    <x v="1"/>
    <x v="0"/>
  </r>
  <r>
    <x v="1"/>
    <x v="5"/>
    <x v="1"/>
    <n v="0"/>
    <s v="44207|Louis|CP"/>
    <m/>
    <x v="1"/>
    <x v="1"/>
    <x v="0"/>
  </r>
  <r>
    <x v="1"/>
    <x v="6"/>
    <x v="1"/>
    <n v="0"/>
    <s v="44207|Jean|CP"/>
    <m/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I12" firstHeaderRow="1" firstDataRow="3" firstDataCol="1"/>
  <pivotFields count="9">
    <pivotField axis="axisRow" numFmtId="14" showAll="0">
      <items count="9">
        <item x="0"/>
        <item x="1"/>
        <item x="2"/>
        <item x="3"/>
        <item m="1" x="7"/>
        <item x="4"/>
        <item x="5"/>
        <item x="6"/>
        <item t="default"/>
      </items>
    </pivotField>
    <pivotField axis="axisCol" showAll="0" defaultSubtotal="0">
      <items count="7">
        <item x="2"/>
        <item x="1"/>
        <item x="0"/>
        <item x="3"/>
        <item x="4"/>
        <item x="5"/>
        <item x="6"/>
      </items>
    </pivotField>
    <pivotField axis="axisCol" showAll="0">
      <items count="4">
        <item x="1"/>
        <item x="2"/>
        <item x="0"/>
        <item t="default"/>
      </items>
    </pivotField>
    <pivotField dataField="1" showAll="0"/>
    <pivotField showAll="0" defaultSubtotal="0"/>
    <pivotField showAll="0" defaultSubtotal="0"/>
    <pivotField showAll="0"/>
    <pivotField showAll="0" defaultSubtotal="0"/>
    <pivotField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5"/>
    </i>
    <i>
      <x v="6"/>
    </i>
    <i>
      <x v="7"/>
    </i>
  </rowItems>
  <colFields count="2">
    <field x="1"/>
    <field x="2"/>
  </colFields>
  <colItems count="8">
    <i>
      <x/>
      <x/>
    </i>
    <i r="1">
      <x v="1"/>
    </i>
    <i>
      <x v="1"/>
      <x/>
    </i>
    <i>
      <x v="2"/>
      <x v="2"/>
    </i>
    <i>
      <x v="3"/>
      <x/>
    </i>
    <i>
      <x v="4"/>
      <x/>
    </i>
    <i>
      <x v="5"/>
      <x/>
    </i>
    <i>
      <x v="6"/>
      <x/>
    </i>
  </colItems>
  <dataFields count="1">
    <dataField name="Somme de nomb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5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Période" colHeaderCaption="Noms/Motifs">
  <location ref="A3:I9" firstHeaderRow="1" firstDataRow="3" firstDataCol="1"/>
  <pivotFields count="9">
    <pivotField numFmtId="14" showAll="0"/>
    <pivotField axis="axisCol" showAll="0" defaultSubtotal="0">
      <items count="7">
        <item x="2"/>
        <item x="1"/>
        <item h="1" x="0"/>
        <item x="3"/>
        <item x="4"/>
        <item x="5"/>
        <item x="6"/>
      </items>
    </pivotField>
    <pivotField axis="axisCol" showAll="0">
      <items count="4">
        <item x="1"/>
        <item x="2"/>
        <item x="0"/>
        <item t="default"/>
      </items>
    </pivotField>
    <pivotField dataField="1" showAll="0"/>
    <pivotField showAll="0" defaultSubtotal="0"/>
    <pivotField showAll="0" defaultSubtotal="0"/>
    <pivotField axis="axisRow" numFmtId="165" showAll="0">
      <items count="3">
        <item x="1"/>
        <item x="0"/>
        <item t="default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2">
        <item m="1" x="1"/>
        <item x="0"/>
      </items>
    </pivotField>
  </pivotFields>
  <rowFields count="3">
    <field x="7"/>
    <field x="8"/>
    <field x="6"/>
  </rowFields>
  <rowItems count="4">
    <i>
      <x v="1"/>
    </i>
    <i r="1">
      <x v="1"/>
    </i>
    <i r="2">
      <x/>
    </i>
    <i t="grand">
      <x/>
    </i>
  </rowItems>
  <colFields count="2">
    <field x="1"/>
    <field x="2"/>
  </colFields>
  <colItems count="8">
    <i>
      <x/>
      <x/>
    </i>
    <i r="1">
      <x v="1"/>
    </i>
    <i>
      <x v="1"/>
      <x/>
    </i>
    <i>
      <x v="3"/>
      <x/>
    </i>
    <i>
      <x v="4"/>
      <x/>
    </i>
    <i>
      <x v="5"/>
      <x/>
    </i>
    <i>
      <x v="6"/>
      <x/>
    </i>
    <i t="grand">
      <x/>
    </i>
  </colItems>
  <dataFields count="1">
    <dataField name="Somme de nombre" fld="3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7" name="Tableau croisé dynamique2"/>
  </pivotTables>
  <data>
    <tabular pivotCacheId="1">
      <items count="7">
        <i x="4" s="1"/>
        <i x="3" s="1"/>
        <i x="6" s="1"/>
        <i x="5" s="1"/>
        <i x="2" s="1"/>
        <i x="1" s="1"/>
        <i x="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7" name="Tableau croisé dynamique2"/>
  </pivotTables>
  <data>
    <tabular pivotCacheId="1">
      <items count="3">
        <i x="1" s="1"/>
        <i x="2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7" name="Tableau croisé dynamique2"/>
  </pivotTables>
  <data>
    <tabular pivotCacheId="1">
      <items count="2">
        <i x="1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7" name="Tableau croisé dynamique2"/>
  </pivotTables>
  <data>
    <tabular pivotCacheId="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41300"/>
  <slicer name="motif" cache="Segment_motif" caption="motif" columnCount="2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data" displayName="Tdata" ref="A1:I13" totalsRowShown="0">
  <autoFilter ref="A1:I13"/>
  <tableColumns count="9">
    <tableColumn id="1" name="date"/>
    <tableColumn id="2" name="nom"/>
    <tableColumn id="3" name="motif"/>
    <tableColumn id="4" name="nombre"/>
    <tableColumn id="10" name="ID" dataDxfId="0">
      <calculatedColumnFormula>Tdata[[#This Row],[date]]&amp;"|"&amp;Tdata[[#This Row],[nom]]&amp;"|"&amp;Tdata[[#This Row],[motif]]</calculatedColumnFormula>
    </tableColumn>
    <tableColumn id="8" name="année ISO"/>
    <tableColumn id="5" name="semaine ISO">
      <calculatedColumnFormula>_xlfn.ISOWEEKNUM(Tdata[date])</calculatedColumnFormula>
    </tableColumn>
    <tableColumn id="6" name="année" dataDxfId="2">
      <calculatedColumnFormula>YEAR(Tdata[[#This Row],[date]])</calculatedColumnFormula>
    </tableColumn>
    <tableColumn id="7" name="mois" dataDxfId="1">
      <calculatedColumnFormula>TEXT(Tdata[[#This Row],[date]],"mmm")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2"/>
  <sheetViews>
    <sheetView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7.36328125" bestFit="1" customWidth="1"/>
    <col min="4" max="4" width="7.6328125" bestFit="1" customWidth="1"/>
    <col min="5" max="5" width="7.36328125" bestFit="1" customWidth="1"/>
    <col min="6" max="6" width="9.08984375" bestFit="1" customWidth="1"/>
    <col min="7" max="7" width="7.36328125" bestFit="1" customWidth="1"/>
    <col min="8" max="8" width="6.90625" bestFit="1" customWidth="1"/>
    <col min="9" max="9" width="6.36328125" bestFit="1" customWidth="1"/>
  </cols>
  <sheetData>
    <row r="3" spans="1:9" x14ac:dyDescent="0.35">
      <c r="A3" s="8" t="s">
        <v>26</v>
      </c>
      <c r="B3" s="8" t="s">
        <v>18</v>
      </c>
    </row>
    <row r="4" spans="1:9" x14ac:dyDescent="0.35">
      <c r="B4" t="s">
        <v>3</v>
      </c>
      <c r="D4" t="s">
        <v>2</v>
      </c>
      <c r="E4" t="s">
        <v>19</v>
      </c>
      <c r="F4" t="s">
        <v>4</v>
      </c>
      <c r="G4" t="s">
        <v>5</v>
      </c>
      <c r="H4" t="s">
        <v>6</v>
      </c>
      <c r="I4" t="s">
        <v>7</v>
      </c>
    </row>
    <row r="5" spans="1:9" x14ac:dyDescent="0.35">
      <c r="A5" s="8" t="s">
        <v>16</v>
      </c>
      <c r="B5" t="s">
        <v>1</v>
      </c>
      <c r="C5" t="s">
        <v>0</v>
      </c>
      <c r="D5" t="s">
        <v>1</v>
      </c>
      <c r="E5" t="s">
        <v>19</v>
      </c>
      <c r="F5" t="s">
        <v>1</v>
      </c>
      <c r="G5" t="s">
        <v>1</v>
      </c>
      <c r="H5" t="s">
        <v>1</v>
      </c>
      <c r="I5" t="s">
        <v>1</v>
      </c>
    </row>
    <row r="6" spans="1:9" x14ac:dyDescent="0.35">
      <c r="A6" s="9">
        <v>36526</v>
      </c>
      <c r="B6" s="10"/>
      <c r="C6" s="10"/>
      <c r="D6" s="10"/>
      <c r="E6" s="10"/>
      <c r="F6" s="10"/>
      <c r="G6" s="10"/>
      <c r="H6" s="10"/>
      <c r="I6" s="10"/>
    </row>
    <row r="7" spans="1:9" x14ac:dyDescent="0.35">
      <c r="A7" s="9">
        <v>44207</v>
      </c>
      <c r="B7" s="10">
        <v>0</v>
      </c>
      <c r="C7" s="10"/>
      <c r="D7" s="10">
        <v>0</v>
      </c>
      <c r="E7" s="10"/>
      <c r="F7" s="10">
        <v>0</v>
      </c>
      <c r="G7" s="10">
        <v>0</v>
      </c>
      <c r="H7" s="10">
        <v>0</v>
      </c>
      <c r="I7" s="10">
        <v>0</v>
      </c>
    </row>
    <row r="8" spans="1:9" x14ac:dyDescent="0.35">
      <c r="A8" s="9">
        <v>44208</v>
      </c>
      <c r="B8" s="10"/>
      <c r="C8" s="10"/>
      <c r="D8" s="10"/>
      <c r="E8" s="10"/>
      <c r="F8" s="10"/>
      <c r="G8" s="10"/>
      <c r="H8" s="10"/>
      <c r="I8" s="10"/>
    </row>
    <row r="9" spans="1:9" x14ac:dyDescent="0.35">
      <c r="A9" s="9">
        <v>44209</v>
      </c>
      <c r="B9" s="10"/>
      <c r="C9" s="10"/>
      <c r="D9" s="10"/>
      <c r="E9" s="10"/>
      <c r="F9" s="10"/>
      <c r="G9" s="10"/>
      <c r="H9" s="10"/>
      <c r="I9" s="10"/>
    </row>
    <row r="10" spans="1:9" x14ac:dyDescent="0.35">
      <c r="A10" s="9">
        <v>44211</v>
      </c>
      <c r="B10" s="10"/>
      <c r="C10" s="10"/>
      <c r="D10" s="10"/>
      <c r="E10" s="10"/>
      <c r="F10" s="10"/>
      <c r="G10" s="10"/>
      <c r="H10" s="10"/>
      <c r="I10" s="10"/>
    </row>
    <row r="11" spans="1:9" x14ac:dyDescent="0.35">
      <c r="A11" s="9">
        <v>44212</v>
      </c>
      <c r="B11" s="10"/>
      <c r="C11" s="10"/>
      <c r="D11" s="10"/>
      <c r="E11" s="10"/>
      <c r="F11" s="10"/>
      <c r="G11" s="10"/>
      <c r="H11" s="10"/>
      <c r="I11" s="10"/>
    </row>
    <row r="12" spans="1:9" x14ac:dyDescent="0.35">
      <c r="A12" s="9">
        <v>44213</v>
      </c>
      <c r="B12" s="10"/>
      <c r="C12" s="10"/>
      <c r="D12" s="10"/>
      <c r="E12" s="10"/>
      <c r="F12" s="10"/>
      <c r="G12" s="10"/>
      <c r="H12" s="10"/>
      <c r="I12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3"/>
  <sheetViews>
    <sheetView workbookViewId="0">
      <selection activeCell="A2" sqref="A2:XFD2"/>
    </sheetView>
  </sheetViews>
  <sheetFormatPr baseColWidth="10" defaultRowHeight="14.5" x14ac:dyDescent="0.35"/>
  <cols>
    <col min="5" max="5" width="17.81640625" bestFit="1" customWidth="1"/>
    <col min="7" max="7" width="13.08984375" customWidth="1"/>
  </cols>
  <sheetData>
    <row r="1" spans="1:9" x14ac:dyDescent="0.35">
      <c r="A1" t="s">
        <v>8</v>
      </c>
      <c r="B1" t="s">
        <v>9</v>
      </c>
      <c r="C1" t="s">
        <v>10</v>
      </c>
      <c r="D1" t="s">
        <v>15</v>
      </c>
      <c r="E1" t="s">
        <v>25</v>
      </c>
      <c r="F1" t="s">
        <v>12</v>
      </c>
      <c r="G1" t="s">
        <v>11</v>
      </c>
      <c r="H1" t="s">
        <v>20</v>
      </c>
      <c r="I1" t="s">
        <v>21</v>
      </c>
    </row>
    <row r="2" spans="1:9" x14ac:dyDescent="0.35">
      <c r="A2" s="6">
        <v>44207</v>
      </c>
      <c r="B2" t="s">
        <v>2</v>
      </c>
      <c r="C2" t="s">
        <v>1</v>
      </c>
      <c r="D2">
        <v>0</v>
      </c>
      <c r="E2" t="str">
        <f>Tdata[[#This Row],[date]]&amp;"|"&amp;Tdata[[#This Row],[nom]]&amp;"|"&amp;Tdata[[#This Row],[motif]]</f>
        <v>44207|Pierre|CP</v>
      </c>
      <c r="G2">
        <f>_xlfn.ISOWEEKNUM(Tdata[date])</f>
        <v>2</v>
      </c>
      <c r="H2">
        <f>YEAR(Tdata[[#This Row],[date]])</f>
        <v>2021</v>
      </c>
      <c r="I2" t="str">
        <f>TEXT(Tdata[[#This Row],[date]],"mmm")</f>
        <v>janv</v>
      </c>
    </row>
    <row r="3" spans="1:9" x14ac:dyDescent="0.35">
      <c r="A3" s="6">
        <v>44208</v>
      </c>
      <c r="B3" t="s">
        <v>2</v>
      </c>
      <c r="C3" t="s">
        <v>1</v>
      </c>
      <c r="E3" t="str">
        <f>Tdata[[#This Row],[date]]&amp;"|"&amp;Tdata[[#This Row],[nom]]&amp;"|"&amp;Tdata[[#This Row],[motif]]</f>
        <v>44208|Pierre|CP</v>
      </c>
      <c r="G3">
        <f>_xlfn.ISOWEEKNUM(Tdata[date])</f>
        <v>2</v>
      </c>
      <c r="H3">
        <f>YEAR(Tdata[[#This Row],[date]])</f>
        <v>2021</v>
      </c>
      <c r="I3" t="str">
        <f>TEXT(Tdata[[#This Row],[date]],"mmm")</f>
        <v>janv</v>
      </c>
    </row>
    <row r="4" spans="1:9" x14ac:dyDescent="0.35">
      <c r="A4" s="6">
        <v>44209</v>
      </c>
      <c r="B4" t="s">
        <v>2</v>
      </c>
      <c r="C4" t="s">
        <v>1</v>
      </c>
      <c r="E4" t="str">
        <f>Tdata[[#This Row],[date]]&amp;"|"&amp;Tdata[[#This Row],[nom]]&amp;"|"&amp;Tdata[[#This Row],[motif]]</f>
        <v>44209|Pierre|CP</v>
      </c>
      <c r="G4">
        <f>_xlfn.ISOWEEKNUM(Tdata[date])</f>
        <v>2</v>
      </c>
      <c r="H4">
        <f>YEAR(Tdata[[#This Row],[date]])</f>
        <v>2021</v>
      </c>
      <c r="I4" t="str">
        <f>TEXT(Tdata[[#This Row],[date]],"mmm")</f>
        <v>janv</v>
      </c>
    </row>
    <row r="5" spans="1:9" x14ac:dyDescent="0.35">
      <c r="A5" s="6">
        <v>44207</v>
      </c>
      <c r="B5" t="s">
        <v>3</v>
      </c>
      <c r="C5" t="s">
        <v>0</v>
      </c>
      <c r="E5" t="str">
        <f>Tdata[[#This Row],[date]]&amp;"|"&amp;Tdata[[#This Row],[nom]]&amp;"|"&amp;Tdata[[#This Row],[motif]]</f>
        <v>44207|Paul|Repos 8</v>
      </c>
      <c r="G5">
        <f>_xlfn.ISOWEEKNUM(Tdata[date])</f>
        <v>2</v>
      </c>
      <c r="H5">
        <f>YEAR(Tdata[[#This Row],[date]])</f>
        <v>2021</v>
      </c>
      <c r="I5" t="str">
        <f>TEXT(Tdata[[#This Row],[date]],"mmm")</f>
        <v>janv</v>
      </c>
    </row>
    <row r="6" spans="1:9" x14ac:dyDescent="0.35">
      <c r="A6" s="6">
        <v>44211</v>
      </c>
      <c r="B6" t="s">
        <v>4</v>
      </c>
      <c r="C6" t="s">
        <v>1</v>
      </c>
      <c r="E6" s="10" t="str">
        <f>Tdata[[#This Row],[date]]&amp;"|"&amp;Tdata[[#This Row],[nom]]&amp;"|"&amp;Tdata[[#This Row],[motif]]</f>
        <v>44211|Jacques|CP</v>
      </c>
      <c r="G6">
        <f>_xlfn.ISOWEEKNUM(Tdata[date])</f>
        <v>2</v>
      </c>
      <c r="H6" s="10">
        <f>YEAR(Tdata[[#This Row],[date]])</f>
        <v>2021</v>
      </c>
      <c r="I6" s="10" t="str">
        <f>TEXT(Tdata[[#This Row],[date]],"mmm")</f>
        <v>janv</v>
      </c>
    </row>
    <row r="7" spans="1:9" x14ac:dyDescent="0.35">
      <c r="A7" s="6">
        <v>44212</v>
      </c>
      <c r="B7" t="s">
        <v>4</v>
      </c>
      <c r="C7" t="s">
        <v>1</v>
      </c>
      <c r="E7" s="10" t="str">
        <f>Tdata[[#This Row],[date]]&amp;"|"&amp;Tdata[[#This Row],[nom]]&amp;"|"&amp;Tdata[[#This Row],[motif]]</f>
        <v>44212|Jacques|CP</v>
      </c>
      <c r="G7">
        <f>_xlfn.ISOWEEKNUM(Tdata[date])</f>
        <v>2</v>
      </c>
      <c r="H7" s="10">
        <f>YEAR(Tdata[[#This Row],[date]])</f>
        <v>2021</v>
      </c>
      <c r="I7" s="10" t="str">
        <f>TEXT(Tdata[[#This Row],[date]],"mmm")</f>
        <v>janv</v>
      </c>
    </row>
    <row r="8" spans="1:9" x14ac:dyDescent="0.35">
      <c r="A8" s="6">
        <v>44213</v>
      </c>
      <c r="B8" t="s">
        <v>4</v>
      </c>
      <c r="C8" t="s">
        <v>1</v>
      </c>
      <c r="E8" s="10" t="str">
        <f>Tdata[[#This Row],[date]]&amp;"|"&amp;Tdata[[#This Row],[nom]]&amp;"|"&amp;Tdata[[#This Row],[motif]]</f>
        <v>44213|Jacques|CP</v>
      </c>
      <c r="G8">
        <f>_xlfn.ISOWEEKNUM(Tdata[date])</f>
        <v>2</v>
      </c>
      <c r="H8" s="10">
        <f>YEAR(Tdata[[#This Row],[date]])</f>
        <v>2021</v>
      </c>
      <c r="I8" s="10" t="str">
        <f>TEXT(Tdata[[#This Row],[date]],"mmm")</f>
        <v>janv</v>
      </c>
    </row>
    <row r="9" spans="1:9" x14ac:dyDescent="0.35">
      <c r="A9" s="6">
        <v>44207</v>
      </c>
      <c r="B9" t="s">
        <v>3</v>
      </c>
      <c r="C9" t="s">
        <v>1</v>
      </c>
      <c r="D9">
        <v>0</v>
      </c>
      <c r="E9" s="10" t="str">
        <f>Tdata[[#This Row],[date]]&amp;"|"&amp;Tdata[[#This Row],[nom]]&amp;"|"&amp;Tdata[[#This Row],[motif]]</f>
        <v>44207|Paul|CP</v>
      </c>
      <c r="G9">
        <f>_xlfn.ISOWEEKNUM(Tdata[date])</f>
        <v>2</v>
      </c>
      <c r="H9" s="10">
        <f>YEAR(Tdata[[#This Row],[date]])</f>
        <v>2021</v>
      </c>
      <c r="I9" s="10" t="str">
        <f>TEXT(Tdata[[#This Row],[date]],"mmm")</f>
        <v>janv</v>
      </c>
    </row>
    <row r="10" spans="1:9" x14ac:dyDescent="0.35">
      <c r="A10" s="6">
        <v>44207</v>
      </c>
      <c r="B10" t="s">
        <v>4</v>
      </c>
      <c r="C10" t="s">
        <v>1</v>
      </c>
      <c r="D10">
        <v>0</v>
      </c>
      <c r="E10" s="10" t="str">
        <f>Tdata[[#This Row],[date]]&amp;"|"&amp;Tdata[[#This Row],[nom]]&amp;"|"&amp;Tdata[[#This Row],[motif]]</f>
        <v>44207|Jacques|CP</v>
      </c>
      <c r="G10">
        <f>_xlfn.ISOWEEKNUM(Tdata[date])</f>
        <v>2</v>
      </c>
      <c r="H10" s="10">
        <f>YEAR(Tdata[[#This Row],[date]])</f>
        <v>2021</v>
      </c>
      <c r="I10" s="10" t="str">
        <f>TEXT(Tdata[[#This Row],[date]],"mmm")</f>
        <v>janv</v>
      </c>
    </row>
    <row r="11" spans="1:9" x14ac:dyDescent="0.35">
      <c r="A11" s="6">
        <v>44207</v>
      </c>
      <c r="B11" t="s">
        <v>5</v>
      </c>
      <c r="C11" t="s">
        <v>1</v>
      </c>
      <c r="D11">
        <v>0</v>
      </c>
      <c r="E11" s="10" t="str">
        <f>Tdata[[#This Row],[date]]&amp;"|"&amp;Tdata[[#This Row],[nom]]&amp;"|"&amp;Tdata[[#This Row],[motif]]</f>
        <v>44207|David|CP</v>
      </c>
      <c r="G11">
        <f>_xlfn.ISOWEEKNUM(Tdata[date])</f>
        <v>2</v>
      </c>
      <c r="H11" s="10">
        <f>YEAR(Tdata[[#This Row],[date]])</f>
        <v>2021</v>
      </c>
      <c r="I11" s="10" t="str">
        <f>TEXT(Tdata[[#This Row],[date]],"mmm")</f>
        <v>janv</v>
      </c>
    </row>
    <row r="12" spans="1:9" x14ac:dyDescent="0.35">
      <c r="A12" s="6">
        <v>44207</v>
      </c>
      <c r="B12" t="s">
        <v>6</v>
      </c>
      <c r="C12" t="s">
        <v>1</v>
      </c>
      <c r="D12">
        <v>0</v>
      </c>
      <c r="E12" s="10" t="str">
        <f>Tdata[[#This Row],[date]]&amp;"|"&amp;Tdata[[#This Row],[nom]]&amp;"|"&amp;Tdata[[#This Row],[motif]]</f>
        <v>44207|Louis|CP</v>
      </c>
      <c r="G12">
        <f>_xlfn.ISOWEEKNUM(Tdata[date])</f>
        <v>2</v>
      </c>
      <c r="H12" s="10">
        <f>YEAR(Tdata[[#This Row],[date]])</f>
        <v>2021</v>
      </c>
      <c r="I12" s="10" t="str">
        <f>TEXT(Tdata[[#This Row],[date]],"mmm")</f>
        <v>janv</v>
      </c>
    </row>
    <row r="13" spans="1:9" x14ac:dyDescent="0.35">
      <c r="A13" s="6">
        <v>44207</v>
      </c>
      <c r="B13" t="s">
        <v>7</v>
      </c>
      <c r="C13" t="s">
        <v>1</v>
      </c>
      <c r="D13">
        <v>0</v>
      </c>
      <c r="E13" s="10" t="str">
        <f>Tdata[[#This Row],[date]]&amp;"|"&amp;Tdata[[#This Row],[nom]]&amp;"|"&amp;Tdata[[#This Row],[motif]]</f>
        <v>44207|Jean|CP</v>
      </c>
      <c r="G13">
        <f>_xlfn.ISOWEEKNUM(Tdata[date])</f>
        <v>2</v>
      </c>
      <c r="H13" s="10">
        <f>YEAR(Tdata[[#This Row],[date]])</f>
        <v>2021</v>
      </c>
      <c r="I13" s="10" t="str">
        <f>TEXT(Tdata[[#This Row],[date]],"mmm")</f>
        <v>janv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I19"/>
  <sheetViews>
    <sheetView showZeros="0" tabSelected="1" workbookViewId="0">
      <selection activeCell="J5" sqref="J5"/>
    </sheetView>
  </sheetViews>
  <sheetFormatPr baseColWidth="10" defaultRowHeight="14.5" x14ac:dyDescent="0.35"/>
  <cols>
    <col min="1" max="2" width="10.90625" style="3"/>
    <col min="3" max="3" width="24" style="3" customWidth="1"/>
    <col min="4" max="9" width="10.90625" style="4"/>
    <col min="10" max="16384" width="10.90625" style="3"/>
  </cols>
  <sheetData>
    <row r="2" spans="2:9" ht="18.5" x14ac:dyDescent="0.45">
      <c r="B2" s="3" t="s">
        <v>13</v>
      </c>
      <c r="C2" s="1">
        <v>2021</v>
      </c>
    </row>
    <row r="3" spans="2:9" ht="18.5" x14ac:dyDescent="0.45">
      <c r="B3" s="3" t="s">
        <v>14</v>
      </c>
      <c r="C3" s="1">
        <v>2</v>
      </c>
    </row>
    <row r="4" spans="2:9" x14ac:dyDescent="0.35">
      <c r="D4" s="4" t="s">
        <v>2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</row>
    <row r="5" spans="2:9" x14ac:dyDescent="0.35">
      <c r="B5" s="3" t="s">
        <v>1</v>
      </c>
      <c r="C5" s="5">
        <f>DATE(C$2,1,1)-WEEKDAY(DATE(C$2,1,1),2)+1+IF(WEEKDAY(DATE(C$2,1,1),2)&gt;4,7,0)+(C3-1)*7</f>
        <v>44207</v>
      </c>
      <c r="D5" s="2">
        <f>IFERROR(GETPIVOTDATA("nombre",TCD!$A$3,"date",$C5,"nom",D$4,"motif",$B5),0)</f>
        <v>0</v>
      </c>
      <c r="E5" s="2">
        <f>IFERROR(GETPIVOTDATA("nombre",TCD!$A$3,"date",$C5,"nom",E$4,"motif",$B5),0)</f>
        <v>0</v>
      </c>
      <c r="F5" s="2">
        <f>IFERROR(GETPIVOTDATA("nombre",TCD!$A$3,"date",$C5,"nom",F$4,"motif",$B5),0)</f>
        <v>0</v>
      </c>
      <c r="G5" s="2">
        <f>IFERROR(GETPIVOTDATA("nombre",TCD!$A$3,"date",$C5,"nom",G$4,"motif",$B5),0)</f>
        <v>0</v>
      </c>
      <c r="H5" s="2">
        <f>IFERROR(GETPIVOTDATA("nombre",TCD!$A$3,"date",$C5,"nom",H$4,"motif",$B5),0)</f>
        <v>0</v>
      </c>
      <c r="I5" s="2">
        <f>IFERROR(GETPIVOTDATA("nombre",TCD!$A$3,"date",$C5,"nom",I$4,"motif",$B5),0)</f>
        <v>0</v>
      </c>
    </row>
    <row r="6" spans="2:9" x14ac:dyDescent="0.35">
      <c r="B6" s="7" t="s">
        <v>1</v>
      </c>
      <c r="C6" s="5">
        <f>C5+1</f>
        <v>44208</v>
      </c>
      <c r="D6" s="2">
        <f>IFERROR(GETPIVOTDATA("nombre",TCD!$A$3,"date",$C6,"nom",D$4,"motif",$B6),0)</f>
        <v>0</v>
      </c>
      <c r="E6" s="2">
        <f>IFERROR(GETPIVOTDATA("nombre",TCD!$A$3,"date",$C6,"nom",E$4,"motif",$B6),0)</f>
        <v>0</v>
      </c>
      <c r="F6" s="2">
        <f>IFERROR(GETPIVOTDATA("nombre",TCD!$A$3,"date",$C6,"nom",F$4,"motif",$B6),0)</f>
        <v>0</v>
      </c>
      <c r="G6" s="2">
        <f>IFERROR(GETPIVOTDATA("nombre",TCD!$A$3,"date",$C6,"nom",G$4,"motif",$B6),0)</f>
        <v>0</v>
      </c>
      <c r="H6" s="2">
        <f>IFERROR(GETPIVOTDATA("nombre",TCD!$A$3,"date",$C6,"nom",H$4,"motif",$B6),0)</f>
        <v>0</v>
      </c>
      <c r="I6" s="2">
        <f>IFERROR(GETPIVOTDATA("nombre",TCD!$A$3,"date",$C6,"nom",I$4,"motif",$B6),0)</f>
        <v>0</v>
      </c>
    </row>
    <row r="7" spans="2:9" x14ac:dyDescent="0.35">
      <c r="B7" s="7" t="s">
        <v>1</v>
      </c>
      <c r="C7" s="5">
        <f t="shared" ref="C7:C10" si="0">C6+1</f>
        <v>44209</v>
      </c>
      <c r="D7" s="2">
        <f>IFERROR(GETPIVOTDATA("nombre",TCD!$A$3,"date",$C7,"nom",D$4,"motif",$B7),0)</f>
        <v>0</v>
      </c>
      <c r="E7" s="2">
        <f>IFERROR(GETPIVOTDATA("nombre",TCD!$A$3,"date",$C7,"nom",E$4,"motif",$B7),0)</f>
        <v>0</v>
      </c>
      <c r="F7" s="2">
        <f>IFERROR(GETPIVOTDATA("nombre",TCD!$A$3,"date",$C7,"nom",F$4,"motif",$B7),0)</f>
        <v>0</v>
      </c>
      <c r="G7" s="2">
        <f>IFERROR(GETPIVOTDATA("nombre",TCD!$A$3,"date",$C7,"nom",G$4,"motif",$B7),0)</f>
        <v>0</v>
      </c>
      <c r="H7" s="2">
        <f>IFERROR(GETPIVOTDATA("nombre",TCD!$A$3,"date",$C7,"nom",H$4,"motif",$B7),0)</f>
        <v>0</v>
      </c>
      <c r="I7" s="2">
        <f>IFERROR(GETPIVOTDATA("nombre",TCD!$A$3,"date",$C7,"nom",I$4,"motif",$B7),0)</f>
        <v>0</v>
      </c>
    </row>
    <row r="8" spans="2:9" x14ac:dyDescent="0.35">
      <c r="B8" s="7" t="s">
        <v>1</v>
      </c>
      <c r="C8" s="5">
        <f t="shared" si="0"/>
        <v>44210</v>
      </c>
      <c r="D8" s="2">
        <f>IFERROR(GETPIVOTDATA("nombre",TCD!$A$3,"date",$C8,"nom",D$4,"motif",$B8),0)</f>
        <v>0</v>
      </c>
      <c r="E8" s="2">
        <f>IFERROR(GETPIVOTDATA("nombre",TCD!$A$3,"date",$C8,"nom",E$4,"motif",$B8),0)</f>
        <v>0</v>
      </c>
      <c r="F8" s="2">
        <f>IFERROR(GETPIVOTDATA("nombre",TCD!$A$3,"date",$C8,"nom",F$4,"motif",$B8),0)</f>
        <v>0</v>
      </c>
      <c r="G8" s="2">
        <f>IFERROR(GETPIVOTDATA("nombre",TCD!$A$3,"date",$C8,"nom",G$4,"motif",$B8),0)</f>
        <v>0</v>
      </c>
      <c r="H8" s="2">
        <f>IFERROR(GETPIVOTDATA("nombre",TCD!$A$3,"date",$C8,"nom",H$4,"motif",$B8),0)</f>
        <v>0</v>
      </c>
      <c r="I8" s="2">
        <f>IFERROR(GETPIVOTDATA("nombre",TCD!$A$3,"date",$C8,"nom",I$4,"motif",$B8),0)</f>
        <v>0</v>
      </c>
    </row>
    <row r="9" spans="2:9" x14ac:dyDescent="0.35">
      <c r="B9" s="7" t="s">
        <v>1</v>
      </c>
      <c r="C9" s="5">
        <f t="shared" si="0"/>
        <v>44211</v>
      </c>
      <c r="D9" s="2">
        <f>IFERROR(GETPIVOTDATA("nombre",TCD!$A$3,"date",$C9,"nom",D$4,"motif",$B9),0)</f>
        <v>0</v>
      </c>
      <c r="E9" s="2">
        <f>IFERROR(GETPIVOTDATA("nombre",TCD!$A$3,"date",$C9,"nom",E$4,"motif",$B9),0)</f>
        <v>0</v>
      </c>
      <c r="F9" s="2">
        <f>IFERROR(GETPIVOTDATA("nombre",TCD!$A$3,"date",$C9,"nom",F$4,"motif",$B9),0)</f>
        <v>0</v>
      </c>
      <c r="G9" s="2">
        <f>IFERROR(GETPIVOTDATA("nombre",TCD!$A$3,"date",$C9,"nom",G$4,"motif",$B9),0)</f>
        <v>0</v>
      </c>
      <c r="H9" s="2">
        <f>IFERROR(GETPIVOTDATA("nombre",TCD!$A$3,"date",$C9,"nom",H$4,"motif",$B9),0)</f>
        <v>0</v>
      </c>
      <c r="I9" s="2">
        <f>IFERROR(GETPIVOTDATA("nombre",TCD!$A$3,"date",$C9,"nom",I$4,"motif",$B9),0)</f>
        <v>0</v>
      </c>
    </row>
    <row r="10" spans="2:9" x14ac:dyDescent="0.35">
      <c r="B10" s="7" t="s">
        <v>1</v>
      </c>
      <c r="C10" s="5">
        <f t="shared" si="0"/>
        <v>44212</v>
      </c>
      <c r="D10" s="2">
        <f>IFERROR(GETPIVOTDATA("nombre",TCD!$A$3,"date",$C10,"nom",D$4,"motif",$B10),0)</f>
        <v>0</v>
      </c>
      <c r="E10" s="2">
        <f>IFERROR(GETPIVOTDATA("nombre",TCD!$A$3,"date",$C10,"nom",E$4,"motif",$B10),0)</f>
        <v>0</v>
      </c>
      <c r="F10" s="2">
        <f>IFERROR(GETPIVOTDATA("nombre",TCD!$A$3,"date",$C10,"nom",F$4,"motif",$B10),0)</f>
        <v>0</v>
      </c>
      <c r="G10" s="2">
        <f>IFERROR(GETPIVOTDATA("nombre",TCD!$A$3,"date",$C10,"nom",G$4,"motif",$B10),0)</f>
        <v>0</v>
      </c>
      <c r="H10" s="2">
        <f>IFERROR(GETPIVOTDATA("nombre",TCD!$A$3,"date",$C10,"nom",H$4,"motif",$B10),0)</f>
        <v>0</v>
      </c>
      <c r="I10" s="2">
        <f>IFERROR(GETPIVOTDATA("nombre",TCD!$A$3,"date",$C10,"nom",I$4,"motif",$B10),0)</f>
        <v>0</v>
      </c>
    </row>
    <row r="11" spans="2:9" x14ac:dyDescent="0.35">
      <c r="B11" s="7" t="s">
        <v>1</v>
      </c>
      <c r="C11" s="5">
        <f>C10+1</f>
        <v>44213</v>
      </c>
      <c r="D11" s="2">
        <f>IFERROR(GETPIVOTDATA("nombre",TCD!$A$3,"date",$C11,"nom",D$4,"motif",$B11),0)</f>
        <v>0</v>
      </c>
      <c r="E11" s="2">
        <f>IFERROR(GETPIVOTDATA("nombre",TCD!$A$3,"date",$C11,"nom",E$4,"motif",$B11),0)</f>
        <v>0</v>
      </c>
      <c r="F11" s="2">
        <f>IFERROR(GETPIVOTDATA("nombre",TCD!$A$3,"date",$C11,"nom",F$4,"motif",$B11),0)</f>
        <v>0</v>
      </c>
      <c r="G11" s="2">
        <f>IFERROR(GETPIVOTDATA("nombre",TCD!$A$3,"date",$C11,"nom",G$4,"motif",$B11),0)</f>
        <v>0</v>
      </c>
      <c r="H11" s="2">
        <f>IFERROR(GETPIVOTDATA("nombre",TCD!$A$3,"date",$C11,"nom",H$4,"motif",$B11),0)</f>
        <v>0</v>
      </c>
      <c r="I11" s="2">
        <f>IFERROR(GETPIVOTDATA("nombre",TCD!$A$3,"date",$C11,"nom",I$4,"motif",$B11),0)</f>
        <v>0</v>
      </c>
    </row>
    <row r="13" spans="2:9" x14ac:dyDescent="0.35">
      <c r="B13" s="3" t="s">
        <v>0</v>
      </c>
      <c r="C13" s="5">
        <f>C5</f>
        <v>44207</v>
      </c>
      <c r="D13" s="2">
        <f>IFERROR(GETPIVOTDATA("nombre",TCD!$A$3,"date",$C13,"nom",D$4,"motif",$B13),0)</f>
        <v>0</v>
      </c>
      <c r="E13" s="2">
        <f>IFERROR(GETPIVOTDATA("nombre",TCD!$A$3,"date",$C13,"nom",E$4,"motif",$B13),0)</f>
        <v>0</v>
      </c>
      <c r="F13" s="2">
        <f>IFERROR(GETPIVOTDATA("nombre",TCD!$A$3,"date",$C13,"nom",F$4,"motif",$B13),0)</f>
        <v>0</v>
      </c>
      <c r="G13" s="2">
        <f>IFERROR(GETPIVOTDATA("nombre",TCD!$A$3,"date",$C13,"nom",G$4,"motif",$B13),0)</f>
        <v>0</v>
      </c>
      <c r="H13" s="2">
        <f>IFERROR(GETPIVOTDATA("nombre",TCD!$A$3,"date",$C13,"nom",H$4,"motif",$B13),0)</f>
        <v>0</v>
      </c>
      <c r="I13" s="2">
        <f>IFERROR(GETPIVOTDATA("nombre",TCD!$A$3,"date",$C13,"nom",I$4,"motif",$B13),0)</f>
        <v>0</v>
      </c>
    </row>
    <row r="14" spans="2:9" x14ac:dyDescent="0.35">
      <c r="B14" s="7" t="s">
        <v>0</v>
      </c>
      <c r="C14" s="5">
        <f>C13+1</f>
        <v>44208</v>
      </c>
      <c r="D14" s="2">
        <f>IFERROR(GETPIVOTDATA("nombre",TCD!$A$3,"date",$C14,"nom",D$4,"motif",$B14),0)</f>
        <v>0</v>
      </c>
      <c r="E14" s="2">
        <f>IFERROR(GETPIVOTDATA("nombre",TCD!$A$3,"date",$C14,"nom",E$4,"motif",$B14),0)</f>
        <v>0</v>
      </c>
      <c r="F14" s="2">
        <f>IFERROR(GETPIVOTDATA("nombre",TCD!$A$3,"date",$C14,"nom",F$4,"motif",$B14),0)</f>
        <v>0</v>
      </c>
      <c r="G14" s="2">
        <f>IFERROR(GETPIVOTDATA("nombre",TCD!$A$3,"date",$C14,"nom",G$4,"motif",$B14),0)</f>
        <v>0</v>
      </c>
      <c r="H14" s="2">
        <f>IFERROR(GETPIVOTDATA("nombre",TCD!$A$3,"date",$C14,"nom",H$4,"motif",$B14),0)</f>
        <v>0</v>
      </c>
      <c r="I14" s="2">
        <f>IFERROR(GETPIVOTDATA("nombre",TCD!$A$3,"date",$C14,"nom",I$4,"motif",$B14),0)</f>
        <v>0</v>
      </c>
    </row>
    <row r="15" spans="2:9" x14ac:dyDescent="0.35">
      <c r="B15" s="7" t="s">
        <v>0</v>
      </c>
      <c r="C15" s="5">
        <f t="shared" ref="C15:C18" si="1">C14+1</f>
        <v>44209</v>
      </c>
      <c r="D15" s="2">
        <f>IFERROR(GETPIVOTDATA("nombre",TCD!$A$3,"date",$C15,"nom",D$4,"motif",$B15),0)</f>
        <v>0</v>
      </c>
      <c r="E15" s="2">
        <f>IFERROR(GETPIVOTDATA("nombre",TCD!$A$3,"date",$C15,"nom",E$4,"motif",$B15),0)</f>
        <v>0</v>
      </c>
      <c r="F15" s="2">
        <f>IFERROR(GETPIVOTDATA("nombre",TCD!$A$3,"date",$C15,"nom",F$4,"motif",$B15),0)</f>
        <v>0</v>
      </c>
      <c r="G15" s="2">
        <f>IFERROR(GETPIVOTDATA("nombre",TCD!$A$3,"date",$C15,"nom",G$4,"motif",$B15),0)</f>
        <v>0</v>
      </c>
      <c r="H15" s="2">
        <f>IFERROR(GETPIVOTDATA("nombre",TCD!$A$3,"date",$C15,"nom",H$4,"motif",$B15),0)</f>
        <v>0</v>
      </c>
      <c r="I15" s="2">
        <f>IFERROR(GETPIVOTDATA("nombre",TCD!$A$3,"date",$C15,"nom",I$4,"motif",$B15),0)</f>
        <v>0</v>
      </c>
    </row>
    <row r="16" spans="2:9" x14ac:dyDescent="0.35">
      <c r="B16" s="7" t="s">
        <v>0</v>
      </c>
      <c r="C16" s="5">
        <f t="shared" si="1"/>
        <v>44210</v>
      </c>
      <c r="D16" s="2">
        <f>IFERROR(GETPIVOTDATA("nombre",TCD!$A$3,"date",$C16,"nom",D$4,"motif",$B16),0)</f>
        <v>0</v>
      </c>
      <c r="E16" s="2">
        <f>IFERROR(GETPIVOTDATA("nombre",TCD!$A$3,"date",$C16,"nom",E$4,"motif",$B16),0)</f>
        <v>0</v>
      </c>
      <c r="F16" s="2">
        <f>IFERROR(GETPIVOTDATA("nombre",TCD!$A$3,"date",$C16,"nom",F$4,"motif",$B16),0)</f>
        <v>0</v>
      </c>
      <c r="G16" s="2">
        <f>IFERROR(GETPIVOTDATA("nombre",TCD!$A$3,"date",$C16,"nom",G$4,"motif",$B16),0)</f>
        <v>0</v>
      </c>
      <c r="H16" s="2">
        <f>IFERROR(GETPIVOTDATA("nombre",TCD!$A$3,"date",$C16,"nom",H$4,"motif",$B16),0)</f>
        <v>0</v>
      </c>
      <c r="I16" s="2">
        <f>IFERROR(GETPIVOTDATA("nombre",TCD!$A$3,"date",$C16,"nom",I$4,"motif",$B16),0)</f>
        <v>0</v>
      </c>
    </row>
    <row r="17" spans="2:9" x14ac:dyDescent="0.35">
      <c r="B17" s="7" t="s">
        <v>0</v>
      </c>
      <c r="C17" s="5">
        <f t="shared" si="1"/>
        <v>44211</v>
      </c>
      <c r="D17" s="2">
        <f>IFERROR(GETPIVOTDATA("nombre",TCD!$A$3,"date",$C17,"nom",D$4,"motif",$B17),0)</f>
        <v>0</v>
      </c>
      <c r="E17" s="2">
        <f>IFERROR(GETPIVOTDATA("nombre",TCD!$A$3,"date",$C17,"nom",E$4,"motif",$B17),0)</f>
        <v>0</v>
      </c>
      <c r="F17" s="2">
        <f>IFERROR(GETPIVOTDATA("nombre",TCD!$A$3,"date",$C17,"nom",F$4,"motif",$B17),0)</f>
        <v>0</v>
      </c>
      <c r="G17" s="2">
        <f>IFERROR(GETPIVOTDATA("nombre",TCD!$A$3,"date",$C17,"nom",G$4,"motif",$B17),0)</f>
        <v>0</v>
      </c>
      <c r="H17" s="2">
        <f>IFERROR(GETPIVOTDATA("nombre",TCD!$A$3,"date",$C17,"nom",H$4,"motif",$B17),0)</f>
        <v>0</v>
      </c>
      <c r="I17" s="2">
        <f>IFERROR(GETPIVOTDATA("nombre",TCD!$A$3,"date",$C17,"nom",I$4,"motif",$B17),0)</f>
        <v>0</v>
      </c>
    </row>
    <row r="18" spans="2:9" x14ac:dyDescent="0.35">
      <c r="B18" s="7" t="s">
        <v>0</v>
      </c>
      <c r="C18" s="5">
        <f t="shared" si="1"/>
        <v>44212</v>
      </c>
      <c r="D18" s="2">
        <f>IFERROR(GETPIVOTDATA("nombre",TCD!$A$3,"date",$C18,"nom",D$4,"motif",$B18),0)</f>
        <v>0</v>
      </c>
      <c r="E18" s="2">
        <f>IFERROR(GETPIVOTDATA("nombre",TCD!$A$3,"date",$C18,"nom",E$4,"motif",$B18),0)</f>
        <v>0</v>
      </c>
      <c r="F18" s="2">
        <f>IFERROR(GETPIVOTDATA("nombre",TCD!$A$3,"date",$C18,"nom",F$4,"motif",$B18),0)</f>
        <v>0</v>
      </c>
      <c r="G18" s="2">
        <f>IFERROR(GETPIVOTDATA("nombre",TCD!$A$3,"date",$C18,"nom",G$4,"motif",$B18),0)</f>
        <v>0</v>
      </c>
      <c r="H18" s="2">
        <f>IFERROR(GETPIVOTDATA("nombre",TCD!$A$3,"date",$C18,"nom",H$4,"motif",$B18),0)</f>
        <v>0</v>
      </c>
      <c r="I18" s="2">
        <f>IFERROR(GETPIVOTDATA("nombre",TCD!$A$3,"date",$C18,"nom",I$4,"motif",$B18),0)</f>
        <v>0</v>
      </c>
    </row>
    <row r="19" spans="2:9" x14ac:dyDescent="0.35">
      <c r="B19" s="7" t="s">
        <v>0</v>
      </c>
      <c r="C19" s="5">
        <f>C18+1</f>
        <v>44213</v>
      </c>
      <c r="D19" s="2">
        <f>IFERROR(GETPIVOTDATA("nombre",TCD!$A$3,"date",$C19,"nom",D$4,"motif",$B19),0)</f>
        <v>0</v>
      </c>
      <c r="E19" s="2">
        <f>IFERROR(GETPIVOTDATA("nombre",TCD!$A$3,"date",$C19,"nom",E$4,"motif",$B19),0)</f>
        <v>0</v>
      </c>
      <c r="F19" s="2">
        <f>IFERROR(GETPIVOTDATA("nombre",TCD!$A$3,"date",$C19,"nom",F$4,"motif",$B19),0)</f>
        <v>0</v>
      </c>
      <c r="G19" s="2">
        <f>IFERROR(GETPIVOTDATA("nombre",TCD!$A$3,"date",$C19,"nom",G$4,"motif",$B19),0)</f>
        <v>0</v>
      </c>
      <c r="H19" s="2">
        <f>IFERROR(GETPIVOTDATA("nombre",TCD!$A$3,"date",$C19,"nom",H$4,"motif",$B19),0)</f>
        <v>0</v>
      </c>
      <c r="I19" s="2">
        <f>IFERROR(GETPIVOTDATA("nombre",TCD!$A$3,"date",$C19,"nom",I$4,"motif",$B19),0)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9"/>
  <sheetViews>
    <sheetView workbookViewId="0">
      <selection activeCell="F19" sqref="F19"/>
    </sheetView>
  </sheetViews>
  <sheetFormatPr baseColWidth="10" defaultRowHeight="14.5" x14ac:dyDescent="0.35"/>
  <cols>
    <col min="1" max="1" width="16.81640625" bestFit="1" customWidth="1"/>
    <col min="2" max="2" width="14.1796875" bestFit="1" customWidth="1"/>
    <col min="3" max="3" width="7.36328125" bestFit="1" customWidth="1"/>
    <col min="4" max="4" width="7.6328125" bestFit="1" customWidth="1"/>
    <col min="5" max="5" width="9.08984375" bestFit="1" customWidth="1"/>
    <col min="6" max="6" width="7.36328125" customWidth="1"/>
    <col min="7" max="7" width="6.90625" customWidth="1"/>
    <col min="8" max="8" width="6.36328125" customWidth="1"/>
    <col min="9" max="10" width="11.7265625" bestFit="1" customWidth="1"/>
  </cols>
  <sheetData>
    <row r="1" spans="1:9" ht="58" x14ac:dyDescent="0.35">
      <c r="A1" s="14" t="s">
        <v>27</v>
      </c>
    </row>
    <row r="3" spans="1:9" x14ac:dyDescent="0.35">
      <c r="A3" s="8" t="s">
        <v>26</v>
      </c>
      <c r="B3" s="8" t="s">
        <v>22</v>
      </c>
    </row>
    <row r="4" spans="1:9" x14ac:dyDescent="0.35">
      <c r="B4" t="s">
        <v>3</v>
      </c>
      <c r="D4" t="s">
        <v>2</v>
      </c>
      <c r="E4" t="s">
        <v>4</v>
      </c>
      <c r="F4" t="s">
        <v>5</v>
      </c>
      <c r="G4" t="s">
        <v>6</v>
      </c>
      <c r="H4" t="s">
        <v>7</v>
      </c>
      <c r="I4" t="s">
        <v>17</v>
      </c>
    </row>
    <row r="5" spans="1:9" x14ac:dyDescent="0.35">
      <c r="A5" s="8" t="s">
        <v>23</v>
      </c>
      <c r="B5" t="s">
        <v>1</v>
      </c>
      <c r="C5" t="s">
        <v>0</v>
      </c>
      <c r="D5" t="s">
        <v>1</v>
      </c>
      <c r="E5" t="s">
        <v>1</v>
      </c>
      <c r="F5" t="s">
        <v>1</v>
      </c>
      <c r="G5" t="s">
        <v>1</v>
      </c>
      <c r="H5" t="s">
        <v>1</v>
      </c>
    </row>
    <row r="6" spans="1:9" x14ac:dyDescent="0.35">
      <c r="A6" s="11">
        <v>2021</v>
      </c>
      <c r="B6" s="10"/>
      <c r="C6" s="10"/>
      <c r="D6" s="10"/>
      <c r="E6" s="10"/>
      <c r="F6" s="10"/>
      <c r="G6" s="10"/>
      <c r="H6" s="10"/>
      <c r="I6" s="10"/>
    </row>
    <row r="7" spans="1:9" x14ac:dyDescent="0.35">
      <c r="A7" s="12" t="s">
        <v>24</v>
      </c>
      <c r="B7" s="10"/>
      <c r="C7" s="10"/>
      <c r="D7" s="10"/>
      <c r="E7" s="10"/>
      <c r="F7" s="10"/>
      <c r="G7" s="10"/>
      <c r="H7" s="10"/>
      <c r="I7" s="10"/>
    </row>
    <row r="8" spans="1:9" x14ac:dyDescent="0.35">
      <c r="A8" s="13">
        <v>2</v>
      </c>
      <c r="B8" s="10">
        <v>0</v>
      </c>
      <c r="C8" s="10"/>
      <c r="D8" s="10">
        <v>0</v>
      </c>
      <c r="E8" s="10">
        <v>0</v>
      </c>
      <c r="F8" s="10">
        <v>0</v>
      </c>
      <c r="G8" s="10">
        <v>0</v>
      </c>
      <c r="H8" s="10">
        <v>0</v>
      </c>
      <c r="I8" s="10">
        <v>0</v>
      </c>
    </row>
    <row r="9" spans="1:9" x14ac:dyDescent="0.35">
      <c r="A9" s="11" t="s">
        <v>17</v>
      </c>
      <c r="B9" s="10">
        <v>0</v>
      </c>
      <c r="C9" s="10"/>
      <c r="D9" s="10">
        <v>0</v>
      </c>
      <c r="E9" s="10">
        <v>0</v>
      </c>
      <c r="F9" s="10">
        <v>0</v>
      </c>
      <c r="G9" s="10">
        <v>0</v>
      </c>
      <c r="H9" s="10">
        <v>0</v>
      </c>
      <c r="I9" s="10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TCD</vt:lpstr>
      <vt:lpstr>BdD</vt:lpstr>
      <vt:lpstr>semaine</vt:lpstr>
      <vt:lpstr>synthèse</vt:lpstr>
      <vt:lpstr>_CP</vt:lpstr>
      <vt:lpstr>_R8</vt:lpstr>
    </vt:vector>
  </TitlesOfParts>
  <Company>HEINEKEN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Giraud</dc:creator>
  <cp:lastModifiedBy>Michel</cp:lastModifiedBy>
  <dcterms:created xsi:type="dcterms:W3CDTF">2020-12-21T08:51:00Z</dcterms:created>
  <dcterms:modified xsi:type="dcterms:W3CDTF">2020-12-24T15:59:16Z</dcterms:modified>
</cp:coreProperties>
</file>