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0" yWindow="0" windowWidth="19200" windowHeight="7580" tabRatio="900" activeTab="3"/>
  </bookViews>
  <sheets>
    <sheet name="x" sheetId="9" r:id="rId1"/>
    <sheet name="xy" sheetId="10" r:id="rId2"/>
    <sheet name="y" sheetId="8" r:id="rId3"/>
    <sheet name="coef x" sheetId="11" r:id="rId4"/>
    <sheet name="coef y" sheetId="12" r:id="rId5"/>
  </sheets>
  <functionGroups builtInGroupCount="18"/>
  <calcPr calcId="152511"/>
</workbook>
</file>

<file path=xl/calcChain.xml><?xml version="1.0" encoding="utf-8"?>
<calcChain xmlns="http://schemas.openxmlformats.org/spreadsheetml/2006/main">
  <c r="M12" i="12" l="1"/>
  <c r="J12" i="12"/>
  <c r="M12" i="11"/>
  <c r="J12" i="11"/>
  <c r="H12" i="12"/>
  <c r="G12" i="12"/>
  <c r="F12" i="12"/>
  <c r="E12" i="12"/>
  <c r="H12" i="11"/>
  <c r="G12" i="11"/>
  <c r="F12" i="11"/>
  <c r="E12" i="11"/>
  <c r="E23" i="9" l="1"/>
  <c r="E22" i="9"/>
  <c r="E21" i="9"/>
  <c r="E20" i="9"/>
  <c r="E19" i="9"/>
  <c r="E18" i="9"/>
  <c r="E17" i="9"/>
  <c r="E16" i="9"/>
  <c r="E15" i="9"/>
  <c r="E14" i="9"/>
  <c r="E13" i="9"/>
  <c r="E12" i="9"/>
  <c r="E11" i="9"/>
  <c r="E10" i="9"/>
  <c r="E9" i="9"/>
  <c r="E8" i="9"/>
  <c r="G7" i="9"/>
  <c r="F7" i="9"/>
  <c r="F2" i="9" a="1"/>
  <c r="G2" i="9" s="1"/>
  <c r="G7" i="8"/>
  <c r="F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F2" i="9" l="1"/>
  <c r="H2" i="9"/>
  <c r="I2" i="9"/>
  <c r="F2" i="8" a="1"/>
  <c r="I2" i="8" s="1"/>
  <c r="G23" i="9" l="1"/>
  <c r="G19" i="9"/>
  <c r="G15" i="9"/>
  <c r="G11" i="9"/>
  <c r="G13" i="9"/>
  <c r="G22" i="9"/>
  <c r="G18" i="9"/>
  <c r="G14" i="9"/>
  <c r="G10" i="9"/>
  <c r="G20" i="9"/>
  <c r="G16" i="9"/>
  <c r="G12" i="9"/>
  <c r="G8" i="9"/>
  <c r="G21" i="9"/>
  <c r="G17" i="9"/>
  <c r="G9" i="9"/>
  <c r="F2" i="8"/>
  <c r="G2" i="8"/>
  <c r="H2" i="8"/>
  <c r="A8" i="10"/>
  <c r="A9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C13" i="8"/>
  <c r="C10" i="8"/>
  <c r="C11" i="8"/>
  <c r="C12" i="8"/>
  <c r="C21" i="8"/>
  <c r="C19" i="8"/>
  <c r="C9" i="8"/>
  <c r="C17" i="8"/>
  <c r="C14" i="8"/>
  <c r="C15" i="8"/>
  <c r="C20" i="8"/>
  <c r="C18" i="8"/>
  <c r="C16" i="8"/>
  <c r="C22" i="8"/>
  <c r="C23" i="8"/>
  <c r="C8" i="8"/>
  <c r="C14" i="9"/>
  <c r="C10" i="9"/>
  <c r="C20" i="9"/>
  <c r="C9" i="9"/>
  <c r="C19" i="9"/>
  <c r="C11" i="9"/>
  <c r="C17" i="9"/>
  <c r="C21" i="9"/>
  <c r="C23" i="9"/>
  <c r="C12" i="9"/>
  <c r="C13" i="9"/>
  <c r="C22" i="9"/>
  <c r="C15" i="9"/>
  <c r="C8" i="9"/>
  <c r="C16" i="9"/>
  <c r="C18" i="9"/>
  <c r="F8" i="8" l="1"/>
  <c r="C8" i="10"/>
  <c r="F23" i="8"/>
  <c r="C23" i="10"/>
  <c r="F22" i="8"/>
  <c r="C22" i="10"/>
  <c r="F16" i="8"/>
  <c r="C16" i="10"/>
  <c r="F18" i="8"/>
  <c r="C18" i="10"/>
  <c r="F20" i="8"/>
  <c r="C20" i="10"/>
  <c r="F15" i="8"/>
  <c r="C15" i="10"/>
  <c r="F14" i="8"/>
  <c r="C14" i="10"/>
  <c r="F17" i="8"/>
  <c r="C17" i="10"/>
  <c r="F9" i="8"/>
  <c r="C9" i="10"/>
  <c r="F19" i="8"/>
  <c r="C19" i="10"/>
  <c r="F21" i="8"/>
  <c r="C21" i="10"/>
  <c r="F12" i="8"/>
  <c r="C12" i="10"/>
  <c r="F11" i="8"/>
  <c r="C11" i="10"/>
  <c r="F10" i="8"/>
  <c r="C10" i="10"/>
  <c r="F13" i="8"/>
  <c r="C13" i="10"/>
  <c r="F18" i="9"/>
  <c r="F16" i="9"/>
  <c r="F8" i="9"/>
  <c r="F15" i="9"/>
  <c r="F22" i="9"/>
  <c r="F13" i="9"/>
  <c r="F12" i="9"/>
  <c r="F23" i="9"/>
  <c r="F21" i="9"/>
  <c r="F17" i="9"/>
  <c r="F11" i="9"/>
  <c r="F19" i="9"/>
  <c r="F9" i="9"/>
  <c r="F20" i="9"/>
  <c r="F10" i="9"/>
  <c r="F14" i="9"/>
  <c r="G23" i="8"/>
  <c r="G19" i="8"/>
  <c r="G15" i="8"/>
  <c r="G11" i="8"/>
  <c r="G22" i="8"/>
  <c r="G18" i="8"/>
  <c r="G14" i="8"/>
  <c r="G10" i="8"/>
  <c r="G21" i="8"/>
  <c r="G17" i="8"/>
  <c r="G13" i="8"/>
  <c r="G9" i="8"/>
  <c r="G20" i="8"/>
  <c r="G16" i="8"/>
  <c r="G12" i="8"/>
  <c r="G8" i="8"/>
  <c r="B23" i="10"/>
  <c r="B16" i="10"/>
  <c r="B9" i="10"/>
  <c r="B8" i="10"/>
  <c r="B19" i="10"/>
  <c r="B21" i="10"/>
  <c r="B20" i="10"/>
  <c r="B15" i="10"/>
  <c r="B18" i="10"/>
  <c r="B17" i="10"/>
  <c r="B10" i="10"/>
  <c r="B22" i="10"/>
  <c r="B12" i="10"/>
  <c r="B11" i="10"/>
  <c r="B14" i="10"/>
  <c r="B13" i="10"/>
</calcChain>
</file>

<file path=xl/sharedStrings.xml><?xml version="1.0" encoding="utf-8"?>
<sst xmlns="http://schemas.openxmlformats.org/spreadsheetml/2006/main" count="32" uniqueCount="17">
  <si>
    <t>x</t>
  </si>
  <si>
    <t>ordre</t>
  </si>
  <si>
    <t>y</t>
  </si>
  <si>
    <t>LAGRANGE</t>
  </si>
  <si>
    <t>DROITEREG</t>
  </si>
  <si>
    <r>
      <t>coeff x</t>
    </r>
    <r>
      <rPr>
        <vertAlign val="superscript"/>
        <sz val="10"/>
        <rFont val="Arial"/>
        <family val="2"/>
      </rPr>
      <t>3</t>
    </r>
  </si>
  <si>
    <r>
      <t>coeff x</t>
    </r>
    <r>
      <rPr>
        <vertAlign val="superscript"/>
        <sz val="10"/>
        <rFont val="Arial"/>
        <family val="2"/>
      </rPr>
      <t>2</t>
    </r>
  </si>
  <si>
    <r>
      <t>coeff x</t>
    </r>
    <r>
      <rPr>
        <sz val="10"/>
        <rFont val="Arial"/>
      </rPr>
      <t/>
    </r>
  </si>
  <si>
    <t>coeff Cte</t>
  </si>
  <si>
    <t>den1</t>
  </si>
  <si>
    <t>den2</t>
  </si>
  <si>
    <t>den3</t>
  </si>
  <si>
    <t>den4</t>
  </si>
  <si>
    <t>coef x3</t>
  </si>
  <si>
    <t>coef x2</t>
  </si>
  <si>
    <t>coef x1</t>
  </si>
  <si>
    <t>coef x0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</si>
</sst>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0"/>
      <name val="Arial"/>
    </font>
    <font>
      <sz val="12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vertAlign val="superscript"/>
      <sz val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0" xfId="0" applyFont="1" applyFill="1" applyBorder="1"/>
    <xf numFmtId="0" fontId="2" fillId="2" borderId="0" xfId="0" applyFont="1" applyFill="1" applyBorder="1"/>
    <xf numFmtId="0" fontId="2" fillId="3" borderId="0" xfId="0" applyFont="1" applyFill="1" applyBorder="1"/>
    <xf numFmtId="0" fontId="1" fillId="3" borderId="0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164" fontId="3" fillId="3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center"/>
    </xf>
    <xf numFmtId="0" fontId="2" fillId="2" borderId="1" xfId="0" applyFont="1" applyFill="1" applyBorder="1"/>
    <xf numFmtId="0" fontId="0" fillId="2" borderId="1" xfId="0" applyFill="1" applyBorder="1" applyAlignment="1">
      <alignment horizontal="center"/>
    </xf>
    <xf numFmtId="0" fontId="5" fillId="3" borderId="0" xfId="0" applyFont="1" applyFill="1" applyBorder="1"/>
    <xf numFmtId="0" fontId="5" fillId="2" borderId="0" xfId="0" applyFont="1" applyFill="1" applyBorder="1"/>
    <xf numFmtId="164" fontId="2" fillId="3" borderId="1" xfId="0" applyNumberFormat="1" applyFont="1" applyFill="1" applyBorder="1"/>
    <xf numFmtId="0" fontId="0" fillId="0" borderId="0" xfId="0" applyAlignment="1">
      <alignment horizontal="center"/>
    </xf>
    <xf numFmtId="0" fontId="0" fillId="4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x!$G$7</c:f>
              <c:strCache>
                <c:ptCount val="1"/>
                <c:pt idx="0">
                  <c:v>DROITEREG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x!$E$8:$E$23</c:f>
              <c:numCache>
                <c:formatCode>0.0</c:formatCode>
                <c:ptCount val="16"/>
                <c:pt idx="0">
                  <c:v>1</c:v>
                </c:pt>
                <c:pt idx="1">
                  <c:v>1.2</c:v>
                </c:pt>
                <c:pt idx="2">
                  <c:v>1.4</c:v>
                </c:pt>
                <c:pt idx="3">
                  <c:v>1.6</c:v>
                </c:pt>
                <c:pt idx="4">
                  <c:v>1.8</c:v>
                </c:pt>
                <c:pt idx="5">
                  <c:v>2</c:v>
                </c:pt>
                <c:pt idx="6">
                  <c:v>2.2000000000000002</c:v>
                </c:pt>
                <c:pt idx="7">
                  <c:v>2.4</c:v>
                </c:pt>
                <c:pt idx="8">
                  <c:v>2.6</c:v>
                </c:pt>
                <c:pt idx="9">
                  <c:v>2.8</c:v>
                </c:pt>
                <c:pt idx="10">
                  <c:v>3</c:v>
                </c:pt>
                <c:pt idx="11">
                  <c:v>3.2</c:v>
                </c:pt>
                <c:pt idx="12">
                  <c:v>3.4</c:v>
                </c:pt>
                <c:pt idx="13">
                  <c:v>3.6</c:v>
                </c:pt>
                <c:pt idx="14">
                  <c:v>3.8</c:v>
                </c:pt>
                <c:pt idx="15">
                  <c:v>4</c:v>
                </c:pt>
              </c:numCache>
            </c:numRef>
          </c:cat>
          <c:val>
            <c:numRef>
              <c:f>x!$G$8:$G$23</c:f>
              <c:numCache>
                <c:formatCode>General</c:formatCode>
                <c:ptCount val="16"/>
                <c:pt idx="0">
                  <c:v>0</c:v>
                </c:pt>
                <c:pt idx="1">
                  <c:v>-0.35999999999999854</c:v>
                </c:pt>
                <c:pt idx="2">
                  <c:v>-0.63999999999999746</c:v>
                </c:pt>
                <c:pt idx="3">
                  <c:v>-0.83999999999999764</c:v>
                </c:pt>
                <c:pt idx="4">
                  <c:v>-0.95999999999999774</c:v>
                </c:pt>
                <c:pt idx="5">
                  <c:v>-0.99999999999999778</c:v>
                </c:pt>
                <c:pt idx="6">
                  <c:v>-0.95999999999999819</c:v>
                </c:pt>
                <c:pt idx="7">
                  <c:v>-0.83999999999999808</c:v>
                </c:pt>
                <c:pt idx="8">
                  <c:v>-0.63999999999999968</c:v>
                </c:pt>
                <c:pt idx="9">
                  <c:v>-0.35999999999999943</c:v>
                </c:pt>
                <c:pt idx="10">
                  <c:v>0</c:v>
                </c:pt>
                <c:pt idx="11">
                  <c:v>0.44000000000000039</c:v>
                </c:pt>
                <c:pt idx="12">
                  <c:v>0.95999999999999819</c:v>
                </c:pt>
                <c:pt idx="13">
                  <c:v>1.5599999999999978</c:v>
                </c:pt>
                <c:pt idx="14">
                  <c:v>2.2399999999999993</c:v>
                </c:pt>
                <c:pt idx="15">
                  <c:v>2.9999999999999991</c:v>
                </c:pt>
              </c:numCache>
            </c:numRef>
          </c:val>
          <c:smooth val="0"/>
        </c:ser>
        <c:ser>
          <c:idx val="0"/>
          <c:order val="1"/>
          <c:tx>
            <c:strRef>
              <c:f>x!$F$7</c:f>
              <c:strCache>
                <c:ptCount val="1"/>
                <c:pt idx="0">
                  <c:v>LAGRANGE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x!$E$8:$E$23</c:f>
              <c:numCache>
                <c:formatCode>0.0</c:formatCode>
                <c:ptCount val="16"/>
                <c:pt idx="0">
                  <c:v>1</c:v>
                </c:pt>
                <c:pt idx="1">
                  <c:v>1.2</c:v>
                </c:pt>
                <c:pt idx="2">
                  <c:v>1.4</c:v>
                </c:pt>
                <c:pt idx="3">
                  <c:v>1.6</c:v>
                </c:pt>
                <c:pt idx="4">
                  <c:v>1.8</c:v>
                </c:pt>
                <c:pt idx="5">
                  <c:v>2</c:v>
                </c:pt>
                <c:pt idx="6">
                  <c:v>2.2000000000000002</c:v>
                </c:pt>
                <c:pt idx="7">
                  <c:v>2.4</c:v>
                </c:pt>
                <c:pt idx="8">
                  <c:v>2.6</c:v>
                </c:pt>
                <c:pt idx="9">
                  <c:v>2.8</c:v>
                </c:pt>
                <c:pt idx="10">
                  <c:v>3</c:v>
                </c:pt>
                <c:pt idx="11">
                  <c:v>3.2</c:v>
                </c:pt>
                <c:pt idx="12">
                  <c:v>3.4</c:v>
                </c:pt>
                <c:pt idx="13">
                  <c:v>3.6</c:v>
                </c:pt>
                <c:pt idx="14">
                  <c:v>3.8</c:v>
                </c:pt>
                <c:pt idx="15">
                  <c:v>4</c:v>
                </c:pt>
              </c:numCache>
            </c:numRef>
          </c:cat>
          <c:val>
            <c:numRef>
              <c:f>x!$F$8:$F$23</c:f>
              <c:numCache>
                <c:formatCode>0.0</c:formatCode>
                <c:ptCount val="16"/>
                <c:pt idx="0">
                  <c:v>0</c:v>
                </c:pt>
                <c:pt idx="1">
                  <c:v>-0.35999999999999988</c:v>
                </c:pt>
                <c:pt idx="2">
                  <c:v>-0.6399999999999999</c:v>
                </c:pt>
                <c:pt idx="3">
                  <c:v>-0.84000000000000008</c:v>
                </c:pt>
                <c:pt idx="4">
                  <c:v>-0.96000000000000008</c:v>
                </c:pt>
                <c:pt idx="5">
                  <c:v>-1</c:v>
                </c:pt>
                <c:pt idx="6">
                  <c:v>-0.96</c:v>
                </c:pt>
                <c:pt idx="7">
                  <c:v>-0.84000000000000008</c:v>
                </c:pt>
                <c:pt idx="8">
                  <c:v>-0.6399999999999999</c:v>
                </c:pt>
                <c:pt idx="9">
                  <c:v>-0.36000000000000026</c:v>
                </c:pt>
                <c:pt idx="10">
                  <c:v>0</c:v>
                </c:pt>
                <c:pt idx="11">
                  <c:v>0.4400000000000005</c:v>
                </c:pt>
                <c:pt idx="12">
                  <c:v>0.95999999999999974</c:v>
                </c:pt>
                <c:pt idx="13">
                  <c:v>1.5600000000000003</c:v>
                </c:pt>
                <c:pt idx="14">
                  <c:v>2.2399999999999993</c:v>
                </c:pt>
                <c:pt idx="15">
                  <c:v>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1420976"/>
        <c:axId val="161419800"/>
      </c:lineChart>
      <c:catAx>
        <c:axId val="161420976"/>
        <c:scaling>
          <c:orientation val="minMax"/>
        </c:scaling>
        <c:delete val="0"/>
        <c:axPos val="b"/>
        <c:numFmt formatCode="0.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1419800"/>
        <c:crosses val="autoZero"/>
        <c:auto val="1"/>
        <c:lblAlgn val="ctr"/>
        <c:lblOffset val="100"/>
        <c:noMultiLvlLbl val="0"/>
      </c:catAx>
      <c:valAx>
        <c:axId val="161419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14209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xy!$B$8:$B$23</c:f>
              <c:numCache>
                <c:formatCode>General</c:formatCode>
                <c:ptCount val="16"/>
                <c:pt idx="0">
                  <c:v>0</c:v>
                </c:pt>
                <c:pt idx="1">
                  <c:v>-0.35999999999999988</c:v>
                </c:pt>
                <c:pt idx="2">
                  <c:v>-0.6399999999999999</c:v>
                </c:pt>
                <c:pt idx="3">
                  <c:v>-0.84000000000000008</c:v>
                </c:pt>
                <c:pt idx="4">
                  <c:v>-0.96000000000000008</c:v>
                </c:pt>
                <c:pt idx="5">
                  <c:v>-1</c:v>
                </c:pt>
                <c:pt idx="6">
                  <c:v>-0.96</c:v>
                </c:pt>
                <c:pt idx="7">
                  <c:v>-0.84000000000000008</c:v>
                </c:pt>
                <c:pt idx="8">
                  <c:v>-0.6399999999999999</c:v>
                </c:pt>
                <c:pt idx="9">
                  <c:v>-0.36000000000000026</c:v>
                </c:pt>
                <c:pt idx="10">
                  <c:v>0</c:v>
                </c:pt>
                <c:pt idx="11">
                  <c:v>0.4400000000000005</c:v>
                </c:pt>
                <c:pt idx="12">
                  <c:v>0.95999999999999974</c:v>
                </c:pt>
                <c:pt idx="13">
                  <c:v>1.5600000000000003</c:v>
                </c:pt>
                <c:pt idx="14">
                  <c:v>2.2399999999999993</c:v>
                </c:pt>
                <c:pt idx="15">
                  <c:v>3</c:v>
                </c:pt>
              </c:numCache>
            </c:numRef>
          </c:xVal>
          <c:yVal>
            <c:numRef>
              <c:f>xy!$C$8:$C$23</c:f>
              <c:numCache>
                <c:formatCode>General</c:formatCode>
                <c:ptCount val="16"/>
                <c:pt idx="0">
                  <c:v>2.5</c:v>
                </c:pt>
                <c:pt idx="1">
                  <c:v>2.4359999999999999</c:v>
                </c:pt>
                <c:pt idx="2">
                  <c:v>2.2880000000000003</c:v>
                </c:pt>
                <c:pt idx="3">
                  <c:v>2.0720000000000001</c:v>
                </c:pt>
                <c:pt idx="4">
                  <c:v>1.804</c:v>
                </c:pt>
                <c:pt idx="5">
                  <c:v>1.5</c:v>
                </c:pt>
                <c:pt idx="6">
                  <c:v>1.1759999999999997</c:v>
                </c:pt>
                <c:pt idx="7">
                  <c:v>0.8480000000000002</c:v>
                </c:pt>
                <c:pt idx="8">
                  <c:v>0.53199999999999981</c:v>
                </c:pt>
                <c:pt idx="9">
                  <c:v>0.24400000000000022</c:v>
                </c:pt>
                <c:pt idx="10">
                  <c:v>0</c:v>
                </c:pt>
                <c:pt idx="11">
                  <c:v>-0.18400000000000011</c:v>
                </c:pt>
                <c:pt idx="12">
                  <c:v>-0.29199999999999993</c:v>
                </c:pt>
                <c:pt idx="13">
                  <c:v>-0.30799999999999994</c:v>
                </c:pt>
                <c:pt idx="14">
                  <c:v>-0.21600000000000014</c:v>
                </c:pt>
                <c:pt idx="15">
                  <c:v>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61420584"/>
        <c:axId val="161421368"/>
      </c:scatterChart>
      <c:valAx>
        <c:axId val="1614205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1421368"/>
        <c:crosses val="autoZero"/>
        <c:crossBetween val="midCat"/>
      </c:valAx>
      <c:valAx>
        <c:axId val="1614213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142058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y!$G$7</c:f>
              <c:strCache>
                <c:ptCount val="1"/>
                <c:pt idx="0">
                  <c:v>DROITEREG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y!$E$8:$E$23</c:f>
              <c:numCache>
                <c:formatCode>0.0</c:formatCode>
                <c:ptCount val="16"/>
                <c:pt idx="0">
                  <c:v>1</c:v>
                </c:pt>
                <c:pt idx="1">
                  <c:v>1.2</c:v>
                </c:pt>
                <c:pt idx="2">
                  <c:v>1.4</c:v>
                </c:pt>
                <c:pt idx="3">
                  <c:v>1.6</c:v>
                </c:pt>
                <c:pt idx="4">
                  <c:v>1.8</c:v>
                </c:pt>
                <c:pt idx="5">
                  <c:v>2</c:v>
                </c:pt>
                <c:pt idx="6">
                  <c:v>2.2000000000000002</c:v>
                </c:pt>
                <c:pt idx="7">
                  <c:v>2.4</c:v>
                </c:pt>
                <c:pt idx="8">
                  <c:v>2.6</c:v>
                </c:pt>
                <c:pt idx="9">
                  <c:v>2.8</c:v>
                </c:pt>
                <c:pt idx="10">
                  <c:v>3</c:v>
                </c:pt>
                <c:pt idx="11">
                  <c:v>3.2</c:v>
                </c:pt>
                <c:pt idx="12">
                  <c:v>3.4</c:v>
                </c:pt>
                <c:pt idx="13">
                  <c:v>3.6</c:v>
                </c:pt>
                <c:pt idx="14">
                  <c:v>3.8</c:v>
                </c:pt>
                <c:pt idx="15">
                  <c:v>4</c:v>
                </c:pt>
              </c:numCache>
            </c:numRef>
          </c:cat>
          <c:val>
            <c:numRef>
              <c:f>y!$G$8:$G$23</c:f>
              <c:numCache>
                <c:formatCode>General</c:formatCode>
                <c:ptCount val="16"/>
                <c:pt idx="0">
                  <c:v>2.5000000000000018</c:v>
                </c:pt>
                <c:pt idx="1">
                  <c:v>2.4360000000000008</c:v>
                </c:pt>
                <c:pt idx="2">
                  <c:v>2.2879999999999989</c:v>
                </c:pt>
                <c:pt idx="3">
                  <c:v>2.0719999999999983</c:v>
                </c:pt>
                <c:pt idx="4">
                  <c:v>1.8039999999999985</c:v>
                </c:pt>
                <c:pt idx="5">
                  <c:v>1.4999999999999982</c:v>
                </c:pt>
                <c:pt idx="6">
                  <c:v>1.1759999999999984</c:v>
                </c:pt>
                <c:pt idx="7">
                  <c:v>0.84799999999999898</c:v>
                </c:pt>
                <c:pt idx="8">
                  <c:v>0.53199999999999825</c:v>
                </c:pt>
                <c:pt idx="9">
                  <c:v>0.24399999999999622</c:v>
                </c:pt>
                <c:pt idx="10">
                  <c:v>-1.7763568394002505E-15</c:v>
                </c:pt>
                <c:pt idx="11">
                  <c:v>-0.18400000000000283</c:v>
                </c:pt>
                <c:pt idx="12">
                  <c:v>-0.29200000000000159</c:v>
                </c:pt>
                <c:pt idx="13">
                  <c:v>-0.30800000000000161</c:v>
                </c:pt>
                <c:pt idx="14">
                  <c:v>-0.21600000000000286</c:v>
                </c:pt>
                <c:pt idx="15">
                  <c:v>-1.7763568394002505E-15</c:v>
                </c:pt>
              </c:numCache>
            </c:numRef>
          </c:val>
          <c:smooth val="0"/>
        </c:ser>
        <c:ser>
          <c:idx val="0"/>
          <c:order val="1"/>
          <c:tx>
            <c:strRef>
              <c:f>y!$F$7</c:f>
              <c:strCache>
                <c:ptCount val="1"/>
                <c:pt idx="0">
                  <c:v>LAGRANGE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y!$E$8:$E$23</c:f>
              <c:numCache>
                <c:formatCode>0.0</c:formatCode>
                <c:ptCount val="16"/>
                <c:pt idx="0">
                  <c:v>1</c:v>
                </c:pt>
                <c:pt idx="1">
                  <c:v>1.2</c:v>
                </c:pt>
                <c:pt idx="2">
                  <c:v>1.4</c:v>
                </c:pt>
                <c:pt idx="3">
                  <c:v>1.6</c:v>
                </c:pt>
                <c:pt idx="4">
                  <c:v>1.8</c:v>
                </c:pt>
                <c:pt idx="5">
                  <c:v>2</c:v>
                </c:pt>
                <c:pt idx="6">
                  <c:v>2.2000000000000002</c:v>
                </c:pt>
                <c:pt idx="7">
                  <c:v>2.4</c:v>
                </c:pt>
                <c:pt idx="8">
                  <c:v>2.6</c:v>
                </c:pt>
                <c:pt idx="9">
                  <c:v>2.8</c:v>
                </c:pt>
                <c:pt idx="10">
                  <c:v>3</c:v>
                </c:pt>
                <c:pt idx="11">
                  <c:v>3.2</c:v>
                </c:pt>
                <c:pt idx="12">
                  <c:v>3.4</c:v>
                </c:pt>
                <c:pt idx="13">
                  <c:v>3.6</c:v>
                </c:pt>
                <c:pt idx="14">
                  <c:v>3.8</c:v>
                </c:pt>
                <c:pt idx="15">
                  <c:v>4</c:v>
                </c:pt>
              </c:numCache>
            </c:numRef>
          </c:cat>
          <c:val>
            <c:numRef>
              <c:f>y!$F$8:$F$23</c:f>
              <c:numCache>
                <c:formatCode>0.0</c:formatCode>
                <c:ptCount val="16"/>
                <c:pt idx="0">
                  <c:v>2.5</c:v>
                </c:pt>
                <c:pt idx="1">
                  <c:v>2.4359999999999999</c:v>
                </c:pt>
                <c:pt idx="2">
                  <c:v>2.2880000000000003</c:v>
                </c:pt>
                <c:pt idx="3">
                  <c:v>2.0720000000000001</c:v>
                </c:pt>
                <c:pt idx="4">
                  <c:v>1.804</c:v>
                </c:pt>
                <c:pt idx="5">
                  <c:v>1.5</c:v>
                </c:pt>
                <c:pt idx="6">
                  <c:v>1.1759999999999997</c:v>
                </c:pt>
                <c:pt idx="7">
                  <c:v>0.8480000000000002</c:v>
                </c:pt>
                <c:pt idx="8">
                  <c:v>0.53199999999999981</c:v>
                </c:pt>
                <c:pt idx="9">
                  <c:v>0.24400000000000022</c:v>
                </c:pt>
                <c:pt idx="10">
                  <c:v>0</c:v>
                </c:pt>
                <c:pt idx="11">
                  <c:v>-0.18400000000000011</c:v>
                </c:pt>
                <c:pt idx="12">
                  <c:v>-0.29199999999999993</c:v>
                </c:pt>
                <c:pt idx="13">
                  <c:v>-0.30799999999999994</c:v>
                </c:pt>
                <c:pt idx="14">
                  <c:v>-0.21600000000000014</c:v>
                </c:pt>
                <c:pt idx="15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4276584"/>
        <c:axId val="164276976"/>
      </c:lineChart>
      <c:catAx>
        <c:axId val="164276584"/>
        <c:scaling>
          <c:orientation val="minMax"/>
        </c:scaling>
        <c:delete val="0"/>
        <c:axPos val="b"/>
        <c:numFmt formatCode="0.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4276976"/>
        <c:crosses val="autoZero"/>
        <c:auto val="1"/>
        <c:lblAlgn val="ctr"/>
        <c:lblOffset val="100"/>
        <c:noMultiLvlLbl val="0"/>
      </c:catAx>
      <c:valAx>
        <c:axId val="1642769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42765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751416</xdr:colOff>
      <xdr:row>6</xdr:row>
      <xdr:rowOff>124178</xdr:rowOff>
    </xdr:from>
    <xdr:to>
      <xdr:col>12</xdr:col>
      <xdr:colOff>384528</xdr:colOff>
      <xdr:row>22</xdr:row>
      <xdr:rowOff>59267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663575</xdr:colOff>
      <xdr:row>7</xdr:row>
      <xdr:rowOff>0</xdr:rowOff>
    </xdr:from>
    <xdr:to>
      <xdr:col>9</xdr:col>
      <xdr:colOff>95250</xdr:colOff>
      <xdr:row>24</xdr:row>
      <xdr:rowOff>44450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448027</xdr:colOff>
      <xdr:row>6</xdr:row>
      <xdr:rowOff>131233</xdr:rowOff>
    </xdr:from>
    <xdr:to>
      <xdr:col>12</xdr:col>
      <xdr:colOff>81139</xdr:colOff>
      <xdr:row>22</xdr:row>
      <xdr:rowOff>66322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22</xdr:col>
      <xdr:colOff>6350</xdr:colOff>
      <xdr:row>8</xdr:row>
      <xdr:rowOff>114300</xdr:rowOff>
    </xdr:to>
    <xdr:pic>
      <xdr:nvPicPr>
        <xdr:cNvPr id="2" name="Image 1" descr="https://forum.excel-pratique.com/file/img/1/30943_5fce357cc7909017085954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785350" cy="138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22</xdr:col>
      <xdr:colOff>6350</xdr:colOff>
      <xdr:row>8</xdr:row>
      <xdr:rowOff>142522</xdr:rowOff>
    </xdr:to>
    <xdr:pic>
      <xdr:nvPicPr>
        <xdr:cNvPr id="2" name="Image 1" descr="https://forum.excel-pratique.com/file/img/1/30943_5fce357cc7909017085954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785350" cy="141252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3"/>
  <sheetViews>
    <sheetView zoomScale="90" zoomScaleNormal="90" workbookViewId="0">
      <selection activeCell="B2" sqref="B2:C5"/>
    </sheetView>
  </sheetViews>
  <sheetFormatPr baseColWidth="10" defaultColWidth="14.08984375" defaultRowHeight="12.5" x14ac:dyDescent="0.25"/>
  <cols>
    <col min="1" max="4" width="14.08984375" style="3"/>
    <col min="5" max="9" width="14.08984375" style="2"/>
    <col min="10" max="16384" width="14.08984375" style="1"/>
  </cols>
  <sheetData>
    <row r="1" spans="1:9" ht="15.5" x14ac:dyDescent="0.35">
      <c r="A1" s="10" t="s">
        <v>3</v>
      </c>
      <c r="B1" s="4" t="s">
        <v>1</v>
      </c>
      <c r="C1" s="4" t="s">
        <v>0</v>
      </c>
      <c r="E1" s="11" t="s">
        <v>4</v>
      </c>
      <c r="F1" s="9" t="s">
        <v>5</v>
      </c>
      <c r="G1" s="9" t="s">
        <v>6</v>
      </c>
      <c r="H1" s="9" t="s">
        <v>7</v>
      </c>
      <c r="I1" s="9" t="s">
        <v>8</v>
      </c>
    </row>
    <row r="2" spans="1:9" ht="14" x14ac:dyDescent="0.3">
      <c r="B2" s="6">
        <v>1</v>
      </c>
      <c r="C2" s="7">
        <v>0</v>
      </c>
      <c r="F2" s="8">
        <f t="array" ref="F2:I2">LINEST(C2:C5,B2:B5^{1,2,3})</f>
        <v>1.0718975492546156E-15</v>
      </c>
      <c r="G2" s="8">
        <v>0.99999999999999112</v>
      </c>
      <c r="H2" s="8">
        <v>-3.9999999999999787</v>
      </c>
      <c r="I2" s="8">
        <v>2.9999999999999867</v>
      </c>
    </row>
    <row r="3" spans="1:9" ht="14" x14ac:dyDescent="0.3">
      <c r="B3" s="6">
        <v>2</v>
      </c>
      <c r="C3" s="7">
        <v>-1</v>
      </c>
    </row>
    <row r="4" spans="1:9" ht="14" x14ac:dyDescent="0.3">
      <c r="B4" s="6">
        <v>3</v>
      </c>
      <c r="C4" s="7">
        <v>0</v>
      </c>
    </row>
    <row r="5" spans="1:9" ht="14" x14ac:dyDescent="0.3">
      <c r="B5" s="6">
        <v>4</v>
      </c>
      <c r="C5" s="7">
        <v>3</v>
      </c>
    </row>
    <row r="6" spans="1:9" x14ac:dyDescent="0.25">
      <c r="D6" s="5"/>
    </row>
    <row r="7" spans="1:9" x14ac:dyDescent="0.25">
      <c r="E7" s="3"/>
      <c r="F7" s="3" t="str">
        <f>A1</f>
        <v>LAGRANGE</v>
      </c>
      <c r="G7" s="2" t="str">
        <f>E1</f>
        <v>DROITEREG</v>
      </c>
    </row>
    <row r="8" spans="1:9" ht="14" x14ac:dyDescent="0.3">
      <c r="B8" s="6">
        <v>1</v>
      </c>
      <c r="C8" s="7">
        <f xml:space="preserve"> YInterpLagrange( B8, $C$2:$C$5, $B$2:$B$5)</f>
        <v>0</v>
      </c>
      <c r="E8" s="12">
        <f t="shared" ref="E8:F23" si="0">B8</f>
        <v>1</v>
      </c>
      <c r="F8" s="12">
        <f t="shared" si="0"/>
        <v>0</v>
      </c>
      <c r="G8" s="8">
        <f t="shared" ref="G8:G23" si="1">$F$2*B8^3+$G$2*B8^2+$H$2*B8+$I$2</f>
        <v>0</v>
      </c>
    </row>
    <row r="9" spans="1:9" ht="14" x14ac:dyDescent="0.3">
      <c r="B9" s="6">
        <v>1.2</v>
      </c>
      <c r="C9" s="7">
        <f t="shared" ref="C9:C23" si="2" xml:space="preserve"> YInterpLagrange( B9, $C$2:$C$5, $B$2:$B$5)</f>
        <v>-0.35999999999999988</v>
      </c>
      <c r="E9" s="12">
        <f t="shared" si="0"/>
        <v>1.2</v>
      </c>
      <c r="F9" s="12">
        <f t="shared" si="0"/>
        <v>-0.35999999999999988</v>
      </c>
      <c r="G9" s="8">
        <f t="shared" si="1"/>
        <v>-0.35999999999999854</v>
      </c>
    </row>
    <row r="10" spans="1:9" ht="14" x14ac:dyDescent="0.3">
      <c r="B10" s="6">
        <v>1.4</v>
      </c>
      <c r="C10" s="7">
        <f t="shared" si="2"/>
        <v>-0.6399999999999999</v>
      </c>
      <c r="E10" s="12">
        <f t="shared" si="0"/>
        <v>1.4</v>
      </c>
      <c r="F10" s="12">
        <f t="shared" si="0"/>
        <v>-0.6399999999999999</v>
      </c>
      <c r="G10" s="8">
        <f t="shared" si="1"/>
        <v>-0.63999999999999746</v>
      </c>
    </row>
    <row r="11" spans="1:9" ht="14" x14ac:dyDescent="0.3">
      <c r="B11" s="6">
        <v>1.6</v>
      </c>
      <c r="C11" s="7">
        <f t="shared" si="2"/>
        <v>-0.84000000000000008</v>
      </c>
      <c r="E11" s="12">
        <f t="shared" si="0"/>
        <v>1.6</v>
      </c>
      <c r="F11" s="12">
        <f t="shared" si="0"/>
        <v>-0.84000000000000008</v>
      </c>
      <c r="G11" s="8">
        <f t="shared" si="1"/>
        <v>-0.83999999999999764</v>
      </c>
    </row>
    <row r="12" spans="1:9" ht="14" x14ac:dyDescent="0.3">
      <c r="B12" s="6">
        <v>1.8</v>
      </c>
      <c r="C12" s="7">
        <f t="shared" si="2"/>
        <v>-0.96000000000000008</v>
      </c>
      <c r="E12" s="12">
        <f t="shared" si="0"/>
        <v>1.8</v>
      </c>
      <c r="F12" s="12">
        <f t="shared" si="0"/>
        <v>-0.96000000000000008</v>
      </c>
      <c r="G12" s="8">
        <f t="shared" si="1"/>
        <v>-0.95999999999999774</v>
      </c>
    </row>
    <row r="13" spans="1:9" ht="14" x14ac:dyDescent="0.3">
      <c r="B13" s="6">
        <v>2</v>
      </c>
      <c r="C13" s="7">
        <f t="shared" si="2"/>
        <v>-1</v>
      </c>
      <c r="E13" s="12">
        <f t="shared" si="0"/>
        <v>2</v>
      </c>
      <c r="F13" s="12">
        <f t="shared" si="0"/>
        <v>-1</v>
      </c>
      <c r="G13" s="8">
        <f t="shared" si="1"/>
        <v>-0.99999999999999778</v>
      </c>
    </row>
    <row r="14" spans="1:9" ht="14" x14ac:dyDescent="0.3">
      <c r="B14" s="6">
        <v>2.2000000000000002</v>
      </c>
      <c r="C14" s="7">
        <f t="shared" si="2"/>
        <v>-0.96</v>
      </c>
      <c r="E14" s="12">
        <f t="shared" si="0"/>
        <v>2.2000000000000002</v>
      </c>
      <c r="F14" s="12">
        <f t="shared" si="0"/>
        <v>-0.96</v>
      </c>
      <c r="G14" s="8">
        <f t="shared" si="1"/>
        <v>-0.95999999999999819</v>
      </c>
    </row>
    <row r="15" spans="1:9" ht="14" x14ac:dyDescent="0.3">
      <c r="B15" s="6">
        <v>2.4</v>
      </c>
      <c r="C15" s="7">
        <f t="shared" si="2"/>
        <v>-0.84000000000000008</v>
      </c>
      <c r="E15" s="12">
        <f t="shared" si="0"/>
        <v>2.4</v>
      </c>
      <c r="F15" s="12">
        <f t="shared" si="0"/>
        <v>-0.84000000000000008</v>
      </c>
      <c r="G15" s="8">
        <f t="shared" si="1"/>
        <v>-0.83999999999999808</v>
      </c>
    </row>
    <row r="16" spans="1:9" ht="14" x14ac:dyDescent="0.3">
      <c r="B16" s="6">
        <v>2.6</v>
      </c>
      <c r="C16" s="7">
        <f t="shared" si="2"/>
        <v>-0.6399999999999999</v>
      </c>
      <c r="E16" s="12">
        <f t="shared" si="0"/>
        <v>2.6</v>
      </c>
      <c r="F16" s="12">
        <f t="shared" si="0"/>
        <v>-0.6399999999999999</v>
      </c>
      <c r="G16" s="8">
        <f t="shared" si="1"/>
        <v>-0.63999999999999968</v>
      </c>
    </row>
    <row r="17" spans="2:7" ht="14" x14ac:dyDescent="0.3">
      <c r="B17" s="6">
        <v>2.8</v>
      </c>
      <c r="C17" s="7">
        <f t="shared" si="2"/>
        <v>-0.36000000000000026</v>
      </c>
      <c r="E17" s="12">
        <f t="shared" si="0"/>
        <v>2.8</v>
      </c>
      <c r="F17" s="12">
        <f t="shared" si="0"/>
        <v>-0.36000000000000026</v>
      </c>
      <c r="G17" s="8">
        <f t="shared" si="1"/>
        <v>-0.35999999999999943</v>
      </c>
    </row>
    <row r="18" spans="2:7" ht="14" x14ac:dyDescent="0.3">
      <c r="B18" s="6">
        <v>3</v>
      </c>
      <c r="C18" s="7">
        <f t="shared" si="2"/>
        <v>0</v>
      </c>
      <c r="E18" s="12">
        <f t="shared" si="0"/>
        <v>3</v>
      </c>
      <c r="F18" s="12">
        <f t="shared" si="0"/>
        <v>0</v>
      </c>
      <c r="G18" s="8">
        <f t="shared" si="1"/>
        <v>0</v>
      </c>
    </row>
    <row r="19" spans="2:7" ht="14" x14ac:dyDescent="0.3">
      <c r="B19" s="6">
        <v>3.2</v>
      </c>
      <c r="C19" s="7">
        <f t="shared" si="2"/>
        <v>0.4400000000000005</v>
      </c>
      <c r="E19" s="12">
        <f t="shared" si="0"/>
        <v>3.2</v>
      </c>
      <c r="F19" s="12">
        <f t="shared" si="0"/>
        <v>0.4400000000000005</v>
      </c>
      <c r="G19" s="8">
        <f t="shared" si="1"/>
        <v>0.44000000000000039</v>
      </c>
    </row>
    <row r="20" spans="2:7" ht="14" x14ac:dyDescent="0.3">
      <c r="B20" s="6">
        <v>3.4</v>
      </c>
      <c r="C20" s="7">
        <f t="shared" si="2"/>
        <v>0.95999999999999974</v>
      </c>
      <c r="E20" s="12">
        <f t="shared" si="0"/>
        <v>3.4</v>
      </c>
      <c r="F20" s="12">
        <f t="shared" si="0"/>
        <v>0.95999999999999974</v>
      </c>
      <c r="G20" s="8">
        <f t="shared" si="1"/>
        <v>0.95999999999999819</v>
      </c>
    </row>
    <row r="21" spans="2:7" ht="14" x14ac:dyDescent="0.3">
      <c r="B21" s="6">
        <v>3.6</v>
      </c>
      <c r="C21" s="7">
        <f t="shared" si="2"/>
        <v>1.5600000000000003</v>
      </c>
      <c r="E21" s="12">
        <f t="shared" si="0"/>
        <v>3.6</v>
      </c>
      <c r="F21" s="12">
        <f t="shared" si="0"/>
        <v>1.5600000000000003</v>
      </c>
      <c r="G21" s="8">
        <f t="shared" si="1"/>
        <v>1.5599999999999978</v>
      </c>
    </row>
    <row r="22" spans="2:7" ht="14" x14ac:dyDescent="0.3">
      <c r="B22" s="6">
        <v>3.8</v>
      </c>
      <c r="C22" s="7">
        <f t="shared" si="2"/>
        <v>2.2399999999999993</v>
      </c>
      <c r="E22" s="12">
        <f t="shared" si="0"/>
        <v>3.8</v>
      </c>
      <c r="F22" s="12">
        <f t="shared" si="0"/>
        <v>2.2399999999999993</v>
      </c>
      <c r="G22" s="8">
        <f t="shared" si="1"/>
        <v>2.2399999999999993</v>
      </c>
    </row>
    <row r="23" spans="2:7" ht="14" x14ac:dyDescent="0.3">
      <c r="B23" s="6">
        <v>4</v>
      </c>
      <c r="C23" s="7">
        <f t="shared" si="2"/>
        <v>3</v>
      </c>
      <c r="E23" s="12">
        <f t="shared" si="0"/>
        <v>4</v>
      </c>
      <c r="F23" s="12">
        <f t="shared" si="0"/>
        <v>3</v>
      </c>
      <c r="G23" s="8">
        <f t="shared" si="1"/>
        <v>2.9999999999999991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8:C23"/>
  <sheetViews>
    <sheetView zoomScale="120" zoomScaleNormal="120" workbookViewId="0">
      <selection activeCell="A27" sqref="A27"/>
    </sheetView>
  </sheetViews>
  <sheetFormatPr baseColWidth="10" defaultRowHeight="12.5" x14ac:dyDescent="0.25"/>
  <sheetData>
    <row r="8" spans="1:3" x14ac:dyDescent="0.25">
      <c r="A8">
        <f>x!B8</f>
        <v>1</v>
      </c>
      <c r="B8">
        <f>x!C8</f>
        <v>0</v>
      </c>
      <c r="C8">
        <f>y!C8</f>
        <v>2.5</v>
      </c>
    </row>
    <row r="9" spans="1:3" x14ac:dyDescent="0.25">
      <c r="A9">
        <f>x!B9</f>
        <v>1.2</v>
      </c>
      <c r="B9">
        <f>x!C9</f>
        <v>-0.35999999999999988</v>
      </c>
      <c r="C9">
        <f>y!C9</f>
        <v>2.4359999999999999</v>
      </c>
    </row>
    <row r="10" spans="1:3" x14ac:dyDescent="0.25">
      <c r="A10">
        <f>x!B10</f>
        <v>1.4</v>
      </c>
      <c r="B10">
        <f>x!C10</f>
        <v>-0.6399999999999999</v>
      </c>
      <c r="C10">
        <f>y!C10</f>
        <v>2.2880000000000003</v>
      </c>
    </row>
    <row r="11" spans="1:3" x14ac:dyDescent="0.25">
      <c r="A11">
        <f>x!B11</f>
        <v>1.6</v>
      </c>
      <c r="B11">
        <f>x!C11</f>
        <v>-0.84000000000000008</v>
      </c>
      <c r="C11">
        <f>y!C11</f>
        <v>2.0720000000000001</v>
      </c>
    </row>
    <row r="12" spans="1:3" x14ac:dyDescent="0.25">
      <c r="A12">
        <f>x!B12</f>
        <v>1.8</v>
      </c>
      <c r="B12">
        <f>x!C12</f>
        <v>-0.96000000000000008</v>
      </c>
      <c r="C12">
        <f>y!C12</f>
        <v>1.804</v>
      </c>
    </row>
    <row r="13" spans="1:3" x14ac:dyDescent="0.25">
      <c r="A13">
        <f>x!B13</f>
        <v>2</v>
      </c>
      <c r="B13">
        <f>x!C13</f>
        <v>-1</v>
      </c>
      <c r="C13">
        <f>y!C13</f>
        <v>1.5</v>
      </c>
    </row>
    <row r="14" spans="1:3" x14ac:dyDescent="0.25">
      <c r="A14">
        <f>x!B14</f>
        <v>2.2000000000000002</v>
      </c>
      <c r="B14">
        <f>x!C14</f>
        <v>-0.96</v>
      </c>
      <c r="C14">
        <f>y!C14</f>
        <v>1.1759999999999997</v>
      </c>
    </row>
    <row r="15" spans="1:3" x14ac:dyDescent="0.25">
      <c r="A15">
        <f>x!B15</f>
        <v>2.4</v>
      </c>
      <c r="B15">
        <f>x!C15</f>
        <v>-0.84000000000000008</v>
      </c>
      <c r="C15">
        <f>y!C15</f>
        <v>0.8480000000000002</v>
      </c>
    </row>
    <row r="16" spans="1:3" x14ac:dyDescent="0.25">
      <c r="A16">
        <f>x!B16</f>
        <v>2.6</v>
      </c>
      <c r="B16">
        <f>x!C16</f>
        <v>-0.6399999999999999</v>
      </c>
      <c r="C16">
        <f>y!C16</f>
        <v>0.53199999999999981</v>
      </c>
    </row>
    <row r="17" spans="1:3" x14ac:dyDescent="0.25">
      <c r="A17">
        <f>x!B17</f>
        <v>2.8</v>
      </c>
      <c r="B17">
        <f>x!C17</f>
        <v>-0.36000000000000026</v>
      </c>
      <c r="C17">
        <f>y!C17</f>
        <v>0.24400000000000022</v>
      </c>
    </row>
    <row r="18" spans="1:3" x14ac:dyDescent="0.25">
      <c r="A18">
        <f>x!B18</f>
        <v>3</v>
      </c>
      <c r="B18">
        <f>x!C18</f>
        <v>0</v>
      </c>
      <c r="C18">
        <f>y!C18</f>
        <v>0</v>
      </c>
    </row>
    <row r="19" spans="1:3" x14ac:dyDescent="0.25">
      <c r="A19">
        <f>x!B19</f>
        <v>3.2</v>
      </c>
      <c r="B19">
        <f>x!C19</f>
        <v>0.4400000000000005</v>
      </c>
      <c r="C19">
        <f>y!C19</f>
        <v>-0.18400000000000011</v>
      </c>
    </row>
    <row r="20" spans="1:3" x14ac:dyDescent="0.25">
      <c r="A20">
        <f>x!B20</f>
        <v>3.4</v>
      </c>
      <c r="B20">
        <f>x!C20</f>
        <v>0.95999999999999974</v>
      </c>
      <c r="C20">
        <f>y!C20</f>
        <v>-0.29199999999999993</v>
      </c>
    </row>
    <row r="21" spans="1:3" x14ac:dyDescent="0.25">
      <c r="A21">
        <f>x!B21</f>
        <v>3.6</v>
      </c>
      <c r="B21">
        <f>x!C21</f>
        <v>1.5600000000000003</v>
      </c>
      <c r="C21">
        <f>y!C21</f>
        <v>-0.30799999999999994</v>
      </c>
    </row>
    <row r="22" spans="1:3" x14ac:dyDescent="0.25">
      <c r="A22">
        <f>x!B22</f>
        <v>3.8</v>
      </c>
      <c r="B22">
        <f>x!C22</f>
        <v>2.2399999999999993</v>
      </c>
      <c r="C22">
        <f>y!C22</f>
        <v>-0.21600000000000014</v>
      </c>
    </row>
    <row r="23" spans="1:3" x14ac:dyDescent="0.25">
      <c r="A23">
        <f>x!B23</f>
        <v>4</v>
      </c>
      <c r="B23">
        <f>x!C23</f>
        <v>3</v>
      </c>
      <c r="C23">
        <f>y!C23</f>
        <v>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3"/>
  <sheetViews>
    <sheetView zoomScale="90" zoomScaleNormal="90" workbookViewId="0">
      <selection activeCell="C2" sqref="C2:C5"/>
    </sheetView>
  </sheetViews>
  <sheetFormatPr baseColWidth="10" defaultColWidth="14.08984375" defaultRowHeight="12.5" x14ac:dyDescent="0.25"/>
  <cols>
    <col min="1" max="4" width="14.08984375" style="3"/>
    <col min="5" max="9" width="14.08984375" style="2"/>
    <col min="10" max="16384" width="14.08984375" style="1"/>
  </cols>
  <sheetData>
    <row r="1" spans="1:9" ht="15.5" x14ac:dyDescent="0.35">
      <c r="A1" s="10" t="s">
        <v>3</v>
      </c>
      <c r="B1" s="4" t="s">
        <v>1</v>
      </c>
      <c r="C1" s="4" t="s">
        <v>2</v>
      </c>
      <c r="E1" s="11" t="s">
        <v>4</v>
      </c>
      <c r="F1" s="9" t="s">
        <v>5</v>
      </c>
      <c r="G1" s="9" t="s">
        <v>6</v>
      </c>
      <c r="H1" s="9" t="s">
        <v>7</v>
      </c>
      <c r="I1" s="9" t="s">
        <v>8</v>
      </c>
    </row>
    <row r="2" spans="1:9" ht="14" x14ac:dyDescent="0.3">
      <c r="B2" s="6">
        <v>1</v>
      </c>
      <c r="C2" s="7">
        <v>2.5</v>
      </c>
      <c r="F2" s="8">
        <f t="array" ref="F2:I2">LINEST(C2:C5,B2:B5^{1,2,3})</f>
        <v>0.33333333333333248</v>
      </c>
      <c r="G2" s="8">
        <v>-2.2499999999999929</v>
      </c>
      <c r="H2" s="8">
        <v>3.4166666666666479</v>
      </c>
      <c r="I2" s="8">
        <v>1.0000000000000142</v>
      </c>
    </row>
    <row r="3" spans="1:9" ht="14" x14ac:dyDescent="0.3">
      <c r="B3" s="6">
        <v>2</v>
      </c>
      <c r="C3" s="7">
        <v>1.5</v>
      </c>
    </row>
    <row r="4" spans="1:9" ht="14" x14ac:dyDescent="0.3">
      <c r="B4" s="6">
        <v>3</v>
      </c>
      <c r="C4" s="7">
        <v>0</v>
      </c>
    </row>
    <row r="5" spans="1:9" ht="14" x14ac:dyDescent="0.3">
      <c r="B5" s="6">
        <v>4</v>
      </c>
      <c r="C5" s="7">
        <v>0</v>
      </c>
    </row>
    <row r="6" spans="1:9" x14ac:dyDescent="0.25">
      <c r="D6" s="5"/>
    </row>
    <row r="7" spans="1:9" x14ac:dyDescent="0.25">
      <c r="E7" s="3"/>
      <c r="F7" s="3" t="str">
        <f>A1</f>
        <v>LAGRANGE</v>
      </c>
      <c r="G7" s="2" t="str">
        <f>E1</f>
        <v>DROITEREG</v>
      </c>
    </row>
    <row r="8" spans="1:9" ht="14" x14ac:dyDescent="0.3">
      <c r="B8" s="6">
        <v>1</v>
      </c>
      <c r="C8" s="7">
        <f xml:space="preserve"> YInterpLagrange( B8, $C$2:$C$5, $B$2:$B$5)</f>
        <v>2.5</v>
      </c>
      <c r="E8" s="12">
        <f t="shared" ref="E8:E23" si="0">B8</f>
        <v>1</v>
      </c>
      <c r="F8" s="12">
        <f t="shared" ref="F8:F23" si="1">C8</f>
        <v>2.5</v>
      </c>
      <c r="G8" s="8">
        <f t="shared" ref="G8:G23" si="2">$F$2*B8^3+$G$2*B8^2+$H$2*B8+$I$2</f>
        <v>2.5000000000000018</v>
      </c>
    </row>
    <row r="9" spans="1:9" ht="14" x14ac:dyDescent="0.3">
      <c r="B9" s="6">
        <v>1.2</v>
      </c>
      <c r="C9" s="7">
        <f t="shared" ref="C9:C23" si="3" xml:space="preserve"> YInterpLagrange( B9, $C$2:$C$5, $B$2:$B$5)</f>
        <v>2.4359999999999999</v>
      </c>
      <c r="E9" s="12">
        <f t="shared" si="0"/>
        <v>1.2</v>
      </c>
      <c r="F9" s="12">
        <f t="shared" si="1"/>
        <v>2.4359999999999999</v>
      </c>
      <c r="G9" s="8">
        <f t="shared" si="2"/>
        <v>2.4360000000000008</v>
      </c>
    </row>
    <row r="10" spans="1:9" ht="14" x14ac:dyDescent="0.3">
      <c r="B10" s="6">
        <v>1.4</v>
      </c>
      <c r="C10" s="7">
        <f t="shared" si="3"/>
        <v>2.2880000000000003</v>
      </c>
      <c r="E10" s="12">
        <f t="shared" si="0"/>
        <v>1.4</v>
      </c>
      <c r="F10" s="12">
        <f t="shared" si="1"/>
        <v>2.2880000000000003</v>
      </c>
      <c r="G10" s="8">
        <f t="shared" si="2"/>
        <v>2.2879999999999989</v>
      </c>
    </row>
    <row r="11" spans="1:9" ht="14" x14ac:dyDescent="0.3">
      <c r="B11" s="6">
        <v>1.6</v>
      </c>
      <c r="C11" s="7">
        <f t="shared" si="3"/>
        <v>2.0720000000000001</v>
      </c>
      <c r="E11" s="12">
        <f t="shared" si="0"/>
        <v>1.6</v>
      </c>
      <c r="F11" s="12">
        <f t="shared" si="1"/>
        <v>2.0720000000000001</v>
      </c>
      <c r="G11" s="8">
        <f t="shared" si="2"/>
        <v>2.0719999999999983</v>
      </c>
    </row>
    <row r="12" spans="1:9" ht="14" x14ac:dyDescent="0.3">
      <c r="B12" s="6">
        <v>1.8</v>
      </c>
      <c r="C12" s="7">
        <f t="shared" si="3"/>
        <v>1.804</v>
      </c>
      <c r="E12" s="12">
        <f t="shared" si="0"/>
        <v>1.8</v>
      </c>
      <c r="F12" s="12">
        <f t="shared" si="1"/>
        <v>1.804</v>
      </c>
      <c r="G12" s="8">
        <f t="shared" si="2"/>
        <v>1.8039999999999985</v>
      </c>
    </row>
    <row r="13" spans="1:9" ht="14" x14ac:dyDescent="0.3">
      <c r="B13" s="6">
        <v>2</v>
      </c>
      <c r="C13" s="7">
        <f t="shared" si="3"/>
        <v>1.5</v>
      </c>
      <c r="E13" s="12">
        <f t="shared" si="0"/>
        <v>2</v>
      </c>
      <c r="F13" s="12">
        <f t="shared" si="1"/>
        <v>1.5</v>
      </c>
      <c r="G13" s="8">
        <f t="shared" si="2"/>
        <v>1.4999999999999982</v>
      </c>
    </row>
    <row r="14" spans="1:9" ht="14" x14ac:dyDescent="0.3">
      <c r="B14" s="6">
        <v>2.2000000000000002</v>
      </c>
      <c r="C14" s="7">
        <f t="shared" si="3"/>
        <v>1.1759999999999997</v>
      </c>
      <c r="E14" s="12">
        <f t="shared" si="0"/>
        <v>2.2000000000000002</v>
      </c>
      <c r="F14" s="12">
        <f t="shared" si="1"/>
        <v>1.1759999999999997</v>
      </c>
      <c r="G14" s="8">
        <f t="shared" si="2"/>
        <v>1.1759999999999984</v>
      </c>
    </row>
    <row r="15" spans="1:9" ht="14" x14ac:dyDescent="0.3">
      <c r="B15" s="6">
        <v>2.4</v>
      </c>
      <c r="C15" s="7">
        <f t="shared" si="3"/>
        <v>0.8480000000000002</v>
      </c>
      <c r="E15" s="12">
        <f t="shared" si="0"/>
        <v>2.4</v>
      </c>
      <c r="F15" s="12">
        <f t="shared" si="1"/>
        <v>0.8480000000000002</v>
      </c>
      <c r="G15" s="8">
        <f t="shared" si="2"/>
        <v>0.84799999999999898</v>
      </c>
    </row>
    <row r="16" spans="1:9" ht="14" x14ac:dyDescent="0.3">
      <c r="B16" s="6">
        <v>2.6</v>
      </c>
      <c r="C16" s="7">
        <f t="shared" si="3"/>
        <v>0.53199999999999981</v>
      </c>
      <c r="E16" s="12">
        <f t="shared" si="0"/>
        <v>2.6</v>
      </c>
      <c r="F16" s="12">
        <f t="shared" si="1"/>
        <v>0.53199999999999981</v>
      </c>
      <c r="G16" s="8">
        <f t="shared" si="2"/>
        <v>0.53199999999999825</v>
      </c>
    </row>
    <row r="17" spans="2:7" ht="14" x14ac:dyDescent="0.3">
      <c r="B17" s="6">
        <v>2.8</v>
      </c>
      <c r="C17" s="7">
        <f t="shared" si="3"/>
        <v>0.24400000000000022</v>
      </c>
      <c r="E17" s="12">
        <f t="shared" si="0"/>
        <v>2.8</v>
      </c>
      <c r="F17" s="12">
        <f t="shared" si="1"/>
        <v>0.24400000000000022</v>
      </c>
      <c r="G17" s="8">
        <f t="shared" si="2"/>
        <v>0.24399999999999622</v>
      </c>
    </row>
    <row r="18" spans="2:7" ht="14" x14ac:dyDescent="0.3">
      <c r="B18" s="6">
        <v>3</v>
      </c>
      <c r="C18" s="7">
        <f t="shared" si="3"/>
        <v>0</v>
      </c>
      <c r="E18" s="12">
        <f t="shared" si="0"/>
        <v>3</v>
      </c>
      <c r="F18" s="12">
        <f t="shared" si="1"/>
        <v>0</v>
      </c>
      <c r="G18" s="8">
        <f t="shared" si="2"/>
        <v>-1.7763568394002505E-15</v>
      </c>
    </row>
    <row r="19" spans="2:7" ht="14" x14ac:dyDescent="0.3">
      <c r="B19" s="6">
        <v>3.2</v>
      </c>
      <c r="C19" s="7">
        <f t="shared" si="3"/>
        <v>-0.18400000000000011</v>
      </c>
      <c r="E19" s="12">
        <f t="shared" si="0"/>
        <v>3.2</v>
      </c>
      <c r="F19" s="12">
        <f t="shared" si="1"/>
        <v>-0.18400000000000011</v>
      </c>
      <c r="G19" s="8">
        <f t="shared" si="2"/>
        <v>-0.18400000000000283</v>
      </c>
    </row>
    <row r="20" spans="2:7" ht="14" x14ac:dyDescent="0.3">
      <c r="B20" s="6">
        <v>3.4</v>
      </c>
      <c r="C20" s="7">
        <f t="shared" si="3"/>
        <v>-0.29199999999999993</v>
      </c>
      <c r="E20" s="12">
        <f t="shared" si="0"/>
        <v>3.4</v>
      </c>
      <c r="F20" s="12">
        <f t="shared" si="1"/>
        <v>-0.29199999999999993</v>
      </c>
      <c r="G20" s="8">
        <f t="shared" si="2"/>
        <v>-0.29200000000000159</v>
      </c>
    </row>
    <row r="21" spans="2:7" ht="14" x14ac:dyDescent="0.3">
      <c r="B21" s="6">
        <v>3.6</v>
      </c>
      <c r="C21" s="7">
        <f t="shared" si="3"/>
        <v>-0.30799999999999994</v>
      </c>
      <c r="E21" s="12">
        <f t="shared" si="0"/>
        <v>3.6</v>
      </c>
      <c r="F21" s="12">
        <f t="shared" si="1"/>
        <v>-0.30799999999999994</v>
      </c>
      <c r="G21" s="8">
        <f t="shared" si="2"/>
        <v>-0.30800000000000161</v>
      </c>
    </row>
    <row r="22" spans="2:7" ht="14" x14ac:dyDescent="0.3">
      <c r="B22" s="6">
        <v>3.8</v>
      </c>
      <c r="C22" s="7">
        <f t="shared" si="3"/>
        <v>-0.21600000000000014</v>
      </c>
      <c r="E22" s="12">
        <f t="shared" si="0"/>
        <v>3.8</v>
      </c>
      <c r="F22" s="12">
        <f t="shared" si="1"/>
        <v>-0.21600000000000014</v>
      </c>
      <c r="G22" s="8">
        <f t="shared" si="2"/>
        <v>-0.21600000000000286</v>
      </c>
    </row>
    <row r="23" spans="2:7" ht="14" x14ac:dyDescent="0.3">
      <c r="B23" s="6">
        <v>4</v>
      </c>
      <c r="C23" s="7">
        <f t="shared" si="3"/>
        <v>0</v>
      </c>
      <c r="E23" s="12">
        <f t="shared" si="0"/>
        <v>4</v>
      </c>
      <c r="F23" s="12">
        <f t="shared" si="1"/>
        <v>0</v>
      </c>
      <c r="G23" s="8">
        <f t="shared" si="2"/>
        <v>-1.7763568394002505E-15</v>
      </c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5"/>
  <sheetViews>
    <sheetView tabSelected="1" zoomScale="90" zoomScaleNormal="90" workbookViewId="0">
      <selection activeCell="I23" sqref="I23"/>
    </sheetView>
  </sheetViews>
  <sheetFormatPr baseColWidth="10" defaultRowHeight="12.5" x14ac:dyDescent="0.25"/>
  <cols>
    <col min="1" max="23" width="6.36328125" customWidth="1"/>
  </cols>
  <sheetData>
    <row r="1" spans="1:25" x14ac:dyDescent="0.25">
      <c r="X1" s="13">
        <v>1</v>
      </c>
      <c r="Y1" s="13">
        <v>0</v>
      </c>
    </row>
    <row r="2" spans="1:25" x14ac:dyDescent="0.25">
      <c r="X2" s="13">
        <v>2</v>
      </c>
      <c r="Y2" s="13">
        <v>-1</v>
      </c>
    </row>
    <row r="3" spans="1:25" x14ac:dyDescent="0.25">
      <c r="X3" s="13">
        <v>3</v>
      </c>
      <c r="Y3" s="13">
        <v>0</v>
      </c>
    </row>
    <row r="4" spans="1:25" x14ac:dyDescent="0.25">
      <c r="X4" s="13">
        <v>4</v>
      </c>
      <c r="Y4" s="13">
        <v>3</v>
      </c>
    </row>
    <row r="11" spans="1:25" x14ac:dyDescent="0.25">
      <c r="A11" s="13"/>
      <c r="B11" s="13"/>
      <c r="C11" s="13"/>
      <c r="E11" s="13" t="s">
        <v>9</v>
      </c>
      <c r="F11" s="13" t="s">
        <v>10</v>
      </c>
      <c r="G11" s="13" t="s">
        <v>11</v>
      </c>
      <c r="H11" s="13" t="s">
        <v>12</v>
      </c>
      <c r="I11" s="13"/>
      <c r="J11" s="14" t="s">
        <v>13</v>
      </c>
      <c r="K11" s="14" t="s">
        <v>14</v>
      </c>
      <c r="L11" s="14" t="s">
        <v>15</v>
      </c>
      <c r="M11" s="14" t="s">
        <v>16</v>
      </c>
    </row>
    <row r="12" spans="1:25" x14ac:dyDescent="0.25">
      <c r="A12" s="13"/>
      <c r="B12" s="13"/>
      <c r="C12" s="13"/>
      <c r="E12" s="13">
        <f>(X1-X2)*(X1-X3)*(X1-X4)</f>
        <v>-6</v>
      </c>
      <c r="F12" s="13">
        <f>(X2-X1)*(X2-X3)*(X2-X4)</f>
        <v>2</v>
      </c>
      <c r="G12" s="13">
        <f>(X3-X1)*(X3-X2)*(X3-X4)</f>
        <v>-2</v>
      </c>
      <c r="H12" s="13">
        <f>(X4-X1)*(X4-X2)*(X4-X3)</f>
        <v>6</v>
      </c>
      <c r="I12" s="13"/>
      <c r="J12" s="14">
        <f>Y1/((X1-X2)*(X1-X3)*(X1-X4))+Y2/((X2-X1)*(X2-X3)*(X2-X4))+Y3/((X3-X1)*(X3-X2)*(X3-X4))+Y4/((X4-X1)*(X4-X2)*(X4-X3))</f>
        <v>0</v>
      </c>
      <c r="K12" s="14"/>
      <c r="L12" s="14"/>
      <c r="M12" s="14">
        <f>-(Y1*X2*X3*X4)/((X1-X2)*(X1-X3)*(X1-X4))-(Y2*X1*X3*X4)/((X2-X1)*(X2-X3)*(X2-X4))-(Y3*X1*X2*X4)/((X3-X1)*(X3-X2)*(X3-X4))-(Y4*X1*X2*X3)/((X4-X1)*(X4-X2)*(X4-X3))</f>
        <v>3</v>
      </c>
    </row>
    <row r="13" spans="1:25" x14ac:dyDescent="0.25">
      <c r="A13" s="13"/>
      <c r="B13" s="13"/>
      <c r="C13" s="13"/>
    </row>
    <row r="14" spans="1:25" x14ac:dyDescent="0.25">
      <c r="A14" s="13"/>
      <c r="B14" s="13"/>
      <c r="C14" s="13"/>
    </row>
    <row r="15" spans="1:25" x14ac:dyDescent="0.25">
      <c r="A15" s="13"/>
      <c r="B15" s="13"/>
      <c r="C15" s="13"/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5"/>
  <sheetViews>
    <sheetView workbookViewId="0">
      <selection activeCell="H19" sqref="H19"/>
    </sheetView>
  </sheetViews>
  <sheetFormatPr baseColWidth="10" defaultRowHeight="12.5" x14ac:dyDescent="0.25"/>
  <cols>
    <col min="1" max="23" width="6.36328125" customWidth="1"/>
  </cols>
  <sheetData>
    <row r="1" spans="1:25" x14ac:dyDescent="0.25">
      <c r="X1" s="13">
        <v>1</v>
      </c>
      <c r="Y1" s="13">
        <v>2.5</v>
      </c>
    </row>
    <row r="2" spans="1:25" x14ac:dyDescent="0.25">
      <c r="X2" s="13">
        <v>2</v>
      </c>
      <c r="Y2" s="13">
        <v>1.5</v>
      </c>
    </row>
    <row r="3" spans="1:25" x14ac:dyDescent="0.25">
      <c r="X3" s="13">
        <v>3</v>
      </c>
      <c r="Y3" s="13">
        <v>0</v>
      </c>
    </row>
    <row r="4" spans="1:25" x14ac:dyDescent="0.25">
      <c r="X4" s="13">
        <v>4</v>
      </c>
      <c r="Y4" s="13">
        <v>0</v>
      </c>
    </row>
    <row r="11" spans="1:25" x14ac:dyDescent="0.25">
      <c r="A11" s="13"/>
      <c r="B11" s="13"/>
      <c r="C11" s="13"/>
      <c r="E11" s="13" t="s">
        <v>9</v>
      </c>
      <c r="F11" s="13" t="s">
        <v>10</v>
      </c>
      <c r="G11" s="13" t="s">
        <v>11</v>
      </c>
      <c r="H11" s="13" t="s">
        <v>12</v>
      </c>
      <c r="I11" s="13"/>
      <c r="J11" s="14" t="s">
        <v>13</v>
      </c>
      <c r="K11" s="14" t="s">
        <v>14</v>
      </c>
      <c r="L11" s="14" t="s">
        <v>15</v>
      </c>
      <c r="M11" s="14" t="s">
        <v>16</v>
      </c>
    </row>
    <row r="12" spans="1:25" x14ac:dyDescent="0.25">
      <c r="A12" s="13"/>
      <c r="B12" s="13"/>
      <c r="C12" s="13"/>
      <c r="E12" s="13">
        <f>(X1-X2)*(X1-X3)*(X1-X4)</f>
        <v>-6</v>
      </c>
      <c r="F12" s="13">
        <f>(X2-X1)*(X2-X3)*(X2-X4)</f>
        <v>2</v>
      </c>
      <c r="G12" s="13">
        <f>(X3-X1)*(X3-X2)*(X3-X4)</f>
        <v>-2</v>
      </c>
      <c r="H12" s="13">
        <f>(X4-X1)*(X4-X2)*(X4-X3)</f>
        <v>6</v>
      </c>
      <c r="I12" s="13"/>
      <c r="J12" s="14">
        <f>Y1/((X1-X2)*(X1-X3)*(X1-X4))+Y2/((X2-X1)*(X2-X3)*(X2-X4))+Y3/((X3-X1)*(X3-X2)*(X3-X4))+Y4/((X4-X1)*(X4-X2)*(X4-X3))</f>
        <v>0.33333333333333331</v>
      </c>
      <c r="K12" s="14"/>
      <c r="L12" s="14"/>
      <c r="M12" s="14">
        <f>-(Y1*X2*X3*X4)/((X1-X2)*(X1-X3)*(X1-X4))-(Y2*X1*X3*X4)/((X2-X1)*(X2-X3)*(X2-X4))-(Y3*X1*X2*X4)/((X3-X1)*(X3-X2)*(X3-X4))-(Y4*X1*X2*X3)/((X4-X1)*(X4-X2)*(X4-X3))</f>
        <v>1</v>
      </c>
    </row>
    <row r="13" spans="1:25" x14ac:dyDescent="0.25">
      <c r="A13" s="13"/>
      <c r="B13" s="13"/>
      <c r="C13" s="13"/>
    </row>
    <row r="14" spans="1:25" x14ac:dyDescent="0.25">
      <c r="A14" s="13"/>
      <c r="B14" s="13"/>
      <c r="C14" s="13"/>
    </row>
    <row r="15" spans="1:25" x14ac:dyDescent="0.25">
      <c r="A15" s="13"/>
      <c r="B15" s="13"/>
      <c r="C15" s="1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x</vt:lpstr>
      <vt:lpstr>xy</vt:lpstr>
      <vt:lpstr>y</vt:lpstr>
      <vt:lpstr>coef x</vt:lpstr>
      <vt:lpstr>coef y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ChapA7_Interpolation</dc:title>
  <dc:subject>Interpolation de Lagrange, de Newton, par Spline</dc:subject>
  <dc:creator>D. Roux</dc:creator>
  <cp:lastModifiedBy>Michel</cp:lastModifiedBy>
  <dcterms:created xsi:type="dcterms:W3CDTF">2002-12-20T16:00:03Z</dcterms:created>
  <dcterms:modified xsi:type="dcterms:W3CDTF">2020-12-07T16:46:10Z</dcterms:modified>
</cp:coreProperties>
</file>