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stocks" sheetId="1" r:id="rId1"/>
    <sheet name="synthèse du stock" sheetId="5" r:id="rId2"/>
    <sheet name="besoins" sheetId="3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3" i="3" l="1"/>
  <c r="Q4" i="3"/>
  <c r="Q5" i="3"/>
  <c r="Q6" i="3"/>
  <c r="Q7" i="3"/>
  <c r="Q8" i="3"/>
  <c r="Q9" i="3"/>
  <c r="Q10" i="3"/>
  <c r="Q11" i="3"/>
  <c r="Q12" i="3"/>
  <c r="Q13" i="3"/>
  <c r="Q2" i="3"/>
  <c r="N3" i="3"/>
  <c r="N4" i="3"/>
  <c r="N5" i="3"/>
  <c r="N6" i="3"/>
  <c r="N7" i="3"/>
  <c r="N8" i="3"/>
  <c r="N9" i="3"/>
  <c r="N10" i="3"/>
  <c r="N11" i="3"/>
  <c r="N12" i="3"/>
  <c r="N13" i="3"/>
  <c r="N2" i="3"/>
  <c r="K3" i="3"/>
  <c r="K4" i="3"/>
  <c r="K5" i="3"/>
  <c r="K6" i="3"/>
  <c r="K7" i="3"/>
  <c r="K8" i="3"/>
  <c r="K9" i="3"/>
  <c r="K10" i="3"/>
  <c r="K11" i="3"/>
  <c r="K12" i="3"/>
  <c r="K13" i="3"/>
  <c r="K2" i="3"/>
  <c r="H3" i="3"/>
  <c r="H4" i="3"/>
  <c r="H5" i="3"/>
  <c r="H6" i="3"/>
  <c r="H7" i="3"/>
  <c r="H8" i="3"/>
  <c r="H9" i="3"/>
  <c r="H10" i="3"/>
  <c r="H11" i="3"/>
  <c r="H12" i="3"/>
  <c r="H13" i="3"/>
  <c r="H2" i="3"/>
  <c r="E3" i="3"/>
  <c r="E4" i="3"/>
  <c r="E5" i="3"/>
  <c r="E6" i="3"/>
  <c r="E7" i="3"/>
  <c r="E8" i="3"/>
  <c r="E9" i="3"/>
  <c r="E10" i="3"/>
  <c r="E11" i="3"/>
  <c r="E12" i="3"/>
  <c r="E13" i="3"/>
  <c r="E2" i="3"/>
  <c r="P9" i="3" a="1"/>
  <c r="P9" i="3" s="1"/>
  <c r="O9" i="3" a="1"/>
  <c r="O9" i="3" s="1"/>
  <c r="M9" i="3" a="1"/>
  <c r="M9" i="3" s="1"/>
  <c r="L9" i="3" a="1"/>
  <c r="L9" i="3" s="1"/>
  <c r="J9" i="3" a="1"/>
  <c r="J9" i="3" s="1"/>
  <c r="I9" i="3" a="1"/>
  <c r="I9" i="3" s="1"/>
  <c r="G9" i="3" a="1"/>
  <c r="G9" i="3" s="1"/>
  <c r="F9" i="3" a="1"/>
  <c r="F9" i="3" s="1"/>
  <c r="P8" i="3" a="1"/>
  <c r="P8" i="3" s="1"/>
  <c r="O8" i="3" a="1"/>
  <c r="O8" i="3" s="1"/>
  <c r="M8" i="3" a="1"/>
  <c r="M8" i="3" s="1"/>
  <c r="L8" i="3" a="1"/>
  <c r="L8" i="3" s="1"/>
  <c r="J8" i="3" a="1"/>
  <c r="J8" i="3" s="1"/>
  <c r="I8" i="3" a="1"/>
  <c r="I8" i="3" s="1"/>
  <c r="G8" i="3" a="1"/>
  <c r="G8" i="3" s="1"/>
  <c r="F8" i="3" a="1"/>
  <c r="F8" i="3" s="1"/>
  <c r="P7" i="3" a="1"/>
  <c r="P7" i="3" s="1"/>
  <c r="O7" i="3" a="1"/>
  <c r="O7" i="3" s="1"/>
  <c r="M7" i="3" a="1"/>
  <c r="M7" i="3" s="1"/>
  <c r="L7" i="3" a="1"/>
  <c r="L7" i="3" s="1"/>
  <c r="J7" i="3" a="1"/>
  <c r="J7" i="3" s="1"/>
  <c r="I7" i="3" a="1"/>
  <c r="I7" i="3" s="1"/>
  <c r="G7" i="3" a="1"/>
  <c r="G7" i="3" s="1"/>
  <c r="F7" i="3" a="1"/>
  <c r="F7" i="3" s="1"/>
  <c r="P6" i="3" a="1"/>
  <c r="P6" i="3" s="1"/>
  <c r="O6" i="3" a="1"/>
  <c r="O6" i="3" s="1"/>
  <c r="M6" i="3" a="1"/>
  <c r="M6" i="3" s="1"/>
  <c r="L6" i="3" a="1"/>
  <c r="L6" i="3" s="1"/>
  <c r="J6" i="3" a="1"/>
  <c r="J6" i="3" s="1"/>
  <c r="I6" i="3" a="1"/>
  <c r="I6" i="3" s="1"/>
  <c r="G6" i="3" a="1"/>
  <c r="G6" i="3" s="1"/>
  <c r="F6" i="3" a="1"/>
  <c r="F6" i="3" s="1"/>
  <c r="P5" i="3" a="1"/>
  <c r="P5" i="3" s="1"/>
  <c r="O5" i="3" a="1"/>
  <c r="O5" i="3" s="1"/>
  <c r="M5" i="3" a="1"/>
  <c r="M5" i="3" s="1"/>
  <c r="L5" i="3" a="1"/>
  <c r="L5" i="3" s="1"/>
  <c r="J5" i="3" a="1"/>
  <c r="J5" i="3" s="1"/>
  <c r="I5" i="3" a="1"/>
  <c r="I5" i="3" s="1"/>
  <c r="G5" i="3" a="1"/>
  <c r="G5" i="3" s="1"/>
  <c r="F5" i="3" a="1"/>
  <c r="F5" i="3" s="1"/>
  <c r="P4" i="3" a="1"/>
  <c r="P4" i="3" s="1"/>
  <c r="O4" i="3" a="1"/>
  <c r="O4" i="3" s="1"/>
  <c r="M4" i="3" a="1"/>
  <c r="M4" i="3" s="1"/>
  <c r="L4" i="3" a="1"/>
  <c r="L4" i="3" s="1"/>
  <c r="J4" i="3" a="1"/>
  <c r="J4" i="3" s="1"/>
  <c r="I4" i="3" a="1"/>
  <c r="I4" i="3" s="1"/>
  <c r="G4" i="3" a="1"/>
  <c r="G4" i="3" s="1"/>
  <c r="F4" i="3" a="1"/>
  <c r="F4" i="3" s="1"/>
  <c r="P3" i="3" a="1"/>
  <c r="P3" i="3" s="1"/>
  <c r="O3" i="3" a="1"/>
  <c r="O3" i="3" s="1"/>
  <c r="M3" i="3" a="1"/>
  <c r="M3" i="3" s="1"/>
  <c r="L3" i="3" a="1"/>
  <c r="L3" i="3" s="1"/>
  <c r="J3" i="3" a="1"/>
  <c r="J3" i="3" s="1"/>
  <c r="I3" i="3" a="1"/>
  <c r="I3" i="3" s="1"/>
  <c r="G3" i="3" a="1"/>
  <c r="G3" i="3" s="1"/>
  <c r="F3" i="3" a="1"/>
  <c r="F3" i="3" s="1"/>
  <c r="P2" i="3" a="1"/>
  <c r="P2" i="3" s="1"/>
  <c r="O2" i="3" a="1"/>
  <c r="O2" i="3" s="1"/>
  <c r="M2" i="3" a="1"/>
  <c r="M2" i="3" s="1"/>
  <c r="L2" i="3" a="1"/>
  <c r="L2" i="3" s="1"/>
  <c r="J2" i="3" a="1"/>
  <c r="J2" i="3" s="1"/>
  <c r="I2" i="3" a="1"/>
  <c r="I2" i="3" s="1"/>
  <c r="G2" i="3" a="1"/>
  <c r="G2" i="3" s="1"/>
  <c r="F2" i="3" a="1"/>
  <c r="F2" i="3" s="1"/>
  <c r="C3" i="3" a="1"/>
  <c r="C3" i="3" s="1"/>
  <c r="D3" i="3" a="1"/>
  <c r="D3" i="3"/>
  <c r="C4" i="3" a="1"/>
  <c r="C4" i="3" s="1"/>
  <c r="D4" i="3" a="1"/>
  <c r="D4" i="3"/>
  <c r="C5" i="3" a="1"/>
  <c r="C5" i="3" s="1"/>
  <c r="D5" i="3" a="1"/>
  <c r="D5" i="3" s="1"/>
  <c r="C6" i="3" a="1"/>
  <c r="C6" i="3" s="1"/>
  <c r="D6" i="3" a="1"/>
  <c r="D6" i="3"/>
  <c r="C7" i="3" a="1"/>
  <c r="C7" i="3" s="1"/>
  <c r="D7" i="3" a="1"/>
  <c r="D7" i="3"/>
  <c r="C8" i="3" a="1"/>
  <c r="C8" i="3" s="1"/>
  <c r="D8" i="3" a="1"/>
  <c r="D8" i="3"/>
  <c r="C9" i="3" a="1"/>
  <c r="C9" i="3" s="1"/>
  <c r="D9" i="3" a="1"/>
  <c r="D9" i="3" s="1"/>
  <c r="D2" i="3" a="1"/>
  <c r="D2" i="3" s="1"/>
  <c r="C2" i="3" a="1"/>
  <c r="C2" i="3" s="1"/>
  <c r="A13" i="3" l="1"/>
  <c r="A12" i="3"/>
  <c r="A11" i="3"/>
  <c r="A10" i="3"/>
  <c r="P10" i="3" l="1" a="1"/>
  <c r="P10" i="3" s="1"/>
  <c r="J10" i="3" a="1"/>
  <c r="J10" i="3" s="1"/>
  <c r="C10" i="3" a="1"/>
  <c r="C10" i="3" s="1"/>
  <c r="M10" i="3" a="1"/>
  <c r="M10" i="3" s="1"/>
  <c r="D10" i="3" a="1"/>
  <c r="D10" i="3" s="1"/>
  <c r="L10" i="3" a="1"/>
  <c r="L10" i="3" s="1"/>
  <c r="F10" i="3" a="1"/>
  <c r="F10" i="3" s="1"/>
  <c r="O10" i="3" a="1"/>
  <c r="O10" i="3" s="1"/>
  <c r="I10" i="3" a="1"/>
  <c r="I10" i="3" s="1"/>
  <c r="G10" i="3" a="1"/>
  <c r="G10" i="3" s="1"/>
  <c r="P11" i="3" a="1"/>
  <c r="P11" i="3" s="1"/>
  <c r="J11" i="3" a="1"/>
  <c r="J11" i="3" s="1"/>
  <c r="C11" i="3" a="1"/>
  <c r="C11" i="3" s="1"/>
  <c r="D11" i="3" a="1"/>
  <c r="D11" i="3" s="1"/>
  <c r="M11" i="3" a="1"/>
  <c r="M11" i="3" s="1"/>
  <c r="G11" i="3" a="1"/>
  <c r="G11" i="3" s="1"/>
  <c r="L11" i="3" a="1"/>
  <c r="L11" i="3" s="1"/>
  <c r="F11" i="3" a="1"/>
  <c r="F11" i="3" s="1"/>
  <c r="O11" i="3" a="1"/>
  <c r="O11" i="3" s="1"/>
  <c r="I11" i="3" a="1"/>
  <c r="I11" i="3" s="1"/>
  <c r="P12" i="3" a="1"/>
  <c r="P12" i="3" s="1"/>
  <c r="J12" i="3" a="1"/>
  <c r="J12" i="3" s="1"/>
  <c r="D12" i="3" a="1"/>
  <c r="D12" i="3" s="1"/>
  <c r="M12" i="3" a="1"/>
  <c r="M12" i="3" s="1"/>
  <c r="G12" i="3" a="1"/>
  <c r="G12" i="3" s="1"/>
  <c r="L12" i="3" a="1"/>
  <c r="L12" i="3" s="1"/>
  <c r="C12" i="3" a="1"/>
  <c r="C12" i="3" s="1"/>
  <c r="O12" i="3" a="1"/>
  <c r="O12" i="3" s="1"/>
  <c r="I12" i="3" a="1"/>
  <c r="I12" i="3" s="1"/>
  <c r="F12" i="3" a="1"/>
  <c r="F12" i="3" s="1"/>
  <c r="P13" i="3" a="1"/>
  <c r="P13" i="3" s="1"/>
  <c r="J13" i="3" a="1"/>
  <c r="J13" i="3" s="1"/>
  <c r="M13" i="3" a="1"/>
  <c r="M13" i="3" s="1"/>
  <c r="G13" i="3" a="1"/>
  <c r="G13" i="3" s="1"/>
  <c r="C13" i="3" a="1"/>
  <c r="C13" i="3" s="1"/>
  <c r="L13" i="3" a="1"/>
  <c r="L13" i="3" s="1"/>
  <c r="F13" i="3" a="1"/>
  <c r="F13" i="3" s="1"/>
  <c r="D13" i="3" a="1"/>
  <c r="D13" i="3" s="1"/>
  <c r="O13" i="3" a="1"/>
  <c r="O13" i="3" s="1"/>
  <c r="I13" i="3" a="1"/>
  <c r="I13" i="3" s="1"/>
</calcChain>
</file>

<file path=xl/sharedStrings.xml><?xml version="1.0" encoding="utf-8"?>
<sst xmlns="http://schemas.openxmlformats.org/spreadsheetml/2006/main" count="60" uniqueCount="21">
  <si>
    <t>PIERRE</t>
  </si>
  <si>
    <t>JEAN</t>
  </si>
  <si>
    <t>RICHARD</t>
  </si>
  <si>
    <t>ANAIS</t>
  </si>
  <si>
    <t>JEROME</t>
  </si>
  <si>
    <t>ADRIEN</t>
  </si>
  <si>
    <t>ADAM</t>
  </si>
  <si>
    <t>ELEONORE</t>
  </si>
  <si>
    <t>MICKAEL</t>
  </si>
  <si>
    <t>EDDY</t>
  </si>
  <si>
    <t>RHINO</t>
  </si>
  <si>
    <t>LILI</t>
  </si>
  <si>
    <t>REF</t>
  </si>
  <si>
    <t>QTE</t>
  </si>
  <si>
    <t>EMP</t>
  </si>
  <si>
    <t>Total général</t>
  </si>
  <si>
    <t>_QTE</t>
  </si>
  <si>
    <t>_REF</t>
  </si>
  <si>
    <t>_EMP</t>
  </si>
  <si>
    <t>DISPO</t>
  </si>
  <si>
    <t>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</si>
</sst>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EMP &quot;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66.218073611111" createdVersion="5" refreshedVersion="5" minRefreshableVersion="3" recordCount="20">
  <cacheSource type="worksheet">
    <worksheetSource ref="A1:C21" sheet="stocks"/>
  </cacheSource>
  <cacheFields count="3">
    <cacheField name="REF" numFmtId="0">
      <sharedItems count="12">
        <s v="PIERRE"/>
        <s v="JEAN"/>
        <s v="RICHARD"/>
        <s v="ANAIS"/>
        <s v="JEROME"/>
        <s v="ADRIEN"/>
        <s v="ADAM"/>
        <s v="ELEONORE"/>
        <s v="MICKAEL"/>
        <s v="EDDY"/>
        <s v="RHINO"/>
        <s v="LILI"/>
      </sharedItems>
    </cacheField>
    <cacheField name="EMP" numFmtId="0">
      <sharedItems containsSemiMixedTypes="0" containsString="0" containsNumber="1" containsInteger="1" minValue="2136" maxValue="22580" count="20">
        <n v="2136"/>
        <n v="3212"/>
        <n v="4288"/>
        <n v="5364"/>
        <n v="6440"/>
        <n v="7516"/>
        <n v="8592"/>
        <n v="9668"/>
        <n v="10744"/>
        <n v="11820"/>
        <n v="12896"/>
        <n v="13972"/>
        <n v="15048"/>
        <n v="16124"/>
        <n v="17200"/>
        <n v="18276"/>
        <n v="19352"/>
        <n v="20428"/>
        <n v="21504"/>
        <n v="22580"/>
      </sharedItems>
    </cacheField>
    <cacheField name="QTE" numFmtId="0">
      <sharedItems containsSemiMixedTypes="0" containsString="0" containsNumber="1" containsInteger="1" minValue="0" maxValue="1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2"/>
  </r>
  <r>
    <x v="0"/>
    <x v="1"/>
    <n v="1"/>
  </r>
  <r>
    <x v="0"/>
    <x v="2"/>
    <n v="0"/>
  </r>
  <r>
    <x v="1"/>
    <x v="3"/>
    <n v="9"/>
  </r>
  <r>
    <x v="1"/>
    <x v="4"/>
    <n v="152"/>
  </r>
  <r>
    <x v="1"/>
    <x v="5"/>
    <n v="13"/>
  </r>
  <r>
    <x v="1"/>
    <x v="6"/>
    <n v="21"/>
  </r>
  <r>
    <x v="1"/>
    <x v="7"/>
    <n v="21"/>
  </r>
  <r>
    <x v="2"/>
    <x v="8"/>
    <n v="36"/>
  </r>
  <r>
    <x v="3"/>
    <x v="9"/>
    <n v="153"/>
  </r>
  <r>
    <x v="4"/>
    <x v="10"/>
    <n v="52"/>
  </r>
  <r>
    <x v="4"/>
    <x v="11"/>
    <n v="55"/>
  </r>
  <r>
    <x v="4"/>
    <x v="12"/>
    <n v="70"/>
  </r>
  <r>
    <x v="5"/>
    <x v="13"/>
    <n v="2"/>
  </r>
  <r>
    <x v="6"/>
    <x v="14"/>
    <n v="9"/>
  </r>
  <r>
    <x v="7"/>
    <x v="15"/>
    <n v="88"/>
  </r>
  <r>
    <x v="8"/>
    <x v="16"/>
    <n v="25"/>
  </r>
  <r>
    <x v="9"/>
    <x v="17"/>
    <n v="36"/>
  </r>
  <r>
    <x v="10"/>
    <x v="18"/>
    <n v="98"/>
  </r>
  <r>
    <x v="11"/>
    <x v="19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_REF" colHeaderCaption="_EMP">
  <location ref="A3:V17" firstHeaderRow="1" firstDataRow="2" firstDataCol="1"/>
  <pivotFields count="3">
    <pivotField axis="axisRow" showAll="0">
      <items count="13">
        <item x="6"/>
        <item x="5"/>
        <item x="3"/>
        <item x="9"/>
        <item x="7"/>
        <item x="1"/>
        <item x="4"/>
        <item x="11"/>
        <item x="8"/>
        <item x="0"/>
        <item x="10"/>
        <item x="2"/>
        <item t="default"/>
      </items>
    </pivotField>
    <pivotField axis="axisCol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_Q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2" sqref="A2"/>
    </sheetView>
  </sheetViews>
  <sheetFormatPr baseColWidth="10" defaultColWidth="8.90625" defaultRowHeight="14.5" x14ac:dyDescent="0.35"/>
  <cols>
    <col min="1" max="1" width="10" customWidth="1"/>
    <col min="13" max="13" width="11.08984375" customWidth="1"/>
  </cols>
  <sheetData>
    <row r="1" spans="1:3" x14ac:dyDescent="0.35">
      <c r="A1" s="1" t="s">
        <v>12</v>
      </c>
      <c r="B1" s="2" t="s">
        <v>14</v>
      </c>
      <c r="C1" s="2" t="s">
        <v>13</v>
      </c>
    </row>
    <row r="2" spans="1:3" x14ac:dyDescent="0.35">
      <c r="A2" s="1" t="s">
        <v>0</v>
      </c>
      <c r="B2" s="2">
        <v>2136</v>
      </c>
      <c r="C2" s="2">
        <v>12</v>
      </c>
    </row>
    <row r="3" spans="1:3" x14ac:dyDescent="0.35">
      <c r="A3" s="1" t="s">
        <v>0</v>
      </c>
      <c r="B3" s="2">
        <v>3212</v>
      </c>
      <c r="C3" s="2">
        <v>1</v>
      </c>
    </row>
    <row r="4" spans="1:3" x14ac:dyDescent="0.35">
      <c r="A4" s="1" t="s">
        <v>0</v>
      </c>
      <c r="B4" s="2">
        <v>4288</v>
      </c>
      <c r="C4" s="2">
        <v>0</v>
      </c>
    </row>
    <row r="5" spans="1:3" x14ac:dyDescent="0.35">
      <c r="A5" s="1" t="s">
        <v>1</v>
      </c>
      <c r="B5" s="2">
        <v>5364</v>
      </c>
      <c r="C5" s="2">
        <v>9</v>
      </c>
    </row>
    <row r="6" spans="1:3" x14ac:dyDescent="0.35">
      <c r="A6" s="1" t="s">
        <v>1</v>
      </c>
      <c r="B6" s="2">
        <v>6440</v>
      </c>
      <c r="C6" s="2">
        <v>152</v>
      </c>
    </row>
    <row r="7" spans="1:3" x14ac:dyDescent="0.35">
      <c r="A7" s="1" t="s">
        <v>1</v>
      </c>
      <c r="B7" s="2">
        <v>7516</v>
      </c>
      <c r="C7" s="2">
        <v>13</v>
      </c>
    </row>
    <row r="8" spans="1:3" x14ac:dyDescent="0.35">
      <c r="A8" s="1" t="s">
        <v>1</v>
      </c>
      <c r="B8" s="2">
        <v>8592</v>
      </c>
      <c r="C8" s="2">
        <v>21</v>
      </c>
    </row>
    <row r="9" spans="1:3" x14ac:dyDescent="0.35">
      <c r="A9" s="1" t="s">
        <v>1</v>
      </c>
      <c r="B9" s="2">
        <v>9668</v>
      </c>
      <c r="C9" s="2">
        <v>21</v>
      </c>
    </row>
    <row r="10" spans="1:3" x14ac:dyDescent="0.35">
      <c r="A10" s="1" t="s">
        <v>2</v>
      </c>
      <c r="B10" s="2">
        <v>10744</v>
      </c>
      <c r="C10" s="2">
        <v>36</v>
      </c>
    </row>
    <row r="11" spans="1:3" x14ac:dyDescent="0.35">
      <c r="A11" s="1" t="s">
        <v>3</v>
      </c>
      <c r="B11" s="2">
        <v>11820</v>
      </c>
      <c r="C11" s="2">
        <v>153</v>
      </c>
    </row>
    <row r="12" spans="1:3" x14ac:dyDescent="0.35">
      <c r="A12" s="1" t="s">
        <v>4</v>
      </c>
      <c r="B12" s="2">
        <v>12896</v>
      </c>
      <c r="C12" s="2">
        <v>52</v>
      </c>
    </row>
    <row r="13" spans="1:3" x14ac:dyDescent="0.35">
      <c r="A13" s="1" t="s">
        <v>4</v>
      </c>
      <c r="B13" s="2">
        <v>13972</v>
      </c>
      <c r="C13" s="2">
        <v>55</v>
      </c>
    </row>
    <row r="14" spans="1:3" x14ac:dyDescent="0.35">
      <c r="A14" s="1" t="s">
        <v>4</v>
      </c>
      <c r="B14" s="2">
        <v>15048</v>
      </c>
      <c r="C14" s="2">
        <v>70</v>
      </c>
    </row>
    <row r="15" spans="1:3" x14ac:dyDescent="0.35">
      <c r="A15" s="1" t="s">
        <v>5</v>
      </c>
      <c r="B15" s="2">
        <v>16124</v>
      </c>
      <c r="C15" s="2">
        <v>2</v>
      </c>
    </row>
    <row r="16" spans="1:3" x14ac:dyDescent="0.35">
      <c r="A16" s="1" t="s">
        <v>6</v>
      </c>
      <c r="B16" s="2">
        <v>17200</v>
      </c>
      <c r="C16" s="2">
        <v>9</v>
      </c>
    </row>
    <row r="17" spans="1:3" x14ac:dyDescent="0.35">
      <c r="A17" s="1" t="s">
        <v>7</v>
      </c>
      <c r="B17" s="2">
        <v>18276</v>
      </c>
      <c r="C17" s="2">
        <v>88</v>
      </c>
    </row>
    <row r="18" spans="1:3" x14ac:dyDescent="0.35">
      <c r="A18" s="1" t="s">
        <v>8</v>
      </c>
      <c r="B18" s="2">
        <v>19352</v>
      </c>
      <c r="C18" s="2">
        <v>25</v>
      </c>
    </row>
    <row r="19" spans="1:3" x14ac:dyDescent="0.35">
      <c r="A19" s="1" t="s">
        <v>9</v>
      </c>
      <c r="B19" s="2">
        <v>20428</v>
      </c>
      <c r="C19" s="2">
        <v>36</v>
      </c>
    </row>
    <row r="20" spans="1:3" x14ac:dyDescent="0.35">
      <c r="A20" s="1" t="s">
        <v>10</v>
      </c>
      <c r="B20" s="2">
        <v>21504</v>
      </c>
      <c r="C20" s="2">
        <v>98</v>
      </c>
    </row>
    <row r="21" spans="1:3" x14ac:dyDescent="0.35">
      <c r="A21" s="1" t="s">
        <v>11</v>
      </c>
      <c r="B21" s="2">
        <v>22580</v>
      </c>
      <c r="C21" s="2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7"/>
  <sheetViews>
    <sheetView workbookViewId="0">
      <selection sqref="A1:XFD1048576"/>
    </sheetView>
  </sheetViews>
  <sheetFormatPr baseColWidth="10" defaultRowHeight="14.5" x14ac:dyDescent="0.35"/>
  <cols>
    <col min="1" max="1" width="11.7265625" bestFit="1" customWidth="1"/>
    <col min="2" max="2" width="7.90625" bestFit="1" customWidth="1"/>
    <col min="3" max="9" width="4.81640625" customWidth="1"/>
    <col min="10" max="21" width="5.81640625" customWidth="1"/>
    <col min="22" max="22" width="11.7265625" bestFit="1" customWidth="1"/>
  </cols>
  <sheetData>
    <row r="3" spans="1:22" x14ac:dyDescent="0.35">
      <c r="A3" s="3" t="s">
        <v>16</v>
      </c>
      <c r="B3" s="3" t="s">
        <v>18</v>
      </c>
    </row>
    <row r="4" spans="1:22" x14ac:dyDescent="0.35">
      <c r="A4" s="3" t="s">
        <v>17</v>
      </c>
      <c r="B4">
        <v>2136</v>
      </c>
      <c r="C4">
        <v>3212</v>
      </c>
      <c r="D4">
        <v>4288</v>
      </c>
      <c r="E4">
        <v>5364</v>
      </c>
      <c r="F4">
        <v>6440</v>
      </c>
      <c r="G4">
        <v>7516</v>
      </c>
      <c r="H4">
        <v>8592</v>
      </c>
      <c r="I4">
        <v>9668</v>
      </c>
      <c r="J4">
        <v>10744</v>
      </c>
      <c r="K4">
        <v>11820</v>
      </c>
      <c r="L4">
        <v>12896</v>
      </c>
      <c r="M4">
        <v>13972</v>
      </c>
      <c r="N4">
        <v>15048</v>
      </c>
      <c r="O4">
        <v>16124</v>
      </c>
      <c r="P4">
        <v>17200</v>
      </c>
      <c r="Q4">
        <v>18276</v>
      </c>
      <c r="R4">
        <v>19352</v>
      </c>
      <c r="S4">
        <v>20428</v>
      </c>
      <c r="T4">
        <v>21504</v>
      </c>
      <c r="U4">
        <v>22580</v>
      </c>
      <c r="V4" t="s">
        <v>15</v>
      </c>
    </row>
    <row r="5" spans="1:22" x14ac:dyDescent="0.35">
      <c r="A5" s="4" t="s">
        <v>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>
        <v>9</v>
      </c>
      <c r="Q5" s="5"/>
      <c r="R5" s="5"/>
      <c r="S5" s="5"/>
      <c r="T5" s="5"/>
      <c r="U5" s="5"/>
      <c r="V5" s="5">
        <v>9</v>
      </c>
    </row>
    <row r="6" spans="1:22" x14ac:dyDescent="0.35">
      <c r="A6" s="4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>
        <v>2</v>
      </c>
      <c r="P6" s="5"/>
      <c r="Q6" s="5"/>
      <c r="R6" s="5"/>
      <c r="S6" s="5"/>
      <c r="T6" s="5"/>
      <c r="U6" s="5"/>
      <c r="V6" s="5">
        <v>2</v>
      </c>
    </row>
    <row r="7" spans="1:22" x14ac:dyDescent="0.35">
      <c r="A7" s="4" t="s">
        <v>3</v>
      </c>
      <c r="B7" s="5"/>
      <c r="C7" s="5"/>
      <c r="D7" s="5"/>
      <c r="E7" s="5"/>
      <c r="F7" s="5"/>
      <c r="G7" s="5"/>
      <c r="H7" s="5"/>
      <c r="I7" s="5"/>
      <c r="J7" s="5"/>
      <c r="K7" s="5">
        <v>153</v>
      </c>
      <c r="L7" s="5"/>
      <c r="M7" s="5"/>
      <c r="N7" s="5"/>
      <c r="O7" s="5"/>
      <c r="P7" s="5"/>
      <c r="Q7" s="5"/>
      <c r="R7" s="5"/>
      <c r="S7" s="5"/>
      <c r="T7" s="5"/>
      <c r="U7" s="5"/>
      <c r="V7" s="5">
        <v>153</v>
      </c>
    </row>
    <row r="8" spans="1:22" x14ac:dyDescent="0.35">
      <c r="A8" s="4" t="s">
        <v>9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>
        <v>36</v>
      </c>
      <c r="T8" s="5"/>
      <c r="U8" s="5"/>
      <c r="V8" s="5">
        <v>36</v>
      </c>
    </row>
    <row r="9" spans="1:22" x14ac:dyDescent="0.35">
      <c r="A9" s="4" t="s">
        <v>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>
        <v>88</v>
      </c>
      <c r="R9" s="5"/>
      <c r="S9" s="5"/>
      <c r="T9" s="5"/>
      <c r="U9" s="5"/>
      <c r="V9" s="5">
        <v>88</v>
      </c>
    </row>
    <row r="10" spans="1:22" x14ac:dyDescent="0.35">
      <c r="A10" s="4" t="s">
        <v>1</v>
      </c>
      <c r="B10" s="5"/>
      <c r="C10" s="5"/>
      <c r="D10" s="5"/>
      <c r="E10" s="5">
        <v>9</v>
      </c>
      <c r="F10" s="5">
        <v>152</v>
      </c>
      <c r="G10" s="5">
        <v>13</v>
      </c>
      <c r="H10" s="5">
        <v>21</v>
      </c>
      <c r="I10" s="5">
        <v>21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>
        <v>216</v>
      </c>
    </row>
    <row r="11" spans="1:22" x14ac:dyDescent="0.35">
      <c r="A11" s="4" t="s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>
        <v>52</v>
      </c>
      <c r="M11" s="5">
        <v>55</v>
      </c>
      <c r="N11" s="5">
        <v>70</v>
      </c>
      <c r="O11" s="5"/>
      <c r="P11" s="5"/>
      <c r="Q11" s="5"/>
      <c r="R11" s="5"/>
      <c r="S11" s="5"/>
      <c r="T11" s="5"/>
      <c r="U11" s="5"/>
      <c r="V11" s="5">
        <v>177</v>
      </c>
    </row>
    <row r="12" spans="1:22" x14ac:dyDescent="0.35">
      <c r="A12" s="4" t="s">
        <v>11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>
        <v>25</v>
      </c>
      <c r="V12" s="5">
        <v>25</v>
      </c>
    </row>
    <row r="13" spans="1:22" x14ac:dyDescent="0.35">
      <c r="A13" s="4" t="s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>
        <v>25</v>
      </c>
      <c r="S13" s="5"/>
      <c r="T13" s="5"/>
      <c r="U13" s="5"/>
      <c r="V13" s="5">
        <v>25</v>
      </c>
    </row>
    <row r="14" spans="1:22" x14ac:dyDescent="0.35">
      <c r="A14" s="4" t="s">
        <v>0</v>
      </c>
      <c r="B14" s="5">
        <v>12</v>
      </c>
      <c r="C14" s="5">
        <v>1</v>
      </c>
      <c r="D14" s="5"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>
        <v>13</v>
      </c>
    </row>
    <row r="15" spans="1:22" x14ac:dyDescent="0.35">
      <c r="A15" s="4" t="s">
        <v>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>
        <v>98</v>
      </c>
      <c r="U15" s="5"/>
      <c r="V15" s="5">
        <v>98</v>
      </c>
    </row>
    <row r="16" spans="1:22" x14ac:dyDescent="0.35">
      <c r="A16" s="4" t="s">
        <v>2</v>
      </c>
      <c r="B16" s="5"/>
      <c r="C16" s="5"/>
      <c r="D16" s="5"/>
      <c r="E16" s="5"/>
      <c r="F16" s="5"/>
      <c r="G16" s="5"/>
      <c r="H16" s="5"/>
      <c r="I16" s="5"/>
      <c r="J16" s="5">
        <v>36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>
        <v>36</v>
      </c>
    </row>
    <row r="17" spans="1:22" x14ac:dyDescent="0.35">
      <c r="A17" s="4" t="s">
        <v>15</v>
      </c>
      <c r="B17" s="5">
        <v>12</v>
      </c>
      <c r="C17" s="5">
        <v>1</v>
      </c>
      <c r="D17" s="5">
        <v>0</v>
      </c>
      <c r="E17" s="5">
        <v>9</v>
      </c>
      <c r="F17" s="5">
        <v>152</v>
      </c>
      <c r="G17" s="5">
        <v>13</v>
      </c>
      <c r="H17" s="5">
        <v>21</v>
      </c>
      <c r="I17" s="5">
        <v>21</v>
      </c>
      <c r="J17" s="5">
        <v>36</v>
      </c>
      <c r="K17" s="5">
        <v>153</v>
      </c>
      <c r="L17" s="5">
        <v>52</v>
      </c>
      <c r="M17" s="5">
        <v>55</v>
      </c>
      <c r="N17" s="5">
        <v>70</v>
      </c>
      <c r="O17" s="5">
        <v>2</v>
      </c>
      <c r="P17" s="5">
        <v>9</v>
      </c>
      <c r="Q17" s="5">
        <v>88</v>
      </c>
      <c r="R17" s="5">
        <v>25</v>
      </c>
      <c r="S17" s="5">
        <v>36</v>
      </c>
      <c r="T17" s="5">
        <v>98</v>
      </c>
      <c r="U17" s="5">
        <v>25</v>
      </c>
      <c r="V17" s="5">
        <v>878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showZeros="0" tabSelected="1" workbookViewId="0">
      <selection activeCell="B13" sqref="A1:B13"/>
    </sheetView>
  </sheetViews>
  <sheetFormatPr baseColWidth="10" defaultColWidth="8.08984375" defaultRowHeight="14.5" x14ac:dyDescent="0.35"/>
  <cols>
    <col min="1" max="1" width="9.7265625" bestFit="1" customWidth="1"/>
  </cols>
  <sheetData>
    <row r="1" spans="1:17" x14ac:dyDescent="0.35">
      <c r="A1" s="14" t="s">
        <v>12</v>
      </c>
      <c r="B1" s="15" t="s">
        <v>13</v>
      </c>
      <c r="C1" s="6">
        <v>1</v>
      </c>
      <c r="D1" s="7" t="s">
        <v>19</v>
      </c>
      <c r="E1" s="8" t="s">
        <v>20</v>
      </c>
      <c r="F1" s="6">
        <v>2</v>
      </c>
      <c r="G1" s="7" t="s">
        <v>19</v>
      </c>
      <c r="H1" s="8" t="s">
        <v>20</v>
      </c>
      <c r="I1" s="6">
        <v>3</v>
      </c>
      <c r="J1" s="7" t="s">
        <v>19</v>
      </c>
      <c r="K1" s="8" t="s">
        <v>20</v>
      </c>
      <c r="L1" s="6">
        <v>4</v>
      </c>
      <c r="M1" s="7" t="s">
        <v>19</v>
      </c>
      <c r="N1" s="8" t="s">
        <v>20</v>
      </c>
      <c r="O1" s="6">
        <v>5</v>
      </c>
      <c r="P1" s="7" t="s">
        <v>19</v>
      </c>
      <c r="Q1" s="8" t="s">
        <v>20</v>
      </c>
    </row>
    <row r="2" spans="1:17" x14ac:dyDescent="0.35">
      <c r="A2" s="16" t="s">
        <v>0</v>
      </c>
      <c r="B2" s="17">
        <v>5</v>
      </c>
      <c r="C2" s="9">
        <f t="array" ref="C2">IFERROR(INDEX(stocks!$B:$B,SMALL(IF(stocks!$A$2:$A$21=$A2,ROW(stocks!$A$2:$A$21),9^9),C$1)),0)</f>
        <v>2136</v>
      </c>
      <c r="D2" s="1">
        <f t="array" ref="D2">IFERROR(INDEX(stocks!$C:$C,SMALL(IF(stocks!$A$2:$A$21=$A2,ROW(stocks!$A$2:$A$21),9^9),C$1)),0)</f>
        <v>12</v>
      </c>
      <c r="E2" s="10">
        <f>MIN(B2,D2)</f>
        <v>5</v>
      </c>
      <c r="F2" s="9">
        <f t="array" ref="F2">IFERROR(INDEX(stocks!$B:$B,SMALL(IF(stocks!$A$2:$A$21=$A2,ROW(stocks!$A$2:$A$21),9^9),F$1)),0)</f>
        <v>3212</v>
      </c>
      <c r="G2" s="1">
        <f t="array" ref="G2">IFERROR(INDEX(stocks!$C:$C,SMALL(IF(stocks!$A$2:$A$21=$A2,ROW(stocks!$A$2:$A$21),9^9),F$1)),0)</f>
        <v>1</v>
      </c>
      <c r="H2" s="10">
        <f>MIN(G2,B2-E2)</f>
        <v>0</v>
      </c>
      <c r="I2" s="9">
        <f t="array" ref="I2">IFERROR(INDEX(stocks!$B:$B,SMALL(IF(stocks!$A$2:$A$21=$A2,ROW(stocks!$A$2:$A$21),9^9),I$1)),0)</f>
        <v>4288</v>
      </c>
      <c r="J2" s="1">
        <f t="array" ref="J2">IFERROR(INDEX(stocks!$C:$C,SMALL(IF(stocks!$A$2:$A$21=$A2,ROW(stocks!$A$2:$A$21),9^9),I$1)),0)</f>
        <v>0</v>
      </c>
      <c r="K2" s="10">
        <f>MIN(J2,B2-E2-H2)</f>
        <v>0</v>
      </c>
      <c r="L2" s="9">
        <f t="array" ref="L2">IFERROR(INDEX(stocks!$B:$B,SMALL(IF(stocks!$A$2:$A$21=$A2,ROW(stocks!$A$2:$A$21),9^9),L$1)),0)</f>
        <v>0</v>
      </c>
      <c r="M2" s="1">
        <f t="array" ref="M2">IFERROR(INDEX(stocks!$C:$C,SMALL(IF(stocks!$A$2:$A$21=$A2,ROW(stocks!$A$2:$A$21),9^9),L$1)),0)</f>
        <v>0</v>
      </c>
      <c r="N2" s="10">
        <f>MIN(M2,B2-E2-H2-K2)</f>
        <v>0</v>
      </c>
      <c r="O2" s="9">
        <f t="array" ref="O2">IFERROR(INDEX(stocks!$B:$B,SMALL(IF(stocks!$A$2:$A$21=$A2,ROW(stocks!$A$2:$A$21),9^9),O$1)),0)</f>
        <v>0</v>
      </c>
      <c r="P2" s="1">
        <f t="array" ref="P2">IFERROR(INDEX(stocks!$C:$C,SMALL(IF(stocks!$A$2:$A$21=$A2,ROW(stocks!$A$2:$A$21),9^9),O$1)),0)</f>
        <v>0</v>
      </c>
      <c r="Q2" s="10">
        <f>MIN(P2,B2-E2-H2-K2-N2)</f>
        <v>0</v>
      </c>
    </row>
    <row r="3" spans="1:17" x14ac:dyDescent="0.35">
      <c r="A3" s="16" t="s">
        <v>1</v>
      </c>
      <c r="B3" s="17">
        <v>3</v>
      </c>
      <c r="C3" s="9">
        <f t="array" ref="C3">IFERROR(INDEX(stocks!$B:$B,SMALL(IF(stocks!$A$2:$A$21=$A3,ROW(stocks!$A$2:$A$21),9^9),C$1)),0)</f>
        <v>5364</v>
      </c>
      <c r="D3" s="1">
        <f t="array" ref="D3">IFERROR(INDEX(stocks!$C:$C,SMALL(IF(stocks!$A$2:$A$21=$A3,ROW(stocks!$A$2:$A$21),9^9),C$1)),0)</f>
        <v>9</v>
      </c>
      <c r="E3" s="10">
        <f t="shared" ref="E3:E13" si="0">MIN(B3,D3)</f>
        <v>3</v>
      </c>
      <c r="F3" s="9">
        <f t="array" ref="F3">IFERROR(INDEX(stocks!$B:$B,SMALL(IF(stocks!$A$2:$A$21=$A3,ROW(stocks!$A$2:$A$21),9^9),F$1)),0)</f>
        <v>6440</v>
      </c>
      <c r="G3" s="1">
        <f t="array" ref="G3">IFERROR(INDEX(stocks!$C:$C,SMALL(IF(stocks!$A$2:$A$21=$A3,ROW(stocks!$A$2:$A$21),9^9),F$1)),0)</f>
        <v>152</v>
      </c>
      <c r="H3" s="10">
        <f t="shared" ref="H3:H13" si="1">MIN(G3,B3-E3)</f>
        <v>0</v>
      </c>
      <c r="I3" s="9">
        <f t="array" ref="I3">IFERROR(INDEX(stocks!$B:$B,SMALL(IF(stocks!$A$2:$A$21=$A3,ROW(stocks!$A$2:$A$21),9^9),I$1)),0)</f>
        <v>7516</v>
      </c>
      <c r="J3" s="1">
        <f t="array" ref="J3">IFERROR(INDEX(stocks!$C:$C,SMALL(IF(stocks!$A$2:$A$21=$A3,ROW(stocks!$A$2:$A$21),9^9),I$1)),0)</f>
        <v>13</v>
      </c>
      <c r="K3" s="10">
        <f t="shared" ref="K3:K13" si="2">MIN(J3,B3-E3-H3)</f>
        <v>0</v>
      </c>
      <c r="L3" s="9">
        <f t="array" ref="L3">IFERROR(INDEX(stocks!$B:$B,SMALL(IF(stocks!$A$2:$A$21=$A3,ROW(stocks!$A$2:$A$21),9^9),L$1)),0)</f>
        <v>8592</v>
      </c>
      <c r="M3" s="1">
        <f t="array" ref="M3">IFERROR(INDEX(stocks!$C:$C,SMALL(IF(stocks!$A$2:$A$21=$A3,ROW(stocks!$A$2:$A$21),9^9),L$1)),0)</f>
        <v>21</v>
      </c>
      <c r="N3" s="10">
        <f t="shared" ref="N3:N13" si="3">MIN(M3,B3-E3-H3-K3)</f>
        <v>0</v>
      </c>
      <c r="O3" s="9">
        <f t="array" ref="O3">IFERROR(INDEX(stocks!$B:$B,SMALL(IF(stocks!$A$2:$A$21=$A3,ROW(stocks!$A$2:$A$21),9^9),O$1)),0)</f>
        <v>9668</v>
      </c>
      <c r="P3" s="1">
        <f t="array" ref="P3">IFERROR(INDEX(stocks!$C:$C,SMALL(IF(stocks!$A$2:$A$21=$A3,ROW(stocks!$A$2:$A$21),9^9),O$1)),0)</f>
        <v>21</v>
      </c>
      <c r="Q3" s="10">
        <f t="shared" ref="Q3:Q13" si="4">MIN(P3,B3-E3-H3-K3-N3)</f>
        <v>0</v>
      </c>
    </row>
    <row r="4" spans="1:17" x14ac:dyDescent="0.35">
      <c r="A4" s="16" t="s">
        <v>2</v>
      </c>
      <c r="B4" s="17">
        <v>1</v>
      </c>
      <c r="C4" s="9">
        <f t="array" ref="C4">IFERROR(INDEX(stocks!$B:$B,SMALL(IF(stocks!$A$2:$A$21=$A4,ROW(stocks!$A$2:$A$21),9^9),C$1)),0)</f>
        <v>10744</v>
      </c>
      <c r="D4" s="1">
        <f t="array" ref="D4">IFERROR(INDEX(stocks!$C:$C,SMALL(IF(stocks!$A$2:$A$21=$A4,ROW(stocks!$A$2:$A$21),9^9),C$1)),0)</f>
        <v>36</v>
      </c>
      <c r="E4" s="10">
        <f t="shared" si="0"/>
        <v>1</v>
      </c>
      <c r="F4" s="9">
        <f t="array" ref="F4">IFERROR(INDEX(stocks!$B:$B,SMALL(IF(stocks!$A$2:$A$21=$A4,ROW(stocks!$A$2:$A$21),9^9),F$1)),0)</f>
        <v>0</v>
      </c>
      <c r="G4" s="1">
        <f t="array" ref="G4">IFERROR(INDEX(stocks!$C:$C,SMALL(IF(stocks!$A$2:$A$21=$A4,ROW(stocks!$A$2:$A$21),9^9),F$1)),0)</f>
        <v>0</v>
      </c>
      <c r="H4" s="10">
        <f t="shared" si="1"/>
        <v>0</v>
      </c>
      <c r="I4" s="9">
        <f t="array" ref="I4">IFERROR(INDEX(stocks!$B:$B,SMALL(IF(stocks!$A$2:$A$21=$A4,ROW(stocks!$A$2:$A$21),9^9),I$1)),0)</f>
        <v>0</v>
      </c>
      <c r="J4" s="1">
        <f t="array" ref="J4">IFERROR(INDEX(stocks!$C:$C,SMALL(IF(stocks!$A$2:$A$21=$A4,ROW(stocks!$A$2:$A$21),9^9),I$1)),0)</f>
        <v>0</v>
      </c>
      <c r="K4" s="10">
        <f t="shared" si="2"/>
        <v>0</v>
      </c>
      <c r="L4" s="9">
        <f t="array" ref="L4">IFERROR(INDEX(stocks!$B:$B,SMALL(IF(stocks!$A$2:$A$21=$A4,ROW(stocks!$A$2:$A$21),9^9),L$1)),0)</f>
        <v>0</v>
      </c>
      <c r="M4" s="1">
        <f t="array" ref="M4">IFERROR(INDEX(stocks!$C:$C,SMALL(IF(stocks!$A$2:$A$21=$A4,ROW(stocks!$A$2:$A$21),9^9),L$1)),0)</f>
        <v>0</v>
      </c>
      <c r="N4" s="10">
        <f t="shared" si="3"/>
        <v>0</v>
      </c>
      <c r="O4" s="9">
        <f t="array" ref="O4">IFERROR(INDEX(stocks!$B:$B,SMALL(IF(stocks!$A$2:$A$21=$A4,ROW(stocks!$A$2:$A$21),9^9),O$1)),0)</f>
        <v>0</v>
      </c>
      <c r="P4" s="1">
        <f t="array" ref="P4">IFERROR(INDEX(stocks!$C:$C,SMALL(IF(stocks!$A$2:$A$21=$A4,ROW(stocks!$A$2:$A$21),9^9),O$1)),0)</f>
        <v>0</v>
      </c>
      <c r="Q4" s="10">
        <f t="shared" si="4"/>
        <v>0</v>
      </c>
    </row>
    <row r="5" spans="1:17" x14ac:dyDescent="0.35">
      <c r="A5" s="16" t="s">
        <v>3</v>
      </c>
      <c r="B5" s="17">
        <v>17</v>
      </c>
      <c r="C5" s="9">
        <f t="array" ref="C5">IFERROR(INDEX(stocks!$B:$B,SMALL(IF(stocks!$A$2:$A$21=$A5,ROW(stocks!$A$2:$A$21),9^9),C$1)),0)</f>
        <v>11820</v>
      </c>
      <c r="D5" s="1">
        <f t="array" ref="D5">IFERROR(INDEX(stocks!$C:$C,SMALL(IF(stocks!$A$2:$A$21=$A5,ROW(stocks!$A$2:$A$21),9^9),C$1)),0)</f>
        <v>153</v>
      </c>
      <c r="E5" s="10">
        <f t="shared" si="0"/>
        <v>17</v>
      </c>
      <c r="F5" s="9">
        <f t="array" ref="F5">IFERROR(INDEX(stocks!$B:$B,SMALL(IF(stocks!$A$2:$A$21=$A5,ROW(stocks!$A$2:$A$21),9^9),F$1)),0)</f>
        <v>0</v>
      </c>
      <c r="G5" s="1">
        <f t="array" ref="G5">IFERROR(INDEX(stocks!$C:$C,SMALL(IF(stocks!$A$2:$A$21=$A5,ROW(stocks!$A$2:$A$21),9^9),F$1)),0)</f>
        <v>0</v>
      </c>
      <c r="H5" s="10">
        <f t="shared" si="1"/>
        <v>0</v>
      </c>
      <c r="I5" s="9">
        <f t="array" ref="I5">IFERROR(INDEX(stocks!$B:$B,SMALL(IF(stocks!$A$2:$A$21=$A5,ROW(stocks!$A$2:$A$21),9^9),I$1)),0)</f>
        <v>0</v>
      </c>
      <c r="J5" s="1">
        <f t="array" ref="J5">IFERROR(INDEX(stocks!$C:$C,SMALL(IF(stocks!$A$2:$A$21=$A5,ROW(stocks!$A$2:$A$21),9^9),I$1)),0)</f>
        <v>0</v>
      </c>
      <c r="K5" s="10">
        <f t="shared" si="2"/>
        <v>0</v>
      </c>
      <c r="L5" s="9">
        <f t="array" ref="L5">IFERROR(INDEX(stocks!$B:$B,SMALL(IF(stocks!$A$2:$A$21=$A5,ROW(stocks!$A$2:$A$21),9^9),L$1)),0)</f>
        <v>0</v>
      </c>
      <c r="M5" s="1">
        <f t="array" ref="M5">IFERROR(INDEX(stocks!$C:$C,SMALL(IF(stocks!$A$2:$A$21=$A5,ROW(stocks!$A$2:$A$21),9^9),L$1)),0)</f>
        <v>0</v>
      </c>
      <c r="N5" s="10">
        <f t="shared" si="3"/>
        <v>0</v>
      </c>
      <c r="O5" s="9">
        <f t="array" ref="O5">IFERROR(INDEX(stocks!$B:$B,SMALL(IF(stocks!$A$2:$A$21=$A5,ROW(stocks!$A$2:$A$21),9^9),O$1)),0)</f>
        <v>0</v>
      </c>
      <c r="P5" s="1">
        <f t="array" ref="P5">IFERROR(INDEX(stocks!$C:$C,SMALL(IF(stocks!$A$2:$A$21=$A5,ROW(stocks!$A$2:$A$21),9^9),O$1)),0)</f>
        <v>0</v>
      </c>
      <c r="Q5" s="10">
        <f t="shared" si="4"/>
        <v>0</v>
      </c>
    </row>
    <row r="6" spans="1:17" x14ac:dyDescent="0.35">
      <c r="A6" s="16" t="s">
        <v>4</v>
      </c>
      <c r="B6" s="18">
        <v>78</v>
      </c>
      <c r="C6" s="9">
        <f t="array" ref="C6">IFERROR(INDEX(stocks!$B:$B,SMALL(IF(stocks!$A$2:$A$21=$A6,ROW(stocks!$A$2:$A$21),9^9),C$1)),0)</f>
        <v>12896</v>
      </c>
      <c r="D6" s="1">
        <f t="array" ref="D6">IFERROR(INDEX(stocks!$C:$C,SMALL(IF(stocks!$A$2:$A$21=$A6,ROW(stocks!$A$2:$A$21),9^9),C$1)),0)</f>
        <v>52</v>
      </c>
      <c r="E6" s="10">
        <f t="shared" si="0"/>
        <v>52</v>
      </c>
      <c r="F6" s="9">
        <f t="array" ref="F6">IFERROR(INDEX(stocks!$B:$B,SMALL(IF(stocks!$A$2:$A$21=$A6,ROW(stocks!$A$2:$A$21),9^9),F$1)),0)</f>
        <v>13972</v>
      </c>
      <c r="G6" s="1">
        <f t="array" ref="G6">IFERROR(INDEX(stocks!$C:$C,SMALL(IF(stocks!$A$2:$A$21=$A6,ROW(stocks!$A$2:$A$21),9^9),F$1)),0)</f>
        <v>55</v>
      </c>
      <c r="H6" s="10">
        <f t="shared" si="1"/>
        <v>26</v>
      </c>
      <c r="I6" s="9">
        <f t="array" ref="I6">IFERROR(INDEX(stocks!$B:$B,SMALL(IF(stocks!$A$2:$A$21=$A6,ROW(stocks!$A$2:$A$21),9^9),I$1)),0)</f>
        <v>15048</v>
      </c>
      <c r="J6" s="1">
        <f t="array" ref="J6">IFERROR(INDEX(stocks!$C:$C,SMALL(IF(stocks!$A$2:$A$21=$A6,ROW(stocks!$A$2:$A$21),9^9),I$1)),0)</f>
        <v>70</v>
      </c>
      <c r="K6" s="10">
        <f t="shared" si="2"/>
        <v>0</v>
      </c>
      <c r="L6" s="9">
        <f t="array" ref="L6">IFERROR(INDEX(stocks!$B:$B,SMALL(IF(stocks!$A$2:$A$21=$A6,ROW(stocks!$A$2:$A$21),9^9),L$1)),0)</f>
        <v>0</v>
      </c>
      <c r="M6" s="1">
        <f t="array" ref="M6">IFERROR(INDEX(stocks!$C:$C,SMALL(IF(stocks!$A$2:$A$21=$A6,ROW(stocks!$A$2:$A$21),9^9),L$1)),0)</f>
        <v>0</v>
      </c>
      <c r="N6" s="10">
        <f t="shared" si="3"/>
        <v>0</v>
      </c>
      <c r="O6" s="9">
        <f t="array" ref="O6">IFERROR(INDEX(stocks!$B:$B,SMALL(IF(stocks!$A$2:$A$21=$A6,ROW(stocks!$A$2:$A$21),9^9),O$1)),0)</f>
        <v>0</v>
      </c>
      <c r="P6" s="1">
        <f t="array" ref="P6">IFERROR(INDEX(stocks!$C:$C,SMALL(IF(stocks!$A$2:$A$21=$A6,ROW(stocks!$A$2:$A$21),9^9),O$1)),0)</f>
        <v>0</v>
      </c>
      <c r="Q6" s="10">
        <f t="shared" si="4"/>
        <v>0</v>
      </c>
    </row>
    <row r="7" spans="1:17" x14ac:dyDescent="0.35">
      <c r="A7" s="16" t="s">
        <v>5</v>
      </c>
      <c r="B7" s="17">
        <v>1</v>
      </c>
      <c r="C7" s="9">
        <f t="array" ref="C7">IFERROR(INDEX(stocks!$B:$B,SMALL(IF(stocks!$A$2:$A$21=$A7,ROW(stocks!$A$2:$A$21),9^9),C$1)),0)</f>
        <v>16124</v>
      </c>
      <c r="D7" s="1">
        <f t="array" ref="D7">IFERROR(INDEX(stocks!$C:$C,SMALL(IF(stocks!$A$2:$A$21=$A7,ROW(stocks!$A$2:$A$21),9^9),C$1)),0)</f>
        <v>2</v>
      </c>
      <c r="E7" s="10">
        <f t="shared" si="0"/>
        <v>1</v>
      </c>
      <c r="F7" s="9">
        <f t="array" ref="F7">IFERROR(INDEX(stocks!$B:$B,SMALL(IF(stocks!$A$2:$A$21=$A7,ROW(stocks!$A$2:$A$21),9^9),F$1)),0)</f>
        <v>0</v>
      </c>
      <c r="G7" s="1">
        <f t="array" ref="G7">IFERROR(INDEX(stocks!$C:$C,SMALL(IF(stocks!$A$2:$A$21=$A7,ROW(stocks!$A$2:$A$21),9^9),F$1)),0)</f>
        <v>0</v>
      </c>
      <c r="H7" s="10">
        <f t="shared" si="1"/>
        <v>0</v>
      </c>
      <c r="I7" s="9">
        <f t="array" ref="I7">IFERROR(INDEX(stocks!$B:$B,SMALL(IF(stocks!$A$2:$A$21=$A7,ROW(stocks!$A$2:$A$21),9^9),I$1)),0)</f>
        <v>0</v>
      </c>
      <c r="J7" s="1">
        <f t="array" ref="J7">IFERROR(INDEX(stocks!$C:$C,SMALL(IF(stocks!$A$2:$A$21=$A7,ROW(stocks!$A$2:$A$21),9^9),I$1)),0)</f>
        <v>0</v>
      </c>
      <c r="K7" s="10">
        <f t="shared" si="2"/>
        <v>0</v>
      </c>
      <c r="L7" s="9">
        <f t="array" ref="L7">IFERROR(INDEX(stocks!$B:$B,SMALL(IF(stocks!$A$2:$A$21=$A7,ROW(stocks!$A$2:$A$21),9^9),L$1)),0)</f>
        <v>0</v>
      </c>
      <c r="M7" s="1">
        <f t="array" ref="M7">IFERROR(INDEX(stocks!$C:$C,SMALL(IF(stocks!$A$2:$A$21=$A7,ROW(stocks!$A$2:$A$21),9^9),L$1)),0)</f>
        <v>0</v>
      </c>
      <c r="N7" s="10">
        <f t="shared" si="3"/>
        <v>0</v>
      </c>
      <c r="O7" s="9">
        <f t="array" ref="O7">IFERROR(INDEX(stocks!$B:$B,SMALL(IF(stocks!$A$2:$A$21=$A7,ROW(stocks!$A$2:$A$21),9^9),O$1)),0)</f>
        <v>0</v>
      </c>
      <c r="P7" s="1">
        <f t="array" ref="P7">IFERROR(INDEX(stocks!$C:$C,SMALL(IF(stocks!$A$2:$A$21=$A7,ROW(stocks!$A$2:$A$21),9^9),O$1)),0)</f>
        <v>0</v>
      </c>
      <c r="Q7" s="10">
        <f t="shared" si="4"/>
        <v>0</v>
      </c>
    </row>
    <row r="8" spans="1:17" x14ac:dyDescent="0.35">
      <c r="A8" s="16" t="s">
        <v>6</v>
      </c>
      <c r="B8" s="17">
        <v>4</v>
      </c>
      <c r="C8" s="9">
        <f t="array" ref="C8">IFERROR(INDEX(stocks!$B:$B,SMALL(IF(stocks!$A$2:$A$21=$A8,ROW(stocks!$A$2:$A$21),9^9),C$1)),0)</f>
        <v>17200</v>
      </c>
      <c r="D8" s="1">
        <f t="array" ref="D8">IFERROR(INDEX(stocks!$C:$C,SMALL(IF(stocks!$A$2:$A$21=$A8,ROW(stocks!$A$2:$A$21),9^9),C$1)),0)</f>
        <v>9</v>
      </c>
      <c r="E8" s="10">
        <f t="shared" si="0"/>
        <v>4</v>
      </c>
      <c r="F8" s="9">
        <f t="array" ref="F8">IFERROR(INDEX(stocks!$B:$B,SMALL(IF(stocks!$A$2:$A$21=$A8,ROW(stocks!$A$2:$A$21),9^9),F$1)),0)</f>
        <v>0</v>
      </c>
      <c r="G8" s="1">
        <f t="array" ref="G8">IFERROR(INDEX(stocks!$C:$C,SMALL(IF(stocks!$A$2:$A$21=$A8,ROW(stocks!$A$2:$A$21),9^9),F$1)),0)</f>
        <v>0</v>
      </c>
      <c r="H8" s="10">
        <f t="shared" si="1"/>
        <v>0</v>
      </c>
      <c r="I8" s="9">
        <f t="array" ref="I8">IFERROR(INDEX(stocks!$B:$B,SMALL(IF(stocks!$A$2:$A$21=$A8,ROW(stocks!$A$2:$A$21),9^9),I$1)),0)</f>
        <v>0</v>
      </c>
      <c r="J8" s="1">
        <f t="array" ref="J8">IFERROR(INDEX(stocks!$C:$C,SMALL(IF(stocks!$A$2:$A$21=$A8,ROW(stocks!$A$2:$A$21),9^9),I$1)),0)</f>
        <v>0</v>
      </c>
      <c r="K8" s="10">
        <f t="shared" si="2"/>
        <v>0</v>
      </c>
      <c r="L8" s="9">
        <f t="array" ref="L8">IFERROR(INDEX(stocks!$B:$B,SMALL(IF(stocks!$A$2:$A$21=$A8,ROW(stocks!$A$2:$A$21),9^9),L$1)),0)</f>
        <v>0</v>
      </c>
      <c r="M8" s="1">
        <f t="array" ref="M8">IFERROR(INDEX(stocks!$C:$C,SMALL(IF(stocks!$A$2:$A$21=$A8,ROW(stocks!$A$2:$A$21),9^9),L$1)),0)</f>
        <v>0</v>
      </c>
      <c r="N8" s="10">
        <f t="shared" si="3"/>
        <v>0</v>
      </c>
      <c r="O8" s="9">
        <f t="array" ref="O8">IFERROR(INDEX(stocks!$B:$B,SMALL(IF(stocks!$A$2:$A$21=$A8,ROW(stocks!$A$2:$A$21),9^9),O$1)),0)</f>
        <v>0</v>
      </c>
      <c r="P8" s="1">
        <f t="array" ref="P8">IFERROR(INDEX(stocks!$C:$C,SMALL(IF(stocks!$A$2:$A$21=$A8,ROW(stocks!$A$2:$A$21),9^9),O$1)),0)</f>
        <v>0</v>
      </c>
      <c r="Q8" s="10">
        <f t="shared" si="4"/>
        <v>0</v>
      </c>
    </row>
    <row r="9" spans="1:17" x14ac:dyDescent="0.35">
      <c r="A9" s="16" t="s">
        <v>7</v>
      </c>
      <c r="B9" s="17">
        <v>152</v>
      </c>
      <c r="C9" s="9">
        <f t="array" ref="C9">IFERROR(INDEX(stocks!$B:$B,SMALL(IF(stocks!$A$2:$A$21=$A9,ROW(stocks!$A$2:$A$21),9^9),C$1)),0)</f>
        <v>18276</v>
      </c>
      <c r="D9" s="1">
        <f t="array" ref="D9">IFERROR(INDEX(stocks!$C:$C,SMALL(IF(stocks!$A$2:$A$21=$A9,ROW(stocks!$A$2:$A$21),9^9),C$1)),0)</f>
        <v>88</v>
      </c>
      <c r="E9" s="10">
        <f t="shared" si="0"/>
        <v>88</v>
      </c>
      <c r="F9" s="9">
        <f t="array" ref="F9">IFERROR(INDEX(stocks!$B:$B,SMALL(IF(stocks!$A$2:$A$21=$A9,ROW(stocks!$A$2:$A$21),9^9),F$1)),0)</f>
        <v>0</v>
      </c>
      <c r="G9" s="1">
        <f t="array" ref="G9">IFERROR(INDEX(stocks!$C:$C,SMALL(IF(stocks!$A$2:$A$21=$A9,ROW(stocks!$A$2:$A$21),9^9),F$1)),0)</f>
        <v>0</v>
      </c>
      <c r="H9" s="10">
        <f t="shared" si="1"/>
        <v>0</v>
      </c>
      <c r="I9" s="9">
        <f t="array" ref="I9">IFERROR(INDEX(stocks!$B:$B,SMALL(IF(stocks!$A$2:$A$21=$A9,ROW(stocks!$A$2:$A$21),9^9),I$1)),0)</f>
        <v>0</v>
      </c>
      <c r="J9" s="1">
        <f t="array" ref="J9">IFERROR(INDEX(stocks!$C:$C,SMALL(IF(stocks!$A$2:$A$21=$A9,ROW(stocks!$A$2:$A$21),9^9),I$1)),0)</f>
        <v>0</v>
      </c>
      <c r="K9" s="10">
        <f t="shared" si="2"/>
        <v>0</v>
      </c>
      <c r="L9" s="9">
        <f t="array" ref="L9">IFERROR(INDEX(stocks!$B:$B,SMALL(IF(stocks!$A$2:$A$21=$A9,ROW(stocks!$A$2:$A$21),9^9),L$1)),0)</f>
        <v>0</v>
      </c>
      <c r="M9" s="1">
        <f t="array" ref="M9">IFERROR(INDEX(stocks!$C:$C,SMALL(IF(stocks!$A$2:$A$21=$A9,ROW(stocks!$A$2:$A$21),9^9),L$1)),0)</f>
        <v>0</v>
      </c>
      <c r="N9" s="10">
        <f t="shared" si="3"/>
        <v>0</v>
      </c>
      <c r="O9" s="9">
        <f t="array" ref="O9">IFERROR(INDEX(stocks!$B:$B,SMALL(IF(stocks!$A$2:$A$21=$A9,ROW(stocks!$A$2:$A$21),9^9),O$1)),0)</f>
        <v>0</v>
      </c>
      <c r="P9" s="1">
        <f t="array" ref="P9">IFERROR(INDEX(stocks!$C:$C,SMALL(IF(stocks!$A$2:$A$21=$A9,ROW(stocks!$A$2:$A$21),9^9),O$1)),0)</f>
        <v>0</v>
      </c>
      <c r="Q9" s="10">
        <f t="shared" si="4"/>
        <v>0</v>
      </c>
    </row>
    <row r="10" spans="1:17" x14ac:dyDescent="0.35">
      <c r="A10" s="16" t="str">
        <f>+stocks!A18</f>
        <v>MICKAEL</v>
      </c>
      <c r="B10" s="17">
        <v>12</v>
      </c>
      <c r="C10" s="9">
        <f t="array" ref="C10">IFERROR(INDEX(stocks!$B:$B,SMALL(IF(stocks!$A$2:$A$21=$A10,ROW(stocks!$A$2:$A$21),9^9),C$1)),0)</f>
        <v>19352</v>
      </c>
      <c r="D10" s="1">
        <f t="array" ref="D10">IFERROR(INDEX(stocks!$C:$C,SMALL(IF(stocks!$A$2:$A$21=$A10,ROW(stocks!$A$2:$A$21),9^9),C$1)),0)</f>
        <v>25</v>
      </c>
      <c r="E10" s="10">
        <f t="shared" si="0"/>
        <v>12</v>
      </c>
      <c r="F10" s="9">
        <f t="array" ref="F10">IFERROR(INDEX(stocks!$B:$B,SMALL(IF(stocks!$A$2:$A$21=$A10,ROW(stocks!$A$2:$A$21),9^9),F$1)),0)</f>
        <v>0</v>
      </c>
      <c r="G10" s="1">
        <f t="array" ref="G10">IFERROR(INDEX(stocks!$C:$C,SMALL(IF(stocks!$A$2:$A$21=$A10,ROW(stocks!$A$2:$A$21),9^9),F$1)),0)</f>
        <v>0</v>
      </c>
      <c r="H10" s="10">
        <f t="shared" si="1"/>
        <v>0</v>
      </c>
      <c r="I10" s="9">
        <f t="array" ref="I10">IFERROR(INDEX(stocks!$B:$B,SMALL(IF(stocks!$A$2:$A$21=$A10,ROW(stocks!$A$2:$A$21),9^9),I$1)),0)</f>
        <v>0</v>
      </c>
      <c r="J10" s="1">
        <f t="array" ref="J10">IFERROR(INDEX(stocks!$C:$C,SMALL(IF(stocks!$A$2:$A$21=$A10,ROW(stocks!$A$2:$A$21),9^9),I$1)),0)</f>
        <v>0</v>
      </c>
      <c r="K10" s="10">
        <f t="shared" si="2"/>
        <v>0</v>
      </c>
      <c r="L10" s="9">
        <f t="array" ref="L10">IFERROR(INDEX(stocks!$B:$B,SMALL(IF(stocks!$A$2:$A$21=$A10,ROW(stocks!$A$2:$A$21),9^9),L$1)),0)</f>
        <v>0</v>
      </c>
      <c r="M10" s="1">
        <f t="array" ref="M10">IFERROR(INDEX(stocks!$C:$C,SMALL(IF(stocks!$A$2:$A$21=$A10,ROW(stocks!$A$2:$A$21),9^9),L$1)),0)</f>
        <v>0</v>
      </c>
      <c r="N10" s="10">
        <f t="shared" si="3"/>
        <v>0</v>
      </c>
      <c r="O10" s="9">
        <f t="array" ref="O10">IFERROR(INDEX(stocks!$B:$B,SMALL(IF(stocks!$A$2:$A$21=$A10,ROW(stocks!$A$2:$A$21),9^9),O$1)),0)</f>
        <v>0</v>
      </c>
      <c r="P10" s="1">
        <f t="array" ref="P10">IFERROR(INDEX(stocks!$C:$C,SMALL(IF(stocks!$A$2:$A$21=$A10,ROW(stocks!$A$2:$A$21),9^9),O$1)),0)</f>
        <v>0</v>
      </c>
      <c r="Q10" s="10">
        <f t="shared" si="4"/>
        <v>0</v>
      </c>
    </row>
    <row r="11" spans="1:17" x14ac:dyDescent="0.35">
      <c r="A11" s="16" t="str">
        <f>+stocks!A19</f>
        <v>EDDY</v>
      </c>
      <c r="B11" s="17">
        <v>11</v>
      </c>
      <c r="C11" s="9">
        <f t="array" ref="C11">IFERROR(INDEX(stocks!$B:$B,SMALL(IF(stocks!$A$2:$A$21=$A11,ROW(stocks!$A$2:$A$21),9^9),C$1)),0)</f>
        <v>20428</v>
      </c>
      <c r="D11" s="1">
        <f t="array" ref="D11">IFERROR(INDEX(stocks!$C:$C,SMALL(IF(stocks!$A$2:$A$21=$A11,ROW(stocks!$A$2:$A$21),9^9),C$1)),0)</f>
        <v>36</v>
      </c>
      <c r="E11" s="10">
        <f t="shared" si="0"/>
        <v>11</v>
      </c>
      <c r="F11" s="9">
        <f t="array" ref="F11">IFERROR(INDEX(stocks!$B:$B,SMALL(IF(stocks!$A$2:$A$21=$A11,ROW(stocks!$A$2:$A$21),9^9),F$1)),0)</f>
        <v>0</v>
      </c>
      <c r="G11" s="1">
        <f t="array" ref="G11">IFERROR(INDEX(stocks!$C:$C,SMALL(IF(stocks!$A$2:$A$21=$A11,ROW(stocks!$A$2:$A$21),9^9),F$1)),0)</f>
        <v>0</v>
      </c>
      <c r="H11" s="10">
        <f t="shared" si="1"/>
        <v>0</v>
      </c>
      <c r="I11" s="9">
        <f t="array" ref="I11">IFERROR(INDEX(stocks!$B:$B,SMALL(IF(stocks!$A$2:$A$21=$A11,ROW(stocks!$A$2:$A$21),9^9),I$1)),0)</f>
        <v>0</v>
      </c>
      <c r="J11" s="1">
        <f t="array" ref="J11">IFERROR(INDEX(stocks!$C:$C,SMALL(IF(stocks!$A$2:$A$21=$A11,ROW(stocks!$A$2:$A$21),9^9),I$1)),0)</f>
        <v>0</v>
      </c>
      <c r="K11" s="10">
        <f t="shared" si="2"/>
        <v>0</v>
      </c>
      <c r="L11" s="9">
        <f t="array" ref="L11">IFERROR(INDEX(stocks!$B:$B,SMALL(IF(stocks!$A$2:$A$21=$A11,ROW(stocks!$A$2:$A$21),9^9),L$1)),0)</f>
        <v>0</v>
      </c>
      <c r="M11" s="1">
        <f t="array" ref="M11">IFERROR(INDEX(stocks!$C:$C,SMALL(IF(stocks!$A$2:$A$21=$A11,ROW(stocks!$A$2:$A$21),9^9),L$1)),0)</f>
        <v>0</v>
      </c>
      <c r="N11" s="10">
        <f t="shared" si="3"/>
        <v>0</v>
      </c>
      <c r="O11" s="9">
        <f t="array" ref="O11">IFERROR(INDEX(stocks!$B:$B,SMALL(IF(stocks!$A$2:$A$21=$A11,ROW(stocks!$A$2:$A$21),9^9),O$1)),0)</f>
        <v>0</v>
      </c>
      <c r="P11" s="1">
        <f t="array" ref="P11">IFERROR(INDEX(stocks!$C:$C,SMALL(IF(stocks!$A$2:$A$21=$A11,ROW(stocks!$A$2:$A$21),9^9),O$1)),0)</f>
        <v>0</v>
      </c>
      <c r="Q11" s="10">
        <f t="shared" si="4"/>
        <v>0</v>
      </c>
    </row>
    <row r="12" spans="1:17" x14ac:dyDescent="0.35">
      <c r="A12" s="16" t="str">
        <f>+stocks!A20</f>
        <v>RHINO</v>
      </c>
      <c r="B12" s="17">
        <v>85</v>
      </c>
      <c r="C12" s="9">
        <f t="array" ref="C12">IFERROR(INDEX(stocks!$B:$B,SMALL(IF(stocks!$A$2:$A$21=$A12,ROW(stocks!$A$2:$A$21),9^9),C$1)),0)</f>
        <v>21504</v>
      </c>
      <c r="D12" s="1">
        <f t="array" ref="D12">IFERROR(INDEX(stocks!$C:$C,SMALL(IF(stocks!$A$2:$A$21=$A12,ROW(stocks!$A$2:$A$21),9^9),C$1)),0)</f>
        <v>98</v>
      </c>
      <c r="E12" s="10">
        <f t="shared" si="0"/>
        <v>85</v>
      </c>
      <c r="F12" s="9">
        <f t="array" ref="F12">IFERROR(INDEX(stocks!$B:$B,SMALL(IF(stocks!$A$2:$A$21=$A12,ROW(stocks!$A$2:$A$21),9^9),F$1)),0)</f>
        <v>0</v>
      </c>
      <c r="G12" s="1">
        <f t="array" ref="G12">IFERROR(INDEX(stocks!$C:$C,SMALL(IF(stocks!$A$2:$A$21=$A12,ROW(stocks!$A$2:$A$21),9^9),F$1)),0)</f>
        <v>0</v>
      </c>
      <c r="H12" s="10">
        <f t="shared" si="1"/>
        <v>0</v>
      </c>
      <c r="I12" s="9">
        <f t="array" ref="I12">IFERROR(INDEX(stocks!$B:$B,SMALL(IF(stocks!$A$2:$A$21=$A12,ROW(stocks!$A$2:$A$21),9^9),I$1)),0)</f>
        <v>0</v>
      </c>
      <c r="J12" s="1">
        <f t="array" ref="J12">IFERROR(INDEX(stocks!$C:$C,SMALL(IF(stocks!$A$2:$A$21=$A12,ROW(stocks!$A$2:$A$21),9^9),I$1)),0)</f>
        <v>0</v>
      </c>
      <c r="K12" s="10">
        <f t="shared" si="2"/>
        <v>0</v>
      </c>
      <c r="L12" s="9">
        <f t="array" ref="L12">IFERROR(INDEX(stocks!$B:$B,SMALL(IF(stocks!$A$2:$A$21=$A12,ROW(stocks!$A$2:$A$21),9^9),L$1)),0)</f>
        <v>0</v>
      </c>
      <c r="M12" s="1">
        <f t="array" ref="M12">IFERROR(INDEX(stocks!$C:$C,SMALL(IF(stocks!$A$2:$A$21=$A12,ROW(stocks!$A$2:$A$21),9^9),L$1)),0)</f>
        <v>0</v>
      </c>
      <c r="N12" s="10">
        <f t="shared" si="3"/>
        <v>0</v>
      </c>
      <c r="O12" s="9">
        <f t="array" ref="O12">IFERROR(INDEX(stocks!$B:$B,SMALL(IF(stocks!$A$2:$A$21=$A12,ROW(stocks!$A$2:$A$21),9^9),O$1)),0)</f>
        <v>0</v>
      </c>
      <c r="P12" s="1">
        <f t="array" ref="P12">IFERROR(INDEX(stocks!$C:$C,SMALL(IF(stocks!$A$2:$A$21=$A12,ROW(stocks!$A$2:$A$21),9^9),O$1)),0)</f>
        <v>0</v>
      </c>
      <c r="Q12" s="10">
        <f t="shared" si="4"/>
        <v>0</v>
      </c>
    </row>
    <row r="13" spans="1:17" ht="15" thickBot="1" x14ac:dyDescent="0.4">
      <c r="A13" s="19" t="str">
        <f>+stocks!A21</f>
        <v>LILI</v>
      </c>
      <c r="B13" s="20">
        <v>14</v>
      </c>
      <c r="C13" s="11">
        <f t="array" ref="C13">IFERROR(INDEX(stocks!$B:$B,SMALL(IF(stocks!$A$2:$A$21=$A13,ROW(stocks!$A$2:$A$21),9^9),C$1)),0)</f>
        <v>22580</v>
      </c>
      <c r="D13" s="12">
        <f t="array" ref="D13">IFERROR(INDEX(stocks!$C:$C,SMALL(IF(stocks!$A$2:$A$21=$A13,ROW(stocks!$A$2:$A$21),9^9),C$1)),0)</f>
        <v>25</v>
      </c>
      <c r="E13" s="13">
        <f t="shared" si="0"/>
        <v>14</v>
      </c>
      <c r="F13" s="11">
        <f t="array" ref="F13">IFERROR(INDEX(stocks!$B:$B,SMALL(IF(stocks!$A$2:$A$21=$A13,ROW(stocks!$A$2:$A$21),9^9),F$1)),0)</f>
        <v>0</v>
      </c>
      <c r="G13" s="12">
        <f t="array" ref="G13">IFERROR(INDEX(stocks!$C:$C,SMALL(IF(stocks!$A$2:$A$21=$A13,ROW(stocks!$A$2:$A$21),9^9),F$1)),0)</f>
        <v>0</v>
      </c>
      <c r="H13" s="13">
        <f t="shared" si="1"/>
        <v>0</v>
      </c>
      <c r="I13" s="11">
        <f t="array" ref="I13">IFERROR(INDEX(stocks!$B:$B,SMALL(IF(stocks!$A$2:$A$21=$A13,ROW(stocks!$A$2:$A$21),9^9),I$1)),0)</f>
        <v>0</v>
      </c>
      <c r="J13" s="12">
        <f t="array" ref="J13">IFERROR(INDEX(stocks!$C:$C,SMALL(IF(stocks!$A$2:$A$21=$A13,ROW(stocks!$A$2:$A$21),9^9),I$1)),0)</f>
        <v>0</v>
      </c>
      <c r="K13" s="13">
        <f t="shared" si="2"/>
        <v>0</v>
      </c>
      <c r="L13" s="11">
        <f t="array" ref="L13">IFERROR(INDEX(stocks!$B:$B,SMALL(IF(stocks!$A$2:$A$21=$A13,ROW(stocks!$A$2:$A$21),9^9),L$1)),0)</f>
        <v>0</v>
      </c>
      <c r="M13" s="12">
        <f t="array" ref="M13">IFERROR(INDEX(stocks!$C:$C,SMALL(IF(stocks!$A$2:$A$21=$A13,ROW(stocks!$A$2:$A$21),9^9),L$1)),0)</f>
        <v>0</v>
      </c>
      <c r="N13" s="13">
        <f t="shared" si="3"/>
        <v>0</v>
      </c>
      <c r="O13" s="11">
        <f t="array" ref="O13">IFERROR(INDEX(stocks!$B:$B,SMALL(IF(stocks!$A$2:$A$21=$A13,ROW(stocks!$A$2:$A$21),9^9),O$1)),0)</f>
        <v>0</v>
      </c>
      <c r="P13" s="12">
        <f t="array" ref="P13">IFERROR(INDEX(stocks!$C:$C,SMALL(IF(stocks!$A$2:$A$21=$A13,ROW(stocks!$A$2:$A$21),9^9),O$1)),0)</f>
        <v>0</v>
      </c>
      <c r="Q13" s="13">
        <f t="shared" si="4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stocks</vt:lpstr>
      <vt:lpstr>synthèse du stock</vt:lpstr>
      <vt:lpstr>besoins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Pierre-Jean BARTHE LARGERON</dc:creator>
  <cp:lastModifiedBy>Michel</cp:lastModifiedBy>
  <dcterms:created xsi:type="dcterms:W3CDTF">2015-06-05T18:17:20Z</dcterms:created>
  <dcterms:modified xsi:type="dcterms:W3CDTF">2020-12-01T04:33:56Z</dcterms:modified>
</cp:coreProperties>
</file>