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2"/>
  </bookViews>
  <sheets>
    <sheet name="PIVOT N-1" sheetId="1" r:id="rId1"/>
    <sheet name="PIVOT N" sheetId="2" r:id="rId2"/>
    <sheet name="COMPARE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B1" i="3"/>
  <c r="F8" i="3"/>
  <c r="F9" i="3"/>
  <c r="F10" i="3"/>
  <c r="F11" i="3"/>
  <c r="F12" i="3"/>
  <c r="F13" i="3"/>
  <c r="F14" i="3"/>
  <c r="F15" i="3"/>
  <c r="F16" i="3"/>
  <c r="F17" i="3"/>
  <c r="F18" i="3"/>
  <c r="I9" i="3"/>
  <c r="I11" i="3"/>
  <c r="I13" i="3"/>
  <c r="I15" i="3"/>
  <c r="I17" i="3"/>
  <c r="J8" i="3"/>
  <c r="J10" i="3"/>
  <c r="J12" i="3"/>
  <c r="J14" i="3"/>
  <c r="J16" i="3"/>
  <c r="J18" i="3"/>
  <c r="H8" i="3"/>
  <c r="H9" i="3"/>
  <c r="H10" i="3"/>
  <c r="H11" i="3"/>
  <c r="H12" i="3"/>
  <c r="H13" i="3"/>
  <c r="H14" i="3"/>
  <c r="H15" i="3"/>
  <c r="H16" i="3"/>
  <c r="H17" i="3"/>
  <c r="H18" i="3"/>
  <c r="I8" i="3"/>
  <c r="I10" i="3"/>
  <c r="I12" i="3"/>
  <c r="I14" i="3"/>
  <c r="I16" i="3"/>
  <c r="I18" i="3"/>
  <c r="J9" i="3"/>
  <c r="J11" i="3"/>
  <c r="J13" i="3"/>
  <c r="J15" i="3"/>
  <c r="J17" i="3"/>
  <c r="J7" i="3"/>
  <c r="H7" i="3"/>
  <c r="F7" i="3"/>
  <c r="I7" i="3"/>
  <c r="E8" i="3"/>
  <c r="E12" i="3"/>
  <c r="E16" i="3"/>
  <c r="E14" i="3"/>
  <c r="E15" i="3"/>
  <c r="E9" i="3"/>
  <c r="E13" i="3"/>
  <c r="E17" i="3"/>
  <c r="E10" i="3"/>
  <c r="E18" i="3"/>
  <c r="E11" i="3"/>
  <c r="E7" i="3"/>
</calcChain>
</file>

<file path=xl/sharedStrings.xml><?xml version="1.0" encoding="utf-8"?>
<sst xmlns="http://schemas.openxmlformats.org/spreadsheetml/2006/main" count="140" uniqueCount="57">
  <si>
    <t>Snapshot</t>
  </si>
  <si>
    <t>Thales Unique Id</t>
  </si>
  <si>
    <t>GBU</t>
  </si>
  <si>
    <t>Intra / Exgroup</t>
  </si>
  <si>
    <t>Opp. Product Line</t>
  </si>
  <si>
    <t>RoD</t>
  </si>
  <si>
    <t>Opportunity Name</t>
  </si>
  <si>
    <t>BOOKING Year</t>
  </si>
  <si>
    <t>BOOKING Month</t>
  </si>
  <si>
    <t>LAS</t>
  </si>
  <si>
    <t>Exgroup</t>
  </si>
  <si>
    <t>Turnkey Solutions</t>
  </si>
  <si>
    <t>Middle East</t>
  </si>
  <si>
    <t>B1</t>
  </si>
  <si>
    <t>XBL</t>
  </si>
  <si>
    <t>Radar Surveillance AMS</t>
  </si>
  <si>
    <t>B2</t>
  </si>
  <si>
    <t>ATC - Automation</t>
  </si>
  <si>
    <t>B3</t>
  </si>
  <si>
    <t>United Kingdom</t>
  </si>
  <si>
    <t>B4</t>
  </si>
  <si>
    <t>South &amp; South-East Asia</t>
  </si>
  <si>
    <t>B5</t>
  </si>
  <si>
    <t>Latin America</t>
  </si>
  <si>
    <t>B6</t>
  </si>
  <si>
    <t>Northern Asia</t>
  </si>
  <si>
    <t>B7</t>
  </si>
  <si>
    <t>82352325OUT</t>
  </si>
  <si>
    <t>B8</t>
  </si>
  <si>
    <t>IBL</t>
  </si>
  <si>
    <t>B9</t>
  </si>
  <si>
    <t>B10</t>
  </si>
  <si>
    <t>Opp Name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</si>
  <si>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</si>
  <si>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</si>
  <si>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</si>
  <si>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</si>
  <si>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</si>
  <si>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</si>
  <si>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</si>
  <si>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</si>
  <si>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</si>
  <si>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82256397 IN</t>
  </si>
  <si>
    <t>A10</t>
  </si>
  <si>
    <t>82256409 IN</t>
  </si>
  <si>
    <t>NAS - Navigation &amp; Surveillance</t>
  </si>
  <si>
    <t>Europe</t>
  </si>
  <si>
    <t>A11</t>
  </si>
  <si>
    <t>snapshot N</t>
  </si>
  <si>
    <t>sansphot N-1</t>
  </si>
  <si>
    <t>TUID delta</t>
  </si>
  <si>
    <t>XGROUP/INTRA</t>
  </si>
  <si>
    <t>CoD</t>
  </si>
  <si>
    <t>Segment</t>
  </si>
  <si>
    <t>Year</t>
  </si>
  <si>
    <t>Recherche dans</t>
  </si>
  <si>
    <t>PIVOT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</si>
</sst>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2" borderId="0" xfId="0" applyFont="1" applyFill="1"/>
    <xf numFmtId="164" fontId="2" fillId="2" borderId="0" xfId="0" applyNumberFormat="1" applyFont="1" applyFill="1"/>
    <xf numFmtId="164" fontId="2" fillId="0" borderId="0" xfId="0" applyNumberFormat="1" applyFont="1"/>
    <xf numFmtId="0" fontId="1" fillId="0" borderId="0" xfId="0" applyFont="1"/>
    <xf numFmtId="0" fontId="2" fillId="3" borderId="0" xfId="0" applyFont="1" applyFill="1"/>
    <xf numFmtId="0" fontId="1" fillId="0" borderId="0" xfId="0" applyFont="1" applyAlignment="1"/>
    <xf numFmtId="0" fontId="2" fillId="3" borderId="0" xfId="0" applyFont="1" applyFill="1" applyAlignment="1"/>
    <xf numFmtId="0" fontId="0" fillId="0" borderId="0" xfId="0" applyAlignment="1"/>
  </cellXfs>
  <cellStyles count="1">
    <cellStyle name="Normal" xfId="0" builtinId="0"/>
  </cellStyles>
  <dxfs count="3">
    <dxf>
      <font>
        <color rgb="FFFF0000"/>
      </font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vdom/Downloads/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N-1"/>
      <sheetName val="PIVOT"/>
      <sheetName val="Compare"/>
      <sheetName val="Feuil3"/>
    </sheetNames>
    <sheetDataSet>
      <sheetData sheetId="0">
        <row r="2">
          <cell r="A2">
            <v>44137</v>
          </cell>
        </row>
      </sheetData>
      <sheetData sheetId="1">
        <row r="1">
          <cell r="B1" t="str">
            <v>Thales Unique Id</v>
          </cell>
        </row>
        <row r="2">
          <cell r="A2">
            <v>44144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K10" sqref="K10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1">
        <v>44137</v>
      </c>
    </row>
    <row r="3" spans="1:9" x14ac:dyDescent="0.35">
      <c r="A3" s="1">
        <v>44137</v>
      </c>
      <c r="B3">
        <v>82318021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>
        <v>2020</v>
      </c>
      <c r="I3">
        <v>12</v>
      </c>
    </row>
    <row r="4" spans="1:9" x14ac:dyDescent="0.35">
      <c r="A4" s="1">
        <v>44137</v>
      </c>
      <c r="B4">
        <v>82352591</v>
      </c>
      <c r="C4" t="s">
        <v>9</v>
      </c>
      <c r="D4" t="s">
        <v>14</v>
      </c>
      <c r="E4" t="s">
        <v>15</v>
      </c>
      <c r="F4" t="s">
        <v>12</v>
      </c>
      <c r="G4" t="s">
        <v>16</v>
      </c>
      <c r="H4">
        <v>2020</v>
      </c>
      <c r="I4">
        <v>12</v>
      </c>
    </row>
    <row r="5" spans="1:9" x14ac:dyDescent="0.35">
      <c r="A5" s="1">
        <v>44137</v>
      </c>
      <c r="B5">
        <v>82354079</v>
      </c>
      <c r="C5" t="s">
        <v>9</v>
      </c>
      <c r="D5" t="s">
        <v>10</v>
      </c>
      <c r="E5" t="s">
        <v>17</v>
      </c>
      <c r="F5" t="s">
        <v>12</v>
      </c>
      <c r="G5" t="s">
        <v>18</v>
      </c>
      <c r="H5">
        <v>2020</v>
      </c>
      <c r="I5">
        <v>12</v>
      </c>
    </row>
    <row r="6" spans="1:9" x14ac:dyDescent="0.35">
      <c r="A6" s="1">
        <v>44137</v>
      </c>
      <c r="B6">
        <v>82362022</v>
      </c>
      <c r="C6" t="s">
        <v>9</v>
      </c>
      <c r="D6" t="s">
        <v>10</v>
      </c>
      <c r="E6" t="s">
        <v>11</v>
      </c>
      <c r="F6" t="s">
        <v>19</v>
      </c>
      <c r="G6" t="s">
        <v>20</v>
      </c>
      <c r="H6">
        <v>2020</v>
      </c>
      <c r="I6">
        <v>10</v>
      </c>
    </row>
    <row r="7" spans="1:9" x14ac:dyDescent="0.35">
      <c r="A7" s="1">
        <v>44137</v>
      </c>
      <c r="B7">
        <v>82365603</v>
      </c>
      <c r="C7" t="s">
        <v>9</v>
      </c>
      <c r="D7" t="s">
        <v>10</v>
      </c>
      <c r="E7" t="s">
        <v>17</v>
      </c>
      <c r="F7" t="s">
        <v>21</v>
      </c>
      <c r="G7" t="s">
        <v>22</v>
      </c>
      <c r="H7">
        <v>2020</v>
      </c>
      <c r="I7">
        <v>8</v>
      </c>
    </row>
    <row r="8" spans="1:9" x14ac:dyDescent="0.35">
      <c r="A8" s="1">
        <v>44137</v>
      </c>
      <c r="B8">
        <v>82271437</v>
      </c>
      <c r="C8" t="s">
        <v>9</v>
      </c>
      <c r="D8" t="s">
        <v>10</v>
      </c>
      <c r="E8" t="s">
        <v>17</v>
      </c>
      <c r="F8" t="s">
        <v>23</v>
      </c>
      <c r="G8" t="s">
        <v>24</v>
      </c>
      <c r="H8">
        <v>2020</v>
      </c>
      <c r="I8">
        <v>11</v>
      </c>
    </row>
    <row r="9" spans="1:9" x14ac:dyDescent="0.35">
      <c r="A9" s="1">
        <v>44137</v>
      </c>
      <c r="B9">
        <v>82189340</v>
      </c>
      <c r="C9" t="s">
        <v>9</v>
      </c>
      <c r="D9" t="s">
        <v>10</v>
      </c>
      <c r="E9" t="s">
        <v>11</v>
      </c>
      <c r="F9" t="s">
        <v>25</v>
      </c>
      <c r="G9" t="s">
        <v>26</v>
      </c>
      <c r="H9">
        <v>2020</v>
      </c>
      <c r="I9">
        <v>12</v>
      </c>
    </row>
    <row r="10" spans="1:9" x14ac:dyDescent="0.35">
      <c r="A10" s="1">
        <v>44137</v>
      </c>
      <c r="B10" t="s">
        <v>27</v>
      </c>
      <c r="C10" t="s">
        <v>9</v>
      </c>
      <c r="D10" t="s">
        <v>10</v>
      </c>
      <c r="E10" t="s">
        <v>11</v>
      </c>
      <c r="F10" t="s">
        <v>12</v>
      </c>
      <c r="G10" t="s">
        <v>28</v>
      </c>
      <c r="H10">
        <v>2020</v>
      </c>
      <c r="I10">
        <v>10</v>
      </c>
    </row>
    <row r="11" spans="1:9" x14ac:dyDescent="0.35">
      <c r="A11" s="1">
        <v>44137</v>
      </c>
      <c r="B11">
        <v>82274744</v>
      </c>
      <c r="C11" t="s">
        <v>9</v>
      </c>
      <c r="D11" t="s">
        <v>29</v>
      </c>
      <c r="E11" t="s">
        <v>17</v>
      </c>
      <c r="F11" t="s">
        <v>25</v>
      </c>
      <c r="G11" t="s">
        <v>30</v>
      </c>
      <c r="H11">
        <v>2020</v>
      </c>
      <c r="I11">
        <v>3</v>
      </c>
    </row>
    <row r="12" spans="1:9" x14ac:dyDescent="0.35">
      <c r="A12" s="1">
        <v>44137</v>
      </c>
      <c r="B12">
        <v>82365826</v>
      </c>
      <c r="C12" t="s">
        <v>9</v>
      </c>
      <c r="D12" t="s">
        <v>10</v>
      </c>
      <c r="E12" t="s">
        <v>15</v>
      </c>
      <c r="F12" t="s">
        <v>12</v>
      </c>
      <c r="G12" t="s">
        <v>31</v>
      </c>
      <c r="H12">
        <v>2020</v>
      </c>
      <c r="I12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A1:I1"/>
    </sheetView>
  </sheetViews>
  <sheetFormatPr baseColWidth="10" defaultRowHeight="14.5" x14ac:dyDescent="0.35"/>
  <cols>
    <col min="1" max="1" width="8.54296875" bestFit="1" customWidth="1"/>
    <col min="2" max="2" width="14.7265625" bestFit="1" customWidth="1"/>
    <col min="3" max="3" width="4.453125" bestFit="1" customWidth="1"/>
    <col min="4" max="4" width="13.36328125" bestFit="1" customWidth="1"/>
    <col min="5" max="5" width="27" bestFit="1" customWidth="1"/>
    <col min="6" max="6" width="20.81640625" bestFit="1" customWidth="1"/>
    <col min="7" max="7" width="9.7265625" bestFit="1" customWidth="1"/>
    <col min="8" max="8" width="12.90625" bestFit="1" customWidth="1"/>
    <col min="9" max="9" width="14.816406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32</v>
      </c>
      <c r="H1" t="s">
        <v>7</v>
      </c>
      <c r="I1" t="s">
        <v>8</v>
      </c>
    </row>
    <row r="2" spans="1:9" x14ac:dyDescent="0.35">
      <c r="A2" s="1">
        <v>44144</v>
      </c>
    </row>
    <row r="3" spans="1:9" x14ac:dyDescent="0.35">
      <c r="A3" s="1">
        <v>44144</v>
      </c>
      <c r="B3">
        <v>82318021</v>
      </c>
      <c r="C3" t="s">
        <v>9</v>
      </c>
      <c r="D3" t="s">
        <v>10</v>
      </c>
      <c r="E3" t="s">
        <v>11</v>
      </c>
      <c r="F3" t="s">
        <v>12</v>
      </c>
      <c r="G3" t="s">
        <v>33</v>
      </c>
      <c r="H3">
        <v>2020</v>
      </c>
      <c r="I3">
        <v>12</v>
      </c>
    </row>
    <row r="4" spans="1:9" x14ac:dyDescent="0.35">
      <c r="A4" s="1">
        <v>44144</v>
      </c>
      <c r="B4">
        <v>82352591</v>
      </c>
      <c r="C4" t="s">
        <v>9</v>
      </c>
      <c r="D4" t="s">
        <v>14</v>
      </c>
      <c r="E4" t="s">
        <v>15</v>
      </c>
      <c r="F4" t="s">
        <v>12</v>
      </c>
      <c r="G4" t="s">
        <v>34</v>
      </c>
      <c r="H4">
        <v>2020</v>
      </c>
      <c r="I4">
        <v>12</v>
      </c>
    </row>
    <row r="5" spans="1:9" x14ac:dyDescent="0.35">
      <c r="A5" s="1">
        <v>44144</v>
      </c>
      <c r="B5">
        <v>82354079</v>
      </c>
      <c r="C5" t="s">
        <v>9</v>
      </c>
      <c r="D5" t="s">
        <v>10</v>
      </c>
      <c r="E5" t="s">
        <v>17</v>
      </c>
      <c r="F5" t="s">
        <v>12</v>
      </c>
      <c r="G5" t="s">
        <v>35</v>
      </c>
      <c r="H5">
        <v>2020</v>
      </c>
      <c r="I5">
        <v>12</v>
      </c>
    </row>
    <row r="6" spans="1:9" x14ac:dyDescent="0.35">
      <c r="A6" s="1">
        <v>44144</v>
      </c>
      <c r="B6">
        <v>82362022</v>
      </c>
      <c r="C6" t="s">
        <v>9</v>
      </c>
      <c r="D6" t="s">
        <v>10</v>
      </c>
      <c r="E6" t="s">
        <v>11</v>
      </c>
      <c r="F6" t="s">
        <v>19</v>
      </c>
      <c r="G6" t="s">
        <v>36</v>
      </c>
      <c r="H6">
        <v>2020</v>
      </c>
      <c r="I6">
        <v>10</v>
      </c>
    </row>
    <row r="7" spans="1:9" x14ac:dyDescent="0.35">
      <c r="A7" s="1">
        <v>44144</v>
      </c>
      <c r="B7">
        <v>82365603</v>
      </c>
      <c r="C7" t="s">
        <v>9</v>
      </c>
      <c r="D7" t="s">
        <v>10</v>
      </c>
      <c r="E7" t="s">
        <v>17</v>
      </c>
      <c r="F7" t="s">
        <v>21</v>
      </c>
      <c r="G7" t="s">
        <v>37</v>
      </c>
      <c r="H7">
        <v>2020</v>
      </c>
      <c r="I7">
        <v>8</v>
      </c>
    </row>
    <row r="8" spans="1:9" x14ac:dyDescent="0.35">
      <c r="A8" s="1">
        <v>44144</v>
      </c>
      <c r="B8">
        <v>82271437</v>
      </c>
      <c r="C8" t="s">
        <v>9</v>
      </c>
      <c r="D8" t="s">
        <v>10</v>
      </c>
      <c r="E8" t="s">
        <v>17</v>
      </c>
      <c r="F8" t="s">
        <v>23</v>
      </c>
      <c r="G8" t="s">
        <v>38</v>
      </c>
      <c r="H8">
        <v>2020</v>
      </c>
      <c r="I8">
        <v>11</v>
      </c>
    </row>
    <row r="9" spans="1:9" x14ac:dyDescent="0.35">
      <c r="A9" s="1">
        <v>44144</v>
      </c>
      <c r="B9">
        <v>82189340</v>
      </c>
      <c r="C9" t="s">
        <v>9</v>
      </c>
      <c r="D9" t="s">
        <v>10</v>
      </c>
      <c r="E9" t="s">
        <v>11</v>
      </c>
      <c r="F9" t="s">
        <v>25</v>
      </c>
      <c r="G9" t="s">
        <v>39</v>
      </c>
      <c r="H9">
        <v>2020</v>
      </c>
      <c r="I9">
        <v>12</v>
      </c>
    </row>
    <row r="10" spans="1:9" x14ac:dyDescent="0.35">
      <c r="A10" s="1">
        <v>44144</v>
      </c>
      <c r="B10">
        <v>82274744</v>
      </c>
      <c r="C10" t="s">
        <v>9</v>
      </c>
      <c r="D10" t="s">
        <v>10</v>
      </c>
      <c r="E10" t="s">
        <v>11</v>
      </c>
      <c r="F10" t="s">
        <v>12</v>
      </c>
      <c r="G10" t="s">
        <v>40</v>
      </c>
      <c r="H10">
        <v>2020</v>
      </c>
      <c r="I10">
        <v>10</v>
      </c>
    </row>
    <row r="11" spans="1:9" x14ac:dyDescent="0.35">
      <c r="A11" s="1">
        <v>44144</v>
      </c>
      <c r="B11">
        <v>82365826</v>
      </c>
      <c r="C11" t="s">
        <v>9</v>
      </c>
      <c r="D11" t="s">
        <v>29</v>
      </c>
      <c r="E11" t="s">
        <v>17</v>
      </c>
      <c r="F11" t="s">
        <v>25</v>
      </c>
      <c r="G11" t="s">
        <v>41</v>
      </c>
      <c r="H11">
        <v>2020</v>
      </c>
      <c r="I11">
        <v>3</v>
      </c>
    </row>
    <row r="12" spans="1:9" x14ac:dyDescent="0.35">
      <c r="A12" s="1">
        <v>44144</v>
      </c>
      <c r="B12" t="s">
        <v>42</v>
      </c>
      <c r="C12" t="s">
        <v>9</v>
      </c>
      <c r="D12" t="s">
        <v>10</v>
      </c>
      <c r="E12" t="s">
        <v>15</v>
      </c>
      <c r="F12" t="s">
        <v>12</v>
      </c>
      <c r="G12" t="s">
        <v>43</v>
      </c>
      <c r="H12">
        <v>2020</v>
      </c>
      <c r="I12">
        <v>12</v>
      </c>
    </row>
    <row r="13" spans="1:9" x14ac:dyDescent="0.35">
      <c r="A13" s="1">
        <v>44144</v>
      </c>
      <c r="B13" t="s">
        <v>44</v>
      </c>
      <c r="C13" t="s">
        <v>9</v>
      </c>
      <c r="D13" t="s">
        <v>10</v>
      </c>
      <c r="E13" t="s">
        <v>45</v>
      </c>
      <c r="F13" t="s">
        <v>46</v>
      </c>
      <c r="G13" t="s">
        <v>47</v>
      </c>
      <c r="H13">
        <v>2020</v>
      </c>
      <c r="I1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E7" sqref="E7"/>
    </sheetView>
  </sheetViews>
  <sheetFormatPr baseColWidth="10" defaultRowHeight="14.5" x14ac:dyDescent="0.35"/>
  <cols>
    <col min="1" max="1" width="11.90625" bestFit="1" customWidth="1"/>
    <col min="2" max="2" width="14.7265625" bestFit="1" customWidth="1"/>
    <col min="3" max="3" width="4.453125" bestFit="1" customWidth="1"/>
    <col min="4" max="4" width="13.90625" style="9" bestFit="1" customWidth="1"/>
    <col min="5" max="5" width="15.6328125" bestFit="1" customWidth="1"/>
    <col min="6" max="7" width="9.7265625" bestFit="1" customWidth="1"/>
    <col min="8" max="8" width="12.90625" bestFit="1" customWidth="1"/>
    <col min="9" max="9" width="14.81640625" bestFit="1" customWidth="1"/>
    <col min="10" max="10" width="5.453125" bestFit="1" customWidth="1"/>
  </cols>
  <sheetData>
    <row r="1" spans="1:10" x14ac:dyDescent="0.35">
      <c r="A1" s="2" t="s">
        <v>48</v>
      </c>
      <c r="B1" s="3">
        <f>[1]PIVOT!A2</f>
        <v>44144</v>
      </c>
      <c r="C1" s="4"/>
      <c r="D1" s="7"/>
      <c r="E1" s="5"/>
      <c r="F1" s="5"/>
      <c r="G1" s="5"/>
      <c r="H1" s="5"/>
      <c r="I1" s="5"/>
      <c r="J1" s="5"/>
    </row>
    <row r="2" spans="1:10" x14ac:dyDescent="0.35">
      <c r="A2" s="2" t="s">
        <v>49</v>
      </c>
      <c r="B2" s="3">
        <f>+'[1]Pivot N-1'!A2</f>
        <v>44137</v>
      </c>
      <c r="C2" s="4"/>
      <c r="D2" s="9" t="s">
        <v>55</v>
      </c>
      <c r="E2" t="s">
        <v>56</v>
      </c>
    </row>
    <row r="3" spans="1:10" x14ac:dyDescent="0.35">
      <c r="B3" s="5"/>
      <c r="C3" s="5"/>
    </row>
    <row r="4" spans="1:10" x14ac:dyDescent="0.35">
      <c r="B4" s="5"/>
      <c r="C4" s="5"/>
    </row>
    <row r="5" spans="1:10" x14ac:dyDescent="0.35">
      <c r="B5" s="5"/>
      <c r="C5" s="5"/>
    </row>
    <row r="6" spans="1:10" x14ac:dyDescent="0.35">
      <c r="B6" s="5"/>
      <c r="C6" s="5"/>
      <c r="D6" s="8" t="s">
        <v>50</v>
      </c>
      <c r="E6" s="6" t="s">
        <v>51</v>
      </c>
      <c r="F6" s="6" t="s">
        <v>32</v>
      </c>
      <c r="G6" s="6" t="s">
        <v>52</v>
      </c>
      <c r="H6" s="6" t="s">
        <v>5</v>
      </c>
      <c r="I6" s="6" t="s">
        <v>53</v>
      </c>
      <c r="J6" s="6" t="s">
        <v>54</v>
      </c>
    </row>
    <row r="7" spans="1:10" x14ac:dyDescent="0.35">
      <c r="B7" s="5"/>
      <c r="C7" s="5"/>
      <c r="D7" s="9">
        <v>82318021</v>
      </c>
      <c r="E7" s="5" t="str">
        <f ca="1">VLOOKUP($D7,INDIRECT("'"&amp;$E$2&amp;"'!$B$1:$I$13"),3,FALSE)</f>
        <v>Exgroup</v>
      </c>
      <c r="F7" s="5" t="str">
        <f ca="1">VLOOKUP($D7,INDIRECT("'"&amp;$E$2&amp;"'!$B$1:$I$13"),6,FALSE)</f>
        <v>A1</v>
      </c>
      <c r="G7" s="5"/>
      <c r="H7" s="5" t="str">
        <f ca="1">VLOOKUP($D7,INDIRECT("'"&amp;$E$2&amp;"'!$B$1:$I$13"),5,FALSE)</f>
        <v>Middle East</v>
      </c>
      <c r="I7" s="5" t="str">
        <f t="shared" ref="F7:J18" ca="1" si="0">VLOOKUP($D7,INDIRECT("'"&amp;$E$2&amp;"'!$B$1:$I$13"),3,FALSE)</f>
        <v>Exgroup</v>
      </c>
      <c r="J7" s="5">
        <f ca="1">VLOOKUP($D7,INDIRECT("'"&amp;$E$2&amp;"'!$B$1:$I$13"),7,FALSE)</f>
        <v>2020</v>
      </c>
    </row>
    <row r="8" spans="1:10" x14ac:dyDescent="0.35">
      <c r="B8" s="5"/>
      <c r="C8" s="5"/>
      <c r="D8" s="9">
        <v>82352591</v>
      </c>
      <c r="E8" s="5" t="str">
        <f t="shared" ref="E8:E18" ca="1" si="1">VLOOKUP($D8,INDIRECT("'"&amp;$E$2&amp;"'!$B$1:$I$13"),3,FALSE)</f>
        <v>XBL</v>
      </c>
      <c r="F8" s="5" t="str">
        <f t="shared" ref="F8:F18" ca="1" si="2">VLOOKUP($D8,INDIRECT("'"&amp;$E$2&amp;"'!$B$1:$I$13"),6,FALSE)</f>
        <v>A2</v>
      </c>
      <c r="G8" s="5"/>
      <c r="H8" s="5" t="str">
        <f t="shared" ref="H8:H18" ca="1" si="3">VLOOKUP($D8,INDIRECT("'"&amp;$E$2&amp;"'!$B$1:$I$13"),5,FALSE)</f>
        <v>Middle East</v>
      </c>
      <c r="I8" s="5" t="str">
        <f t="shared" ca="1" si="0"/>
        <v>XBL</v>
      </c>
      <c r="J8" s="5">
        <f t="shared" ref="J8:J18" ca="1" si="4">VLOOKUP($D8,INDIRECT("'"&amp;$E$2&amp;"'!$B$1:$I$13"),7,FALSE)</f>
        <v>2020</v>
      </c>
    </row>
    <row r="9" spans="1:10" x14ac:dyDescent="0.35">
      <c r="B9" s="5"/>
      <c r="C9" s="5"/>
      <c r="D9" s="9">
        <v>82354079</v>
      </c>
      <c r="E9" s="5" t="str">
        <f t="shared" ca="1" si="1"/>
        <v>Exgroup</v>
      </c>
      <c r="F9" s="5" t="str">
        <f t="shared" ca="1" si="2"/>
        <v>A3</v>
      </c>
      <c r="G9" s="5"/>
      <c r="H9" s="5" t="str">
        <f t="shared" ca="1" si="3"/>
        <v>Middle East</v>
      </c>
      <c r="I9" s="5" t="str">
        <f t="shared" ca="1" si="0"/>
        <v>Exgroup</v>
      </c>
      <c r="J9" s="5">
        <f t="shared" ca="1" si="4"/>
        <v>2020</v>
      </c>
    </row>
    <row r="10" spans="1:10" x14ac:dyDescent="0.35">
      <c r="B10" s="5"/>
      <c r="C10" s="5"/>
      <c r="D10" s="9">
        <v>82362022</v>
      </c>
      <c r="E10" s="5" t="str">
        <f t="shared" ca="1" si="1"/>
        <v>Exgroup</v>
      </c>
      <c r="F10" s="5" t="str">
        <f t="shared" ca="1" si="2"/>
        <v>A4</v>
      </c>
      <c r="G10" s="5"/>
      <c r="H10" s="5" t="str">
        <f t="shared" ca="1" si="3"/>
        <v>United Kingdom</v>
      </c>
      <c r="I10" s="5" t="str">
        <f t="shared" ca="1" si="0"/>
        <v>Exgroup</v>
      </c>
      <c r="J10" s="5">
        <f t="shared" ca="1" si="4"/>
        <v>2020</v>
      </c>
    </row>
    <row r="11" spans="1:10" x14ac:dyDescent="0.35">
      <c r="B11" s="5"/>
      <c r="C11" s="5"/>
      <c r="D11" s="9">
        <v>82365603</v>
      </c>
      <c r="E11" s="5" t="str">
        <f t="shared" ca="1" si="1"/>
        <v>Exgroup</v>
      </c>
      <c r="F11" s="5" t="str">
        <f t="shared" ca="1" si="2"/>
        <v>A5</v>
      </c>
      <c r="G11" s="5"/>
      <c r="H11" s="5" t="str">
        <f t="shared" ca="1" si="3"/>
        <v>South &amp; South-East Asia</v>
      </c>
      <c r="I11" s="5" t="str">
        <f t="shared" ca="1" si="0"/>
        <v>Exgroup</v>
      </c>
      <c r="J11" s="5">
        <f t="shared" ca="1" si="4"/>
        <v>2020</v>
      </c>
    </row>
    <row r="12" spans="1:10" x14ac:dyDescent="0.35">
      <c r="B12" s="5"/>
      <c r="C12" s="5"/>
      <c r="D12" s="9">
        <v>82271437</v>
      </c>
      <c r="E12" s="5" t="str">
        <f t="shared" ca="1" si="1"/>
        <v>Exgroup</v>
      </c>
      <c r="F12" s="5" t="str">
        <f t="shared" ca="1" si="2"/>
        <v>A6</v>
      </c>
      <c r="G12" s="5"/>
      <c r="H12" s="5" t="str">
        <f t="shared" ca="1" si="3"/>
        <v>Latin America</v>
      </c>
      <c r="I12" s="5" t="str">
        <f t="shared" ca="1" si="0"/>
        <v>Exgroup</v>
      </c>
      <c r="J12" s="5">
        <f t="shared" ca="1" si="4"/>
        <v>2020</v>
      </c>
    </row>
    <row r="13" spans="1:10" x14ac:dyDescent="0.35">
      <c r="B13" s="5"/>
      <c r="C13" s="5"/>
      <c r="D13" s="9">
        <v>82189340</v>
      </c>
      <c r="E13" s="5" t="str">
        <f t="shared" ca="1" si="1"/>
        <v>Exgroup</v>
      </c>
      <c r="F13" s="5" t="str">
        <f t="shared" ca="1" si="2"/>
        <v>A7</v>
      </c>
      <c r="G13" s="5"/>
      <c r="H13" s="5" t="str">
        <f t="shared" ca="1" si="3"/>
        <v>Northern Asia</v>
      </c>
      <c r="I13" s="5" t="str">
        <f t="shared" ca="1" si="0"/>
        <v>Exgroup</v>
      </c>
      <c r="J13" s="5">
        <f t="shared" ca="1" si="4"/>
        <v>2020</v>
      </c>
    </row>
    <row r="14" spans="1:10" x14ac:dyDescent="0.35">
      <c r="B14" s="5"/>
      <c r="C14" s="5"/>
      <c r="D14" s="9" t="s">
        <v>27</v>
      </c>
      <c r="E14" s="5" t="e">
        <f t="shared" ca="1" si="1"/>
        <v>#N/A</v>
      </c>
      <c r="F14" s="5" t="e">
        <f t="shared" ca="1" si="2"/>
        <v>#N/A</v>
      </c>
      <c r="G14" s="5"/>
      <c r="H14" s="5" t="e">
        <f t="shared" ca="1" si="3"/>
        <v>#N/A</v>
      </c>
      <c r="I14" s="5" t="e">
        <f t="shared" ca="1" si="0"/>
        <v>#N/A</v>
      </c>
      <c r="J14" s="5" t="e">
        <f t="shared" ca="1" si="4"/>
        <v>#N/A</v>
      </c>
    </row>
    <row r="15" spans="1:10" x14ac:dyDescent="0.35">
      <c r="D15" s="9">
        <v>82274744</v>
      </c>
      <c r="E15" s="5" t="str">
        <f t="shared" ca="1" si="1"/>
        <v>Exgroup</v>
      </c>
      <c r="F15" s="5" t="str">
        <f t="shared" ca="1" si="2"/>
        <v>A8</v>
      </c>
      <c r="G15" s="5"/>
      <c r="H15" s="5" t="str">
        <f t="shared" ca="1" si="3"/>
        <v>Middle East</v>
      </c>
      <c r="I15" s="5" t="str">
        <f t="shared" ca="1" si="0"/>
        <v>Exgroup</v>
      </c>
      <c r="J15" s="5">
        <f t="shared" ca="1" si="4"/>
        <v>2020</v>
      </c>
    </row>
    <row r="16" spans="1:10" x14ac:dyDescent="0.35">
      <c r="D16" s="9">
        <v>82365826</v>
      </c>
      <c r="E16" s="5" t="str">
        <f t="shared" ca="1" si="1"/>
        <v>IBL</v>
      </c>
      <c r="F16" s="5" t="str">
        <f t="shared" ca="1" si="2"/>
        <v>A9</v>
      </c>
      <c r="G16" s="5"/>
      <c r="H16" s="5" t="str">
        <f t="shared" ca="1" si="3"/>
        <v>Northern Asia</v>
      </c>
      <c r="I16" s="5" t="str">
        <f t="shared" ca="1" si="0"/>
        <v>IBL</v>
      </c>
      <c r="J16" s="5">
        <f t="shared" ca="1" si="4"/>
        <v>2020</v>
      </c>
    </row>
    <row r="17" spans="4:10" x14ac:dyDescent="0.35">
      <c r="D17" s="9" t="s">
        <v>42</v>
      </c>
      <c r="E17" s="5" t="str">
        <f t="shared" ca="1" si="1"/>
        <v>Exgroup</v>
      </c>
      <c r="F17" s="5" t="str">
        <f t="shared" ca="1" si="2"/>
        <v>A10</v>
      </c>
      <c r="G17" s="5"/>
      <c r="H17" s="5" t="str">
        <f t="shared" ca="1" si="3"/>
        <v>Middle East</v>
      </c>
      <c r="I17" s="5" t="str">
        <f t="shared" ca="1" si="0"/>
        <v>Exgroup</v>
      </c>
      <c r="J17" s="5">
        <f t="shared" ca="1" si="4"/>
        <v>2020</v>
      </c>
    </row>
    <row r="18" spans="4:10" x14ac:dyDescent="0.35">
      <c r="D18" s="9" t="s">
        <v>44</v>
      </c>
      <c r="E18" s="5" t="str">
        <f t="shared" ca="1" si="1"/>
        <v>Exgroup</v>
      </c>
      <c r="F18" s="5" t="str">
        <f t="shared" ca="1" si="2"/>
        <v>A11</v>
      </c>
      <c r="G18" s="5"/>
      <c r="H18" s="5" t="str">
        <f t="shared" ca="1" si="3"/>
        <v>Europe</v>
      </c>
      <c r="I18" s="5" t="str">
        <f t="shared" ca="1" si="0"/>
        <v>Exgroup</v>
      </c>
      <c r="J18" s="5">
        <f t="shared" ca="1" si="4"/>
        <v>2020</v>
      </c>
    </row>
    <row r="22" spans="4:10" x14ac:dyDescent="0.35">
      <c r="D22"/>
    </row>
  </sheetData>
  <conditionalFormatting sqref="D7:D18">
    <cfRule type="containsText" dxfId="2" priority="1" operator="containsText" text="IN">
      <formula>NOT(ISERROR(SEARCH("IN",D7)))</formula>
    </cfRule>
    <cfRule type="containsText" dxfId="1" priority="2" operator="containsText" text="OUT">
      <formula>NOT(ISERROR(SEARCH("OUT",D7)))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PIVOT N-1</vt:lpstr>
      <vt:lpstr>PIVOT N</vt:lpstr>
      <vt:lpstr>COMPARE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HERVE</dc:creator>
  <cp:lastModifiedBy>Michel</cp:lastModifiedBy>
  <dcterms:created xsi:type="dcterms:W3CDTF">2020-11-13T08:45:27Z</dcterms:created>
  <dcterms:modified xsi:type="dcterms:W3CDTF">2020-11-13T09:01:36Z</dcterms:modified>
</cp:coreProperties>
</file>