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Accueil" sheetId="1" r:id="rId1"/>
    <sheet name="Bordereau" sheetId="2" r:id="rId2"/>
    <sheet name="Suivi_Esp" sheetId="3" r:id="rId3"/>
    <sheet name="Liste-feuilles" sheetId="9" r:id="rId4"/>
    <sheet name="Janvier" sheetId="26" r:id="rId5"/>
    <sheet name="Fevrier" sheetId="28" r:id="rId6"/>
    <sheet name="Mars" sheetId="29" r:id="rId7"/>
  </sheets>
  <definedNames>
    <definedName name="autres_depense">Accueil!$C$17</definedName>
    <definedName name="Bouton_nouveau_bordereau">"Rectangle : coins arrondis 15"</definedName>
    <definedName name="Bouton_voir_tableau">"Rectangle : coins arrondis 10"</definedName>
    <definedName name="budget_depense">Accueil!$C$16</definedName>
    <definedName name="Choix_bordereau">Accueil!$C$11</definedName>
    <definedName name="Col_Ligne_budgétaire" localSheetId="6">OFFSET(Accueil!#REF!,0,0,COUNTA(Accueil!$E:$E))</definedName>
    <definedName name="Col_Ligne_budgétaire">OFFSET(Accueil!#REF!,0,0,COUNTA(Accueil!$E:$E))</definedName>
    <definedName name="Date_depense">Accueil!$C$13</definedName>
    <definedName name="Fournisseur_depense">Accueil!$C$14</definedName>
    <definedName name="Liste_onglets">OFFSET('Liste-feuilles'!$A$2,0,0,COUNTA('Liste-feuilles'!$A:$A))</definedName>
    <definedName name="Mode_depense">Accueil!$C$19</definedName>
    <definedName name="Montant_depense">Accueil!$C$18</definedName>
    <definedName name="N_cheque">Accueil!$C$20</definedName>
    <definedName name="Nom_onglets">GET.WORKBOOK(1+0*NOW())</definedName>
    <definedName name="Tab_esp_Fournisseur" localSheetId="5">Tab_esp[[#Headers],[Fournisseur]]</definedName>
    <definedName name="Tab_esp_Fournisseur" localSheetId="4">Tab_esp[[#Headers],[Fournisseur]]</definedName>
    <definedName name="Tab_esp_Fournisseur" localSheetId="6">Tab_esp[[#Headers],[Fournisseur]]</definedName>
    <definedName name="Tab_esp_Fournisseur">Tab_esp[[#Headers],[Fournisseur]]</definedName>
    <definedName name="Tab_esp_montantcheque" localSheetId="5">Tab_esp[[#Headers],[Montant]]</definedName>
    <definedName name="Tab_esp_montantcheque" localSheetId="4">Tab_esp[[#Headers],[Montant]]</definedName>
    <definedName name="Tab_esp_montantcheque" localSheetId="6">Tab_esp[[#Headers],[Montant]]</definedName>
    <definedName name="Tab_esp_montantcheque">Tab_esp[[#Headers],[Montant]]</definedName>
    <definedName name="Tab_esp_montantdepense" localSheetId="5">Tab_esp[[#Headers],[Montant de 
la dépense]]</definedName>
    <definedName name="Tab_esp_montantdepense" localSheetId="4">Tab_esp[[#Headers],[Montant de 
la dépense]]</definedName>
    <definedName name="Tab_esp_montantdepense" localSheetId="6">Tab_esp[[#Headers],[Montant de 
la dépense]]</definedName>
    <definedName name="Tab_esp_montantdepense">Tab_esp[[#Headers],[Montant de 
la dépense]]</definedName>
    <definedName name="tab_esp_Ncheque" localSheetId="5">Tab_esp[[#Headers],[N° chèque]]</definedName>
    <definedName name="tab_esp_Ncheque" localSheetId="4">Tab_esp[[#Headers],[N° chèque]]</definedName>
    <definedName name="tab_esp_Ncheque" localSheetId="6">Tab_esp[[#Headers],[N° chèque]]</definedName>
    <definedName name="tab_esp_Ncheque">Tab_esp[[#Headers],[N° chèque]]</definedName>
    <definedName name="Tab_esp_objet" localSheetId="5">Tab_esp[[#Headers],[Objet]]</definedName>
    <definedName name="Tab_esp_objet" localSheetId="4">Tab_esp[[#Headers],[Objet]]</definedName>
    <definedName name="Tab_esp_objet" localSheetId="6">Tab_esp[[#Headers],[Objet]]</definedName>
    <definedName name="Tab_esp_objet">Tab_esp[[#Headers],[Objet]]</definedName>
    <definedName name="Tab_recap_ali" localSheetId="5">Tab_recap_Fevrier[[#Headers],[Alimentation]]</definedName>
    <definedName name="Tab_recap_ali" localSheetId="4">Tab_recap_Janvier[[#Headers],[Alimentation]]</definedName>
    <definedName name="Tab_recap_ali" localSheetId="6">Tab_recap_Mars[[#Headers],[Alimentation]]</definedName>
    <definedName name="Tab_recap_ali">Tab_recap[[#Headers],[Alimentation]]</definedName>
    <definedName name="Tab_recap_autre" localSheetId="5">Tab_recap_Fevrier[[#Headers],[Autres (à 
préciser)]]</definedName>
    <definedName name="Tab_recap_autre" localSheetId="4">Tab_recap_Janvier[[#Headers],[Autres (à 
préciser)]]</definedName>
    <definedName name="Tab_recap_autre" localSheetId="6">Tab_recap_Mars[[#Headers],[Autres (à 
préciser)]]</definedName>
    <definedName name="Tab_recap_autre">Tab_recap[[#Headers],[Autres (à 
préciser)]]</definedName>
    <definedName name="Tab_recap_cheque" localSheetId="5">Tab_recap_Fevrier[[#Headers],[Chèque]]</definedName>
    <definedName name="Tab_recap_cheque" localSheetId="4">Tab_recap_Janvier[[#Headers],[Chèque]]</definedName>
    <definedName name="Tab_recap_cheque" localSheetId="6">Tab_recap_Mars[[#Headers],[Chèque]]</definedName>
    <definedName name="Tab_recap_cheque">Tab_recap[[#Headers],[Chèque]]</definedName>
    <definedName name="Tab_recap_date" localSheetId="5">Tab_recap_Fevrier[[#Headers],[Date]]</definedName>
    <definedName name="Tab_recap_date" localSheetId="4">Tab_recap_Janvier[[#Headers],[Date]]</definedName>
    <definedName name="Tab_recap_date" localSheetId="6">Tab_recap_Mars[[#Headers],[Date]]</definedName>
    <definedName name="Tab_recap_date">Tab_recap[[#Headers],[Date]]</definedName>
    <definedName name="Tab_recap_esp" localSheetId="5">Tab_recap_Fevrier[[#Headers],[Espèces]]</definedName>
    <definedName name="Tab_recap_esp" localSheetId="4">Tab_recap_Janvier[[#Headers],[Espèces]]</definedName>
    <definedName name="Tab_recap_esp" localSheetId="6">Tab_recap_Mars[[#Headers],[Espèces]]</definedName>
    <definedName name="Tab_recap_esp">Tab_recap[[#Headers],[Espèces]]</definedName>
    <definedName name="Tab_recap_Fournisseur" localSheetId="5">Tab_recap_Fevrier[[#Headers],[Fournisseur]]</definedName>
    <definedName name="Tab_recap_Fournisseur" localSheetId="4">Tab_recap_Janvier[[#Headers],[Fournisseur]]</definedName>
    <definedName name="Tab_recap_Fournisseur" localSheetId="6">Tab_recap_Mars[[#Headers],[Fournisseur]]</definedName>
    <definedName name="Tab_recap_Fournisseur">Tab_recap[[#Headers],[Fournisseur]]</definedName>
    <definedName name="Tab_recap_Ncheque" localSheetId="5">Tab_recap_Fevrier[[#Headers],[N° chèque]]</definedName>
    <definedName name="Tab_recap_Ncheque" localSheetId="4">Tab_recap_Janvier[[#Headers],[N° chèque]]</definedName>
    <definedName name="Tab_recap_Ncheque" localSheetId="6">Tab_recap_Mars[[#Headers],[N° chèque]]</definedName>
    <definedName name="Tab_recap_Ncheque">Tab_recap[[#Headers],[N° chèque]]</definedName>
    <definedName name="Tab_recap_peda" localSheetId="5">Tab_recap_Fevrier[[#Headers],[Petit equipement/
Materiel]]</definedName>
    <definedName name="Tab_recap_peda" localSheetId="4">Tab_recap_Janvier[[#Headers],[Petit equipement/
Materiel]]</definedName>
    <definedName name="Tab_recap_peda" localSheetId="6">Tab_recap_Mars[[#Headers],[Petit equipement/
Materiel]]</definedName>
    <definedName name="Tab_recap_peda">Tab_recap[[#Headers],[Petit equipement/
Materiel]]</definedName>
    <definedName name="Tab_recap_sortie" localSheetId="5">Tab_recap_Fevrier[[#Headers],[Sortie/
Spectable]]</definedName>
    <definedName name="Tab_recap_sortie" localSheetId="4">Tab_recap_Janvier[[#Headers],[Sortie/
Spectable]]</definedName>
    <definedName name="Tab_recap_sortie" localSheetId="6">Tab_recap_Mars[[#Headers],[Sortie/
Spectable]]</definedName>
    <definedName name="Tab_recap_sortie">Tab_recap[[#Headers],[Sortie/
Spectable]]</definedName>
    <definedName name="Titre" localSheetId="5">Fevrier!$A$7</definedName>
    <definedName name="Titre" localSheetId="4">Janvier!$A$7</definedName>
    <definedName name="Titre" localSheetId="6">Mars!$A$7</definedName>
    <definedName name="Titre">Bordereau!$A$7</definedName>
    <definedName name="Zone_saisie" localSheetId="5">Fevrier!$A$7,Fevrier!$A$10:$J$26</definedName>
    <definedName name="Zone_saisie" localSheetId="4">Janvier!$A$7,Janvier!$A$10:$J$26</definedName>
    <definedName name="Zone_saisie" localSheetId="6">Mars!$A$7,Mars!$A$10:$J$10</definedName>
    <definedName name="Zone_saisie">Bordereau!$A$7,Bordereau!$A$10:$J$26</definedName>
    <definedName name="Zone_saisie_accueil">Accueil!$C$11,Accueil!$C$13:$C$20</definedName>
  </definedNames>
  <calcPr calcId="152511" calcMode="autoNoTable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29" l="1"/>
  <c r="J11" i="29"/>
  <c r="I11" i="29"/>
  <c r="H11" i="29"/>
  <c r="B11" i="29"/>
  <c r="I29" i="28" l="1"/>
  <c r="J27" i="28"/>
  <c r="I27" i="28"/>
  <c r="H27" i="28"/>
  <c r="B27" i="28"/>
  <c r="I29" i="26" l="1"/>
  <c r="J27" i="26"/>
  <c r="I27" i="26"/>
  <c r="H27" i="26"/>
  <c r="B27" i="26"/>
  <c r="I29" i="2" l="1"/>
  <c r="B17" i="1"/>
  <c r="B20" i="1" l="1"/>
  <c r="A10" i="9" a="1"/>
  <c r="A15" i="9" a="1"/>
  <c r="A9" i="9" a="1"/>
  <c r="A5" i="9" a="1"/>
  <c r="A7" i="9" a="1"/>
  <c r="A14" i="9" a="1"/>
  <c r="A4" i="9" a="1"/>
  <c r="A8" i="9" a="1"/>
  <c r="A11" i="9" a="1"/>
  <c r="A2" i="9" a="1"/>
  <c r="A13" i="9" a="1"/>
  <c r="A12" i="9" a="1"/>
  <c r="A3" i="9" a="1"/>
  <c r="A6" i="9" a="1"/>
  <c r="A16" i="9" a="1"/>
  <c r="A15" i="9" l="1"/>
  <c r="A16" i="9"/>
  <c r="A14" i="9"/>
  <c r="A12" i="9"/>
  <c r="A11" i="9"/>
  <c r="A7" i="9"/>
  <c r="A13" i="9"/>
  <c r="A9" i="9"/>
  <c r="A5" i="9"/>
  <c r="A3" i="9"/>
  <c r="A10" i="9"/>
  <c r="A8" i="9"/>
  <c r="A6" i="9"/>
  <c r="A4" i="9"/>
  <c r="A2" i="9"/>
  <c r="E12" i="3" l="1"/>
  <c r="B12" i="3"/>
  <c r="D14" i="3" s="1"/>
  <c r="J27" i="2"/>
  <c r="I27" i="2"/>
  <c r="H27" i="2"/>
  <c r="B27" i="2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<sst xmlns="http://schemas.openxmlformats.org/spreadsheetml/2006/main" count="91" uniqueCount="45">
  <si>
    <t>Ligne budgétaire</t>
  </si>
  <si>
    <t>Date</t>
  </si>
  <si>
    <t>Fournisseur</t>
  </si>
  <si>
    <t>Alimentation</t>
  </si>
  <si>
    <t>Petit equipement/
Materiel</t>
  </si>
  <si>
    <t>Sortie/
Spectable</t>
  </si>
  <si>
    <t>Autres (à 
préciser)</t>
  </si>
  <si>
    <t>Total</t>
  </si>
  <si>
    <t>Espèces</t>
  </si>
  <si>
    <t>Chèque</t>
  </si>
  <si>
    <t>N° chèque</t>
  </si>
  <si>
    <t>Montant</t>
  </si>
  <si>
    <t>Objet</t>
  </si>
  <si>
    <t>Montant de 
la dépense</t>
  </si>
  <si>
    <t>PEDA APS</t>
  </si>
  <si>
    <t>GAMM-VERT</t>
  </si>
  <si>
    <t>PEDA ALSH</t>
  </si>
  <si>
    <t>U-EXPRESS</t>
  </si>
  <si>
    <t>PEDA + ALIM ALSH</t>
  </si>
  <si>
    <t>LECLERC</t>
  </si>
  <si>
    <t>ALIM ALSH</t>
  </si>
  <si>
    <t>POP CORN LABYRINTHE</t>
  </si>
  <si>
    <t>ALIM + MAT ALSH MAT</t>
  </si>
  <si>
    <t>CARREFOUR CONTACT</t>
  </si>
  <si>
    <t xml:space="preserve">PEAGE </t>
  </si>
  <si>
    <t>SORTIE ALSH MAT</t>
  </si>
  <si>
    <t>ALIM APS MAT</t>
  </si>
  <si>
    <t>CARREFOUR EXPRESS</t>
  </si>
  <si>
    <t>Montant à restituer à la Trésorerie :</t>
  </si>
  <si>
    <t>Date :</t>
  </si>
  <si>
    <t>Fournisseur :</t>
  </si>
  <si>
    <t>Ligne budgétaire :</t>
  </si>
  <si>
    <t>Montant :</t>
  </si>
  <si>
    <t>Destination :</t>
  </si>
  <si>
    <t xml:space="preserve">FACTURES JUSTIFICATIVES A AGRAFER ET A RENDRE AU SERVICE FINANCES         </t>
  </si>
  <si>
    <t>Maternelle
Primaire</t>
  </si>
  <si>
    <t>Bordereau :</t>
  </si>
  <si>
    <t>Nom des feuilles</t>
  </si>
  <si>
    <t>Janvier</t>
  </si>
  <si>
    <t>Mode de règlement :</t>
  </si>
  <si>
    <t>Saisir sur :</t>
  </si>
  <si>
    <t>Le régisseur,</t>
  </si>
  <si>
    <t>Fevrier</t>
  </si>
  <si>
    <t>Boulanger</t>
  </si>
  <si>
    <t>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</si>
</sst>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sz val="10"/>
      <color theme="1"/>
      <name val="Century Gothic"/>
      <family val="2"/>
    </font>
    <font>
      <b/>
      <sz val="10"/>
      <color theme="0"/>
      <name val="Century Gothic"/>
      <family val="2"/>
    </font>
    <font>
      <b/>
      <sz val="10"/>
      <color theme="0" tint="-0.14999847407452621"/>
      <name val="Century Gothic"/>
      <family val="2"/>
    </font>
    <font>
      <b/>
      <sz val="11"/>
      <color theme="0"/>
      <name val="Century Gothic"/>
      <family val="2"/>
    </font>
    <font>
      <b/>
      <sz val="12"/>
      <color theme="1"/>
      <name val="Century Gothic"/>
      <family val="2"/>
    </font>
    <font>
      <b/>
      <sz val="11"/>
      <color theme="1"/>
      <name val="Century Gothic"/>
      <family val="2"/>
    </font>
    <font>
      <b/>
      <sz val="14"/>
      <color theme="1"/>
      <name val="Century Gothic"/>
      <family val="2"/>
    </font>
    <font>
      <sz val="14"/>
      <color theme="1"/>
      <name val="Century Gothic"/>
      <family val="2"/>
    </font>
    <font>
      <b/>
      <sz val="10"/>
      <color theme="1"/>
      <name val="Century Gothic"/>
      <family val="2"/>
    </font>
    <font>
      <b/>
      <sz val="10"/>
      <color theme="1"/>
      <name val="Century Gothic"/>
    </font>
    <font>
      <sz val="10"/>
      <color theme="1"/>
      <name val="Century Gothic"/>
    </font>
  </fonts>
  <fills count="1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47C4D8"/>
        <bgColor indexed="64"/>
      </patternFill>
    </fill>
    <fill>
      <patternFill patternType="solid">
        <fgColor rgb="FF15ADBB"/>
        <bgColor indexed="64"/>
      </patternFill>
    </fill>
    <fill>
      <patternFill patternType="solid">
        <fgColor rgb="FF9BDBE4"/>
        <bgColor indexed="64"/>
      </patternFill>
    </fill>
    <fill>
      <patternFill patternType="solid">
        <fgColor rgb="FFB3E4EB"/>
        <bgColor indexed="64"/>
      </patternFill>
    </fill>
    <fill>
      <patternFill patternType="solid">
        <fgColor rgb="FFDBF2F5"/>
        <bgColor indexed="64"/>
      </patternFill>
    </fill>
    <fill>
      <patternFill patternType="solid">
        <fgColor rgb="FF0C656E"/>
        <bgColor indexed="64"/>
      </patternFill>
    </fill>
    <fill>
      <patternFill patternType="solid">
        <fgColor rgb="FF16B7C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6FBFC"/>
        <bgColor indexed="64"/>
      </patternFill>
    </fill>
    <fill>
      <patternFill patternType="solid">
        <fgColor rgb="FFFFDCB9"/>
        <bgColor indexed="64"/>
      </patternFill>
    </fill>
    <fill>
      <patternFill patternType="solid">
        <fgColor rgb="FFFFB097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rgb="FF18AEBD"/>
      </bottom>
      <diagonal/>
    </border>
    <border>
      <left/>
      <right/>
      <top style="thin">
        <color rgb="FF18AEBD"/>
      </top>
      <bottom style="thin">
        <color rgb="FF18AEBD"/>
      </bottom>
      <diagonal/>
    </border>
    <border>
      <left/>
      <right/>
      <top/>
      <bottom style="double">
        <color rgb="FF18AEBD"/>
      </bottom>
      <diagonal/>
    </border>
    <border>
      <left/>
      <right style="medium">
        <color theme="0"/>
      </right>
      <top/>
      <bottom/>
      <diagonal/>
    </border>
    <border>
      <left/>
      <right/>
      <top/>
      <bottom style="medium">
        <color theme="0"/>
      </bottom>
      <diagonal/>
    </border>
    <border>
      <left style="medium">
        <color theme="0"/>
      </left>
      <right style="medium">
        <color rgb="FFE2E9EA"/>
      </right>
      <top style="medium">
        <color theme="0"/>
      </top>
      <bottom style="thin">
        <color rgb="FFE2E9EA"/>
      </bottom>
      <diagonal/>
    </border>
    <border>
      <left style="medium">
        <color theme="0"/>
      </left>
      <right style="medium">
        <color rgb="FFE2E9EA"/>
      </right>
      <top style="medium">
        <color theme="0"/>
      </top>
      <bottom style="medium">
        <color rgb="FFE2E9EA"/>
      </bottom>
      <diagonal/>
    </border>
    <border>
      <left style="medium">
        <color theme="0"/>
      </left>
      <right style="medium">
        <color rgb="FFE2E9EA"/>
      </right>
      <top style="thin">
        <color rgb="FFE2E9EA"/>
      </top>
      <bottom style="thin">
        <color rgb="FFE2E9EA"/>
      </bottom>
      <diagonal/>
    </border>
    <border>
      <left/>
      <right style="thin">
        <color rgb="FF16B7C8"/>
      </right>
      <top/>
      <bottom/>
      <diagonal/>
    </border>
    <border>
      <left/>
      <right style="thin">
        <color rgb="FF16B7C8"/>
      </right>
      <top/>
      <bottom style="double">
        <color rgb="FF18AEBD"/>
      </bottom>
      <diagonal/>
    </border>
    <border>
      <left style="thin">
        <color rgb="FF16B7C8"/>
      </left>
      <right style="thin">
        <color rgb="FF16B7C8"/>
      </right>
      <top/>
      <bottom/>
      <diagonal/>
    </border>
    <border>
      <left style="thin">
        <color rgb="FF16B7C8"/>
      </left>
      <right style="thin">
        <color rgb="FF16B7C8"/>
      </right>
      <top/>
      <bottom style="double">
        <color rgb="FF18AEBD"/>
      </bottom>
      <diagonal/>
    </border>
    <border>
      <left/>
      <right style="thin">
        <color rgb="FF16B7C8"/>
      </right>
      <top/>
      <bottom style="thin">
        <color rgb="FF18AEBD"/>
      </bottom>
      <diagonal/>
    </border>
    <border>
      <left/>
      <right style="thin">
        <color rgb="FF16B7C8"/>
      </right>
      <top style="thin">
        <color rgb="FF18AEBD"/>
      </top>
      <bottom style="thin">
        <color rgb="FF18AEBD"/>
      </bottom>
      <diagonal/>
    </border>
    <border>
      <left/>
      <right style="thin">
        <color rgb="FF16B7C8"/>
      </right>
      <top style="thin">
        <color rgb="FF18AEBD"/>
      </top>
      <bottom style="double">
        <color rgb="FF18AEBD"/>
      </bottom>
      <diagonal/>
    </border>
    <border>
      <left style="thin">
        <color rgb="FF16B7C8"/>
      </left>
      <right style="thin">
        <color rgb="FF108794"/>
      </right>
      <top/>
      <bottom/>
      <diagonal/>
    </border>
    <border>
      <left style="thin">
        <color rgb="FF16B7C8"/>
      </left>
      <right style="thin">
        <color rgb="FF108794"/>
      </right>
      <top/>
      <bottom style="thin">
        <color rgb="FF18AEBD"/>
      </bottom>
      <diagonal/>
    </border>
    <border>
      <left style="thin">
        <color rgb="FF16B7C8"/>
      </left>
      <right style="thin">
        <color rgb="FF108794"/>
      </right>
      <top style="thin">
        <color rgb="FF18AEBD"/>
      </top>
      <bottom style="thin">
        <color rgb="FF18AEBD"/>
      </bottom>
      <diagonal/>
    </border>
    <border>
      <left style="thin">
        <color rgb="FF16B7C8"/>
      </left>
      <right style="thin">
        <color rgb="FF108794"/>
      </right>
      <top/>
      <bottom style="double">
        <color rgb="FF18AEBD"/>
      </bottom>
      <diagonal/>
    </border>
    <border>
      <left style="thin">
        <color rgb="FF16B7C8"/>
      </left>
      <right style="thin">
        <color rgb="FF9BDBE4"/>
      </right>
      <top/>
      <bottom/>
      <diagonal/>
    </border>
    <border>
      <left style="thin">
        <color rgb="FF16B7C8"/>
      </left>
      <right style="thin">
        <color rgb="FF9BDBE4"/>
      </right>
      <top/>
      <bottom style="thin">
        <color rgb="FF18AEBD"/>
      </bottom>
      <diagonal/>
    </border>
    <border>
      <left style="thin">
        <color rgb="FF16B7C8"/>
      </left>
      <right style="thin">
        <color rgb="FF9BDBE4"/>
      </right>
      <top style="thin">
        <color rgb="FF18AEBD"/>
      </top>
      <bottom style="thin">
        <color rgb="FF18AEBD"/>
      </bottom>
      <diagonal/>
    </border>
    <border>
      <left style="thin">
        <color rgb="FF16B7C8"/>
      </left>
      <right style="thin">
        <color rgb="FF9BDBE4"/>
      </right>
      <top style="thin">
        <color rgb="FF18AEBD"/>
      </top>
      <bottom style="double">
        <color rgb="FF18AEBD"/>
      </bottom>
      <diagonal/>
    </border>
    <border>
      <left style="thin">
        <color rgb="FF9BDBE4"/>
      </left>
      <right style="thin">
        <color rgb="FF9BDBE4"/>
      </right>
      <top/>
      <bottom/>
      <diagonal/>
    </border>
    <border>
      <left style="thin">
        <color rgb="FF9BDBE4"/>
      </left>
      <right style="thin">
        <color rgb="FF9BDBE4"/>
      </right>
      <top/>
      <bottom style="thin">
        <color rgb="FF18AEBD"/>
      </bottom>
      <diagonal/>
    </border>
    <border>
      <left style="thin">
        <color rgb="FF9BDBE4"/>
      </left>
      <right style="thin">
        <color rgb="FF9BDBE4"/>
      </right>
      <top style="thin">
        <color rgb="FF18AEBD"/>
      </top>
      <bottom style="thin">
        <color rgb="FF18AEBD"/>
      </bottom>
      <diagonal/>
    </border>
    <border>
      <left style="thin">
        <color rgb="FF9BDBE4"/>
      </left>
      <right style="thin">
        <color rgb="FF9BDBE4"/>
      </right>
      <top style="thin">
        <color rgb="FF18AEBD"/>
      </top>
      <bottom style="double">
        <color rgb="FF18AEBD"/>
      </bottom>
      <diagonal/>
    </border>
    <border>
      <left/>
      <right style="thin">
        <color rgb="FF16B7C8"/>
      </right>
      <top style="double">
        <color rgb="FF18AEBD"/>
      </top>
      <bottom/>
      <diagonal/>
    </border>
    <border>
      <left/>
      <right/>
      <top style="thin">
        <color rgb="FFE2E9EA"/>
      </top>
      <bottom style="medium">
        <color theme="0"/>
      </bottom>
      <diagonal/>
    </border>
    <border>
      <left style="medium">
        <color theme="0"/>
      </left>
      <right style="medium">
        <color rgb="FFE2E9EA"/>
      </right>
      <top/>
      <bottom style="thin">
        <color rgb="FFE2E9EA"/>
      </bottom>
      <diagonal/>
    </border>
    <border>
      <left style="thin">
        <color rgb="FF16B7C8"/>
      </left>
      <right style="thin">
        <color rgb="FF16B7C8"/>
      </right>
      <top style="double">
        <color rgb="FF18AEBD"/>
      </top>
      <bottom/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0" fillId="3" borderId="0" xfId="0" applyFill="1"/>
    <xf numFmtId="0" fontId="0" fillId="4" borderId="0" xfId="0" applyFill="1"/>
    <xf numFmtId="0" fontId="0" fillId="0" borderId="0" xfId="0" applyFill="1"/>
    <xf numFmtId="0" fontId="2" fillId="8" borderId="1" xfId="0" applyFont="1" applyFill="1" applyBorder="1" applyAlignment="1">
      <alignment horizontal="center" vertical="center"/>
    </xf>
    <xf numFmtId="0" fontId="2" fillId="9" borderId="2" xfId="0" applyFont="1" applyFill="1" applyBorder="1"/>
    <xf numFmtId="0" fontId="2" fillId="0" borderId="2" xfId="0" applyFont="1" applyBorder="1"/>
    <xf numFmtId="0" fontId="2" fillId="0" borderId="2" xfId="0" applyFont="1" applyFill="1" applyBorder="1"/>
    <xf numFmtId="0" fontId="2" fillId="9" borderId="3" xfId="0" applyFont="1" applyFill="1" applyBorder="1"/>
    <xf numFmtId="0" fontId="0" fillId="10" borderId="0" xfId="0" applyFill="1"/>
    <xf numFmtId="164" fontId="0" fillId="10" borderId="0" xfId="0" applyNumberFormat="1" applyFill="1"/>
    <xf numFmtId="0" fontId="2" fillId="10" borderId="0" xfId="0" applyFont="1" applyFill="1"/>
    <xf numFmtId="164" fontId="2" fillId="10" borderId="0" xfId="0" applyNumberFormat="1" applyFont="1" applyFill="1"/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2" borderId="0" xfId="0" applyFont="1" applyFill="1"/>
    <xf numFmtId="0" fontId="1" fillId="2" borderId="0" xfId="0" applyFont="1" applyFill="1" applyAlignment="1">
      <alignment horizontal="right"/>
    </xf>
    <xf numFmtId="164" fontId="6" fillId="2" borderId="0" xfId="0" applyNumberFormat="1" applyFont="1" applyFill="1" applyAlignment="1">
      <alignment horizontal="left"/>
    </xf>
    <xf numFmtId="0" fontId="4" fillId="4" borderId="0" xfId="0" applyFont="1" applyFill="1" applyAlignment="1">
      <alignment horizontal="right" vertical="center"/>
    </xf>
    <xf numFmtId="0" fontId="1" fillId="3" borderId="0" xfId="0" applyFont="1" applyFill="1" applyProtection="1"/>
    <xf numFmtId="0" fontId="5" fillId="3" borderId="0" xfId="0" applyFont="1" applyFill="1" applyProtection="1"/>
    <xf numFmtId="0" fontId="1" fillId="3" borderId="0" xfId="0" applyFont="1" applyFill="1" applyBorder="1" applyProtection="1"/>
    <xf numFmtId="0" fontId="1" fillId="4" borderId="0" xfId="0" applyFont="1" applyFill="1" applyProtection="1"/>
    <xf numFmtId="0" fontId="1" fillId="10" borderId="0" xfId="0" applyFont="1" applyFill="1" applyProtection="1"/>
    <xf numFmtId="0" fontId="1" fillId="5" borderId="0" xfId="0" applyFont="1" applyFill="1" applyProtection="1"/>
    <xf numFmtId="0" fontId="1" fillId="0" borderId="0" xfId="0" applyFont="1" applyProtection="1"/>
    <xf numFmtId="0" fontId="1" fillId="0" borderId="0" xfId="0" applyFont="1" applyFill="1" applyProtection="1"/>
    <xf numFmtId="0" fontId="8" fillId="10" borderId="0" xfId="0" applyFont="1" applyFill="1" applyAlignment="1">
      <alignment vertical="center"/>
    </xf>
    <xf numFmtId="0" fontId="1" fillId="7" borderId="0" xfId="0" applyFont="1" applyFill="1" applyProtection="1"/>
    <xf numFmtId="0" fontId="1" fillId="7" borderId="0" xfId="0" applyFont="1" applyFill="1" applyAlignment="1" applyProtection="1">
      <alignment horizontal="center"/>
    </xf>
    <xf numFmtId="0" fontId="1" fillId="7" borderId="0" xfId="0" applyFont="1" applyFill="1" applyBorder="1" applyProtection="1"/>
    <xf numFmtId="0" fontId="1" fillId="0" borderId="0" xfId="0" applyFont="1" applyBorder="1" applyProtection="1"/>
    <xf numFmtId="0" fontId="7" fillId="7" borderId="4" xfId="0" applyFont="1" applyFill="1" applyBorder="1" applyAlignment="1" applyProtection="1">
      <alignment horizontal="right"/>
    </xf>
    <xf numFmtId="0" fontId="8" fillId="7" borderId="4" xfId="0" applyFont="1" applyFill="1" applyBorder="1" applyAlignment="1" applyProtection="1">
      <alignment horizontal="right"/>
    </xf>
    <xf numFmtId="0" fontId="1" fillId="7" borderId="5" xfId="0" applyFont="1" applyFill="1" applyBorder="1" applyProtection="1"/>
    <xf numFmtId="0" fontId="9" fillId="11" borderId="7" xfId="0" applyFont="1" applyFill="1" applyBorder="1" applyProtection="1"/>
    <xf numFmtId="0" fontId="1" fillId="11" borderId="8" xfId="0" applyFont="1" applyFill="1" applyBorder="1" applyProtection="1"/>
    <xf numFmtId="0" fontId="7" fillId="7" borderId="0" xfId="0" applyFont="1" applyFill="1" applyAlignment="1" applyProtection="1">
      <alignment horizontal="right"/>
    </xf>
    <xf numFmtId="0" fontId="7" fillId="7" borderId="0" xfId="0" applyFont="1" applyFill="1" applyBorder="1" applyAlignment="1" applyProtection="1">
      <alignment horizontal="right"/>
    </xf>
    <xf numFmtId="0" fontId="2" fillId="0" borderId="9" xfId="0" applyFont="1" applyBorder="1" applyAlignment="1">
      <alignment horizontal="center" vertical="center"/>
    </xf>
    <xf numFmtId="14" fontId="2" fillId="0" borderId="9" xfId="0" applyNumberFormat="1" applyFont="1" applyBorder="1" applyAlignment="1">
      <alignment horizontal="center"/>
    </xf>
    <xf numFmtId="14" fontId="2" fillId="0" borderId="10" xfId="0" applyNumberFormat="1" applyFont="1" applyBorder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Border="1"/>
    <xf numFmtId="0" fontId="2" fillId="0" borderId="12" xfId="0" applyFont="1" applyBorder="1"/>
    <xf numFmtId="164" fontId="2" fillId="0" borderId="11" xfId="0" applyNumberFormat="1" applyFont="1" applyBorder="1"/>
    <xf numFmtId="0" fontId="2" fillId="0" borderId="11" xfId="0" applyFont="1" applyBorder="1" applyAlignment="1">
      <alignment horizontal="center" vertical="center" wrapText="1"/>
    </xf>
    <xf numFmtId="164" fontId="2" fillId="6" borderId="9" xfId="0" applyNumberFormat="1" applyFont="1" applyFill="1" applyBorder="1" applyAlignment="1">
      <alignment horizontal="center" vertical="center" wrapText="1"/>
    </xf>
    <xf numFmtId="164" fontId="2" fillId="7" borderId="13" xfId="0" applyNumberFormat="1" applyFont="1" applyFill="1" applyBorder="1"/>
    <xf numFmtId="164" fontId="2" fillId="0" borderId="14" xfId="0" applyNumberFormat="1" applyFont="1" applyBorder="1"/>
    <xf numFmtId="164" fontId="2" fillId="7" borderId="14" xfId="0" applyNumberFormat="1" applyFont="1" applyFill="1" applyBorder="1"/>
    <xf numFmtId="164" fontId="2" fillId="7" borderId="15" xfId="0" applyNumberFormat="1" applyFont="1" applyFill="1" applyBorder="1"/>
    <xf numFmtId="164" fontId="2" fillId="0" borderId="11" xfId="0" applyNumberFormat="1" applyFont="1" applyBorder="1" applyAlignment="1">
      <alignment horizontal="center" vertical="center"/>
    </xf>
    <xf numFmtId="164" fontId="2" fillId="0" borderId="12" xfId="0" applyNumberFormat="1" applyFont="1" applyBorder="1"/>
    <xf numFmtId="164" fontId="2" fillId="8" borderId="17" xfId="0" applyNumberFormat="1" applyFont="1" applyFill="1" applyBorder="1" applyAlignment="1">
      <alignment horizontal="center" vertical="center"/>
    </xf>
    <xf numFmtId="164" fontId="2" fillId="9" borderId="18" xfId="0" applyNumberFormat="1" applyFont="1" applyFill="1" applyBorder="1"/>
    <xf numFmtId="164" fontId="2" fillId="0" borderId="18" xfId="0" applyNumberFormat="1" applyFont="1" applyBorder="1"/>
    <xf numFmtId="164" fontId="2" fillId="0" borderId="18" xfId="0" applyNumberFormat="1" applyFont="1" applyFill="1" applyBorder="1"/>
    <xf numFmtId="164" fontId="2" fillId="9" borderId="19" xfId="0" applyNumberFormat="1" applyFont="1" applyFill="1" applyBorder="1"/>
    <xf numFmtId="164" fontId="2" fillId="6" borderId="20" xfId="0" applyNumberFormat="1" applyFont="1" applyFill="1" applyBorder="1" applyAlignment="1">
      <alignment horizontal="center" vertical="center"/>
    </xf>
    <xf numFmtId="164" fontId="2" fillId="7" borderId="21" xfId="0" applyNumberFormat="1" applyFont="1" applyFill="1" applyBorder="1"/>
    <xf numFmtId="164" fontId="2" fillId="0" borderId="22" xfId="0" applyNumberFormat="1" applyFont="1" applyBorder="1"/>
    <xf numFmtId="164" fontId="2" fillId="7" borderId="22" xfId="0" applyNumberFormat="1" applyFont="1" applyFill="1" applyBorder="1"/>
    <xf numFmtId="164" fontId="2" fillId="7" borderId="23" xfId="0" applyNumberFormat="1" applyFont="1" applyFill="1" applyBorder="1"/>
    <xf numFmtId="164" fontId="2" fillId="6" borderId="24" xfId="0" applyNumberFormat="1" applyFont="1" applyFill="1" applyBorder="1" applyAlignment="1">
      <alignment horizontal="center" vertical="center" wrapText="1"/>
    </xf>
    <xf numFmtId="164" fontId="2" fillId="7" borderId="25" xfId="0" applyNumberFormat="1" applyFont="1" applyFill="1" applyBorder="1"/>
    <xf numFmtId="164" fontId="2" fillId="0" borderId="26" xfId="0" applyNumberFormat="1" applyFont="1" applyBorder="1"/>
    <xf numFmtId="164" fontId="2" fillId="7" borderId="26" xfId="0" applyNumberFormat="1" applyFont="1" applyFill="1" applyBorder="1"/>
    <xf numFmtId="164" fontId="2" fillId="7" borderId="27" xfId="0" applyNumberFormat="1" applyFont="1" applyFill="1" applyBorder="1"/>
    <xf numFmtId="0" fontId="10" fillId="0" borderId="0" xfId="0" applyFont="1" applyBorder="1"/>
    <xf numFmtId="164" fontId="10" fillId="0" borderId="28" xfId="0" applyNumberFormat="1" applyFont="1" applyBorder="1"/>
    <xf numFmtId="164" fontId="10" fillId="0" borderId="11" xfId="0" applyNumberFormat="1" applyFont="1" applyBorder="1"/>
    <xf numFmtId="0" fontId="10" fillId="0" borderId="0" xfId="0" applyFont="1"/>
    <xf numFmtId="0" fontId="10" fillId="0" borderId="9" xfId="0" applyFont="1" applyBorder="1"/>
    <xf numFmtId="164" fontId="10" fillId="0" borderId="16" xfId="0" applyNumberFormat="1" applyFont="1" applyBorder="1"/>
    <xf numFmtId="0" fontId="7" fillId="10" borderId="0" xfId="0" applyFont="1" applyFill="1" applyProtection="1"/>
    <xf numFmtId="164" fontId="1" fillId="10" borderId="0" xfId="0" applyNumberFormat="1" applyFont="1" applyFill="1" applyProtection="1"/>
    <xf numFmtId="164" fontId="1" fillId="11" borderId="30" xfId="0" applyNumberFormat="1" applyFont="1" applyFill="1" applyBorder="1" applyProtection="1"/>
    <xf numFmtId="0" fontId="1" fillId="7" borderId="29" xfId="0" applyFont="1" applyFill="1" applyBorder="1" applyProtection="1"/>
    <xf numFmtId="14" fontId="1" fillId="11" borderId="6" xfId="0" applyNumberFormat="1" applyFont="1" applyFill="1" applyBorder="1" applyAlignment="1" applyProtection="1">
      <alignment horizontal="left" vertical="center"/>
    </xf>
    <xf numFmtId="0" fontId="1" fillId="11" borderId="8" xfId="0" applyFont="1" applyFill="1" applyBorder="1" applyAlignment="1" applyProtection="1">
      <alignment vertical="center"/>
    </xf>
    <xf numFmtId="14" fontId="1" fillId="0" borderId="0" xfId="0" applyNumberFormat="1" applyFont="1" applyFill="1" applyProtection="1"/>
    <xf numFmtId="14" fontId="0" fillId="0" borderId="0" xfId="0" applyNumberFormat="1"/>
    <xf numFmtId="14" fontId="11" fillId="0" borderId="9" xfId="0" applyNumberFormat="1" applyFont="1" applyBorder="1" applyAlignment="1">
      <alignment horizontal="center"/>
    </xf>
    <xf numFmtId="164" fontId="11" fillId="0" borderId="31" xfId="0" applyNumberFormat="1" applyFont="1" applyBorder="1"/>
    <xf numFmtId="164" fontId="12" fillId="0" borderId="11" xfId="0" applyNumberFormat="1" applyFont="1" applyBorder="1"/>
    <xf numFmtId="164" fontId="11" fillId="12" borderId="20" xfId="0" applyNumberFormat="1" applyFont="1" applyFill="1" applyBorder="1"/>
    <xf numFmtId="164" fontId="11" fillId="12" borderId="24" xfId="0" applyNumberFormat="1" applyFont="1" applyFill="1" applyBorder="1"/>
    <xf numFmtId="164" fontId="11" fillId="12" borderId="9" xfId="0" applyNumberFormat="1" applyFont="1" applyFill="1" applyBorder="1"/>
    <xf numFmtId="164" fontId="11" fillId="0" borderId="11" xfId="0" applyNumberFormat="1" applyFont="1" applyBorder="1"/>
    <xf numFmtId="164" fontId="11" fillId="13" borderId="16" xfId="0" applyNumberFormat="1" applyFont="1" applyFill="1" applyBorder="1"/>
    <xf numFmtId="0" fontId="11" fillId="13" borderId="0" xfId="0" applyFont="1" applyFill="1"/>
    <xf numFmtId="14" fontId="12" fillId="0" borderId="9" xfId="0" applyNumberFormat="1" applyFont="1" applyBorder="1" applyAlignment="1">
      <alignment horizontal="center"/>
    </xf>
    <xf numFmtId="0" fontId="12" fillId="0" borderId="11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 wrapText="1"/>
    </xf>
    <xf numFmtId="164" fontId="12" fillId="12" borderId="20" xfId="0" applyNumberFormat="1" applyFont="1" applyFill="1" applyBorder="1" applyAlignment="1">
      <alignment horizontal="center" vertical="center"/>
    </xf>
    <xf numFmtId="164" fontId="12" fillId="12" borderId="24" xfId="0" applyNumberFormat="1" applyFont="1" applyFill="1" applyBorder="1" applyAlignment="1">
      <alignment horizontal="center" vertical="center" wrapText="1"/>
    </xf>
    <xf numFmtId="164" fontId="12" fillId="12" borderId="9" xfId="0" applyNumberFormat="1" applyFont="1" applyFill="1" applyBorder="1" applyAlignment="1">
      <alignment horizontal="center" vertical="center" wrapText="1"/>
    </xf>
    <xf numFmtId="164" fontId="12" fillId="0" borderId="11" xfId="0" applyNumberFormat="1" applyFont="1" applyBorder="1" applyAlignment="1">
      <alignment horizontal="center" vertical="center"/>
    </xf>
    <xf numFmtId="164" fontId="12" fillId="13" borderId="17" xfId="0" applyNumberFormat="1" applyFont="1" applyFill="1" applyBorder="1" applyAlignment="1">
      <alignment horizontal="center" vertical="center"/>
    </xf>
    <xf numFmtId="0" fontId="12" fillId="13" borderId="1" xfId="0" applyFont="1" applyFill="1" applyBorder="1" applyAlignment="1">
      <alignment horizontal="center" vertical="center"/>
    </xf>
    <xf numFmtId="0" fontId="11" fillId="0" borderId="0" xfId="0" applyFont="1"/>
    <xf numFmtId="164" fontId="3" fillId="6" borderId="0" xfId="0" applyNumberFormat="1" applyFont="1" applyFill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107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indexed="64"/>
          <bgColor rgb="FFFFB097"/>
        </patternFill>
      </fill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  <fill>
        <patternFill patternType="solid">
          <fgColor indexed="64"/>
          <bgColor rgb="FFFFB097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4" formatCode="#,##0.00\ &quot;€&quot;"/>
      <fill>
        <patternFill patternType="solid">
          <fgColor indexed="64"/>
          <bgColor rgb="FFFFB097"/>
        </patternFill>
      </fill>
      <border diagonalUp="0" diagonalDown="0" outline="0">
        <left style="thin">
          <color rgb="FF16B7C8"/>
        </left>
        <right style="thin">
          <color rgb="FF108794"/>
        </right>
        <top/>
        <bottom/>
      </border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  <numFmt numFmtId="164" formatCode="#,##0.00\ &quot;€&quot;"/>
      <fill>
        <patternFill patternType="solid">
          <fgColor indexed="64"/>
          <bgColor rgb="FFFFB097"/>
        </patternFill>
      </fill>
      <border diagonalUp="0" diagonalDown="0">
        <left style="thin">
          <color rgb="FF16B7C8"/>
        </left>
        <right style="thin">
          <color rgb="FF108794"/>
        </right>
        <vertic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4" formatCode="#,##0.00\ &quot;€&quot;"/>
      <border diagonalUp="0" diagonalDown="0" outline="0">
        <left style="thin">
          <color rgb="FF16B7C8"/>
        </left>
        <right style="thin">
          <color rgb="FF16B7C8"/>
        </right>
        <top/>
        <bottom/>
      </border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  <numFmt numFmtId="164" formatCode="#,##0.00\ &quot;€&quot;"/>
      <border diagonalUp="0" diagonalDown="0">
        <left style="thin">
          <color rgb="FF16B7C8"/>
        </left>
        <right style="thin">
          <color rgb="FF16B7C8"/>
        </right>
        <vertic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4" formatCode="#,##0.00\ &quot;€&quot;"/>
      <fill>
        <patternFill patternType="solid">
          <fgColor indexed="64"/>
          <bgColor rgb="FFFFDCB9"/>
        </patternFill>
      </fill>
      <border diagonalUp="0" diagonalDown="0" outline="0">
        <left/>
        <right style="thin">
          <color rgb="FF16B7C8"/>
        </right>
        <top/>
        <bottom/>
      </border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  <numFmt numFmtId="164" formatCode="#,##0.00\ &quot;€&quot;"/>
      <fill>
        <patternFill patternType="solid">
          <fgColor indexed="64"/>
          <bgColor rgb="FFFFDCB9"/>
        </patternFill>
      </fill>
      <border diagonalUp="0" diagonalDown="0">
        <left/>
        <right style="thin">
          <color rgb="FF16B7C8"/>
        </right>
        <vertic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4" formatCode="#,##0.00\ &quot;€&quot;"/>
      <fill>
        <patternFill patternType="solid">
          <fgColor indexed="64"/>
          <bgColor rgb="FFFFDCB9"/>
        </patternFill>
      </fill>
      <border diagonalUp="0" diagonalDown="0" outline="0">
        <left style="thin">
          <color rgb="FF9BDBE4"/>
        </left>
        <right style="thin">
          <color rgb="FF9BDBE4"/>
        </right>
        <top/>
        <bottom/>
      </border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  <numFmt numFmtId="164" formatCode="#,##0.00\ &quot;€&quot;"/>
      <fill>
        <patternFill patternType="solid">
          <fgColor indexed="64"/>
          <bgColor rgb="FFFFDCB9"/>
        </patternFill>
      </fill>
      <border diagonalUp="0" diagonalDown="0">
        <left style="thin">
          <color rgb="FF9BDBE4"/>
        </left>
        <right style="thin">
          <color rgb="FF9BDBE4"/>
        </right>
        <vertic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4" formatCode="#,##0.00\ &quot;€&quot;"/>
      <fill>
        <patternFill patternType="solid">
          <fgColor indexed="64"/>
          <bgColor rgb="FFFFDCB9"/>
        </patternFill>
      </fill>
      <border diagonalUp="0" diagonalDown="0" outline="0">
        <left style="thin">
          <color rgb="FF16B7C8"/>
        </left>
        <right style="thin">
          <color rgb="FF9BDBE4"/>
        </right>
        <top/>
        <bottom/>
      </border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  <numFmt numFmtId="164" formatCode="#,##0.00\ &quot;€&quot;"/>
      <fill>
        <patternFill patternType="solid">
          <fgColor indexed="64"/>
          <bgColor rgb="FFFFDCB9"/>
        </patternFill>
      </fill>
      <border diagonalUp="0" diagonalDown="0">
        <left style="thin">
          <color rgb="FF16B7C8"/>
        </left>
        <right style="thin">
          <color rgb="FF9BDBE4"/>
        </right>
        <vertic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4" formatCode="#,##0.00\ &quot;€&quot;"/>
      <border diagonalUp="0" diagonalDown="0" outline="0">
        <left style="thin">
          <color rgb="FF16B7C8"/>
        </left>
        <right style="thin">
          <color rgb="FF16B7C8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border diagonalUp="0" diagonalDown="0">
        <left style="thin">
          <color rgb="FF16B7C8"/>
        </left>
        <right style="thin">
          <color rgb="FF16B7C8"/>
        </right>
        <vertic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4" formatCode="#,##0.00\ &quot;€&quot;"/>
      <border diagonalUp="0" diagonalDown="0" outline="0">
        <left style="thin">
          <color rgb="FF16B7C8"/>
        </left>
        <right style="thin">
          <color rgb="FF16B7C8"/>
        </right>
        <top style="double">
          <color rgb="FF18AEBD"/>
        </top>
        <bottom/>
      </border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  <border diagonalUp="0" diagonalDown="0">
        <left style="thin">
          <color rgb="FF16B7C8"/>
        </left>
        <right style="thin">
          <color rgb="FF16B7C8"/>
        </right>
        <vertic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 outline="0">
        <left/>
        <right style="thin">
          <color rgb="FF16B7C8"/>
        </right>
        <top/>
        <bottom/>
      </border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/>
        <right style="thin">
          <color rgb="FF16B7C8"/>
        </right>
        <vertical/>
      </border>
    </dxf>
    <dxf>
      <font>
        <b/>
        <strike val="0"/>
        <outline val="0"/>
        <shadow val="0"/>
        <u val="none"/>
        <vertAlign val="baseline"/>
        <sz val="10"/>
        <name val="Century Gothic"/>
        <scheme val="none"/>
      </font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  <fill>
        <patternFill patternType="solid">
          <fgColor indexed="64"/>
          <bgColor rgb="FFFFB097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4" formatCode="#,##0.00\ &quot;€&quot;"/>
      <border diagonalUp="0" diagonalDown="0" outline="0">
        <left style="thin">
          <color rgb="FF16B7C8"/>
        </left>
        <right style="thin">
          <color rgb="FF108794"/>
        </right>
        <top/>
        <bottom/>
      </border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  <numFmt numFmtId="164" formatCode="#,##0.00\ &quot;€&quot;"/>
      <fill>
        <patternFill patternType="solid">
          <fgColor indexed="64"/>
          <bgColor rgb="FFFFB097"/>
        </patternFill>
      </fill>
      <border diagonalUp="0" diagonalDown="0">
        <left style="thin">
          <color rgb="FF16B7C8"/>
        </left>
        <right style="thin">
          <color rgb="FF108794"/>
        </right>
        <vertic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4" formatCode="#,##0.00\ &quot;€&quot;"/>
      <border diagonalUp="0" diagonalDown="0" outline="0">
        <left style="thin">
          <color rgb="FF16B7C8"/>
        </left>
        <right style="thin">
          <color rgb="FF16B7C8"/>
        </right>
        <top/>
        <bottom/>
      </border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  <numFmt numFmtId="164" formatCode="#,##0.00\ &quot;€&quot;"/>
      <border diagonalUp="0" diagonalDown="0">
        <left style="thin">
          <color rgb="FF16B7C8"/>
        </left>
        <right style="thin">
          <color rgb="FF16B7C8"/>
        </right>
        <vertic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border diagonalUp="0" diagonalDown="0" outline="0">
        <left/>
        <right style="thin">
          <color rgb="FF16B7C8"/>
        </right>
        <top/>
        <bottom/>
      </border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  <numFmt numFmtId="164" formatCode="#,##0.00\ &quot;€&quot;"/>
      <fill>
        <patternFill patternType="solid">
          <fgColor indexed="64"/>
          <bgColor rgb="FFFFDCB9"/>
        </patternFill>
      </fill>
      <border diagonalUp="0" diagonalDown="0">
        <left/>
        <right style="thin">
          <color rgb="FF16B7C8"/>
        </right>
        <vertic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  <numFmt numFmtId="164" formatCode="#,##0.00\ &quot;€&quot;"/>
      <fill>
        <patternFill patternType="solid">
          <fgColor indexed="64"/>
          <bgColor rgb="FFFFDCB9"/>
        </patternFill>
      </fill>
      <border diagonalUp="0" diagonalDown="0">
        <left style="thin">
          <color rgb="FF9BDBE4"/>
        </left>
        <right style="thin">
          <color rgb="FF9BDBE4"/>
        </right>
        <vertic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  <numFmt numFmtId="164" formatCode="#,##0.00\ &quot;€&quot;"/>
      <fill>
        <patternFill patternType="solid">
          <fgColor indexed="64"/>
          <bgColor rgb="FFFFDCB9"/>
        </patternFill>
      </fill>
      <border diagonalUp="0" diagonalDown="0">
        <left style="thin">
          <color rgb="FF16B7C8"/>
        </left>
        <right style="thin">
          <color rgb="FF9BDBE4"/>
        </right>
        <vertic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4" formatCode="#,##0.00\ &quot;€&quot;"/>
      <border diagonalUp="0" diagonalDown="0" outline="0">
        <left style="thin">
          <color rgb="FF16B7C8"/>
        </left>
        <right style="thin">
          <color rgb="FF16B7C8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border diagonalUp="0" diagonalDown="0">
        <left style="thin">
          <color rgb="FF16B7C8"/>
        </left>
        <right style="thin">
          <color rgb="FF16B7C8"/>
        </right>
        <vertic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4" formatCode="#,##0.00\ &quot;€&quot;"/>
      <border diagonalUp="0" diagonalDown="0" outline="0">
        <left/>
        <right style="thin">
          <color rgb="FF16B7C8"/>
        </right>
        <top style="double">
          <color rgb="FF18AEBD"/>
        </top>
        <bottom/>
      </border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  <border diagonalUp="0" diagonalDown="0">
        <left style="thin">
          <color rgb="FF16B7C8"/>
        </left>
        <right style="thin">
          <color rgb="FF16B7C8"/>
        </right>
        <vertic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/>
        <right style="thin">
          <color rgb="FF16B7C8"/>
        </right>
        <vertical/>
      </border>
    </dxf>
    <dxf>
      <font>
        <b/>
        <strike val="0"/>
        <outline val="0"/>
        <shadow val="0"/>
        <u val="none"/>
        <vertAlign val="baseline"/>
        <sz val="10"/>
        <name val="Century Gothic"/>
        <scheme val="none"/>
      </font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  <fill>
        <patternFill patternType="solid">
          <fgColor indexed="64"/>
          <bgColor rgb="FFFFB097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4" formatCode="#,##0.00\ &quot;€&quot;"/>
      <border diagonalUp="0" diagonalDown="0" outline="0">
        <left style="thin">
          <color rgb="FF16B7C8"/>
        </left>
        <right style="thin">
          <color rgb="FF108794"/>
        </right>
        <top/>
        <bottom/>
      </border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  <numFmt numFmtId="164" formatCode="#,##0.00\ &quot;€&quot;"/>
      <fill>
        <patternFill patternType="solid">
          <fgColor indexed="64"/>
          <bgColor rgb="FFFFB097"/>
        </patternFill>
      </fill>
      <border diagonalUp="0" diagonalDown="0">
        <left style="thin">
          <color rgb="FF16B7C8"/>
        </left>
        <right style="thin">
          <color rgb="FF108794"/>
        </right>
        <vertic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4" formatCode="#,##0.00\ &quot;€&quot;"/>
      <border diagonalUp="0" diagonalDown="0" outline="0">
        <left style="thin">
          <color rgb="FF16B7C8"/>
        </left>
        <right style="thin">
          <color rgb="FF16B7C8"/>
        </right>
        <top/>
        <bottom/>
      </border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  <numFmt numFmtId="164" formatCode="#,##0.00\ &quot;€&quot;"/>
      <border diagonalUp="0" diagonalDown="0">
        <left style="thin">
          <color rgb="FF16B7C8"/>
        </left>
        <right style="thin">
          <color rgb="FF16B7C8"/>
        </right>
        <vertic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border diagonalUp="0" diagonalDown="0" outline="0">
        <left/>
        <right style="thin">
          <color rgb="FF16B7C8"/>
        </right>
        <top/>
        <bottom/>
      </border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  <numFmt numFmtId="164" formatCode="#,##0.00\ &quot;€&quot;"/>
      <fill>
        <patternFill patternType="solid">
          <fgColor indexed="64"/>
          <bgColor rgb="FFFFDCB9"/>
        </patternFill>
      </fill>
      <border diagonalUp="0" diagonalDown="0">
        <left/>
        <right style="thin">
          <color rgb="FF16B7C8"/>
        </right>
        <vertic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  <numFmt numFmtId="164" formatCode="#,##0.00\ &quot;€&quot;"/>
      <fill>
        <patternFill patternType="solid">
          <fgColor indexed="64"/>
          <bgColor rgb="FFFFDCB9"/>
        </patternFill>
      </fill>
      <border diagonalUp="0" diagonalDown="0">
        <left style="thin">
          <color rgb="FF9BDBE4"/>
        </left>
        <right style="thin">
          <color rgb="FF9BDBE4"/>
        </right>
        <vertic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  <numFmt numFmtId="164" formatCode="#,##0.00\ &quot;€&quot;"/>
      <fill>
        <patternFill patternType="solid">
          <fgColor indexed="64"/>
          <bgColor rgb="FFFFDCB9"/>
        </patternFill>
      </fill>
      <border diagonalUp="0" diagonalDown="0">
        <left style="thin">
          <color rgb="FF16B7C8"/>
        </left>
        <right style="thin">
          <color rgb="FF9BDBE4"/>
        </right>
        <vertic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4" formatCode="#,##0.00\ &quot;€&quot;"/>
      <border diagonalUp="0" diagonalDown="0" outline="0">
        <left style="thin">
          <color rgb="FF16B7C8"/>
        </left>
        <right style="thin">
          <color rgb="FF16B7C8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border diagonalUp="0" diagonalDown="0">
        <left style="thin">
          <color rgb="FF16B7C8"/>
        </left>
        <right style="thin">
          <color rgb="FF16B7C8"/>
        </right>
        <vertic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4" formatCode="#,##0.00\ &quot;€&quot;"/>
      <border diagonalUp="0" diagonalDown="0" outline="0">
        <left/>
        <right style="thin">
          <color rgb="FF16B7C8"/>
        </right>
        <top style="double">
          <color rgb="FF18AEBD"/>
        </top>
        <bottom/>
      </border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  <border diagonalUp="0" diagonalDown="0">
        <left style="thin">
          <color rgb="FF16B7C8"/>
        </left>
        <right style="thin">
          <color rgb="FF16B7C8"/>
        </right>
        <vertic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/>
        <right style="thin">
          <color rgb="FF16B7C8"/>
        </right>
        <vertical/>
      </border>
    </dxf>
    <dxf>
      <font>
        <b/>
        <strike val="0"/>
        <outline val="0"/>
        <shadow val="0"/>
        <u val="none"/>
        <vertAlign val="baseline"/>
        <sz val="10"/>
        <name val="Century Gothic"/>
        <scheme val="none"/>
      </font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Century Gothic"/>
        <scheme val="none"/>
      </font>
      <numFmt numFmtId="164" formatCode="#,##0.00\ &quot;€&quot;"/>
    </dxf>
    <dxf>
      <font>
        <strike val="0"/>
        <outline val="0"/>
        <shadow val="0"/>
        <u val="none"/>
        <vertAlign val="baseline"/>
        <color theme="1"/>
        <name val="Century Gothic"/>
        <scheme val="none"/>
      </font>
      <numFmt numFmtId="164" formatCode="#,##0.00\ &quot;€&quot;"/>
    </dxf>
    <dxf>
      <font>
        <strike val="0"/>
        <outline val="0"/>
        <shadow val="0"/>
        <u val="none"/>
        <vertAlign val="baseline"/>
        <color theme="1"/>
        <name val="Century Gothic"/>
        <scheme val="none"/>
      </font>
    </dxf>
    <dxf>
      <font>
        <strike val="0"/>
        <outline val="0"/>
        <shadow val="0"/>
        <u val="none"/>
        <vertAlign val="baseline"/>
        <color theme="1"/>
        <name val="Century Gothic"/>
        <scheme val="none"/>
      </font>
    </dxf>
    <dxf>
      <font>
        <strike val="0"/>
        <outline val="0"/>
        <shadow val="0"/>
        <u val="none"/>
        <vertAlign val="baseline"/>
        <color theme="1"/>
        <name val="Century Gothic"/>
        <scheme val="none"/>
      </font>
    </dxf>
    <dxf>
      <font>
        <strike val="0"/>
        <outline val="0"/>
        <shadow val="0"/>
        <u val="none"/>
        <vertAlign val="baseline"/>
        <color theme="1"/>
        <name val="Century Gothic"/>
        <scheme val="none"/>
      </font>
    </dxf>
    <dxf>
      <font>
        <strike val="0"/>
        <outline val="0"/>
        <shadow val="0"/>
        <u val="none"/>
        <vertAlign val="baseline"/>
        <color theme="1"/>
        <name val="Century Gothic"/>
        <scheme val="none"/>
      </font>
      <numFmt numFmtId="164" formatCode="#,##0.00\ &quot;€&quot;"/>
    </dxf>
    <dxf>
      <font>
        <strike val="0"/>
        <outline val="0"/>
        <shadow val="0"/>
        <u val="none"/>
        <vertAlign val="baseline"/>
        <color theme="1"/>
        <name val="Century Gothic"/>
        <scheme val="none"/>
      </font>
      <numFmt numFmtId="164" formatCode="#,##0.00\ &quot;€&quot;"/>
    </dxf>
    <dxf>
      <font>
        <strike val="0"/>
        <outline val="0"/>
        <shadow val="0"/>
        <u val="none"/>
        <vertAlign val="baseline"/>
        <color theme="1"/>
        <name val="Century Gothic"/>
        <scheme val="none"/>
      </font>
    </dxf>
    <dxf>
      <font>
        <strike val="0"/>
        <outline val="0"/>
        <shadow val="0"/>
        <u val="none"/>
        <vertAlign val="baseline"/>
        <color theme="1"/>
        <name val="Century Gothic"/>
        <scheme val="none"/>
      </font>
    </dxf>
    <dxf>
      <font>
        <strike val="0"/>
        <outline val="0"/>
        <shadow val="0"/>
        <u val="none"/>
        <vertAlign val="baseline"/>
        <color theme="1"/>
        <name val="Century Gothic"/>
        <scheme val="none"/>
      </font>
    </dxf>
    <dxf>
      <font>
        <strike val="0"/>
        <outline val="0"/>
        <shadow val="0"/>
        <u val="none"/>
        <vertAlign val="baseline"/>
        <color theme="1"/>
        <name val="Century Gothic"/>
        <scheme val="none"/>
      </font>
    </dxf>
    <dxf>
      <font>
        <strike val="0"/>
        <outline val="0"/>
        <shadow val="0"/>
        <u val="none"/>
        <vertAlign val="baseline"/>
        <color theme="1"/>
        <name val="Century Gothic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  <fill>
        <patternFill patternType="solid">
          <fgColor indexed="64"/>
          <bgColor rgb="FFFFB097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4" formatCode="#,##0.00\ &quot;€&quot;"/>
      <border diagonalUp="0" diagonalDown="0" outline="0">
        <left style="thin">
          <color rgb="FF16B7C8"/>
        </left>
        <right style="thin">
          <color rgb="FF108794"/>
        </right>
        <top/>
        <bottom/>
      </border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  <numFmt numFmtId="164" formatCode="#,##0.00\ &quot;€&quot;"/>
      <fill>
        <patternFill patternType="solid">
          <fgColor indexed="64"/>
          <bgColor rgb="FFFFB097"/>
        </patternFill>
      </fill>
      <border diagonalUp="0" diagonalDown="0">
        <left style="thin">
          <color rgb="FF16B7C8"/>
        </left>
        <right style="thin">
          <color rgb="FF108794"/>
        </right>
        <vertic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4" formatCode="#,##0.00\ &quot;€&quot;"/>
      <border diagonalUp="0" diagonalDown="0" outline="0">
        <left style="thin">
          <color rgb="FF16B7C8"/>
        </left>
        <right style="thin">
          <color rgb="FF16B7C8"/>
        </right>
        <top/>
        <bottom/>
      </border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  <numFmt numFmtId="164" formatCode="#,##0.00\ &quot;€&quot;"/>
      <border diagonalUp="0" diagonalDown="0">
        <left style="thin">
          <color rgb="FF16B7C8"/>
        </left>
        <right style="thin">
          <color rgb="FF16B7C8"/>
        </right>
        <vertic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border diagonalUp="0" diagonalDown="0" outline="0">
        <left/>
        <right style="thin">
          <color rgb="FF16B7C8"/>
        </right>
        <top/>
        <bottom/>
      </border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  <numFmt numFmtId="164" formatCode="#,##0.00\ &quot;€&quot;"/>
      <fill>
        <patternFill patternType="solid">
          <fgColor indexed="64"/>
          <bgColor rgb="FFFFDCB9"/>
        </patternFill>
      </fill>
      <border diagonalUp="0" diagonalDown="0">
        <left/>
        <right style="thin">
          <color rgb="FF16B7C8"/>
        </right>
        <vertic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  <numFmt numFmtId="164" formatCode="#,##0.00\ &quot;€&quot;"/>
      <fill>
        <patternFill patternType="solid">
          <fgColor indexed="64"/>
          <bgColor rgb="FFFFDCB9"/>
        </patternFill>
      </fill>
      <border diagonalUp="0" diagonalDown="0">
        <left style="thin">
          <color rgb="FF9BDBE4"/>
        </left>
        <right style="thin">
          <color rgb="FF9BDBE4"/>
        </right>
        <vertic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  <numFmt numFmtId="164" formatCode="#,##0.00\ &quot;€&quot;"/>
      <fill>
        <patternFill patternType="solid">
          <fgColor indexed="64"/>
          <bgColor rgb="FFFFDCB9"/>
        </patternFill>
      </fill>
      <border diagonalUp="0" diagonalDown="0">
        <left style="thin">
          <color rgb="FF16B7C8"/>
        </left>
        <right style="thin">
          <color rgb="FF9BDBE4"/>
        </right>
        <vertic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4" formatCode="#,##0.00\ &quot;€&quot;"/>
      <border diagonalUp="0" diagonalDown="0" outline="0">
        <left style="thin">
          <color rgb="FF16B7C8"/>
        </left>
        <right style="thin">
          <color rgb="FF16B7C8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border diagonalUp="0" diagonalDown="0">
        <left style="thin">
          <color rgb="FF16B7C8"/>
        </left>
        <right style="thin">
          <color rgb="FF16B7C8"/>
        </right>
        <vertic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4" formatCode="#,##0.00\ &quot;€&quot;"/>
      <border diagonalUp="0" diagonalDown="0" outline="0">
        <left/>
        <right style="thin">
          <color rgb="FF16B7C8"/>
        </right>
        <top style="double">
          <color rgb="FF18AEBD"/>
        </top>
        <bottom/>
      </border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  <border diagonalUp="0" diagonalDown="0">
        <left style="thin">
          <color rgb="FF16B7C8"/>
        </left>
        <right style="thin">
          <color rgb="FF16B7C8"/>
        </right>
        <vertic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/>
        <right style="thin">
          <color rgb="FF16B7C8"/>
        </right>
        <vertical/>
      </border>
    </dxf>
    <dxf>
      <font>
        <b/>
        <strike val="0"/>
        <outline val="0"/>
        <shadow val="0"/>
        <u val="none"/>
        <vertAlign val="baseline"/>
        <sz val="10"/>
        <name val="Century Gothic"/>
        <scheme val="none"/>
      </font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</dxf>
    <dxf>
      <font>
        <strike val="0"/>
        <outline val="0"/>
        <shadow val="0"/>
        <u val="none"/>
        <vertAlign val="baseline"/>
        <sz val="10"/>
        <name val="Century Gothic"/>
        <scheme val="none"/>
      </font>
      <alignment horizontal="center" vertical="center" textRotation="0" indent="0" justifyLastLine="0" shrinkToFit="0" readingOrder="0"/>
    </dxf>
    <dxf>
      <fill>
        <patternFill>
          <bgColor rgb="FFF6FBFC"/>
        </patternFill>
      </fill>
      <border>
        <left style="thin">
          <color theme="0"/>
        </left>
        <right style="thin">
          <color rgb="FFE2E9EA"/>
        </right>
        <top style="thin">
          <color rgb="FFE2E9EA"/>
        </top>
        <bottom style="thin">
          <color rgb="FFE2E9EA"/>
        </bottom>
        <vertical/>
        <horizontal/>
      </border>
    </dxf>
    <dxf>
      <fill>
        <patternFill>
          <bgColor rgb="FFF6FBFC"/>
        </patternFill>
      </fill>
      <border>
        <left style="thin">
          <color theme="0"/>
        </left>
        <right style="thin">
          <color rgb="FFE2E9EA"/>
        </right>
        <top style="thin">
          <color rgb="FFE2E9EA"/>
        </top>
        <bottom style="thin">
          <color rgb="FFE2E9EA"/>
        </bottom>
      </border>
    </dxf>
    <dxf>
      <fill>
        <patternFill>
          <bgColor rgb="FFDBF2F5"/>
        </patternFill>
      </fill>
    </dxf>
    <dxf>
      <fill>
        <patternFill>
          <fgColor rgb="FF9BDBE4"/>
          <bgColor rgb="FFB3E4EB"/>
        </patternFill>
      </fill>
      <border>
        <top style="thin">
          <color rgb="FF47C4D8"/>
        </top>
        <bottom style="thin">
          <color rgb="FF47C4D8"/>
        </bottom>
      </border>
    </dxf>
    <dxf>
      <font>
        <b/>
        <i val="0"/>
        <color theme="0"/>
      </font>
      <fill>
        <patternFill>
          <bgColor rgb="FF18AEBD"/>
        </patternFill>
      </fill>
    </dxf>
    <dxf>
      <border>
        <left style="thin">
          <color rgb="FF15ADBB"/>
        </left>
        <right style="thin">
          <color rgb="FF15ADBB"/>
        </right>
        <top style="thin">
          <color rgb="FF15ADBB"/>
        </top>
        <bottom style="thin">
          <color rgb="FF15ADBB"/>
        </bottom>
      </border>
    </dxf>
  </dxfs>
  <tableStyles count="1" defaultTableStyle="TableStyleMedium2" defaultPivotStyle="PivotStyleLight16">
    <tableStyle name="Style de tableau 1" pivot="0" count="3">
      <tableStyleElement type="wholeTable" dxfId="106"/>
      <tableStyleElement type="headerRow" dxfId="105"/>
      <tableStyleElement type="firstRowStripe" dxfId="104"/>
    </tableStyle>
  </tableStyles>
  <colors>
    <mruColors>
      <color rgb="FF9BDBE4"/>
      <color rgb="FF108794"/>
      <color rgb="FF16B7C8"/>
      <color rgb="FF15ADBB"/>
      <color rgb="FFE2E9EA"/>
      <color rgb="FFDBF2F5"/>
      <color rgb="FFF6FBFC"/>
      <color rgb="FFDBF5F6"/>
      <color rgb="FFC8E3E6"/>
      <color rgb="FF47C4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0</xdr:rowOff>
    </xdr:from>
    <xdr:to>
      <xdr:col>6</xdr:col>
      <xdr:colOff>0</xdr:colOff>
      <xdr:row>3</xdr:row>
      <xdr:rowOff>0</xdr:rowOff>
    </xdr:to>
    <xdr:cxnSp macro="">
      <xdr:nvCxnSpPr>
        <xdr:cNvPr id="8" name="Connecteur droit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CxnSpPr/>
      </xdr:nvCxnSpPr>
      <xdr:spPr>
        <a:xfrm>
          <a:off x="2571750" y="952500"/>
          <a:ext cx="6734175" cy="0"/>
        </a:xfrm>
        <a:prstGeom prst="line">
          <a:avLst/>
        </a:prstGeom>
        <a:ln w="9525">
          <a:solidFill>
            <a:srgbClr val="74CEDA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19051</xdr:colOff>
      <xdr:row>0</xdr:row>
      <xdr:rowOff>123826</xdr:rowOff>
    </xdr:from>
    <xdr:to>
      <xdr:col>5</xdr:col>
      <xdr:colOff>600075</xdr:colOff>
      <xdr:row>2</xdr:row>
      <xdr:rowOff>342901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571751" y="123826"/>
          <a:ext cx="6419849" cy="666750"/>
        </a:xfrm>
        <a:prstGeom prst="rect">
          <a:avLst/>
        </a:prstGeom>
        <a:solidFill>
          <a:srgbClr val="47C4D8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ln>
                <a:noFill/>
              </a:ln>
              <a:solidFill>
                <a:schemeClr val="bg1"/>
              </a:solidFill>
              <a:latin typeface="Century Gothic" panose="020B0502020202020204" pitchFamily="34" charset="0"/>
            </a:rPr>
            <a:t>Suivi Régie</a:t>
          </a:r>
        </a:p>
        <a:p>
          <a:endParaRPr lang="fr-FR" sz="800" b="1">
            <a:ln>
              <a:noFill/>
            </a:ln>
            <a:solidFill>
              <a:schemeClr val="bg1"/>
            </a:solidFill>
            <a:latin typeface="Century Gothic" panose="020B0502020202020204" pitchFamily="34" charset="0"/>
          </a:endParaRPr>
        </a:p>
        <a:p>
          <a:r>
            <a:rPr lang="fr-FR" sz="1600" b="1">
              <a:ln>
                <a:noFill/>
              </a:ln>
              <a:solidFill>
                <a:schemeClr val="bg1"/>
              </a:solidFill>
              <a:latin typeface="Century Gothic" panose="020B0502020202020204" pitchFamily="34" charset="0"/>
            </a:rPr>
            <a:t>ALSH - 2707</a:t>
          </a:r>
        </a:p>
      </xdr:txBody>
    </xdr:sp>
    <xdr:clientData/>
  </xdr:twoCellAnchor>
  <xdr:twoCellAnchor editAs="oneCell">
    <xdr:from>
      <xdr:col>4</xdr:col>
      <xdr:colOff>57150</xdr:colOff>
      <xdr:row>0</xdr:row>
      <xdr:rowOff>0</xdr:rowOff>
    </xdr:from>
    <xdr:to>
      <xdr:col>5</xdr:col>
      <xdr:colOff>809625</xdr:colOff>
      <xdr:row>3</xdr:row>
      <xdr:rowOff>213311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2525" y="0"/>
          <a:ext cx="1657350" cy="1165811"/>
        </a:xfrm>
        <a:prstGeom prst="rect">
          <a:avLst/>
        </a:prstGeom>
      </xdr:spPr>
    </xdr:pic>
    <xdr:clientData/>
  </xdr:twoCellAnchor>
  <xdr:twoCellAnchor>
    <xdr:from>
      <xdr:col>2</xdr:col>
      <xdr:colOff>504826</xdr:colOff>
      <xdr:row>5</xdr:row>
      <xdr:rowOff>152400</xdr:rowOff>
    </xdr:from>
    <xdr:to>
      <xdr:col>2</xdr:col>
      <xdr:colOff>2238376</xdr:colOff>
      <xdr:row>7</xdr:row>
      <xdr:rowOff>66675</xdr:rowOff>
    </xdr:to>
    <xdr:sp macro="[0]!Feuil1.dupliquer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/>
      </xdr:nvSpPr>
      <xdr:spPr>
        <a:xfrm>
          <a:off x="6953251" y="1466850"/>
          <a:ext cx="1733550" cy="333375"/>
        </a:xfrm>
        <a:prstGeom prst="roundRect">
          <a:avLst/>
        </a:prstGeom>
        <a:solidFill>
          <a:srgbClr val="15ADBB"/>
        </a:solidFill>
        <a:ln>
          <a:solidFill>
            <a:srgbClr val="9BDBE4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  <a:latin typeface="Century Gothic" panose="020B0502020202020204" pitchFamily="34" charset="0"/>
            </a:rPr>
            <a:t>Nouveau bordereau</a:t>
          </a:r>
        </a:p>
      </xdr:txBody>
    </xdr:sp>
    <xdr:clientData/>
  </xdr:twoCellAnchor>
  <xdr:twoCellAnchor>
    <xdr:from>
      <xdr:col>2</xdr:col>
      <xdr:colOff>276225</xdr:colOff>
      <xdr:row>1</xdr:row>
      <xdr:rowOff>47625</xdr:rowOff>
    </xdr:from>
    <xdr:to>
      <xdr:col>2</xdr:col>
      <xdr:colOff>2219325</xdr:colOff>
      <xdr:row>2</xdr:row>
      <xdr:rowOff>266700</xdr:rowOff>
    </xdr:to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 txBox="1"/>
      </xdr:nvSpPr>
      <xdr:spPr>
        <a:xfrm>
          <a:off x="6724650" y="257175"/>
          <a:ext cx="1943100" cy="457200"/>
        </a:xfrm>
        <a:prstGeom prst="rect">
          <a:avLst/>
        </a:prstGeom>
        <a:noFill/>
        <a:ln w="9525" cmpd="sng"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chemeClr val="bg1"/>
              </a:solidFill>
              <a:latin typeface="Century Gothic" panose="020B0502020202020204" pitchFamily="34" charset="0"/>
            </a:rPr>
            <a:t>ACCUEIL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14</xdr:row>
          <xdr:rowOff>31750</xdr:rowOff>
        </xdr:from>
        <xdr:to>
          <xdr:col>2</xdr:col>
          <xdr:colOff>1054100</xdr:colOff>
          <xdr:row>14</xdr:row>
          <xdr:rowOff>260350</xdr:rowOff>
        </xdr:to>
        <xdr:sp macro="" textlink="">
          <xdr:nvSpPr>
            <xdr:cNvPr id="1035" name="OptionButton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xmlns="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1143000</xdr:colOff>
          <xdr:row>14</xdr:row>
          <xdr:rowOff>38100</xdr:rowOff>
        </xdr:from>
        <xdr:to>
          <xdr:col>2</xdr:col>
          <xdr:colOff>1911350</xdr:colOff>
          <xdr:row>14</xdr:row>
          <xdr:rowOff>273050</xdr:rowOff>
        </xdr:to>
        <xdr:sp macro="" textlink="">
          <xdr:nvSpPr>
            <xdr:cNvPr id="1036" name="OptionButton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xmlns="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276224</xdr:colOff>
      <xdr:row>9</xdr:row>
      <xdr:rowOff>200026</xdr:rowOff>
    </xdr:from>
    <xdr:to>
      <xdr:col>4</xdr:col>
      <xdr:colOff>761999</xdr:colOff>
      <xdr:row>11</xdr:row>
      <xdr:rowOff>1</xdr:rowOff>
    </xdr:to>
    <xdr:sp macro="[0]!Feuil1.VoirTableau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>
          <a:off x="9020174" y="2257426"/>
          <a:ext cx="1228725" cy="266700"/>
        </a:xfrm>
        <a:prstGeom prst="roundRect">
          <a:avLst/>
        </a:prstGeom>
        <a:solidFill>
          <a:srgbClr val="15ADBB"/>
        </a:solidFill>
        <a:ln>
          <a:solidFill>
            <a:srgbClr val="9BDBE4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  <a:latin typeface="Century Gothic" panose="020B0502020202020204" pitchFamily="34" charset="0"/>
            </a:rPr>
            <a:t>Voir le tableau</a:t>
          </a:r>
        </a:p>
      </xdr:txBody>
    </xdr:sp>
    <xdr:clientData/>
  </xdr:twoCellAnchor>
  <xdr:twoCellAnchor>
    <xdr:from>
      <xdr:col>2</xdr:col>
      <xdr:colOff>581025</xdr:colOff>
      <xdr:row>20</xdr:row>
      <xdr:rowOff>133350</xdr:rowOff>
    </xdr:from>
    <xdr:to>
      <xdr:col>2</xdr:col>
      <xdr:colOff>2028225</xdr:colOff>
      <xdr:row>20</xdr:row>
      <xdr:rowOff>388950</xdr:rowOff>
    </xdr:to>
    <xdr:sp macro="[0]!Feuil1.NouvelleDepens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6743700" y="5124450"/>
          <a:ext cx="1447200" cy="255600"/>
        </a:xfrm>
        <a:prstGeom prst="roundRect">
          <a:avLst/>
        </a:prstGeom>
        <a:solidFill>
          <a:srgbClr val="15ADBB"/>
        </a:solidFill>
        <a:ln>
          <a:solidFill>
            <a:srgbClr val="108794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  <a:latin typeface="Century Gothic" panose="020B0502020202020204" pitchFamily="34" charset="0"/>
            </a:rPr>
            <a:t>Nouvelle</a:t>
          </a:r>
          <a:r>
            <a:rPr lang="fr-FR" sz="1100" b="1" baseline="0">
              <a:solidFill>
                <a:schemeClr val="bg1"/>
              </a:solidFill>
              <a:latin typeface="Century Gothic" panose="020B0502020202020204" pitchFamily="34" charset="0"/>
            </a:rPr>
            <a:t> dépense</a:t>
          </a:r>
          <a:endParaRPr lang="fr-FR" sz="1100" b="1">
            <a:solidFill>
              <a:schemeClr val="bg1"/>
            </a:solidFill>
            <a:latin typeface="Century Gothic" panose="020B0502020202020204" pitchFamily="34" charset="0"/>
          </a:endParaRPr>
        </a:p>
      </xdr:txBody>
    </xdr:sp>
    <xdr:clientData/>
  </xdr:twoCellAnchor>
  <xdr:twoCellAnchor>
    <xdr:from>
      <xdr:col>1</xdr:col>
      <xdr:colOff>1095374</xdr:colOff>
      <xdr:row>20</xdr:row>
      <xdr:rowOff>133350</xdr:rowOff>
    </xdr:from>
    <xdr:to>
      <xdr:col>2</xdr:col>
      <xdr:colOff>285148</xdr:colOff>
      <xdr:row>20</xdr:row>
      <xdr:rowOff>388950</xdr:rowOff>
    </xdr:to>
    <xdr:sp macro="[0]!Feuil1.EnregistrerDepense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/>
      </xdr:nvSpPr>
      <xdr:spPr>
        <a:xfrm>
          <a:off x="5457824" y="5124450"/>
          <a:ext cx="1275749" cy="255600"/>
        </a:xfrm>
        <a:prstGeom prst="roundRect">
          <a:avLst/>
        </a:prstGeom>
        <a:solidFill>
          <a:srgbClr val="15ADBB"/>
        </a:solidFill>
        <a:ln>
          <a:solidFill>
            <a:srgbClr val="108794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  <a:latin typeface="Century Gothic" panose="020B0502020202020204" pitchFamily="34" charset="0"/>
            </a:rPr>
            <a:t>Enregistrer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152400</xdr:rowOff>
    </xdr:from>
    <xdr:to>
      <xdr:col>2</xdr:col>
      <xdr:colOff>514350</xdr:colOff>
      <xdr:row>4</xdr:row>
      <xdr:rowOff>95250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 txBox="1"/>
      </xdr:nvSpPr>
      <xdr:spPr>
        <a:xfrm>
          <a:off x="57150" y="152400"/>
          <a:ext cx="3028950" cy="704850"/>
        </a:xfrm>
        <a:prstGeom prst="rect">
          <a:avLst/>
        </a:prstGeom>
        <a:solidFill>
          <a:srgbClr val="47C4D8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ln>
                <a:noFill/>
              </a:ln>
              <a:solidFill>
                <a:schemeClr val="bg1"/>
              </a:solidFill>
              <a:latin typeface="Century Gothic" panose="020B0502020202020204" pitchFamily="34" charset="0"/>
            </a:rPr>
            <a:t>Suivi Régie</a:t>
          </a:r>
        </a:p>
        <a:p>
          <a:endParaRPr lang="fr-FR" sz="800" b="1">
            <a:ln>
              <a:noFill/>
            </a:ln>
            <a:solidFill>
              <a:schemeClr val="bg1"/>
            </a:solidFill>
            <a:latin typeface="Century Gothic" panose="020B0502020202020204" pitchFamily="34" charset="0"/>
          </a:endParaRPr>
        </a:p>
        <a:p>
          <a:r>
            <a:rPr lang="fr-FR" sz="1600" b="1">
              <a:ln>
                <a:noFill/>
              </a:ln>
              <a:solidFill>
                <a:schemeClr val="bg1"/>
              </a:solidFill>
              <a:latin typeface="Century Gothic" panose="020B0502020202020204" pitchFamily="34" charset="0"/>
            </a:rPr>
            <a:t>ALSH - 2707</a:t>
          </a:r>
        </a:p>
      </xdr:txBody>
    </xdr:sp>
    <xdr:clientData/>
  </xdr:twoCellAnchor>
  <xdr:twoCellAnchor editAs="oneCell">
    <xdr:from>
      <xdr:col>7</xdr:col>
      <xdr:colOff>476250</xdr:colOff>
      <xdr:row>0</xdr:row>
      <xdr:rowOff>0</xdr:rowOff>
    </xdr:from>
    <xdr:to>
      <xdr:col>9</xdr:col>
      <xdr:colOff>590550</xdr:colOff>
      <xdr:row>5</xdr:row>
      <xdr:rowOff>213311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6600" y="0"/>
          <a:ext cx="1657350" cy="1165811"/>
        </a:xfrm>
        <a:prstGeom prst="rect">
          <a:avLst/>
        </a:prstGeom>
      </xdr:spPr>
    </xdr:pic>
    <xdr:clientData/>
  </xdr:twoCellAnchor>
  <xdr:twoCellAnchor>
    <xdr:from>
      <xdr:col>1</xdr:col>
      <xdr:colOff>1524001</xdr:colOff>
      <xdr:row>1</xdr:row>
      <xdr:rowOff>76201</xdr:rowOff>
    </xdr:from>
    <xdr:to>
      <xdr:col>6</xdr:col>
      <xdr:colOff>733426</xdr:colOff>
      <xdr:row>3</xdr:row>
      <xdr:rowOff>114301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 txBox="1"/>
      </xdr:nvSpPr>
      <xdr:spPr>
        <a:xfrm>
          <a:off x="2352676" y="266701"/>
          <a:ext cx="4229100" cy="419100"/>
        </a:xfrm>
        <a:prstGeom prst="rect">
          <a:avLst/>
        </a:prstGeom>
        <a:noFill/>
        <a:ln w="9525" cmpd="sng"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chemeClr val="bg1"/>
              </a:solidFill>
              <a:latin typeface="Century Gothic" panose="020B0502020202020204" pitchFamily="34" charset="0"/>
            </a:rPr>
            <a:t>VENTILATION COMPTA DEPENSES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152400</xdr:rowOff>
    </xdr:from>
    <xdr:to>
      <xdr:col>2</xdr:col>
      <xdr:colOff>514350</xdr:colOff>
      <xdr:row>4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 txBox="1"/>
      </xdr:nvSpPr>
      <xdr:spPr>
        <a:xfrm>
          <a:off x="57150" y="152400"/>
          <a:ext cx="2914650" cy="704850"/>
        </a:xfrm>
        <a:prstGeom prst="rect">
          <a:avLst/>
        </a:prstGeom>
        <a:solidFill>
          <a:srgbClr val="47C4D8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ln>
                <a:noFill/>
              </a:ln>
              <a:solidFill>
                <a:schemeClr val="bg1"/>
              </a:solidFill>
              <a:latin typeface="Century Gothic" panose="020B0502020202020204" pitchFamily="34" charset="0"/>
            </a:rPr>
            <a:t>Suivi Régie</a:t>
          </a:r>
        </a:p>
        <a:p>
          <a:endParaRPr lang="fr-FR" sz="800" b="1">
            <a:ln>
              <a:noFill/>
            </a:ln>
            <a:solidFill>
              <a:schemeClr val="bg1"/>
            </a:solidFill>
            <a:latin typeface="Century Gothic" panose="020B0502020202020204" pitchFamily="34" charset="0"/>
          </a:endParaRPr>
        </a:p>
        <a:p>
          <a:r>
            <a:rPr lang="fr-FR" sz="1600" b="1">
              <a:ln>
                <a:noFill/>
              </a:ln>
              <a:solidFill>
                <a:schemeClr val="bg1"/>
              </a:solidFill>
              <a:latin typeface="Century Gothic" panose="020B0502020202020204" pitchFamily="34" charset="0"/>
            </a:rPr>
            <a:t>ALSH - 2707</a:t>
          </a:r>
        </a:p>
      </xdr:txBody>
    </xdr:sp>
    <xdr:clientData/>
  </xdr:twoCellAnchor>
  <xdr:twoCellAnchor editAs="oneCell">
    <xdr:from>
      <xdr:col>7</xdr:col>
      <xdr:colOff>476250</xdr:colOff>
      <xdr:row>0</xdr:row>
      <xdr:rowOff>0</xdr:rowOff>
    </xdr:from>
    <xdr:to>
      <xdr:col>9</xdr:col>
      <xdr:colOff>590550</xdr:colOff>
      <xdr:row>5</xdr:row>
      <xdr:rowOff>213311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6600" y="0"/>
          <a:ext cx="1657350" cy="1165811"/>
        </a:xfrm>
        <a:prstGeom prst="rect">
          <a:avLst/>
        </a:prstGeom>
      </xdr:spPr>
    </xdr:pic>
    <xdr:clientData/>
  </xdr:twoCellAnchor>
  <xdr:twoCellAnchor>
    <xdr:from>
      <xdr:col>1</xdr:col>
      <xdr:colOff>1524001</xdr:colOff>
      <xdr:row>1</xdr:row>
      <xdr:rowOff>76201</xdr:rowOff>
    </xdr:from>
    <xdr:to>
      <xdr:col>6</xdr:col>
      <xdr:colOff>733426</xdr:colOff>
      <xdr:row>3</xdr:row>
      <xdr:rowOff>114301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 txBox="1"/>
      </xdr:nvSpPr>
      <xdr:spPr>
        <a:xfrm>
          <a:off x="2352676" y="266701"/>
          <a:ext cx="4229100" cy="419100"/>
        </a:xfrm>
        <a:prstGeom prst="rect">
          <a:avLst/>
        </a:prstGeom>
        <a:noFill/>
        <a:ln w="9525" cmpd="sng"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chemeClr val="bg1"/>
              </a:solidFill>
              <a:latin typeface="Century Gothic" panose="020B0502020202020204" pitchFamily="34" charset="0"/>
            </a:rPr>
            <a:t>VENTILATION COMPTA DEPENSES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152400</xdr:rowOff>
    </xdr:from>
    <xdr:to>
      <xdr:col>2</xdr:col>
      <xdr:colOff>514350</xdr:colOff>
      <xdr:row>4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E78AC7D4-0A14-47A7-BC07-2AF21F09811D}"/>
            </a:ext>
          </a:extLst>
        </xdr:cNvPr>
        <xdr:cNvSpPr txBox="1"/>
      </xdr:nvSpPr>
      <xdr:spPr>
        <a:xfrm>
          <a:off x="57150" y="152400"/>
          <a:ext cx="2914650" cy="704850"/>
        </a:xfrm>
        <a:prstGeom prst="rect">
          <a:avLst/>
        </a:prstGeom>
        <a:solidFill>
          <a:srgbClr val="47C4D8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ln>
                <a:noFill/>
              </a:ln>
              <a:solidFill>
                <a:schemeClr val="bg1"/>
              </a:solidFill>
              <a:latin typeface="Century Gothic" panose="020B0502020202020204" pitchFamily="34" charset="0"/>
            </a:rPr>
            <a:t>Suivi Régie</a:t>
          </a:r>
        </a:p>
        <a:p>
          <a:endParaRPr lang="fr-FR" sz="800" b="1">
            <a:ln>
              <a:noFill/>
            </a:ln>
            <a:solidFill>
              <a:schemeClr val="bg1"/>
            </a:solidFill>
            <a:latin typeface="Century Gothic" panose="020B0502020202020204" pitchFamily="34" charset="0"/>
          </a:endParaRPr>
        </a:p>
        <a:p>
          <a:r>
            <a:rPr lang="fr-FR" sz="1600" b="1">
              <a:ln>
                <a:noFill/>
              </a:ln>
              <a:solidFill>
                <a:schemeClr val="bg1"/>
              </a:solidFill>
              <a:latin typeface="Century Gothic" panose="020B0502020202020204" pitchFamily="34" charset="0"/>
            </a:rPr>
            <a:t>ALSH - 2707</a:t>
          </a:r>
        </a:p>
      </xdr:txBody>
    </xdr:sp>
    <xdr:clientData/>
  </xdr:twoCellAnchor>
  <xdr:twoCellAnchor editAs="oneCell">
    <xdr:from>
      <xdr:col>7</xdr:col>
      <xdr:colOff>476250</xdr:colOff>
      <xdr:row>0</xdr:row>
      <xdr:rowOff>0</xdr:rowOff>
    </xdr:from>
    <xdr:to>
      <xdr:col>9</xdr:col>
      <xdr:colOff>590550</xdr:colOff>
      <xdr:row>5</xdr:row>
      <xdr:rowOff>213311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E3A00B28-C31B-40B6-85BF-F8EA6D01AE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6600" y="0"/>
          <a:ext cx="1657350" cy="1165811"/>
        </a:xfrm>
        <a:prstGeom prst="rect">
          <a:avLst/>
        </a:prstGeom>
      </xdr:spPr>
    </xdr:pic>
    <xdr:clientData/>
  </xdr:twoCellAnchor>
  <xdr:twoCellAnchor>
    <xdr:from>
      <xdr:col>1</xdr:col>
      <xdr:colOff>1524001</xdr:colOff>
      <xdr:row>1</xdr:row>
      <xdr:rowOff>76201</xdr:rowOff>
    </xdr:from>
    <xdr:to>
      <xdr:col>6</xdr:col>
      <xdr:colOff>733426</xdr:colOff>
      <xdr:row>3</xdr:row>
      <xdr:rowOff>114301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6D920997-72ED-40C3-8DA2-24857A408A75}"/>
            </a:ext>
          </a:extLst>
        </xdr:cNvPr>
        <xdr:cNvSpPr txBox="1"/>
      </xdr:nvSpPr>
      <xdr:spPr>
        <a:xfrm>
          <a:off x="2352676" y="266701"/>
          <a:ext cx="4229100" cy="419100"/>
        </a:xfrm>
        <a:prstGeom prst="rect">
          <a:avLst/>
        </a:prstGeom>
        <a:noFill/>
        <a:ln w="9525" cmpd="sng"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chemeClr val="bg1"/>
              </a:solidFill>
              <a:latin typeface="Century Gothic" panose="020B0502020202020204" pitchFamily="34" charset="0"/>
            </a:rPr>
            <a:t>VENTILATION COMPTA DEPENSES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_recap" displayName="Tab_recap" ref="A9:J27" totalsRowCount="1" headerRowDxfId="100" dataDxfId="99" totalsRowDxfId="98">
  <autoFilter ref="A9:J26"/>
  <tableColumns count="10">
    <tableColumn id="1" name="Date" totalsRowLabel="Total" dataDxfId="97" totalsRowDxfId="96"/>
    <tableColumn id="2" name="Fournisseur" totalsRowFunction="custom" dataDxfId="95" totalsRowDxfId="94">
      <totalsRowFormula>SUBTOTAL(109,Tab_recap[[Espèces]:[Chèque]])</totalsRowFormula>
    </tableColumn>
    <tableColumn id="11" name="Maternelle_x000a_Primaire" dataDxfId="93" totalsRowDxfId="92"/>
    <tableColumn id="3" name="Alimentation" dataDxfId="91" totalsRowDxfId="90"/>
    <tableColumn id="4" name="Petit equipement/_x000a_Materiel" totalsRowDxfId="89"/>
    <tableColumn id="5" name="Sortie/_x000a_Spectable" dataDxfId="88" totalsRowDxfId="87"/>
    <tableColumn id="6" name="Autres (à _x000a_préciser)" dataDxfId="86" totalsRowDxfId="85"/>
    <tableColumn id="8" name="Espèces" totalsRowFunction="sum" dataDxfId="84" totalsRowDxfId="83"/>
    <tableColumn id="9" name="Chèque" totalsRowFunction="sum" dataDxfId="82" totalsRowDxfId="81"/>
    <tableColumn id="10" name="N° chèque" totalsRowFunction="count" dataDxfId="80" totalsRowDxfId="79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4" name="Tab_esp" displayName="Tab_esp" ref="A1:E12" totalsRowCount="1" headerRowDxfId="78" dataDxfId="77" totalsRowDxfId="76">
  <autoFilter ref="A1:E11"/>
  <tableColumns count="5">
    <tableColumn id="1" name="N° chèque" totalsRowLabel="Total" dataDxfId="75" totalsRowDxfId="74"/>
    <tableColumn id="2" name="Montant" totalsRowFunction="sum" dataDxfId="73" totalsRowDxfId="72"/>
    <tableColumn id="3" name="Objet" dataDxfId="71" totalsRowDxfId="70"/>
    <tableColumn id="4" name="Fournisseur" dataDxfId="69" totalsRowDxfId="68"/>
    <tableColumn id="5" name="Montant de _x000a_la dépense" totalsRowFunction="sum" dataDxfId="67" totalsRowDxfId="66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id="12" name="Tab_recap_Janvier" displayName="Tab_recap_Janvier" ref="A9:J27" totalsRowCount="1" headerRowDxfId="65" dataDxfId="64" totalsRowDxfId="63">
  <autoFilter ref="A9:J26"/>
  <tableColumns count="10">
    <tableColumn id="1" name="Date" totalsRowLabel="Total" dataDxfId="62" totalsRowDxfId="61"/>
    <tableColumn id="2" name="Fournisseur" totalsRowFunction="custom" dataDxfId="60" totalsRowDxfId="59">
      <totalsRowFormula>SUBTOTAL(109,Tab_recap_Janvier[[Espèces]:[Chèque]])</totalsRowFormula>
    </tableColumn>
    <tableColumn id="11" name="Maternelle_x000a_Primaire" dataDxfId="58" totalsRowDxfId="57"/>
    <tableColumn id="3" name="Alimentation" dataDxfId="56" totalsRowDxfId="55"/>
    <tableColumn id="4" name="Petit equipement/_x000a_Materiel" totalsRowDxfId="54"/>
    <tableColumn id="5" name="Sortie/_x000a_Spectable" dataDxfId="53" totalsRowDxfId="52"/>
    <tableColumn id="6" name="Autres (à _x000a_préciser)" dataDxfId="51" totalsRowDxfId="50"/>
    <tableColumn id="8" name="Espèces" totalsRowFunction="sum" dataDxfId="49" totalsRowDxfId="48"/>
    <tableColumn id="9" name="Chèque" totalsRowFunction="sum" dataDxfId="47" totalsRowDxfId="46"/>
    <tableColumn id="10" name="N° chèque" totalsRowFunction="count" dataDxfId="45" totalsRowDxfId="44"/>
  </tableColumns>
  <tableStyleInfo name="Style de tableau 1" showFirstColumn="0" showLastColumn="0" showRowStripes="1" showColumnStripes="0"/>
</table>
</file>

<file path=xl/tables/table4.xml><?xml version="1.0" encoding="utf-8"?>
<table xmlns="http://schemas.openxmlformats.org/spreadsheetml/2006/main" id="3" name="Tab_recap_Fevrier" displayName="Tab_recap_Fevrier" ref="A9:J27" totalsRowCount="1" headerRowDxfId="43" dataDxfId="42" totalsRowDxfId="41">
  <autoFilter ref="A9:J26"/>
  <tableColumns count="10">
    <tableColumn id="1" name="Date" totalsRowLabel="Total" dataDxfId="40" totalsRowDxfId="39"/>
    <tableColumn id="2" name="Fournisseur" totalsRowFunction="custom" dataDxfId="38" totalsRowDxfId="37">
      <totalsRowFormula>SUBTOTAL(109,Tab_recap_Fevrier[[Espèces]:[Chèque]])</totalsRowFormula>
    </tableColumn>
    <tableColumn id="11" name="Maternelle_x000a_Primaire" dataDxfId="36" totalsRowDxfId="35"/>
    <tableColumn id="3" name="Alimentation" dataDxfId="34" totalsRowDxfId="33"/>
    <tableColumn id="4" name="Petit equipement/_x000a_Materiel" totalsRowDxfId="32"/>
    <tableColumn id="5" name="Sortie/_x000a_Spectable" dataDxfId="31" totalsRowDxfId="30"/>
    <tableColumn id="6" name="Autres (à _x000a_préciser)" dataDxfId="29" totalsRowDxfId="28"/>
    <tableColumn id="8" name="Espèces" totalsRowFunction="sum" dataDxfId="27" totalsRowDxfId="26"/>
    <tableColumn id="9" name="Chèque" totalsRowFunction="sum" dataDxfId="25" totalsRowDxfId="24"/>
    <tableColumn id="10" name="N° chèque" totalsRowFunction="count" dataDxfId="23" totalsRowDxfId="22"/>
  </tableColumns>
  <tableStyleInfo name="Style de tableau 1" showFirstColumn="0" showLastColumn="0" showRowStripes="1" showColumnStripes="0"/>
</table>
</file>

<file path=xl/tables/table5.xml><?xml version="1.0" encoding="utf-8"?>
<table xmlns="http://schemas.openxmlformats.org/spreadsheetml/2006/main" id="1" name="Tab_recap_Mars" displayName="Tab_recap_Mars" ref="A9:J11" insertRow="1" totalsRowCount="1" headerRowDxfId="21" dataDxfId="20" totalsRowDxfId="19">
  <autoFilter ref="A9:J10"/>
  <tableColumns count="10">
    <tableColumn id="1" name="Date" totalsRowLabel="Total" dataDxfId="18" totalsRowDxfId="17"/>
    <tableColumn id="2" name="Fournisseur" totalsRowFunction="custom" dataDxfId="16" totalsRowDxfId="15">
      <totalsRowFormula>SUBTOTAL(109,Tab_recap_Mars[[Espèces]:[Chèque]])</totalsRowFormula>
    </tableColumn>
    <tableColumn id="11" name="Maternelle_x000a_Primaire" dataDxfId="14" totalsRowDxfId="13"/>
    <tableColumn id="3" name="Alimentation" dataDxfId="12" totalsRowDxfId="11"/>
    <tableColumn id="4" name="Petit equipement/_x000a_Materiel" totalsRowDxfId="10"/>
    <tableColumn id="5" name="Sortie/_x000a_Spectable" dataDxfId="9" totalsRowDxfId="8"/>
    <tableColumn id="6" name="Autres (à _x000a_préciser)" dataDxfId="7" totalsRowDxfId="6"/>
    <tableColumn id="8" name="Espèces" totalsRowFunction="sum" dataDxfId="5" totalsRowDxfId="4"/>
    <tableColumn id="9" name="Chèque" totalsRowFunction="sum" dataDxfId="3" totalsRowDxfId="2"/>
    <tableColumn id="10" name="N° chèque" totalsRowFunction="count" dataDxfId="1" totalsRowDxfId="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V28"/>
  <sheetViews>
    <sheetView tabSelected="1" zoomScaleNormal="100" zoomScaleSheetLayoutView="100" workbookViewId="0">
      <selection activeCell="C11" sqref="C11"/>
    </sheetView>
  </sheetViews>
  <sheetFormatPr baseColWidth="10" defaultColWidth="0" defaultRowHeight="13.5" zeroHeight="1" x14ac:dyDescent="0.25"/>
  <cols>
    <col min="1" max="1" width="58.7265625" style="28" customWidth="1"/>
    <col min="2" max="2" width="31.26953125" style="27" customWidth="1"/>
    <col min="3" max="3" width="34.453125" style="27" customWidth="1"/>
    <col min="4" max="4" width="11.1796875" style="27" customWidth="1"/>
    <col min="5" max="5" width="13.54296875" style="27" customWidth="1"/>
    <col min="6" max="6" width="13.7265625" style="27" bestFit="1" customWidth="1"/>
    <col min="7" max="7" width="71.26953125" style="27" customWidth="1"/>
    <col min="8" max="8" width="27.1796875" style="27" hidden="1"/>
    <col min="9" max="9" width="8.81640625" style="27" hidden="1"/>
    <col min="10" max="10" width="0" style="27" hidden="1" customWidth="1"/>
    <col min="11" max="16384" width="0" style="27" hidden="1"/>
  </cols>
  <sheetData>
    <row r="1" spans="1:22" ht="14" x14ac:dyDescent="0.3">
      <c r="A1" s="25"/>
      <c r="B1" s="22"/>
      <c r="C1" s="21"/>
      <c r="D1" s="21"/>
      <c r="E1" s="21"/>
      <c r="F1" s="21"/>
      <c r="G1" s="25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</row>
    <row r="2" spans="1:22" ht="18.75" customHeight="1" x14ac:dyDescent="0.3">
      <c r="A2" s="25"/>
      <c r="B2" s="22"/>
      <c r="C2" s="21"/>
      <c r="D2" s="21"/>
      <c r="E2" s="21"/>
      <c r="F2" s="21"/>
      <c r="G2" s="25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</row>
    <row r="3" spans="1:22" ht="39.75" customHeight="1" x14ac:dyDescent="0.3">
      <c r="A3" s="25"/>
      <c r="B3" s="22"/>
      <c r="C3" s="23"/>
      <c r="D3" s="23"/>
      <c r="E3" s="23"/>
      <c r="F3" s="23"/>
      <c r="G3" s="2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</row>
    <row r="4" spans="1:22" ht="19.5" customHeight="1" x14ac:dyDescent="0.25">
      <c r="A4" s="25"/>
      <c r="B4" s="24"/>
      <c r="C4" s="24"/>
      <c r="D4" s="24"/>
      <c r="E4" s="24"/>
      <c r="F4" s="24"/>
      <c r="G4" s="25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</row>
    <row r="5" spans="1:22" s="28" customFormat="1" ht="9" customHeight="1" x14ac:dyDescent="0.25">
      <c r="A5" s="25"/>
      <c r="B5" s="25"/>
      <c r="C5" s="25"/>
      <c r="D5" s="25"/>
      <c r="E5" s="25"/>
      <c r="F5" s="25"/>
      <c r="G5" s="25"/>
    </row>
    <row r="6" spans="1:22" x14ac:dyDescent="0.25">
      <c r="A6" s="25"/>
      <c r="B6" s="26"/>
      <c r="C6" s="26"/>
      <c r="D6" s="26"/>
      <c r="E6" s="26"/>
      <c r="F6" s="26"/>
      <c r="G6" s="25"/>
      <c r="H6" s="28"/>
      <c r="I6" s="28"/>
    </row>
    <row r="7" spans="1:22" x14ac:dyDescent="0.25">
      <c r="A7" s="25"/>
      <c r="B7" s="26"/>
      <c r="C7" s="26"/>
      <c r="D7" s="26"/>
      <c r="E7" s="26"/>
      <c r="F7" s="26"/>
      <c r="G7" s="25"/>
      <c r="H7" s="28"/>
      <c r="I7" s="28"/>
    </row>
    <row r="8" spans="1:22" x14ac:dyDescent="0.25">
      <c r="A8" s="25"/>
      <c r="B8" s="26"/>
      <c r="C8" s="26"/>
      <c r="D8" s="26"/>
      <c r="E8" s="26"/>
      <c r="F8" s="26"/>
      <c r="G8" s="25"/>
      <c r="H8" s="28"/>
      <c r="I8" s="28"/>
    </row>
    <row r="9" spans="1:22" ht="9" customHeight="1" x14ac:dyDescent="0.25">
      <c r="A9" s="25"/>
      <c r="B9" s="25"/>
      <c r="C9" s="25"/>
      <c r="D9" s="25"/>
      <c r="E9" s="25"/>
      <c r="F9" s="25"/>
      <c r="G9" s="25"/>
      <c r="H9" s="28"/>
      <c r="I9" s="28"/>
    </row>
    <row r="10" spans="1:22" ht="14" thickBot="1" x14ac:dyDescent="0.3">
      <c r="A10" s="25"/>
      <c r="B10" s="31" t="s">
        <v>40</v>
      </c>
      <c r="C10" s="36"/>
      <c r="D10" s="30"/>
      <c r="E10" s="30"/>
      <c r="F10" s="30"/>
      <c r="G10" s="25"/>
    </row>
    <row r="11" spans="1:22" ht="18.5" thickBot="1" x14ac:dyDescent="0.4">
      <c r="A11" s="25"/>
      <c r="B11" s="35" t="s">
        <v>36</v>
      </c>
      <c r="C11" s="37" t="s">
        <v>44</v>
      </c>
      <c r="D11" s="30"/>
      <c r="E11" s="30"/>
      <c r="F11" s="30"/>
      <c r="G11" s="25"/>
    </row>
    <row r="12" spans="1:22" ht="14.25" customHeight="1" thickBot="1" x14ac:dyDescent="0.3">
      <c r="A12" s="25"/>
      <c r="B12" s="32"/>
      <c r="C12" s="36"/>
      <c r="D12" s="30"/>
      <c r="E12" s="30"/>
      <c r="F12" s="30"/>
      <c r="G12" s="25"/>
      <c r="H12" s="33"/>
    </row>
    <row r="13" spans="1:22" ht="22.5" customHeight="1" x14ac:dyDescent="0.3">
      <c r="A13" s="25"/>
      <c r="B13" s="34" t="s">
        <v>29</v>
      </c>
      <c r="C13" s="81">
        <v>44170</v>
      </c>
      <c r="D13" s="30"/>
      <c r="E13" s="30"/>
      <c r="F13" s="30"/>
      <c r="G13" s="25"/>
    </row>
    <row r="14" spans="1:22" ht="22.5" customHeight="1" x14ac:dyDescent="0.3">
      <c r="A14" s="25"/>
      <c r="B14" s="34" t="s">
        <v>30</v>
      </c>
      <c r="C14" s="82" t="s">
        <v>43</v>
      </c>
      <c r="D14" s="30"/>
      <c r="E14" s="30"/>
      <c r="F14" s="30"/>
      <c r="G14" s="25"/>
    </row>
    <row r="15" spans="1:22" ht="22.5" customHeight="1" x14ac:dyDescent="0.3">
      <c r="A15" s="25"/>
      <c r="B15" s="34" t="s">
        <v>33</v>
      </c>
      <c r="C15" s="38"/>
      <c r="D15" s="30"/>
      <c r="E15" s="30"/>
      <c r="F15" s="30"/>
      <c r="G15" s="25"/>
    </row>
    <row r="16" spans="1:22" ht="22.5" customHeight="1" x14ac:dyDescent="0.3">
      <c r="A16" s="25"/>
      <c r="B16" s="34" t="s">
        <v>31</v>
      </c>
      <c r="C16" s="38"/>
      <c r="D16" s="39"/>
      <c r="E16" s="30"/>
      <c r="F16" s="30"/>
      <c r="G16" s="25"/>
    </row>
    <row r="17" spans="1:7" ht="22.5" customHeight="1" thickBot="1" x14ac:dyDescent="0.35">
      <c r="A17" s="25"/>
      <c r="B17" s="40" t="str">
        <f>IF($C$16="Autres","préciser :","")</f>
        <v/>
      </c>
      <c r="C17" s="80"/>
      <c r="D17" s="39"/>
      <c r="E17" s="30"/>
      <c r="F17" s="30"/>
      <c r="G17" s="25"/>
    </row>
    <row r="18" spans="1:7" ht="22.5" customHeight="1" x14ac:dyDescent="0.3">
      <c r="A18" s="25"/>
      <c r="B18" s="34" t="s">
        <v>32</v>
      </c>
      <c r="C18" s="79"/>
      <c r="D18" s="30"/>
      <c r="E18" s="30"/>
      <c r="F18" s="30"/>
      <c r="G18" s="25"/>
    </row>
    <row r="19" spans="1:7" ht="22.5" customHeight="1" x14ac:dyDescent="0.3">
      <c r="A19" s="25"/>
      <c r="B19" s="34" t="s">
        <v>39</v>
      </c>
      <c r="C19" s="38"/>
      <c r="D19" s="30"/>
      <c r="E19" s="30"/>
      <c r="F19" s="30"/>
      <c r="G19" s="25"/>
    </row>
    <row r="20" spans="1:7" ht="22.5" customHeight="1" x14ac:dyDescent="0.3">
      <c r="A20" s="25"/>
      <c r="B20" s="39" t="str">
        <f>IF($C$19="Chèque","n° de chèque :","")</f>
        <v/>
      </c>
      <c r="C20" s="30"/>
      <c r="D20" s="30"/>
      <c r="E20" s="30"/>
      <c r="F20" s="30"/>
      <c r="G20" s="25"/>
    </row>
    <row r="21" spans="1:7" ht="42.75" customHeight="1" x14ac:dyDescent="0.25">
      <c r="A21" s="25"/>
      <c r="B21" s="30"/>
      <c r="C21" s="30"/>
      <c r="D21" s="30"/>
      <c r="E21" s="30"/>
      <c r="F21" s="30"/>
      <c r="G21" s="25"/>
    </row>
    <row r="22" spans="1:7" x14ac:dyDescent="0.25">
      <c r="A22" s="25"/>
      <c r="B22" s="25"/>
      <c r="C22" s="25"/>
      <c r="D22" s="25"/>
      <c r="E22" s="25"/>
      <c r="F22" s="25"/>
      <c r="G22" s="25"/>
    </row>
    <row r="23" spans="1:7" x14ac:dyDescent="0.25">
      <c r="A23" s="25"/>
      <c r="B23" s="25"/>
      <c r="C23" s="25"/>
      <c r="D23" s="25"/>
      <c r="E23" s="25"/>
      <c r="F23" s="25"/>
      <c r="G23" s="25"/>
    </row>
    <row r="24" spans="1:7" x14ac:dyDescent="0.25">
      <c r="A24" s="25"/>
      <c r="B24" s="25"/>
      <c r="C24" s="25"/>
      <c r="D24" s="25"/>
      <c r="E24" s="25"/>
      <c r="F24" s="25"/>
      <c r="G24" s="25"/>
    </row>
    <row r="25" spans="1:7" x14ac:dyDescent="0.25">
      <c r="A25" s="25"/>
      <c r="B25" s="25"/>
      <c r="C25" s="25"/>
      <c r="D25" s="25"/>
      <c r="E25" s="25"/>
      <c r="F25" s="25"/>
      <c r="G25" s="25"/>
    </row>
    <row r="26" spans="1:7" ht="14" x14ac:dyDescent="0.3">
      <c r="A26" s="77"/>
      <c r="B26" s="25"/>
      <c r="C26" s="25"/>
      <c r="D26" s="25"/>
      <c r="E26" s="25"/>
      <c r="F26" s="25"/>
      <c r="G26" s="25"/>
    </row>
    <row r="27" spans="1:7" ht="14" x14ac:dyDescent="0.3">
      <c r="A27" s="77"/>
      <c r="B27" s="25"/>
      <c r="C27" s="25"/>
      <c r="D27" s="25"/>
      <c r="E27" s="25"/>
      <c r="F27" s="25"/>
      <c r="G27" s="25"/>
    </row>
    <row r="28" spans="1:7" x14ac:dyDescent="0.25">
      <c r="A28" s="83"/>
      <c r="B28" s="25"/>
      <c r="C28" s="25"/>
      <c r="D28" s="78"/>
      <c r="E28" s="25"/>
      <c r="F28" s="25"/>
      <c r="G28" s="25"/>
    </row>
  </sheetData>
  <sheetProtection selectLockedCells="1"/>
  <conditionalFormatting sqref="D16:D17">
    <cfRule type="containsText" dxfId="103" priority="3" operator="containsText" text="préciser :">
      <formula>NOT(ISERROR(SEARCH("préciser :",D16)))</formula>
    </cfRule>
  </conditionalFormatting>
  <conditionalFormatting sqref="C17">
    <cfRule type="expression" dxfId="102" priority="2">
      <formula>$C$16="Autres"</formula>
    </cfRule>
  </conditionalFormatting>
  <conditionalFormatting sqref="C20">
    <cfRule type="expression" dxfId="101" priority="1">
      <formula>$C$19="Chèque"</formula>
    </cfRule>
  </conditionalFormatting>
  <dataValidations count="3">
    <dataValidation type="list" allowBlank="1" showInputMessage="1" showErrorMessage="1" sqref="C11">
      <formula1>Liste_onglets</formula1>
    </dataValidation>
    <dataValidation type="list" allowBlank="1" showInputMessage="1" showErrorMessage="1" sqref="C16">
      <formula1>"Alimentation,Petit équipement/Matériel,Sortie/Spectacle,Autres"</formula1>
    </dataValidation>
    <dataValidation type="list" allowBlank="1" showInputMessage="1" showErrorMessage="1" sqref="C19">
      <formula1>"Chèque,Espèce"</formula1>
    </dataValidation>
  </dataValidations>
  <pageMargins left="0.7" right="0.7" top="0.75" bottom="0.75" header="0.3" footer="0.3"/>
  <pageSetup paperSize="9" scale="36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1035" r:id="rId4" name="OptionButton1">
          <controlPr defaultSize="0" autoLine="0" r:id="rId5">
            <anchor moveWithCells="1">
              <from>
                <xdr:col>2</xdr:col>
                <xdr:colOff>57150</xdr:colOff>
                <xdr:row>14</xdr:row>
                <xdr:rowOff>31750</xdr:rowOff>
              </from>
              <to>
                <xdr:col>2</xdr:col>
                <xdr:colOff>1054100</xdr:colOff>
                <xdr:row>14</xdr:row>
                <xdr:rowOff>260350</xdr:rowOff>
              </to>
            </anchor>
          </controlPr>
        </control>
      </mc:Choice>
      <mc:Fallback>
        <control shapeId="1035" r:id="rId4" name="OptionButton1"/>
      </mc:Fallback>
    </mc:AlternateContent>
    <mc:AlternateContent xmlns:mc="http://schemas.openxmlformats.org/markup-compatibility/2006">
      <mc:Choice Requires="x14">
        <control shapeId="1036" r:id="rId6" name="OptionButton2">
          <controlPr defaultSize="0" autoLine="0" r:id="rId7">
            <anchor moveWithCells="1">
              <from>
                <xdr:col>2</xdr:col>
                <xdr:colOff>1143000</xdr:colOff>
                <xdr:row>14</xdr:row>
                <xdr:rowOff>38100</xdr:rowOff>
              </from>
              <to>
                <xdr:col>2</xdr:col>
                <xdr:colOff>1911350</xdr:colOff>
                <xdr:row>14</xdr:row>
                <xdr:rowOff>273050</xdr:rowOff>
              </to>
            </anchor>
          </controlPr>
        </control>
      </mc:Choice>
      <mc:Fallback>
        <control shapeId="1036" r:id="rId6" name="Option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L29"/>
  <sheetViews>
    <sheetView workbookViewId="0">
      <selection activeCell="A9" sqref="A9"/>
    </sheetView>
  </sheetViews>
  <sheetFormatPr baseColWidth="10" defaultRowHeight="14.5" x14ac:dyDescent="0.35"/>
  <cols>
    <col min="1" max="1" width="12.453125" customWidth="1"/>
    <col min="2" max="2" width="24.453125" bestFit="1" customWidth="1"/>
    <col min="3" max="3" width="13.26953125" customWidth="1"/>
    <col min="4" max="4" width="13.1796875" customWidth="1"/>
    <col min="5" max="5" width="13" customWidth="1"/>
    <col min="8" max="9" width="11.54296875" bestFit="1" customWidth="1"/>
    <col min="10" max="11" width="11.54296875" customWidth="1"/>
  </cols>
  <sheetData>
    <row r="1" spans="1:12" x14ac:dyDescent="0.35">
      <c r="A1" s="3"/>
      <c r="B1" s="3"/>
      <c r="C1" s="3"/>
      <c r="D1" s="3"/>
      <c r="E1" s="3"/>
      <c r="F1" s="3"/>
      <c r="G1" s="3"/>
      <c r="H1" s="3"/>
      <c r="I1" s="3"/>
      <c r="J1" s="3"/>
      <c r="K1" s="5"/>
      <c r="L1" s="5"/>
    </row>
    <row r="2" spans="1:12" x14ac:dyDescent="0.35">
      <c r="A2" s="3"/>
      <c r="B2" s="3"/>
      <c r="C2" s="3"/>
      <c r="D2" s="3"/>
      <c r="E2" s="3"/>
      <c r="F2" s="3"/>
      <c r="G2" s="3"/>
      <c r="H2" s="3"/>
      <c r="I2" s="3"/>
      <c r="J2" s="3"/>
      <c r="K2" s="5"/>
      <c r="L2" s="5"/>
    </row>
    <row r="3" spans="1:12" x14ac:dyDescent="0.35">
      <c r="A3" s="3"/>
      <c r="B3" s="3"/>
      <c r="C3" s="3"/>
      <c r="D3" s="3"/>
      <c r="E3" s="3"/>
      <c r="F3" s="3"/>
      <c r="G3" s="3"/>
      <c r="H3" s="3"/>
      <c r="I3" s="3"/>
      <c r="J3" s="3"/>
      <c r="K3" s="5"/>
      <c r="L3" s="5"/>
    </row>
    <row r="4" spans="1:12" x14ac:dyDescent="0.35">
      <c r="A4" s="3"/>
      <c r="B4" s="3"/>
      <c r="C4" s="3"/>
      <c r="D4" s="3"/>
      <c r="E4" s="3"/>
      <c r="F4" s="3"/>
      <c r="G4" s="3"/>
      <c r="H4" s="3"/>
      <c r="I4" s="3"/>
      <c r="J4" s="3"/>
      <c r="K4" s="5"/>
      <c r="L4" s="5"/>
    </row>
    <row r="5" spans="1:12" x14ac:dyDescent="0.35">
      <c r="A5" s="3"/>
      <c r="B5" s="3"/>
      <c r="C5" s="3"/>
      <c r="D5" s="3"/>
      <c r="E5" s="3"/>
      <c r="F5" s="3"/>
      <c r="G5" s="3"/>
      <c r="H5" s="3"/>
      <c r="I5" s="3"/>
      <c r="J5" s="3"/>
      <c r="K5" s="5"/>
      <c r="L5" s="5"/>
    </row>
    <row r="6" spans="1:12" ht="19.5" customHeight="1" x14ac:dyDescent="0.35">
      <c r="A6" s="4"/>
      <c r="B6" s="4"/>
      <c r="C6" s="4"/>
      <c r="D6" s="4"/>
      <c r="E6" s="4"/>
      <c r="F6" s="4"/>
      <c r="G6" s="4"/>
      <c r="H6" s="20" t="s">
        <v>34</v>
      </c>
      <c r="I6" s="4"/>
      <c r="J6" s="4"/>
      <c r="K6" s="5"/>
      <c r="L6" s="5"/>
    </row>
    <row r="7" spans="1:12" ht="15" customHeight="1" x14ac:dyDescent="0.35">
      <c r="A7" s="29"/>
      <c r="B7" s="29"/>
      <c r="C7" s="29"/>
      <c r="D7" s="12"/>
      <c r="E7" s="12"/>
      <c r="F7" s="12"/>
      <c r="G7" s="12"/>
      <c r="H7" s="12"/>
      <c r="I7" s="12"/>
      <c r="J7" s="11"/>
      <c r="K7" s="5"/>
      <c r="L7" s="5"/>
    </row>
    <row r="8" spans="1:12" ht="15" customHeight="1" x14ac:dyDescent="0.35">
      <c r="A8" s="29"/>
      <c r="B8" s="29"/>
      <c r="C8" s="29"/>
      <c r="D8" s="104" t="s">
        <v>0</v>
      </c>
      <c r="E8" s="104"/>
      <c r="F8" s="104"/>
      <c r="G8" s="104"/>
      <c r="H8" s="14"/>
      <c r="I8" s="14"/>
      <c r="J8" s="13"/>
      <c r="K8" s="5"/>
      <c r="L8" s="5"/>
    </row>
    <row r="9" spans="1:12" ht="37.5" x14ac:dyDescent="0.35">
      <c r="A9" s="41" t="s">
        <v>1</v>
      </c>
      <c r="B9" s="44" t="s">
        <v>2</v>
      </c>
      <c r="C9" s="48" t="s">
        <v>35</v>
      </c>
      <c r="D9" s="61" t="s">
        <v>3</v>
      </c>
      <c r="E9" s="66" t="s">
        <v>4</v>
      </c>
      <c r="F9" s="66" t="s">
        <v>5</v>
      </c>
      <c r="G9" s="49" t="s">
        <v>6</v>
      </c>
      <c r="H9" s="54" t="s">
        <v>8</v>
      </c>
      <c r="I9" s="56" t="s">
        <v>9</v>
      </c>
      <c r="J9" s="6" t="s">
        <v>10</v>
      </c>
      <c r="K9" s="5"/>
    </row>
    <row r="10" spans="1:12" x14ac:dyDescent="0.35">
      <c r="A10" s="42"/>
      <c r="B10" s="45"/>
      <c r="C10" s="45"/>
      <c r="D10" s="62"/>
      <c r="E10" s="67"/>
      <c r="F10" s="67"/>
      <c r="G10" s="50"/>
      <c r="H10" s="47"/>
      <c r="I10" s="57"/>
      <c r="J10" s="7"/>
    </row>
    <row r="11" spans="1:12" x14ac:dyDescent="0.35">
      <c r="A11" s="42"/>
      <c r="B11" s="45"/>
      <c r="C11" s="45"/>
      <c r="D11" s="63"/>
      <c r="E11" s="68"/>
      <c r="F11" s="68"/>
      <c r="G11" s="51"/>
      <c r="H11" s="47"/>
      <c r="I11" s="58"/>
      <c r="J11" s="8"/>
    </row>
    <row r="12" spans="1:12" x14ac:dyDescent="0.35">
      <c r="A12" s="42"/>
      <c r="B12" s="45"/>
      <c r="C12" s="45"/>
      <c r="D12" s="64"/>
      <c r="E12" s="69"/>
      <c r="F12" s="69"/>
      <c r="G12" s="52"/>
      <c r="H12" s="47"/>
      <c r="I12" s="57"/>
      <c r="J12" s="7"/>
    </row>
    <row r="13" spans="1:12" x14ac:dyDescent="0.35">
      <c r="A13" s="42"/>
      <c r="B13" s="45"/>
      <c r="C13" s="45"/>
      <c r="D13" s="63"/>
      <c r="E13" s="68"/>
      <c r="F13" s="68"/>
      <c r="G13" s="51"/>
      <c r="H13" s="47"/>
      <c r="I13" s="58"/>
      <c r="J13" s="8"/>
    </row>
    <row r="14" spans="1:12" x14ac:dyDescent="0.35">
      <c r="A14" s="42"/>
      <c r="B14" s="45"/>
      <c r="C14" s="45"/>
      <c r="D14" s="64"/>
      <c r="E14" s="69"/>
      <c r="F14" s="69"/>
      <c r="G14" s="52"/>
      <c r="H14" s="47"/>
      <c r="I14" s="57"/>
      <c r="J14" s="7"/>
    </row>
    <row r="15" spans="1:12" x14ac:dyDescent="0.35">
      <c r="A15" s="42"/>
      <c r="B15" s="45"/>
      <c r="C15" s="45"/>
      <c r="D15" s="63"/>
      <c r="E15" s="68"/>
      <c r="F15" s="68"/>
      <c r="G15" s="51"/>
      <c r="H15" s="47"/>
      <c r="I15" s="58"/>
      <c r="J15" s="8"/>
    </row>
    <row r="16" spans="1:12" x14ac:dyDescent="0.35">
      <c r="A16" s="42"/>
      <c r="B16" s="45"/>
      <c r="C16" s="45"/>
      <c r="D16" s="64"/>
      <c r="E16" s="69"/>
      <c r="F16" s="69"/>
      <c r="G16" s="52"/>
      <c r="H16" s="47"/>
      <c r="I16" s="57"/>
      <c r="J16" s="7"/>
    </row>
    <row r="17" spans="1:10" x14ac:dyDescent="0.35">
      <c r="A17" s="42"/>
      <c r="B17" s="45"/>
      <c r="C17" s="45"/>
      <c r="D17" s="63"/>
      <c r="E17" s="68"/>
      <c r="F17" s="68"/>
      <c r="G17" s="51"/>
      <c r="H17" s="47"/>
      <c r="I17" s="58"/>
      <c r="J17" s="8"/>
    </row>
    <row r="18" spans="1:10" x14ac:dyDescent="0.35">
      <c r="A18" s="42"/>
      <c r="B18" s="45"/>
      <c r="C18" s="45"/>
      <c r="D18" s="64"/>
      <c r="E18" s="69"/>
      <c r="F18" s="69"/>
      <c r="G18" s="52"/>
      <c r="H18" s="47"/>
      <c r="I18" s="57"/>
      <c r="J18" s="7"/>
    </row>
    <row r="19" spans="1:10" x14ac:dyDescent="0.35">
      <c r="A19" s="42"/>
      <c r="B19" s="45"/>
      <c r="C19" s="45"/>
      <c r="D19" s="63"/>
      <c r="E19" s="68"/>
      <c r="F19" s="68"/>
      <c r="G19" s="51"/>
      <c r="H19" s="47"/>
      <c r="I19" s="58"/>
      <c r="J19" s="8"/>
    </row>
    <row r="20" spans="1:10" x14ac:dyDescent="0.35">
      <c r="A20" s="42"/>
      <c r="B20" s="45"/>
      <c r="C20" s="45"/>
      <c r="D20" s="64"/>
      <c r="E20" s="69"/>
      <c r="F20" s="69"/>
      <c r="G20" s="52"/>
      <c r="H20" s="47"/>
      <c r="I20" s="57"/>
      <c r="J20" s="7"/>
    </row>
    <row r="21" spans="1:10" x14ac:dyDescent="0.35">
      <c r="A21" s="42"/>
      <c r="B21" s="45"/>
      <c r="C21" s="45"/>
      <c r="D21" s="63"/>
      <c r="E21" s="68"/>
      <c r="F21" s="68"/>
      <c r="G21" s="51"/>
      <c r="H21" s="47"/>
      <c r="I21" s="58"/>
      <c r="J21" s="8"/>
    </row>
    <row r="22" spans="1:10" x14ac:dyDescent="0.35">
      <c r="A22" s="42"/>
      <c r="B22" s="45"/>
      <c r="C22" s="45"/>
      <c r="D22" s="64"/>
      <c r="E22" s="69"/>
      <c r="F22" s="69"/>
      <c r="G22" s="52"/>
      <c r="H22" s="47"/>
      <c r="I22" s="57"/>
      <c r="J22" s="7"/>
    </row>
    <row r="23" spans="1:10" x14ac:dyDescent="0.35">
      <c r="A23" s="42"/>
      <c r="B23" s="45"/>
      <c r="C23" s="45"/>
      <c r="D23" s="63"/>
      <c r="E23" s="68"/>
      <c r="F23" s="68"/>
      <c r="G23" s="51"/>
      <c r="H23" s="47"/>
      <c r="I23" s="59"/>
      <c r="J23" s="9"/>
    </row>
    <row r="24" spans="1:10" x14ac:dyDescent="0.35">
      <c r="A24" s="42"/>
      <c r="B24" s="45"/>
      <c r="C24" s="45"/>
      <c r="D24" s="64"/>
      <c r="E24" s="69"/>
      <c r="F24" s="69"/>
      <c r="G24" s="52"/>
      <c r="H24" s="47"/>
      <c r="I24" s="57"/>
      <c r="J24" s="7"/>
    </row>
    <row r="25" spans="1:10" x14ac:dyDescent="0.35">
      <c r="A25" s="42"/>
      <c r="B25" s="45"/>
      <c r="C25" s="45"/>
      <c r="D25" s="63"/>
      <c r="E25" s="68"/>
      <c r="F25" s="68"/>
      <c r="G25" s="51"/>
      <c r="H25" s="47"/>
      <c r="I25" s="58"/>
      <c r="J25" s="8"/>
    </row>
    <row r="26" spans="1:10" ht="15" thickBot="1" x14ac:dyDescent="0.4">
      <c r="A26" s="43"/>
      <c r="B26" s="46"/>
      <c r="C26" s="46"/>
      <c r="D26" s="65"/>
      <c r="E26" s="70"/>
      <c r="F26" s="70"/>
      <c r="G26" s="53"/>
      <c r="H26" s="55"/>
      <c r="I26" s="60"/>
      <c r="J26" s="10"/>
    </row>
    <row r="27" spans="1:10" ht="15" thickTop="1" x14ac:dyDescent="0.35">
      <c r="A27" s="71" t="s">
        <v>7</v>
      </c>
      <c r="B27" s="72">
        <f>SUBTOTAL(109,Tab_recap[[Espèces]:[Chèque]])</f>
        <v>0</v>
      </c>
      <c r="C27" s="73"/>
      <c r="D27" s="74"/>
      <c r="E27" s="74"/>
      <c r="F27" s="74"/>
      <c r="G27" s="75"/>
      <c r="H27" s="73">
        <f>SUBTOTAL(109,Tab_recap[Espèces])</f>
        <v>0</v>
      </c>
      <c r="I27" s="76">
        <f>SUBTOTAL(109,Tab_recap[Chèque])</f>
        <v>0</v>
      </c>
      <c r="J27" s="74">
        <f>SUBTOTAL(103,Tab_recap[N° chèque])</f>
        <v>0</v>
      </c>
    </row>
    <row r="29" spans="1:10" x14ac:dyDescent="0.35">
      <c r="B29" s="1" t="s">
        <v>41</v>
      </c>
      <c r="I29" s="105">
        <f ca="1">TODAY()</f>
        <v>44145</v>
      </c>
      <c r="J29" s="106"/>
    </row>
  </sheetData>
  <mergeCells count="2">
    <mergeCell ref="D8:G8"/>
    <mergeCell ref="I29:J29"/>
  </mergeCells>
  <pageMargins left="0.7" right="0.7" top="0.75" bottom="0.75" header="0.3" footer="0.3"/>
  <pageSetup paperSize="9" scale="98" orientation="landscape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4"/>
  <sheetViews>
    <sheetView workbookViewId="0">
      <selection activeCell="C20" sqref="C20"/>
    </sheetView>
  </sheetViews>
  <sheetFormatPr baseColWidth="10" defaultColWidth="11.453125" defaultRowHeight="13.5" x14ac:dyDescent="0.25"/>
  <cols>
    <col min="1" max="1" width="12.26953125" style="1" customWidth="1"/>
    <col min="2" max="2" width="11.453125" style="1"/>
    <col min="3" max="3" width="32.7265625" style="1" bestFit="1" customWidth="1"/>
    <col min="4" max="4" width="25" style="1" bestFit="1" customWidth="1"/>
    <col min="5" max="5" width="13.54296875" style="1" customWidth="1"/>
    <col min="6" max="16384" width="11.453125" style="1"/>
  </cols>
  <sheetData>
    <row r="1" spans="1:5" ht="27" x14ac:dyDescent="0.25">
      <c r="A1" s="15" t="s">
        <v>10</v>
      </c>
      <c r="B1" s="15" t="s">
        <v>11</v>
      </c>
      <c r="C1" s="15" t="s">
        <v>12</v>
      </c>
      <c r="D1" s="15" t="s">
        <v>2</v>
      </c>
      <c r="E1" s="16" t="s">
        <v>13</v>
      </c>
    </row>
    <row r="2" spans="1:5" x14ac:dyDescent="0.25">
      <c r="A2" s="1">
        <v>3913418</v>
      </c>
      <c r="B2" s="2">
        <v>100</v>
      </c>
      <c r="E2" s="2"/>
    </row>
    <row r="3" spans="1:5" x14ac:dyDescent="0.25">
      <c r="B3" s="2"/>
      <c r="C3" s="1" t="s">
        <v>14</v>
      </c>
      <c r="D3" s="1" t="s">
        <v>15</v>
      </c>
      <c r="E3" s="2">
        <v>8.8000000000000007</v>
      </c>
    </row>
    <row r="4" spans="1:5" x14ac:dyDescent="0.25">
      <c r="B4" s="2"/>
      <c r="C4" s="1" t="s">
        <v>16</v>
      </c>
      <c r="D4" s="1" t="s">
        <v>17</v>
      </c>
      <c r="E4" s="2">
        <v>34.1</v>
      </c>
    </row>
    <row r="5" spans="1:5" x14ac:dyDescent="0.25">
      <c r="B5" s="2"/>
      <c r="C5" s="1" t="s">
        <v>18</v>
      </c>
      <c r="D5" s="1" t="s">
        <v>19</v>
      </c>
      <c r="E5" s="2">
        <v>38.76</v>
      </c>
    </row>
    <row r="6" spans="1:5" x14ac:dyDescent="0.25">
      <c r="B6" s="2"/>
      <c r="C6" s="1" t="s">
        <v>20</v>
      </c>
      <c r="D6" s="1" t="s">
        <v>21</v>
      </c>
      <c r="E6" s="2">
        <v>10</v>
      </c>
    </row>
    <row r="7" spans="1:5" x14ac:dyDescent="0.25">
      <c r="A7" s="1">
        <v>3913430</v>
      </c>
      <c r="B7" s="2">
        <v>150</v>
      </c>
      <c r="E7" s="2"/>
    </row>
    <row r="8" spans="1:5" x14ac:dyDescent="0.25">
      <c r="B8" s="2"/>
      <c r="C8" s="1" t="s">
        <v>22</v>
      </c>
      <c r="D8" s="1" t="s">
        <v>23</v>
      </c>
      <c r="E8" s="2">
        <v>6.81</v>
      </c>
    </row>
    <row r="9" spans="1:5" x14ac:dyDescent="0.25">
      <c r="B9" s="2"/>
      <c r="C9" s="1" t="s">
        <v>24</v>
      </c>
      <c r="D9" s="1" t="s">
        <v>25</v>
      </c>
      <c r="E9" s="2">
        <v>42.4</v>
      </c>
    </row>
    <row r="10" spans="1:5" x14ac:dyDescent="0.25">
      <c r="B10" s="2"/>
      <c r="C10" s="1" t="s">
        <v>26</v>
      </c>
      <c r="D10" s="1" t="s">
        <v>27</v>
      </c>
      <c r="E10" s="2">
        <v>20.36</v>
      </c>
    </row>
    <row r="11" spans="1:5" x14ac:dyDescent="0.25">
      <c r="B11" s="2"/>
      <c r="E11" s="2"/>
    </row>
    <row r="12" spans="1:5" x14ac:dyDescent="0.25">
      <c r="A12" s="1" t="s">
        <v>7</v>
      </c>
      <c r="B12" s="2">
        <f>SUBTOTAL(109,Tab_esp[Montant])</f>
        <v>250</v>
      </c>
      <c r="E12" s="2">
        <f>SUBTOTAL(109,Tab_esp[Montant de 
la dépense])</f>
        <v>161.23000000000002</v>
      </c>
    </row>
    <row r="14" spans="1:5" ht="15" x14ac:dyDescent="0.3">
      <c r="A14" s="17"/>
      <c r="B14" s="17"/>
      <c r="C14" s="18" t="s">
        <v>28</v>
      </c>
      <c r="D14" s="19">
        <f>Tab_esp[[#Totals],[Montant]]-Tab_esp[[#Totals],[Montant de 
la dépense]]</f>
        <v>88.769999999999982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16"/>
  <sheetViews>
    <sheetView workbookViewId="0">
      <selection activeCell="G21" sqref="G21"/>
    </sheetView>
  </sheetViews>
  <sheetFormatPr baseColWidth="10" defaultRowHeight="14.5" x14ac:dyDescent="0.35"/>
  <cols>
    <col min="1" max="1" width="16.1796875" bestFit="1" customWidth="1"/>
  </cols>
  <sheetData>
    <row r="1" spans="1:1" x14ac:dyDescent="0.35">
      <c r="A1" t="s">
        <v>37</v>
      </c>
    </row>
    <row r="2" spans="1:1" x14ac:dyDescent="0.35">
      <c r="A2" t="str" cm="1">
        <f t="array" aca="1" ref="A2" ca="1">IF(ROW(2:2)&gt;COUNTA(Nom_onglets),"",MID(INDEX(Nom_onglets,ROW(2:2)),SEARCH("]",INDEX(Nom_onglets,ROW(2:2)))+1,30))</f>
        <v>Bordereau</v>
      </c>
    </row>
    <row r="3" spans="1:1" x14ac:dyDescent="0.35">
      <c r="A3" t="str" cm="1">
        <f t="array" aca="1" ref="A3" ca="1">IF(ROW(3:3)&gt;COUNTA(Nom_onglets),"",MID(INDEX(Nom_onglets,ROW(3:3)),SEARCH("]",INDEX(Nom_onglets,ROW(3:3)))+1,30))</f>
        <v>Suivi_Esp</v>
      </c>
    </row>
    <row r="4" spans="1:1" x14ac:dyDescent="0.35">
      <c r="A4" t="str" cm="1">
        <f t="array" aca="1" ref="A4" ca="1">IF(ROW(4:4)&gt;COUNTA(Nom_onglets),"",MID(INDEX(Nom_onglets,ROW(4:4)),SEARCH("]",INDEX(Nom_onglets,ROW(4:4)))+1,30))</f>
        <v>Liste-feuilles</v>
      </c>
    </row>
    <row r="5" spans="1:1" x14ac:dyDescent="0.35">
      <c r="A5" t="str" cm="1">
        <f t="array" aca="1" ref="A5" ca="1">IF(ROW(5:5)&gt;COUNTA(Nom_onglets),"",MID(INDEX(Nom_onglets,ROW(5:5)),SEARCH("]",INDEX(Nom_onglets,ROW(5:5)))+1,30))</f>
        <v>Janvier</v>
      </c>
    </row>
    <row r="6" spans="1:1" x14ac:dyDescent="0.35">
      <c r="A6" t="str" cm="1">
        <f t="array" aca="1" ref="A6" ca="1">IF(ROW(6:6)&gt;COUNTA(Nom_onglets),"",MID(INDEX(Nom_onglets,ROW(6:6)),SEARCH("]",INDEX(Nom_onglets,ROW(6:6)))+1,30))</f>
        <v>Fevrier</v>
      </c>
    </row>
    <row r="7" spans="1:1" x14ac:dyDescent="0.35">
      <c r="A7" t="str" cm="1">
        <f t="array" aca="1" ref="A7" ca="1">IF(ROW(7:7)&gt;COUNTA(Nom_onglets),"",MID(INDEX(Nom_onglets,ROW(7:7)),SEARCH("]",INDEX(Nom_onglets,ROW(7:7)))+1,30))</f>
        <v>Mars</v>
      </c>
    </row>
    <row r="8" spans="1:1" x14ac:dyDescent="0.35">
      <c r="A8" t="str" cm="1">
        <f t="array" aca="1" ref="A8" ca="1">IF(ROW(8:8)&gt;COUNTA(Nom_onglets),"",MID(INDEX(Nom_onglets,ROW(8:8)),SEARCH("]",INDEX(Nom_onglets,ROW(8:8)))+1,30))</f>
        <v/>
      </c>
    </row>
    <row r="9" spans="1:1" x14ac:dyDescent="0.35">
      <c r="A9" t="str" cm="1">
        <f t="array" aca="1" ref="A9" ca="1">IF(ROW(9:9)&gt;COUNTA(Nom_onglets),"",MID(INDEX(Nom_onglets,ROW(9:9)),SEARCH("]",INDEX(Nom_onglets,ROW(9:9)))+1,30))</f>
        <v/>
      </c>
    </row>
    <row r="10" spans="1:1" x14ac:dyDescent="0.35">
      <c r="A10" t="str" cm="1">
        <f t="array" aca="1" ref="A10" ca="1">IF(ROW(10:10)&gt;COUNTA(Nom_onglets),"",MID(INDEX(Nom_onglets,ROW(10:10)),SEARCH("]",INDEX(Nom_onglets,ROW(10:10)))+1,30))</f>
        <v/>
      </c>
    </row>
    <row r="11" spans="1:1" x14ac:dyDescent="0.35">
      <c r="A11" t="str" cm="1">
        <f t="array" aca="1" ref="A11" ca="1">IF(ROW(11:11)&gt;COUNTA(Nom_onglets),"",MID(INDEX(Nom_onglets,ROW(11:11)),SEARCH("]",INDEX(Nom_onglets,ROW(11:11)))+1,30))</f>
        <v/>
      </c>
    </row>
    <row r="12" spans="1:1" x14ac:dyDescent="0.35">
      <c r="A12" t="str" cm="1">
        <f t="array" aca="1" ref="A12" ca="1">IF(ROW(12:12)&gt;COUNTA(Nom_onglets),"",MID(INDEX(Nom_onglets,ROW(12:12)),SEARCH("]",INDEX(Nom_onglets,ROW(12:12)))+1,30))</f>
        <v/>
      </c>
    </row>
    <row r="13" spans="1:1" x14ac:dyDescent="0.35">
      <c r="A13" t="str" cm="1">
        <f t="array" aca="1" ref="A13" ca="1">IF(ROW(13:13)&gt;COUNTA(Nom_onglets),"",MID(INDEX(Nom_onglets,ROW(13:13)),SEARCH("]",INDEX(Nom_onglets,ROW(13:13)))+1,30))</f>
        <v/>
      </c>
    </row>
    <row r="14" spans="1:1" x14ac:dyDescent="0.35">
      <c r="A14" t="str" cm="1">
        <f t="array" aca="1" ref="A14" ca="1">IF(ROW(14:14)&gt;COUNTA(Nom_onglets),"",MID(INDEX(Nom_onglets,ROW(14:14)),SEARCH("]",INDEX(Nom_onglets,ROW(14:14)))+1,30))</f>
        <v/>
      </c>
    </row>
    <row r="15" spans="1:1" x14ac:dyDescent="0.35">
      <c r="A15" t="str" cm="1">
        <f t="array" aca="1" ref="A15" ca="1">IF(ROW(15:15)&gt;COUNTA(Nom_onglets),"",MID(INDEX(Nom_onglets,ROW(15:15)),SEARCH("]",INDEX(Nom_onglets,ROW(15:15)))+1,30))</f>
        <v/>
      </c>
    </row>
    <row r="16" spans="1:1" x14ac:dyDescent="0.35">
      <c r="A16" t="str" cm="1">
        <f t="array" aca="1" ref="A16" ca="1">IF(ROW(16:16)&gt;COUNTA(Nom_onglets),"",MID(INDEX(Nom_onglets,ROW(16:16)),SEARCH("]",INDEX(Nom_onglets,ROW(16:16)))+1,30))</f>
        <v/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L29"/>
  <sheetViews>
    <sheetView workbookViewId="0">
      <selection activeCell="E21" sqref="E21"/>
    </sheetView>
  </sheetViews>
  <sheetFormatPr baseColWidth="10" defaultRowHeight="14.5" x14ac:dyDescent="0.35"/>
  <cols>
    <col min="1" max="1" width="12.453125" customWidth="1"/>
    <col min="2" max="2" width="24.453125" bestFit="1" customWidth="1"/>
    <col min="3" max="3" width="13.26953125" customWidth="1"/>
    <col min="4" max="4" width="13.1796875" customWidth="1"/>
    <col min="5" max="5" width="13" customWidth="1"/>
    <col min="8" max="9" width="11.54296875" bestFit="1" customWidth="1"/>
    <col min="10" max="11" width="11.54296875" customWidth="1"/>
  </cols>
  <sheetData>
    <row r="1" spans="1:12" x14ac:dyDescent="0.35">
      <c r="A1" s="3"/>
      <c r="B1" s="3"/>
      <c r="C1" s="3"/>
      <c r="D1" s="3"/>
      <c r="E1" s="3"/>
      <c r="F1" s="3"/>
      <c r="G1" s="3"/>
      <c r="H1" s="3"/>
      <c r="I1" s="3"/>
      <c r="J1" s="3"/>
      <c r="K1" s="5"/>
      <c r="L1" s="5"/>
    </row>
    <row r="2" spans="1:12" x14ac:dyDescent="0.35">
      <c r="A2" s="3"/>
      <c r="B2" s="3"/>
      <c r="C2" s="3"/>
      <c r="D2" s="3"/>
      <c r="E2" s="3"/>
      <c r="F2" s="3"/>
      <c r="G2" s="3"/>
      <c r="H2" s="3"/>
      <c r="I2" s="3"/>
      <c r="J2" s="3"/>
      <c r="K2" s="5"/>
      <c r="L2" s="5"/>
    </row>
    <row r="3" spans="1:12" x14ac:dyDescent="0.35">
      <c r="A3" s="3"/>
      <c r="B3" s="3"/>
      <c r="C3" s="3"/>
      <c r="D3" s="3"/>
      <c r="E3" s="3"/>
      <c r="F3" s="3"/>
      <c r="G3" s="3"/>
      <c r="H3" s="3"/>
      <c r="I3" s="3"/>
      <c r="J3" s="3"/>
      <c r="K3" s="5"/>
      <c r="L3" s="5"/>
    </row>
    <row r="4" spans="1:12" x14ac:dyDescent="0.35">
      <c r="A4" s="3"/>
      <c r="B4" s="3"/>
      <c r="C4" s="3"/>
      <c r="D4" s="3"/>
      <c r="E4" s="3"/>
      <c r="F4" s="3"/>
      <c r="G4" s="3"/>
      <c r="H4" s="3"/>
      <c r="I4" s="3"/>
      <c r="J4" s="3"/>
      <c r="K4" s="5"/>
      <c r="L4" s="5"/>
    </row>
    <row r="5" spans="1:12" x14ac:dyDescent="0.35">
      <c r="A5" s="3"/>
      <c r="B5" s="3"/>
      <c r="C5" s="3"/>
      <c r="D5" s="3"/>
      <c r="E5" s="3"/>
      <c r="F5" s="3"/>
      <c r="G5" s="3"/>
      <c r="H5" s="3"/>
      <c r="I5" s="3"/>
      <c r="J5" s="3"/>
      <c r="K5" s="5"/>
      <c r="L5" s="5"/>
    </row>
    <row r="6" spans="1:12" ht="19.5" customHeight="1" x14ac:dyDescent="0.35">
      <c r="A6" s="4"/>
      <c r="B6" s="4"/>
      <c r="C6" s="4"/>
      <c r="D6" s="4"/>
      <c r="E6" s="4"/>
      <c r="F6" s="4"/>
      <c r="G6" s="4"/>
      <c r="H6" s="20" t="s">
        <v>34</v>
      </c>
      <c r="I6" s="4"/>
      <c r="J6" s="4"/>
      <c r="K6" s="5"/>
      <c r="L6" s="5"/>
    </row>
    <row r="7" spans="1:12" ht="15" customHeight="1" x14ac:dyDescent="0.35">
      <c r="A7" s="29" t="s">
        <v>38</v>
      </c>
      <c r="B7" s="29"/>
      <c r="C7" s="29"/>
      <c r="D7" s="12"/>
      <c r="E7" s="12"/>
      <c r="F7" s="12"/>
      <c r="G7" s="12"/>
      <c r="H7" s="12"/>
      <c r="I7" s="12"/>
      <c r="J7" s="11"/>
      <c r="K7" s="5"/>
      <c r="L7" s="5"/>
    </row>
    <row r="8" spans="1:12" ht="15" customHeight="1" x14ac:dyDescent="0.35">
      <c r="A8" s="29"/>
      <c r="B8" s="29"/>
      <c r="C8" s="29"/>
      <c r="D8" s="104" t="s">
        <v>0</v>
      </c>
      <c r="E8" s="104"/>
      <c r="F8" s="104"/>
      <c r="G8" s="104"/>
      <c r="H8" s="14"/>
      <c r="I8" s="14"/>
      <c r="J8" s="13"/>
      <c r="K8" s="5"/>
      <c r="L8" s="5"/>
    </row>
    <row r="9" spans="1:12" ht="37.5" x14ac:dyDescent="0.35">
      <c r="A9" s="41" t="s">
        <v>1</v>
      </c>
      <c r="B9" s="44" t="s">
        <v>2</v>
      </c>
      <c r="C9" s="48" t="s">
        <v>35</v>
      </c>
      <c r="D9" s="61" t="s">
        <v>3</v>
      </c>
      <c r="E9" s="66" t="s">
        <v>4</v>
      </c>
      <c r="F9" s="66" t="s">
        <v>5</v>
      </c>
      <c r="G9" s="49" t="s">
        <v>6</v>
      </c>
      <c r="H9" s="54" t="s">
        <v>8</v>
      </c>
      <c r="I9" s="56" t="s">
        <v>9</v>
      </c>
      <c r="J9" s="6" t="s">
        <v>10</v>
      </c>
      <c r="K9" s="5"/>
    </row>
    <row r="10" spans="1:12" x14ac:dyDescent="0.35">
      <c r="A10" s="42"/>
      <c r="B10" s="45"/>
      <c r="C10" s="45"/>
      <c r="D10" s="62"/>
      <c r="E10" s="67"/>
      <c r="F10" s="67"/>
      <c r="G10" s="50"/>
      <c r="H10" s="47"/>
      <c r="I10" s="57"/>
      <c r="J10" s="7"/>
    </row>
    <row r="11" spans="1:12" x14ac:dyDescent="0.35">
      <c r="A11" s="42"/>
      <c r="B11" s="45"/>
      <c r="C11" s="45"/>
      <c r="D11" s="63"/>
      <c r="E11" s="68"/>
      <c r="F11" s="68"/>
      <c r="G11" s="51"/>
      <c r="H11" s="47"/>
      <c r="I11" s="58"/>
      <c r="J11" s="8"/>
    </row>
    <row r="12" spans="1:12" x14ac:dyDescent="0.35">
      <c r="A12" s="42"/>
      <c r="B12" s="45"/>
      <c r="C12" s="45"/>
      <c r="D12" s="64"/>
      <c r="E12" s="69"/>
      <c r="F12" s="69"/>
      <c r="G12" s="52"/>
      <c r="H12" s="47"/>
      <c r="I12" s="57"/>
      <c r="J12" s="7"/>
    </row>
    <row r="13" spans="1:12" x14ac:dyDescent="0.35">
      <c r="A13" s="42"/>
      <c r="B13" s="45"/>
      <c r="C13" s="45"/>
      <c r="D13" s="63"/>
      <c r="E13" s="68"/>
      <c r="F13" s="68"/>
      <c r="G13" s="51"/>
      <c r="H13" s="47"/>
      <c r="I13" s="58"/>
      <c r="J13" s="8"/>
    </row>
    <row r="14" spans="1:12" x14ac:dyDescent="0.35">
      <c r="A14" s="42"/>
      <c r="B14" s="45"/>
      <c r="C14" s="45"/>
      <c r="D14" s="64"/>
      <c r="E14" s="69"/>
      <c r="F14" s="69"/>
      <c r="G14" s="52"/>
      <c r="H14" s="47"/>
      <c r="I14" s="57"/>
      <c r="J14" s="7"/>
    </row>
    <row r="15" spans="1:12" x14ac:dyDescent="0.35">
      <c r="A15" s="42"/>
      <c r="B15" s="45"/>
      <c r="C15" s="45"/>
      <c r="D15" s="63"/>
      <c r="E15" s="68"/>
      <c r="F15" s="68"/>
      <c r="G15" s="51"/>
      <c r="H15" s="47"/>
      <c r="I15" s="58"/>
      <c r="J15" s="8"/>
    </row>
    <row r="16" spans="1:12" x14ac:dyDescent="0.35">
      <c r="A16" s="42"/>
      <c r="B16" s="45"/>
      <c r="C16" s="45"/>
      <c r="D16" s="64"/>
      <c r="E16" s="69"/>
      <c r="F16" s="69"/>
      <c r="G16" s="52"/>
      <c r="H16" s="47"/>
      <c r="I16" s="57"/>
      <c r="J16" s="7"/>
    </row>
    <row r="17" spans="1:10" x14ac:dyDescent="0.35">
      <c r="A17" s="42"/>
      <c r="B17" s="45"/>
      <c r="C17" s="45"/>
      <c r="D17" s="63"/>
      <c r="E17" s="68"/>
      <c r="F17" s="68"/>
      <c r="G17" s="51"/>
      <c r="H17" s="47"/>
      <c r="I17" s="58"/>
      <c r="J17" s="8"/>
    </row>
    <row r="18" spans="1:10" x14ac:dyDescent="0.35">
      <c r="A18" s="42"/>
      <c r="B18" s="45"/>
      <c r="C18" s="45"/>
      <c r="D18" s="64"/>
      <c r="E18" s="69"/>
      <c r="F18" s="69"/>
      <c r="G18" s="52"/>
      <c r="H18" s="47"/>
      <c r="I18" s="57"/>
      <c r="J18" s="7"/>
    </row>
    <row r="19" spans="1:10" x14ac:dyDescent="0.35">
      <c r="A19" s="42"/>
      <c r="B19" s="45"/>
      <c r="C19" s="45"/>
      <c r="D19" s="63"/>
      <c r="E19" s="68"/>
      <c r="F19" s="68"/>
      <c r="G19" s="51"/>
      <c r="H19" s="47"/>
      <c r="I19" s="58"/>
      <c r="J19" s="8"/>
    </row>
    <row r="20" spans="1:10" x14ac:dyDescent="0.35">
      <c r="A20" s="42"/>
      <c r="B20" s="45"/>
      <c r="C20" s="45"/>
      <c r="D20" s="64"/>
      <c r="E20" s="69"/>
      <c r="F20" s="69"/>
      <c r="G20" s="52"/>
      <c r="H20" s="47"/>
      <c r="I20" s="57"/>
      <c r="J20" s="7"/>
    </row>
    <row r="21" spans="1:10" x14ac:dyDescent="0.35">
      <c r="A21" s="42"/>
      <c r="B21" s="45"/>
      <c r="C21" s="45"/>
      <c r="D21" s="63"/>
      <c r="E21" s="68"/>
      <c r="F21" s="68"/>
      <c r="G21" s="51"/>
      <c r="H21" s="47"/>
      <c r="I21" s="58"/>
      <c r="J21" s="8"/>
    </row>
    <row r="22" spans="1:10" x14ac:dyDescent="0.35">
      <c r="A22" s="42"/>
      <c r="B22" s="45"/>
      <c r="C22" s="45"/>
      <c r="D22" s="64"/>
      <c r="E22" s="69"/>
      <c r="F22" s="69"/>
      <c r="G22" s="52"/>
      <c r="H22" s="47"/>
      <c r="I22" s="57"/>
      <c r="J22" s="7"/>
    </row>
    <row r="23" spans="1:10" x14ac:dyDescent="0.35">
      <c r="A23" s="42"/>
      <c r="B23" s="45"/>
      <c r="C23" s="45"/>
      <c r="D23" s="63"/>
      <c r="E23" s="68"/>
      <c r="F23" s="68"/>
      <c r="G23" s="51"/>
      <c r="H23" s="47"/>
      <c r="I23" s="59"/>
      <c r="J23" s="9"/>
    </row>
    <row r="24" spans="1:10" x14ac:dyDescent="0.35">
      <c r="A24" s="42"/>
      <c r="B24" s="45"/>
      <c r="C24" s="45"/>
      <c r="D24" s="64"/>
      <c r="E24" s="69"/>
      <c r="F24" s="69"/>
      <c r="G24" s="52"/>
      <c r="H24" s="47"/>
      <c r="I24" s="57"/>
      <c r="J24" s="7"/>
    </row>
    <row r="25" spans="1:10" x14ac:dyDescent="0.35">
      <c r="A25" s="42"/>
      <c r="B25" s="45"/>
      <c r="C25" s="45"/>
      <c r="D25" s="63"/>
      <c r="E25" s="68"/>
      <c r="F25" s="68"/>
      <c r="G25" s="51"/>
      <c r="H25" s="47"/>
      <c r="I25" s="58"/>
      <c r="J25" s="8"/>
    </row>
    <row r="26" spans="1:10" ht="15" thickBot="1" x14ac:dyDescent="0.4">
      <c r="A26" s="43"/>
      <c r="B26" s="46"/>
      <c r="C26" s="46"/>
      <c r="D26" s="65"/>
      <c r="E26" s="70"/>
      <c r="F26" s="70"/>
      <c r="G26" s="53"/>
      <c r="H26" s="55"/>
      <c r="I26" s="60"/>
      <c r="J26" s="10"/>
    </row>
    <row r="27" spans="1:10" ht="15" thickTop="1" x14ac:dyDescent="0.35">
      <c r="A27" s="71" t="s">
        <v>7</v>
      </c>
      <c r="B27" s="72">
        <f>SUBTOTAL(109,Tab_recap_Janvier[[Espèces]:[Chèque]])</f>
        <v>0</v>
      </c>
      <c r="C27" s="73"/>
      <c r="D27" s="74"/>
      <c r="E27" s="74"/>
      <c r="F27" s="74"/>
      <c r="G27" s="75"/>
      <c r="H27" s="73">
        <f>SUBTOTAL(109,Tab_recap_Janvier[Espèces])</f>
        <v>0</v>
      </c>
      <c r="I27" s="76">
        <f>SUBTOTAL(109,Tab_recap_Janvier[Chèque])</f>
        <v>0</v>
      </c>
      <c r="J27" s="74">
        <f>SUBTOTAL(103,Tab_recap_Janvier[N° chèque])</f>
        <v>0</v>
      </c>
    </row>
    <row r="29" spans="1:10" x14ac:dyDescent="0.35">
      <c r="B29" s="1" t="s">
        <v>41</v>
      </c>
      <c r="I29" s="105">
        <f ca="1">TODAY()</f>
        <v>44145</v>
      </c>
      <c r="J29" s="106"/>
    </row>
  </sheetData>
  <mergeCells count="2">
    <mergeCell ref="D8:G8"/>
    <mergeCell ref="I29:J29"/>
  </mergeCells>
  <pageMargins left="0.7" right="0.7" top="0.75" bottom="0.75" header="0.3" footer="0.3"/>
  <pageSetup paperSize="9" scale="98" orientation="landscape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L29"/>
  <sheetViews>
    <sheetView workbookViewId="0">
      <selection activeCell="A28" sqref="A28"/>
    </sheetView>
  </sheetViews>
  <sheetFormatPr baseColWidth="10" defaultRowHeight="14.5" x14ac:dyDescent="0.35"/>
  <cols>
    <col min="1" max="1" width="12.453125" customWidth="1"/>
    <col min="2" max="2" width="24.453125" bestFit="1" customWidth="1"/>
    <col min="3" max="3" width="13.26953125" customWidth="1"/>
    <col min="4" max="4" width="13.1796875" customWidth="1"/>
    <col min="5" max="5" width="13" customWidth="1"/>
    <col min="8" max="9" width="11.54296875" bestFit="1" customWidth="1"/>
    <col min="10" max="11" width="11.54296875" customWidth="1"/>
  </cols>
  <sheetData>
    <row r="1" spans="1:12" x14ac:dyDescent="0.35">
      <c r="A1" s="3"/>
      <c r="B1" s="3"/>
      <c r="C1" s="3"/>
      <c r="D1" s="3"/>
      <c r="E1" s="3"/>
      <c r="F1" s="3"/>
      <c r="G1" s="3"/>
      <c r="H1" s="3"/>
      <c r="I1" s="3"/>
      <c r="J1" s="3"/>
      <c r="K1" s="5"/>
      <c r="L1" s="5"/>
    </row>
    <row r="2" spans="1:12" x14ac:dyDescent="0.35">
      <c r="A2" s="3"/>
      <c r="B2" s="3"/>
      <c r="C2" s="3"/>
      <c r="D2" s="3"/>
      <c r="E2" s="3"/>
      <c r="F2" s="3"/>
      <c r="G2" s="3"/>
      <c r="H2" s="3"/>
      <c r="I2" s="3"/>
      <c r="J2" s="3"/>
      <c r="K2" s="5"/>
      <c r="L2" s="5"/>
    </row>
    <row r="3" spans="1:12" x14ac:dyDescent="0.35">
      <c r="A3" s="3"/>
      <c r="B3" s="3"/>
      <c r="C3" s="3"/>
      <c r="D3" s="3"/>
      <c r="E3" s="3"/>
      <c r="F3" s="3"/>
      <c r="G3" s="3"/>
      <c r="H3" s="3"/>
      <c r="I3" s="3"/>
      <c r="J3" s="3"/>
      <c r="K3" s="5"/>
      <c r="L3" s="5"/>
    </row>
    <row r="4" spans="1:12" x14ac:dyDescent="0.35">
      <c r="A4" s="3"/>
      <c r="B4" s="3"/>
      <c r="C4" s="3"/>
      <c r="D4" s="3"/>
      <c r="E4" s="3"/>
      <c r="F4" s="3"/>
      <c r="G4" s="3"/>
      <c r="H4" s="3"/>
      <c r="I4" s="3"/>
      <c r="J4" s="3"/>
      <c r="K4" s="5"/>
      <c r="L4" s="5"/>
    </row>
    <row r="5" spans="1:12" x14ac:dyDescent="0.35">
      <c r="A5" s="3"/>
      <c r="B5" s="3"/>
      <c r="C5" s="3"/>
      <c r="D5" s="3"/>
      <c r="E5" s="3"/>
      <c r="F5" s="3"/>
      <c r="G5" s="3"/>
      <c r="H5" s="3"/>
      <c r="I5" s="3"/>
      <c r="J5" s="3"/>
      <c r="K5" s="5"/>
      <c r="L5" s="5"/>
    </row>
    <row r="6" spans="1:12" ht="19.5" customHeight="1" x14ac:dyDescent="0.35">
      <c r="A6" s="4"/>
      <c r="B6" s="4"/>
      <c r="C6" s="4"/>
      <c r="D6" s="4"/>
      <c r="E6" s="4"/>
      <c r="F6" s="4"/>
      <c r="G6" s="4"/>
      <c r="H6" s="20" t="s">
        <v>34</v>
      </c>
      <c r="I6" s="4"/>
      <c r="J6" s="4"/>
      <c r="K6" s="5"/>
      <c r="L6" s="5"/>
    </row>
    <row r="7" spans="1:12" ht="15" customHeight="1" x14ac:dyDescent="0.35">
      <c r="A7" s="29" t="s">
        <v>42</v>
      </c>
      <c r="B7" s="29"/>
      <c r="C7" s="29"/>
      <c r="D7" s="12"/>
      <c r="E7" s="12"/>
      <c r="F7" s="12"/>
      <c r="G7" s="12"/>
      <c r="H7" s="12"/>
      <c r="I7" s="12"/>
      <c r="J7" s="11"/>
      <c r="K7" s="5"/>
      <c r="L7" s="5"/>
    </row>
    <row r="8" spans="1:12" ht="15" customHeight="1" x14ac:dyDescent="0.35">
      <c r="A8" s="29"/>
      <c r="B8" s="29"/>
      <c r="C8" s="29"/>
      <c r="D8" s="104" t="s">
        <v>0</v>
      </c>
      <c r="E8" s="104"/>
      <c r="F8" s="104"/>
      <c r="G8" s="104"/>
      <c r="H8" s="14"/>
      <c r="I8" s="14"/>
      <c r="J8" s="13"/>
      <c r="K8" s="5"/>
      <c r="L8" s="5"/>
    </row>
    <row r="9" spans="1:12" ht="37.5" x14ac:dyDescent="0.35">
      <c r="A9" s="41" t="s">
        <v>1</v>
      </c>
      <c r="B9" s="44" t="s">
        <v>2</v>
      </c>
      <c r="C9" s="48" t="s">
        <v>35</v>
      </c>
      <c r="D9" s="61" t="s">
        <v>3</v>
      </c>
      <c r="E9" s="66" t="s">
        <v>4</v>
      </c>
      <c r="F9" s="66" t="s">
        <v>5</v>
      </c>
      <c r="G9" s="49" t="s">
        <v>6</v>
      </c>
      <c r="H9" s="54" t="s">
        <v>8</v>
      </c>
      <c r="I9" s="56" t="s">
        <v>9</v>
      </c>
      <c r="J9" s="6" t="s">
        <v>10</v>
      </c>
      <c r="K9" s="5"/>
    </row>
    <row r="10" spans="1:12" x14ac:dyDescent="0.35">
      <c r="A10" s="42"/>
      <c r="B10" s="45"/>
      <c r="C10" s="45"/>
      <c r="D10" s="62"/>
      <c r="E10" s="67"/>
      <c r="F10" s="67"/>
      <c r="G10" s="50"/>
      <c r="H10" s="47"/>
      <c r="I10" s="57"/>
      <c r="J10" s="7"/>
    </row>
    <row r="11" spans="1:12" x14ac:dyDescent="0.35">
      <c r="A11" s="42"/>
      <c r="B11" s="45"/>
      <c r="C11" s="45"/>
      <c r="D11" s="63"/>
      <c r="E11" s="68"/>
      <c r="F11" s="68"/>
      <c r="G11" s="51"/>
      <c r="H11" s="47"/>
      <c r="I11" s="58"/>
      <c r="J11" s="8"/>
    </row>
    <row r="12" spans="1:12" x14ac:dyDescent="0.35">
      <c r="A12" s="42"/>
      <c r="B12" s="45"/>
      <c r="C12" s="45"/>
      <c r="D12" s="64"/>
      <c r="E12" s="69"/>
      <c r="F12" s="69"/>
      <c r="G12" s="52"/>
      <c r="H12" s="47"/>
      <c r="I12" s="57"/>
      <c r="J12" s="7"/>
    </row>
    <row r="13" spans="1:12" x14ac:dyDescent="0.35">
      <c r="A13" s="42"/>
      <c r="B13" s="45"/>
      <c r="C13" s="45"/>
      <c r="D13" s="63"/>
      <c r="E13" s="68"/>
      <c r="F13" s="68"/>
      <c r="G13" s="51"/>
      <c r="H13" s="47"/>
      <c r="I13" s="58"/>
      <c r="J13" s="8"/>
    </row>
    <row r="14" spans="1:12" x14ac:dyDescent="0.35">
      <c r="A14" s="42"/>
      <c r="B14" s="45"/>
      <c r="C14" s="45"/>
      <c r="D14" s="64"/>
      <c r="E14" s="69"/>
      <c r="F14" s="69"/>
      <c r="G14" s="52"/>
      <c r="H14" s="47"/>
      <c r="I14" s="57"/>
      <c r="J14" s="7"/>
    </row>
    <row r="15" spans="1:12" x14ac:dyDescent="0.35">
      <c r="A15" s="42"/>
      <c r="B15" s="45"/>
      <c r="C15" s="45"/>
      <c r="D15" s="63"/>
      <c r="E15" s="68"/>
      <c r="F15" s="68"/>
      <c r="G15" s="51"/>
      <c r="H15" s="47"/>
      <c r="I15" s="58"/>
      <c r="J15" s="8"/>
    </row>
    <row r="16" spans="1:12" x14ac:dyDescent="0.35">
      <c r="A16" s="42"/>
      <c r="B16" s="45"/>
      <c r="C16" s="45"/>
      <c r="D16" s="64"/>
      <c r="E16" s="69"/>
      <c r="F16" s="69"/>
      <c r="G16" s="52"/>
      <c r="H16" s="47"/>
      <c r="I16" s="57"/>
      <c r="J16" s="7"/>
    </row>
    <row r="17" spans="1:10" x14ac:dyDescent="0.35">
      <c r="A17" s="42"/>
      <c r="B17" s="45"/>
      <c r="C17" s="45"/>
      <c r="D17" s="63"/>
      <c r="E17" s="68"/>
      <c r="F17" s="68"/>
      <c r="G17" s="51"/>
      <c r="H17" s="47"/>
      <c r="I17" s="58"/>
      <c r="J17" s="8"/>
    </row>
    <row r="18" spans="1:10" x14ac:dyDescent="0.35">
      <c r="A18" s="42"/>
      <c r="B18" s="45"/>
      <c r="C18" s="45"/>
      <c r="D18" s="64"/>
      <c r="E18" s="69"/>
      <c r="F18" s="69"/>
      <c r="G18" s="52"/>
      <c r="H18" s="47"/>
      <c r="I18" s="57"/>
      <c r="J18" s="7"/>
    </row>
    <row r="19" spans="1:10" x14ac:dyDescent="0.35">
      <c r="A19" s="42"/>
      <c r="B19" s="45"/>
      <c r="C19" s="45"/>
      <c r="D19" s="63"/>
      <c r="E19" s="68"/>
      <c r="F19" s="68"/>
      <c r="G19" s="51"/>
      <c r="H19" s="47"/>
      <c r="I19" s="58"/>
      <c r="J19" s="8"/>
    </row>
    <row r="20" spans="1:10" x14ac:dyDescent="0.35">
      <c r="A20" s="42"/>
      <c r="B20" s="45"/>
      <c r="C20" s="45"/>
      <c r="D20" s="64"/>
      <c r="E20" s="69"/>
      <c r="F20" s="69"/>
      <c r="G20" s="52"/>
      <c r="H20" s="47"/>
      <c r="I20" s="57"/>
      <c r="J20" s="7"/>
    </row>
    <row r="21" spans="1:10" x14ac:dyDescent="0.35">
      <c r="A21" s="42"/>
      <c r="B21" s="45"/>
      <c r="C21" s="45"/>
      <c r="D21" s="63"/>
      <c r="E21" s="68"/>
      <c r="F21" s="68"/>
      <c r="G21" s="51"/>
      <c r="H21" s="47"/>
      <c r="I21" s="58"/>
      <c r="J21" s="8"/>
    </row>
    <row r="22" spans="1:10" x14ac:dyDescent="0.35">
      <c r="A22" s="42"/>
      <c r="B22" s="45"/>
      <c r="C22" s="45"/>
      <c r="D22" s="64"/>
      <c r="E22" s="69"/>
      <c r="F22" s="69"/>
      <c r="G22" s="52"/>
      <c r="H22" s="47"/>
      <c r="I22" s="57"/>
      <c r="J22" s="7"/>
    </row>
    <row r="23" spans="1:10" x14ac:dyDescent="0.35">
      <c r="A23" s="42"/>
      <c r="B23" s="45"/>
      <c r="C23" s="45"/>
      <c r="D23" s="63"/>
      <c r="E23" s="68"/>
      <c r="F23" s="68"/>
      <c r="G23" s="51"/>
      <c r="H23" s="47"/>
      <c r="I23" s="59"/>
      <c r="J23" s="9"/>
    </row>
    <row r="24" spans="1:10" x14ac:dyDescent="0.35">
      <c r="A24" s="42"/>
      <c r="B24" s="45"/>
      <c r="C24" s="45"/>
      <c r="D24" s="64"/>
      <c r="E24" s="69"/>
      <c r="F24" s="69"/>
      <c r="G24" s="52"/>
      <c r="H24" s="47"/>
      <c r="I24" s="57"/>
      <c r="J24" s="7"/>
    </row>
    <row r="25" spans="1:10" x14ac:dyDescent="0.35">
      <c r="A25" s="42"/>
      <c r="B25" s="45"/>
      <c r="C25" s="45"/>
      <c r="D25" s="63"/>
      <c r="E25" s="68"/>
      <c r="F25" s="68"/>
      <c r="G25" s="51"/>
      <c r="H25" s="47"/>
      <c r="I25" s="58"/>
      <c r="J25" s="8"/>
    </row>
    <row r="26" spans="1:10" ht="15" thickBot="1" x14ac:dyDescent="0.4">
      <c r="A26" s="43"/>
      <c r="B26" s="46"/>
      <c r="C26" s="46"/>
      <c r="D26" s="65"/>
      <c r="E26" s="70"/>
      <c r="F26" s="70"/>
      <c r="G26" s="53"/>
      <c r="H26" s="55"/>
      <c r="I26" s="60"/>
      <c r="J26" s="10"/>
    </row>
    <row r="27" spans="1:10" ht="15" thickTop="1" x14ac:dyDescent="0.35">
      <c r="A27" s="71" t="s">
        <v>7</v>
      </c>
      <c r="B27" s="72">
        <f>SUBTOTAL(109,Tab_recap_Fevrier[[Espèces]:[Chèque]])</f>
        <v>0</v>
      </c>
      <c r="C27" s="73"/>
      <c r="D27" s="74"/>
      <c r="E27" s="74"/>
      <c r="F27" s="74"/>
      <c r="G27" s="75"/>
      <c r="H27" s="73">
        <f>SUBTOTAL(109,Tab_recap_Fevrier[Espèces])</f>
        <v>0</v>
      </c>
      <c r="I27" s="76">
        <f>SUBTOTAL(109,Tab_recap_Fevrier[Chèque])</f>
        <v>0</v>
      </c>
      <c r="J27" s="74">
        <f>SUBTOTAL(103,Tab_recap_Fevrier[N° chèque])</f>
        <v>0</v>
      </c>
    </row>
    <row r="28" spans="1:10" x14ac:dyDescent="0.35">
      <c r="A28" s="84"/>
    </row>
    <row r="29" spans="1:10" x14ac:dyDescent="0.35">
      <c r="B29" s="1" t="s">
        <v>41</v>
      </c>
      <c r="I29" s="105">
        <f ca="1">TODAY()</f>
        <v>44145</v>
      </c>
      <c r="J29" s="106"/>
    </row>
  </sheetData>
  <mergeCells count="2">
    <mergeCell ref="D8:G8"/>
    <mergeCell ref="I29:J29"/>
  </mergeCells>
  <pageMargins left="0.7" right="0.7" top="0.75" bottom="0.75" header="0.3" footer="0.3"/>
  <pageSetup paperSize="9" scale="98" orientation="landscape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L13"/>
  <sheetViews>
    <sheetView workbookViewId="0">
      <selection activeCell="C18" sqref="C18"/>
    </sheetView>
  </sheetViews>
  <sheetFormatPr baseColWidth="10" defaultRowHeight="14.5" x14ac:dyDescent="0.35"/>
  <cols>
    <col min="1" max="1" width="12.453125" customWidth="1"/>
    <col min="2" max="2" width="24.453125" bestFit="1" customWidth="1"/>
    <col min="3" max="3" width="13.26953125" customWidth="1"/>
    <col min="4" max="4" width="13.1796875" customWidth="1"/>
    <col min="5" max="5" width="13" customWidth="1"/>
    <col min="8" max="9" width="11.54296875" bestFit="1" customWidth="1"/>
    <col min="10" max="11" width="11.54296875" customWidth="1"/>
  </cols>
  <sheetData>
    <row r="1" spans="1:12" x14ac:dyDescent="0.35">
      <c r="A1" s="3"/>
      <c r="B1" s="3"/>
      <c r="C1" s="3"/>
      <c r="D1" s="3"/>
      <c r="E1" s="3"/>
      <c r="F1" s="3"/>
      <c r="G1" s="3"/>
      <c r="H1" s="3"/>
      <c r="I1" s="3"/>
      <c r="J1" s="3"/>
      <c r="K1" s="5"/>
      <c r="L1" s="5"/>
    </row>
    <row r="2" spans="1:12" x14ac:dyDescent="0.35">
      <c r="A2" s="3"/>
      <c r="B2" s="3"/>
      <c r="C2" s="3"/>
      <c r="D2" s="3"/>
      <c r="E2" s="3"/>
      <c r="F2" s="3"/>
      <c r="G2" s="3"/>
      <c r="H2" s="3"/>
      <c r="I2" s="3"/>
      <c r="J2" s="3"/>
      <c r="K2" s="5"/>
      <c r="L2" s="5"/>
    </row>
    <row r="3" spans="1:12" x14ac:dyDescent="0.35">
      <c r="A3" s="3"/>
      <c r="B3" s="3"/>
      <c r="C3" s="3"/>
      <c r="D3" s="3"/>
      <c r="E3" s="3"/>
      <c r="F3" s="3"/>
      <c r="G3" s="3"/>
      <c r="H3" s="3"/>
      <c r="I3" s="3"/>
      <c r="J3" s="3"/>
      <c r="K3" s="5"/>
      <c r="L3" s="5"/>
    </row>
    <row r="4" spans="1:12" x14ac:dyDescent="0.35">
      <c r="A4" s="3"/>
      <c r="B4" s="3"/>
      <c r="C4" s="3"/>
      <c r="D4" s="3"/>
      <c r="E4" s="3"/>
      <c r="F4" s="3"/>
      <c r="G4" s="3"/>
      <c r="H4" s="3"/>
      <c r="I4" s="3"/>
      <c r="J4" s="3"/>
      <c r="K4" s="5"/>
      <c r="L4" s="5"/>
    </row>
    <row r="5" spans="1:12" x14ac:dyDescent="0.35">
      <c r="A5" s="3"/>
      <c r="B5" s="3"/>
      <c r="C5" s="3"/>
      <c r="D5" s="3"/>
      <c r="E5" s="3"/>
      <c r="F5" s="3"/>
      <c r="G5" s="3"/>
      <c r="H5" s="3"/>
      <c r="I5" s="3"/>
      <c r="J5" s="3"/>
      <c r="K5" s="5"/>
      <c r="L5" s="5"/>
    </row>
    <row r="6" spans="1:12" ht="19.5" customHeight="1" x14ac:dyDescent="0.35">
      <c r="A6" s="4"/>
      <c r="B6" s="4"/>
      <c r="C6" s="4"/>
      <c r="D6" s="4"/>
      <c r="E6" s="4"/>
      <c r="F6" s="4"/>
      <c r="G6" s="4"/>
      <c r="H6" s="20" t="s">
        <v>34</v>
      </c>
      <c r="I6" s="4"/>
      <c r="J6" s="4"/>
      <c r="K6" s="5"/>
      <c r="L6" s="5"/>
    </row>
    <row r="7" spans="1:12" ht="15" customHeight="1" x14ac:dyDescent="0.35">
      <c r="A7" s="29" t="s">
        <v>44</v>
      </c>
      <c r="B7" s="29"/>
      <c r="C7" s="29"/>
      <c r="D7" s="12"/>
      <c r="E7" s="12"/>
      <c r="F7" s="12"/>
      <c r="G7" s="12"/>
      <c r="H7" s="12"/>
      <c r="I7" s="12"/>
      <c r="J7" s="11"/>
      <c r="K7" s="5"/>
      <c r="L7" s="5"/>
    </row>
    <row r="8" spans="1:12" ht="15" customHeight="1" x14ac:dyDescent="0.35">
      <c r="A8" s="29"/>
      <c r="B8" s="29"/>
      <c r="C8" s="29"/>
      <c r="D8" s="104" t="s">
        <v>0</v>
      </c>
      <c r="E8" s="104"/>
      <c r="F8" s="104"/>
      <c r="G8" s="104"/>
      <c r="H8" s="14"/>
      <c r="I8" s="14"/>
      <c r="J8" s="13"/>
      <c r="K8" s="5"/>
      <c r="L8" s="5"/>
    </row>
    <row r="9" spans="1:12" ht="37.5" x14ac:dyDescent="0.35">
      <c r="A9" s="41" t="s">
        <v>1</v>
      </c>
      <c r="B9" s="44" t="s">
        <v>2</v>
      </c>
      <c r="C9" s="48" t="s">
        <v>35</v>
      </c>
      <c r="D9" s="61" t="s">
        <v>3</v>
      </c>
      <c r="E9" s="66" t="s">
        <v>4</v>
      </c>
      <c r="F9" s="66" t="s">
        <v>5</v>
      </c>
      <c r="G9" s="49" t="s">
        <v>6</v>
      </c>
      <c r="H9" s="54" t="s">
        <v>8</v>
      </c>
      <c r="I9" s="56" t="s">
        <v>9</v>
      </c>
      <c r="J9" s="6" t="s">
        <v>10</v>
      </c>
      <c r="K9" s="5"/>
    </row>
    <row r="10" spans="1:12" ht="15" thickBot="1" x14ac:dyDescent="0.4">
      <c r="A10" s="94"/>
      <c r="B10" s="95"/>
      <c r="C10" s="96"/>
      <c r="D10" s="97"/>
      <c r="E10" s="66"/>
      <c r="F10" s="98"/>
      <c r="G10" s="99"/>
      <c r="H10" s="100"/>
      <c r="I10" s="101"/>
      <c r="J10" s="102"/>
    </row>
    <row r="11" spans="1:12" ht="15" thickTop="1" x14ac:dyDescent="0.35">
      <c r="A11" s="85" t="s">
        <v>7</v>
      </c>
      <c r="B11" s="86">
        <f>SUBTOTAL(109,Tab_recap_Mars[[Espèces]:[Chèque]])</f>
        <v>0</v>
      </c>
      <c r="C11" s="87"/>
      <c r="D11" s="88"/>
      <c r="E11" s="103"/>
      <c r="F11" s="89"/>
      <c r="G11" s="90"/>
      <c r="H11" s="91">
        <f>SUBTOTAL(109,Tab_recap_Mars[Espèces])</f>
        <v>0</v>
      </c>
      <c r="I11" s="92">
        <f>SUBTOTAL(109,Tab_recap_Mars[Chèque])</f>
        <v>0</v>
      </c>
      <c r="J11" s="93">
        <f>SUBTOTAL(103,Tab_recap_Mars[N° chèque])</f>
        <v>0</v>
      </c>
    </row>
    <row r="13" spans="1:12" x14ac:dyDescent="0.35">
      <c r="B13" s="1" t="s">
        <v>41</v>
      </c>
      <c r="I13" s="105">
        <f ca="1">TODAY()</f>
        <v>44145</v>
      </c>
      <c r="J13" s="106"/>
    </row>
  </sheetData>
  <mergeCells count="2">
    <mergeCell ref="D8:G8"/>
    <mergeCell ref="I13:J13"/>
  </mergeCells>
  <pageMargins left="0.7" right="0.7" top="0.75" bottom="0.75" header="0.3" footer="0.3"/>
  <pageSetup paperSize="9" scale="98" orientation="landscape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BCCA419-7917-4FB8-B592-2B67629492C6}">
  <ds:schemaRefs>
    <ds:schemaRef ds:uri="http://www.w3.org/2001/XMLSchema"/>
    <ds:schemaRef ds:uri="http://microsoft.data.visualization.Client.Excel/1.0"/>
  </ds:schemaRefs>
</ds:datastoreItem>
</file>

<file path=customXml/itemProps2.xml><?xml version="1.0" encoding="utf-8"?>
<ds:datastoreItem xmlns:ds="http://schemas.openxmlformats.org/officeDocument/2006/customXml" ds:itemID="{1069740F-B340-41CA-BF02-48D5453A1338}">
  <ds:schemaRefs>
    <ds:schemaRef ds:uri="http://www.w3.org/2001/XMLSchema"/>
    <ds:schemaRef ds:uri="http://microsoft.data.visualization.engine.tours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73</vt:i4>
      </vt:variant>
    </vt:vector>
  </HeadingPairs>
  <TitlesOfParts>
    <vt:vector size="80" baseType="lpstr">
      <vt:lpstr>Accueil</vt:lpstr>
      <vt:lpstr>Bordereau</vt:lpstr>
      <vt:lpstr>Suivi_Esp</vt:lpstr>
      <vt:lpstr>Liste-feuilles</vt:lpstr>
      <vt:lpstr>Janvier</vt:lpstr>
      <vt:lpstr>Fevrier</vt:lpstr>
      <vt:lpstr>Mars</vt:lpstr>
      <vt:lpstr>autres_depense</vt:lpstr>
      <vt:lpstr>budget_depense</vt:lpstr>
      <vt:lpstr>Choix_bordereau</vt:lpstr>
      <vt:lpstr>Date_depense</vt:lpstr>
      <vt:lpstr>Fournisseur_depense</vt:lpstr>
      <vt:lpstr>Mode_depense</vt:lpstr>
      <vt:lpstr>Montant_depense</vt:lpstr>
      <vt:lpstr>N_cheque</vt:lpstr>
      <vt:lpstr>Fevrier!Tab_esp_Fournisseur</vt:lpstr>
      <vt:lpstr>Janvier!Tab_esp_Fournisseur</vt:lpstr>
      <vt:lpstr>Mars!Tab_esp_Fournisseur</vt:lpstr>
      <vt:lpstr>Tab_esp_Fournisseur</vt:lpstr>
      <vt:lpstr>Fevrier!Tab_esp_montantcheque</vt:lpstr>
      <vt:lpstr>Janvier!Tab_esp_montantcheque</vt:lpstr>
      <vt:lpstr>Mars!Tab_esp_montantcheque</vt:lpstr>
      <vt:lpstr>Tab_esp_montantcheque</vt:lpstr>
      <vt:lpstr>Fevrier!Tab_esp_montantdepense</vt:lpstr>
      <vt:lpstr>Janvier!Tab_esp_montantdepense</vt:lpstr>
      <vt:lpstr>Mars!Tab_esp_montantdepense</vt:lpstr>
      <vt:lpstr>Tab_esp_montantdepense</vt:lpstr>
      <vt:lpstr>Fevrier!tab_esp_Ncheque</vt:lpstr>
      <vt:lpstr>Janvier!tab_esp_Ncheque</vt:lpstr>
      <vt:lpstr>Mars!tab_esp_Ncheque</vt:lpstr>
      <vt:lpstr>tab_esp_Ncheque</vt:lpstr>
      <vt:lpstr>Fevrier!Tab_esp_objet</vt:lpstr>
      <vt:lpstr>Janvier!Tab_esp_objet</vt:lpstr>
      <vt:lpstr>Mars!Tab_esp_objet</vt:lpstr>
      <vt:lpstr>Tab_esp_objet</vt:lpstr>
      <vt:lpstr>Fevrier!Tab_recap_ali</vt:lpstr>
      <vt:lpstr>Janvier!Tab_recap_ali</vt:lpstr>
      <vt:lpstr>Mars!Tab_recap_ali</vt:lpstr>
      <vt:lpstr>Tab_recap_ali</vt:lpstr>
      <vt:lpstr>Fevrier!Tab_recap_autre</vt:lpstr>
      <vt:lpstr>Janvier!Tab_recap_autre</vt:lpstr>
      <vt:lpstr>Mars!Tab_recap_autre</vt:lpstr>
      <vt:lpstr>Tab_recap_autre</vt:lpstr>
      <vt:lpstr>Fevrier!Tab_recap_cheque</vt:lpstr>
      <vt:lpstr>Janvier!Tab_recap_cheque</vt:lpstr>
      <vt:lpstr>Mars!Tab_recap_cheque</vt:lpstr>
      <vt:lpstr>Tab_recap_cheque</vt:lpstr>
      <vt:lpstr>Fevrier!Tab_recap_date</vt:lpstr>
      <vt:lpstr>Janvier!Tab_recap_date</vt:lpstr>
      <vt:lpstr>Mars!Tab_recap_date</vt:lpstr>
      <vt:lpstr>Tab_recap_date</vt:lpstr>
      <vt:lpstr>Fevrier!Tab_recap_esp</vt:lpstr>
      <vt:lpstr>Janvier!Tab_recap_esp</vt:lpstr>
      <vt:lpstr>Mars!Tab_recap_esp</vt:lpstr>
      <vt:lpstr>Tab_recap_esp</vt:lpstr>
      <vt:lpstr>Fevrier!Tab_recap_Fournisseur</vt:lpstr>
      <vt:lpstr>Janvier!Tab_recap_Fournisseur</vt:lpstr>
      <vt:lpstr>Mars!Tab_recap_Fournisseur</vt:lpstr>
      <vt:lpstr>Tab_recap_Fournisseur</vt:lpstr>
      <vt:lpstr>Fevrier!Tab_recap_Ncheque</vt:lpstr>
      <vt:lpstr>Janvier!Tab_recap_Ncheque</vt:lpstr>
      <vt:lpstr>Mars!Tab_recap_Ncheque</vt:lpstr>
      <vt:lpstr>Tab_recap_Ncheque</vt:lpstr>
      <vt:lpstr>Fevrier!Tab_recap_peda</vt:lpstr>
      <vt:lpstr>Janvier!Tab_recap_peda</vt:lpstr>
      <vt:lpstr>Mars!Tab_recap_peda</vt:lpstr>
      <vt:lpstr>Tab_recap_peda</vt:lpstr>
      <vt:lpstr>Fevrier!Tab_recap_sortie</vt:lpstr>
      <vt:lpstr>Janvier!Tab_recap_sortie</vt:lpstr>
      <vt:lpstr>Mars!Tab_recap_sortie</vt:lpstr>
      <vt:lpstr>Tab_recap_sortie</vt:lpstr>
      <vt:lpstr>Fevrier!Titre</vt:lpstr>
      <vt:lpstr>Janvier!Titre</vt:lpstr>
      <vt:lpstr>Mars!Titre</vt:lpstr>
      <vt:lpstr>Titre</vt:lpstr>
      <vt:lpstr>Fevrier!Zone_saisie</vt:lpstr>
      <vt:lpstr>Janvier!Zone_saisie</vt:lpstr>
      <vt:lpstr>Mars!Zone_saisie</vt:lpstr>
      <vt:lpstr>Zone_saisie</vt:lpstr>
      <vt:lpstr>Zone_saisie_accueil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YZIQUEL</dc:creator>
  <cp:lastModifiedBy>Michel</cp:lastModifiedBy>
  <cp:lastPrinted>2020-11-06T13:13:17Z</cp:lastPrinted>
  <dcterms:created xsi:type="dcterms:W3CDTF">2020-09-25T12:22:07Z</dcterms:created>
  <dcterms:modified xsi:type="dcterms:W3CDTF">2020-11-10T13:05:11Z</dcterms:modified>
</cp:coreProperties>
</file>