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licenciement NC -&gt; Cadre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3" i="5" l="1"/>
  <c r="L23" i="5"/>
  <c r="H23" i="5"/>
  <c r="G23" i="5"/>
  <c r="H16" i="5"/>
  <c r="G16" i="5"/>
  <c r="L26" i="5"/>
  <c r="L27" i="5"/>
  <c r="I23" i="5"/>
  <c r="I25" i="5" s="1"/>
  <c r="G26" i="5"/>
  <c r="I16" i="5"/>
  <c r="I18" i="5" s="1"/>
  <c r="D18" i="5" s="1"/>
  <c r="G19" i="5"/>
  <c r="G20" i="5"/>
  <c r="G21" i="5"/>
  <c r="N23" i="5" l="1"/>
  <c r="N25" i="5" s="1"/>
  <c r="N27" i="5"/>
  <c r="O25" i="5"/>
  <c r="I26" i="5"/>
  <c r="J25" i="5"/>
  <c r="J27" i="5"/>
  <c r="I27" i="5"/>
  <c r="J26" i="5"/>
  <c r="J20" i="5"/>
  <c r="E20" i="5" s="1"/>
  <c r="J21" i="5"/>
  <c r="E21" i="5" s="1"/>
  <c r="I21" i="5"/>
  <c r="D21" i="5" s="1"/>
  <c r="I19" i="5"/>
  <c r="D19" i="5" s="1"/>
  <c r="I20" i="5"/>
  <c r="D20" i="5" s="1"/>
  <c r="J18" i="5"/>
  <c r="J19" i="5"/>
  <c r="E19" i="5" s="1"/>
  <c r="E14" i="5"/>
  <c r="B14" i="5"/>
  <c r="O27" i="5" l="1"/>
  <c r="E27" i="5" s="1"/>
  <c r="O26" i="5"/>
  <c r="N26" i="5"/>
  <c r="E25" i="5"/>
  <c r="D25" i="5"/>
  <c r="A14" i="5"/>
  <c r="D14" i="5"/>
  <c r="D27" i="5" l="1"/>
  <c r="E26" i="5"/>
  <c r="D26" i="5"/>
  <c r="D10" i="5"/>
  <c r="E10" i="5"/>
</calcChain>
</file>

<file path=xl/sharedStrings.xml><?xml version="1.0" encoding="utf-8"?>
<sst xmlns="http://schemas.openxmlformats.org/spreadsheetml/2006/main" count="43" uniqueCount="29">
  <si>
    <t>Salarié :</t>
  </si>
  <si>
    <t>Date d'entrée :</t>
  </si>
  <si>
    <t>Date de sortie :</t>
  </si>
  <si>
    <t xml:space="preserve">Age </t>
  </si>
  <si>
    <t>Critères</t>
  </si>
  <si>
    <t>Catégorie :</t>
  </si>
  <si>
    <t>Information Salarié</t>
  </si>
  <si>
    <t>Non cadre puis Cadre</t>
  </si>
  <si>
    <t>Passage Cadre</t>
  </si>
  <si>
    <t>NON CADRE</t>
  </si>
  <si>
    <t>CADRE</t>
  </si>
  <si>
    <t>Années</t>
  </si>
  <si>
    <t>Mois</t>
  </si>
  <si>
    <t>Ancienneté Non Cadre Calculé</t>
  </si>
  <si>
    <t>Ancienneté Cadre Calculé</t>
  </si>
  <si>
    <t>Ancienneté total calculé (Non cadre + Cadre)</t>
  </si>
  <si>
    <t>BOB MORANE</t>
  </si>
  <si>
    <t>Ancienneté</t>
  </si>
  <si>
    <t>11 à 20 ans inclus</t>
  </si>
  <si>
    <t>21 à 30 ans inclus</t>
  </si>
  <si>
    <t>année au dela de 30 ans</t>
  </si>
  <si>
    <t>année de 0 à 10 ans d'ancienneté</t>
  </si>
  <si>
    <t>année de 11 à 15 ans d'ancienneté</t>
  </si>
  <si>
    <t>année sup. a 15 ans d'ancienneté</t>
  </si>
  <si>
    <t>année pleine total Non Cadre</t>
  </si>
  <si>
    <t>mois</t>
  </si>
  <si>
    <t>années</t>
  </si>
  <si>
    <t>à</t>
  </si>
  <si>
    <t>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</si>
</sst>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5" formatCode="0&quot; an(s)&quot;"/>
    <numFmt numFmtId="166" formatCode="0&quot; mois&quot;"/>
    <numFmt numFmtId="167" formatCode="0&quot; ans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0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1D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55">
    <xf numFmtId="0" fontId="0" fillId="0" borderId="0" xfId="0"/>
    <xf numFmtId="0" fontId="1" fillId="3" borderId="3" xfId="0" applyFont="1" applyFill="1" applyBorder="1"/>
    <xf numFmtId="14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5" borderId="6" xfId="0" applyNumberFormat="1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1" fillId="5" borderId="15" xfId="0" applyFont="1" applyFill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17" xfId="0" applyNumberFormat="1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0" borderId="21" xfId="0" applyFont="1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6" fontId="0" fillId="0" borderId="15" xfId="0" applyNumberFormat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166" fontId="0" fillId="0" borderId="6" xfId="0" applyNumberFormat="1" applyBorder="1" applyAlignment="1">
      <alignment horizontal="center"/>
    </xf>
    <xf numFmtId="0" fontId="1" fillId="3" borderId="3" xfId="0" applyFont="1" applyFill="1" applyBorder="1" applyAlignment="1">
      <alignment horizontal="left"/>
    </xf>
    <xf numFmtId="14" fontId="0" fillId="0" borderId="22" xfId="0" applyNumberFormat="1" applyBorder="1" applyAlignment="1">
      <alignment horizontal="center"/>
    </xf>
    <xf numFmtId="43" fontId="6" fillId="0" borderId="0" xfId="1" applyFont="1"/>
    <xf numFmtId="43" fontId="6" fillId="0" borderId="0" xfId="1" applyFont="1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166" fontId="0" fillId="0" borderId="18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167" fontId="0" fillId="0" borderId="18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7" fillId="0" borderId="18" xfId="0" applyFon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166" fontId="0" fillId="3" borderId="15" xfId="0" applyNumberForma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D1D1"/>
      <color rgb="FFFFDDDD"/>
      <color rgb="FFFFC1C1"/>
      <color rgb="FFFF9F9F"/>
      <color rgb="FFFF7D7D"/>
      <color rgb="FFFFFFD9"/>
      <color rgb="FFFFFFC1"/>
      <color rgb="FFFF967D"/>
      <color rgb="FFFFCD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0.39997558519241921"/>
    <pageSetUpPr fitToPage="1"/>
  </sheetPr>
  <dimension ref="A1:O27"/>
  <sheetViews>
    <sheetView showZeros="0" tabSelected="1" zoomScale="90" zoomScaleNormal="90" workbookViewId="0">
      <selection activeCell="G9" sqref="G9"/>
    </sheetView>
  </sheetViews>
  <sheetFormatPr baseColWidth="10" defaultRowHeight="14.5" x14ac:dyDescent="0.35"/>
  <cols>
    <col min="1" max="2" width="22.1796875" customWidth="1"/>
    <col min="3" max="3" width="10.453125" customWidth="1"/>
    <col min="4" max="5" width="22.1796875" customWidth="1"/>
    <col min="7" max="7" width="14.81640625" bestFit="1" customWidth="1"/>
    <col min="11" max="11" width="5.1796875" customWidth="1"/>
  </cols>
  <sheetData>
    <row r="1" spans="1:9" ht="16" thickBot="1" x14ac:dyDescent="0.4">
      <c r="A1" s="38" t="s">
        <v>6</v>
      </c>
      <c r="B1" s="39"/>
      <c r="C1" s="39"/>
      <c r="D1" s="39"/>
      <c r="E1" s="39"/>
    </row>
    <row r="2" spans="1:9" ht="15" thickBot="1" x14ac:dyDescent="0.4"/>
    <row r="3" spans="1:9" ht="15" thickBot="1" x14ac:dyDescent="0.4">
      <c r="A3" s="1" t="s">
        <v>0</v>
      </c>
      <c r="B3" s="4" t="s">
        <v>16</v>
      </c>
      <c r="D3" s="20" t="s">
        <v>5</v>
      </c>
      <c r="E3" s="21" t="s">
        <v>7</v>
      </c>
    </row>
    <row r="4" spans="1:9" ht="15" thickBot="1" x14ac:dyDescent="0.4">
      <c r="B4" s="5"/>
    </row>
    <row r="5" spans="1:9" ht="15" thickBot="1" x14ac:dyDescent="0.4">
      <c r="A5" s="1" t="s">
        <v>3</v>
      </c>
      <c r="B5" s="3"/>
      <c r="D5" s="20" t="s">
        <v>1</v>
      </c>
      <c r="E5" s="21">
        <v>37562</v>
      </c>
    </row>
    <row r="6" spans="1:9" ht="15" thickBot="1" x14ac:dyDescent="0.4"/>
    <row r="7" spans="1:9" ht="15" thickBot="1" x14ac:dyDescent="0.4">
      <c r="A7" s="1" t="s">
        <v>8</v>
      </c>
      <c r="B7" s="2">
        <v>38078</v>
      </c>
      <c r="D7" s="20" t="s">
        <v>2</v>
      </c>
      <c r="E7" s="21">
        <v>44165</v>
      </c>
    </row>
    <row r="8" spans="1:9" ht="15" thickBot="1" x14ac:dyDescent="0.4"/>
    <row r="9" spans="1:9" x14ac:dyDescent="0.35">
      <c r="A9" s="40" t="s">
        <v>15</v>
      </c>
      <c r="B9" s="41"/>
      <c r="C9" s="42"/>
      <c r="D9" s="12" t="s">
        <v>11</v>
      </c>
      <c r="E9" s="12" t="s">
        <v>12</v>
      </c>
    </row>
    <row r="10" spans="1:9" ht="15" thickBot="1" x14ac:dyDescent="0.4">
      <c r="A10" s="43"/>
      <c r="B10" s="44"/>
      <c r="C10" s="45"/>
      <c r="D10" s="13">
        <f>A14+D14+INT((B14+E14)/12)</f>
        <v>0</v>
      </c>
      <c r="E10" s="13">
        <f>MOD(B14+E14,12)</f>
        <v>0</v>
      </c>
    </row>
    <row r="11" spans="1:9" ht="15" thickBot="1" x14ac:dyDescent="0.4">
      <c r="A11" s="22"/>
      <c r="B11" s="22"/>
      <c r="C11" s="22"/>
      <c r="D11" s="22"/>
    </row>
    <row r="12" spans="1:9" ht="15" thickBot="1" x14ac:dyDescent="0.4">
      <c r="A12" s="36" t="s">
        <v>13</v>
      </c>
      <c r="B12" s="37"/>
      <c r="D12" s="34" t="s">
        <v>14</v>
      </c>
      <c r="E12" s="35"/>
    </row>
    <row r="13" spans="1:9" x14ac:dyDescent="0.35">
      <c r="A13" s="7" t="s">
        <v>11</v>
      </c>
      <c r="B13" s="8" t="s">
        <v>12</v>
      </c>
      <c r="D13" s="9" t="s">
        <v>11</v>
      </c>
      <c r="E13" s="10" t="s">
        <v>12</v>
      </c>
    </row>
    <row r="14" spans="1:9" ht="15" thickBot="1" x14ac:dyDescent="0.4">
      <c r="A14" s="11">
        <f>INT(A11)</f>
        <v>0</v>
      </c>
      <c r="B14" s="6">
        <f>MOD(A11,1)*12</f>
        <v>0</v>
      </c>
      <c r="D14" s="11">
        <f>INT(D11)</f>
        <v>0</v>
      </c>
      <c r="E14" s="6">
        <f>MOD(D11,1)*12</f>
        <v>0</v>
      </c>
    </row>
    <row r="15" spans="1:9" ht="14.5" customHeight="1" thickBot="1" x14ac:dyDescent="0.4">
      <c r="E15" s="22"/>
    </row>
    <row r="16" spans="1:9" ht="14.5" customHeight="1" thickBot="1" x14ac:dyDescent="0.4">
      <c r="A16" s="46" t="s">
        <v>9</v>
      </c>
      <c r="B16" s="47"/>
      <c r="C16" s="47"/>
      <c r="D16" s="47"/>
      <c r="E16" s="47"/>
      <c r="G16" s="53">
        <f>E5</f>
        <v>37562</v>
      </c>
      <c r="H16" s="53">
        <f>B7</f>
        <v>38078</v>
      </c>
      <c r="I16">
        <f>DATEDIF(G16,H16,"y")+DATEDIF(G16,H16,"ym")/12</f>
        <v>1.3333333333333333</v>
      </c>
    </row>
    <row r="17" spans="1:15" ht="14.5" customHeight="1" thickBot="1" x14ac:dyDescent="0.4">
      <c r="A17" s="28" t="s">
        <v>4</v>
      </c>
      <c r="B17" s="29"/>
      <c r="C17" s="30" t="s">
        <v>17</v>
      </c>
      <c r="D17" s="31"/>
      <c r="E17" s="31"/>
      <c r="G17" s="52" t="s">
        <v>28</v>
      </c>
      <c r="H17" s="52" t="s">
        <v>27</v>
      </c>
      <c r="I17" s="52" t="s">
        <v>26</v>
      </c>
      <c r="J17" s="52" t="s">
        <v>25</v>
      </c>
    </row>
    <row r="18" spans="1:15" ht="14.5" customHeight="1" x14ac:dyDescent="0.35">
      <c r="A18" s="32" t="s">
        <v>24</v>
      </c>
      <c r="B18" s="33"/>
      <c r="D18" s="14">
        <f t="shared" ref="D18:E21" si="0">I18</f>
        <v>1</v>
      </c>
      <c r="E18" s="54"/>
      <c r="G18" s="51">
        <v>0</v>
      </c>
      <c r="H18" s="50">
        <v>10</v>
      </c>
      <c r="I18" s="49">
        <f>MAX(0,MIN(INT($I$16)-G18,H18-G18))</f>
        <v>1</v>
      </c>
      <c r="J18" s="48">
        <f>(MAX(0,MIN(($I$16)-G18,H18-G18))-MAX(0,MIN(INT($I$16)-G18,H18-G18)))*12</f>
        <v>3.9999999999999991</v>
      </c>
    </row>
    <row r="19" spans="1:15" ht="14.5" customHeight="1" x14ac:dyDescent="0.35">
      <c r="A19" s="24" t="s">
        <v>18</v>
      </c>
      <c r="B19" s="25"/>
      <c r="D19" s="15">
        <f t="shared" si="0"/>
        <v>0</v>
      </c>
      <c r="E19" s="18">
        <f t="shared" si="0"/>
        <v>0</v>
      </c>
      <c r="G19" s="50">
        <f>H18</f>
        <v>10</v>
      </c>
      <c r="H19" s="50">
        <v>20</v>
      </c>
      <c r="I19" s="49">
        <f>MAX(0,MIN(INT($I$16)-G19,H19-G19))</f>
        <v>0</v>
      </c>
      <c r="J19" s="48">
        <f>(MAX(0,MIN(($I$16)-G19,H19-G19))-MAX(0,MIN(INT($I$16)-G19,H19-G19)))*12</f>
        <v>0</v>
      </c>
    </row>
    <row r="20" spans="1:15" ht="14.5" customHeight="1" x14ac:dyDescent="0.35">
      <c r="A20" s="24" t="s">
        <v>19</v>
      </c>
      <c r="B20" s="25"/>
      <c r="D20" s="15">
        <f t="shared" si="0"/>
        <v>0</v>
      </c>
      <c r="E20" s="18">
        <f t="shared" si="0"/>
        <v>0</v>
      </c>
      <c r="G20" s="50">
        <f>H19</f>
        <v>20</v>
      </c>
      <c r="H20" s="50">
        <v>30</v>
      </c>
      <c r="I20" s="49">
        <f>MAX(0,MIN(INT($I$16)-G20,H20-G20))</f>
        <v>0</v>
      </c>
      <c r="J20" s="48">
        <f>(MAX(0,MIN(($I$16)-G20,H20-G20))-MAX(0,MIN(INT($I$16)-G20,H20-G20)))*12</f>
        <v>0</v>
      </c>
    </row>
    <row r="21" spans="1:15" ht="14.5" customHeight="1" thickBot="1" x14ac:dyDescent="0.4">
      <c r="A21" s="26" t="s">
        <v>20</v>
      </c>
      <c r="B21" s="27"/>
      <c r="D21" s="16">
        <f t="shared" si="0"/>
        <v>0</v>
      </c>
      <c r="E21" s="19">
        <f t="shared" si="0"/>
        <v>0</v>
      </c>
      <c r="G21" s="50">
        <f>H20</f>
        <v>30</v>
      </c>
      <c r="H21" s="50">
        <v>99</v>
      </c>
      <c r="I21" s="49">
        <f>MAX(0,MIN(INT($I$16)-G21,H21-G21))</f>
        <v>0</v>
      </c>
      <c r="J21" s="48">
        <f>(MAX(0,MIN(($I$16)-G21,H21-G21))-MAX(0,MIN(INT($I$16)-G21,H21-G21)))*12</f>
        <v>0</v>
      </c>
    </row>
    <row r="22" spans="1:15" ht="14.5" customHeight="1" thickBot="1" x14ac:dyDescent="0.4">
      <c r="E22" s="22"/>
    </row>
    <row r="23" spans="1:15" ht="14.5" customHeight="1" thickBot="1" x14ac:dyDescent="0.4">
      <c r="A23" s="46" t="s">
        <v>10</v>
      </c>
      <c r="B23" s="47"/>
      <c r="C23" s="47"/>
      <c r="D23" s="47"/>
      <c r="E23" s="47"/>
      <c r="G23" s="53">
        <f>E5</f>
        <v>37562</v>
      </c>
      <c r="H23" s="53">
        <f>B7</f>
        <v>38078</v>
      </c>
      <c r="I23">
        <f>DATEDIF(G23,H23,"y")+DATEDIF(G23,H23,"ym")/12</f>
        <v>1.3333333333333333</v>
      </c>
      <c r="L23" s="53">
        <f>E5</f>
        <v>37562</v>
      </c>
      <c r="M23" s="53">
        <f>E7</f>
        <v>44165</v>
      </c>
      <c r="N23">
        <f>DATEDIF(L23,M23,"y")+DATEDIF(L23,M23,"ym")/12</f>
        <v>18</v>
      </c>
    </row>
    <row r="24" spans="1:15" ht="14.5" customHeight="1" thickBot="1" x14ac:dyDescent="0.4">
      <c r="A24" s="28" t="s">
        <v>4</v>
      </c>
      <c r="B24" s="29"/>
      <c r="C24" s="30" t="s">
        <v>17</v>
      </c>
      <c r="D24" s="31"/>
      <c r="E24" s="31"/>
      <c r="G24" s="52" t="s">
        <v>28</v>
      </c>
      <c r="H24" s="52" t="s">
        <v>27</v>
      </c>
      <c r="I24" s="52" t="s">
        <v>26</v>
      </c>
      <c r="J24" s="52" t="s">
        <v>25</v>
      </c>
      <c r="L24" s="52" t="s">
        <v>28</v>
      </c>
      <c r="M24" s="52" t="s">
        <v>27</v>
      </c>
      <c r="N24" s="52" t="s">
        <v>26</v>
      </c>
      <c r="O24" s="52" t="s">
        <v>25</v>
      </c>
    </row>
    <row r="25" spans="1:15" ht="14.5" customHeight="1" x14ac:dyDescent="0.35">
      <c r="A25" s="32" t="s">
        <v>21</v>
      </c>
      <c r="B25" s="33"/>
      <c r="C25" s="23"/>
      <c r="D25" s="14">
        <f>INT(N25+O25/12-I25-J25/12)</f>
        <v>8</v>
      </c>
      <c r="E25" s="17">
        <f>MOD((N25+O25/12-I25-J25/12),1)*12</f>
        <v>7.9999999999999929</v>
      </c>
      <c r="G25" s="51">
        <v>0</v>
      </c>
      <c r="H25" s="50">
        <v>10</v>
      </c>
      <c r="I25" s="49">
        <f>MAX(0,MIN(INT($I$23)-G25,H25-G25))</f>
        <v>1</v>
      </c>
      <c r="J25" s="48">
        <f>(MAX(0,MIN(($I$23)-G25,H25-G25))-MAX(0,MIN(INT($I$23)-G25,H25-G25)))*12</f>
        <v>3.9999999999999991</v>
      </c>
      <c r="L25" s="51">
        <v>0</v>
      </c>
      <c r="M25" s="50">
        <v>10</v>
      </c>
      <c r="N25" s="49">
        <f>MAX(0,MIN(INT($N$23)-L25,M25-L25))</f>
        <v>10</v>
      </c>
      <c r="O25" s="48">
        <f>(MAX(0,MIN(($N$23)-L25,M25-L25))-MAX(0,MIN(INT($N$23)-L25,M25-L25)))*12</f>
        <v>0</v>
      </c>
    </row>
    <row r="26" spans="1:15" ht="14.5" customHeight="1" x14ac:dyDescent="0.35">
      <c r="A26" s="24" t="s">
        <v>22</v>
      </c>
      <c r="B26" s="25"/>
      <c r="C26" s="23"/>
      <c r="D26" s="15">
        <f t="shared" ref="D26:D27" si="1">INT(N26+O26/12-I26-J26/12)</f>
        <v>8</v>
      </c>
      <c r="E26" s="18">
        <f t="shared" ref="E26:E27" si="2">MOD((N26+O26/12-I26-J26/12),1)*12</f>
        <v>0</v>
      </c>
      <c r="G26" s="50">
        <f>H25</f>
        <v>10</v>
      </c>
      <c r="H26" s="50">
        <v>15</v>
      </c>
      <c r="I26" s="49">
        <f>MAX(0,MIN(INT($I$23)-G26,H26-G26))</f>
        <v>0</v>
      </c>
      <c r="J26" s="48">
        <f>(MAX(0,MIN(($I$23)-G26,H26-G26))-MAX(0,MIN(INT($I$23)-G26,H26-G26)))*12</f>
        <v>0</v>
      </c>
      <c r="L26" s="50">
        <f>M25</f>
        <v>10</v>
      </c>
      <c r="M26" s="50">
        <v>20</v>
      </c>
      <c r="N26" s="49">
        <f>MAX(0,MIN(INT($N$23)-L26,M26-L26))</f>
        <v>8</v>
      </c>
      <c r="O26" s="48">
        <f>(MAX(0,MIN(($N$23)-L26,M26-L26))-MAX(0,MIN(INT($N$23)-L26,M26-L26)))*12</f>
        <v>0</v>
      </c>
    </row>
    <row r="27" spans="1:15" ht="14.5" customHeight="1" thickBot="1" x14ac:dyDescent="0.4">
      <c r="A27" s="26" t="s">
        <v>23</v>
      </c>
      <c r="B27" s="27"/>
      <c r="C27" s="23"/>
      <c r="D27" s="16">
        <f t="shared" si="1"/>
        <v>0</v>
      </c>
      <c r="E27" s="19">
        <f t="shared" si="2"/>
        <v>0</v>
      </c>
      <c r="G27" s="50">
        <v>15</v>
      </c>
      <c r="H27" s="50">
        <v>99</v>
      </c>
      <c r="I27" s="49">
        <f>MAX(0,MIN(INT($I$23)-G27,H27-G27))</f>
        <v>0</v>
      </c>
      <c r="J27" s="48">
        <f>(MAX(0,MIN(($I$23)-G27,H27-G27))-MAX(0,MIN(INT($I$23)-G27,H27-G27)))*12</f>
        <v>0</v>
      </c>
      <c r="L27" s="50">
        <f>M26</f>
        <v>20</v>
      </c>
      <c r="M27" s="50">
        <v>30</v>
      </c>
      <c r="N27" s="49">
        <f>MAX(0,MIN(INT($N$23)-L27,M27-L27))</f>
        <v>0</v>
      </c>
      <c r="O27" s="48">
        <f>(MAX(0,MIN(($N$23)-L27,M27-L27))-MAX(0,MIN(INT($N$23)-L27,M27-L27)))*12</f>
        <v>0</v>
      </c>
    </row>
  </sheetData>
  <mergeCells count="17">
    <mergeCell ref="D12:E12"/>
    <mergeCell ref="A12:B12"/>
    <mergeCell ref="A1:E1"/>
    <mergeCell ref="A9:C10"/>
    <mergeCell ref="A23:E23"/>
    <mergeCell ref="A16:E16"/>
    <mergeCell ref="A17:B17"/>
    <mergeCell ref="A18:B18"/>
    <mergeCell ref="C17:E17"/>
    <mergeCell ref="A21:B21"/>
    <mergeCell ref="A19:B19"/>
    <mergeCell ref="A20:B20"/>
    <mergeCell ref="A26:B26"/>
    <mergeCell ref="A27:B27"/>
    <mergeCell ref="A24:B24"/>
    <mergeCell ref="C24:E24"/>
    <mergeCell ref="A25:B25"/>
  </mergeCells>
  <pageMargins left="0.7" right="0.7" top="0.75" bottom="0.75" header="0.3" footer="0.3"/>
  <pageSetup paperSize="9" scale="9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licenciement NC -&gt; Cadre</vt:lpstr>
    </vt:vector>
  </TitlesOfParts>
  <Company>Groupe SAMSE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PONA Benjamin</dc:creator>
  <cp:lastModifiedBy>Michel</cp:lastModifiedBy>
  <cp:lastPrinted>2020-08-20T13:43:45Z</cp:lastPrinted>
  <dcterms:created xsi:type="dcterms:W3CDTF">2020-02-14T09:41:56Z</dcterms:created>
  <dcterms:modified xsi:type="dcterms:W3CDTF">2020-11-06T04:03:25Z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