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ompta par mois" sheetId="1" r:id="rId1"/>
  </sheets>
  <functionGroups builtInGroupCount="18"/>
  <externalReferences>
    <externalReference r:id="rId2"/>
  </externalReferences>
  <definedNames>
    <definedName name="_xlnm._FilterDatabase" localSheetId="0" hidden="1">'Compta par mois'!#REF!</definedName>
    <definedName name="Adresse" comment="liste des clients dans bilan détaillé">[1]!Tableau_bilan_détaillé[Adresse]</definedName>
    <definedName name="code_postal" comment="liste déroulante des codes postales">[1]Liste_Communes!$B$1:$B$363</definedName>
    <definedName name="commune_sarthe" comment="liste déroulante des communes">[1]Liste_Communes!$C$1:$C$363</definedName>
    <definedName name="communes" comment="liste des communes intervenus pour un nids">[1]!Tableau_bilan_détaillé[Commune]</definedName>
    <definedName name="config_désignations">[1]Config!$F$3:$F$8</definedName>
    <definedName name="config_facturation" comment="DEVIS OU FACTURE">[1]Config!$E$3:$E$5</definedName>
    <definedName name="config_mouvements">[1]Config!$G$4:$G$26</definedName>
    <definedName name="config_prestation_nids" comment="liste déroulante des prestations d' interventions">[1]Config!$H$3:$H$28</definedName>
    <definedName name="config_tarifs_nids" comment="liste déroulante des tarifs">[1]Config!$I$3:$I$25</definedName>
    <definedName name="config_trimestre">[1]Config!$K$3:$K$7</definedName>
    <definedName name="config_tva" comment="taux de tva">[1]Config!$J$4:$J$6</definedName>
    <definedName name="dates" comment="liste des dates d'interventions clients &quot;bilan&quot;">[1]!Tableau_bilan_détaillé[date]</definedName>
    <definedName name="encaissements" comment="liste des modes de paiements des clients &quot;bilan&quot;">[1]!Tableau_bilan_détaillé[Encaissements]</definedName>
    <definedName name="listeN°_FACTURE" comment="liste des factures réalisées" localSheetId="0">[1]Bilan_Détaillé!$I$9:$I$11</definedName>
    <definedName name="TITRES">'Compta par mois'!$B$1:$H$4</definedName>
    <definedName name="_xlnm.Print_Area" localSheetId="0">'Compta par mois'!$B$5:$H$25</definedName>
  </definedNames>
  <calcPr calcId="152511"/>
</workbook>
</file>

<file path=xl/calcChain.xml><?xml version="1.0" encoding="utf-8"?>
<calcChain xmlns="http://schemas.openxmlformats.org/spreadsheetml/2006/main">
  <c r="A26" i="1" l="1"/>
  <c r="A2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B264" i="1"/>
  <c r="A264" i="1" s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B241" i="1"/>
  <c r="A241" i="1" s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B214" i="1"/>
  <c r="A214" i="1" s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B184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B157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B129" i="1"/>
  <c r="A129" i="1" s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B104" i="1"/>
  <c r="A104" i="1" s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B83" i="1"/>
  <c r="A83" i="1" s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B66" i="1"/>
  <c r="A66" i="1" s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B50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T27" i="1"/>
  <c r="T26" i="1"/>
  <c r="T25" i="1"/>
  <c r="T24" i="1"/>
  <c r="T23" i="1"/>
  <c r="T21" i="1"/>
  <c r="T20" i="1"/>
  <c r="T19" i="1"/>
  <c r="T18" i="1"/>
  <c r="T17" i="1"/>
  <c r="T16" i="1"/>
  <c r="P16" i="1"/>
  <c r="T15" i="1"/>
  <c r="T14" i="1"/>
  <c r="T13" i="1"/>
  <c r="T12" i="1"/>
  <c r="T11" i="1"/>
  <c r="R11" i="1"/>
  <c r="T10" i="1"/>
  <c r="T9" i="1"/>
  <c r="T8" i="1"/>
  <c r="T7" i="1"/>
  <c r="S7" i="1"/>
  <c r="R7" i="1"/>
  <c r="Q7" i="1"/>
  <c r="P7" i="1"/>
  <c r="T6" i="1"/>
  <c r="S6" i="1"/>
  <c r="Q6" i="1"/>
  <c r="P6" i="1"/>
  <c r="T5" i="1"/>
  <c r="P14" i="1" s="1"/>
  <c r="S5" i="1"/>
  <c r="R5" i="1"/>
  <c r="Q5" i="1"/>
  <c r="P5" i="1"/>
  <c r="H3" i="1"/>
  <c r="H4" i="1" s="1"/>
  <c r="A17" i="1"/>
  <c r="A21" i="1"/>
  <c r="A25" i="1"/>
  <c r="A24" i="1"/>
  <c r="A18" i="1"/>
  <c r="A22" i="1"/>
  <c r="A19" i="1"/>
  <c r="A23" i="1"/>
  <c r="A20" i="1"/>
  <c r="A8" i="1"/>
  <c r="A9" i="1"/>
  <c r="A13" i="1"/>
  <c r="A16" i="1"/>
  <c r="A10" i="1"/>
  <c r="A14" i="1"/>
  <c r="A11" i="1"/>
  <c r="A15" i="1"/>
  <c r="A12" i="1"/>
  <c r="R6" i="1" l="1"/>
  <c r="O2" i="1"/>
  <c r="O7" i="1"/>
  <c r="P2" i="1"/>
</calcChain>
</file>

<file path=xl/sharedStrings.xml><?xml version="1.0" encoding="utf-8"?>
<sst xmlns="http://schemas.openxmlformats.org/spreadsheetml/2006/main" count="91" uniqueCount="43">
  <si>
    <t>dates</t>
  </si>
  <si>
    <t>Désignations</t>
  </si>
  <si>
    <t>MOUVEMENTS</t>
  </si>
  <si>
    <t>Dépense ttc</t>
  </si>
  <si>
    <t>TVA Payé</t>
  </si>
  <si>
    <t>CREDIT</t>
  </si>
  <si>
    <t>DEBIT</t>
  </si>
  <si>
    <t>controles</t>
  </si>
  <si>
    <t>contrôle</t>
  </si>
  <si>
    <t>COMPTA 2020</t>
  </si>
  <si>
    <t xml:space="preserve">SOLDE COMPTE </t>
  </si>
  <si>
    <t xml:space="preserve">SOLDE EN COURS </t>
  </si>
  <si>
    <t>COMPTA  JANVIER</t>
  </si>
  <si>
    <t>trimestre</t>
  </si>
  <si>
    <t>pointé</t>
  </si>
  <si>
    <t>VÉHICULE</t>
  </si>
  <si>
    <t>carburant</t>
  </si>
  <si>
    <t>BANQUE</t>
  </si>
  <si>
    <t>Dépot Banque</t>
  </si>
  <si>
    <t>montant</t>
  </si>
  <si>
    <t>taux tva</t>
  </si>
  <si>
    <t>prix ht</t>
  </si>
  <si>
    <t xml:space="preserve">COMMUNICATION </t>
  </si>
  <si>
    <t>pub</t>
  </si>
  <si>
    <t>FONCTIONNEMENT</t>
  </si>
  <si>
    <t>habillement</t>
  </si>
  <si>
    <t>salaire</t>
  </si>
  <si>
    <t>restaurant</t>
  </si>
  <si>
    <t>COMPTA  FEVRIER</t>
  </si>
  <si>
    <t>DATE</t>
  </si>
  <si>
    <t>Dépenses</t>
  </si>
  <si>
    <t>Dépôt Banque</t>
  </si>
  <si>
    <t>COMPTA  MARS</t>
  </si>
  <si>
    <t>COMPTA  AVRIL</t>
  </si>
  <si>
    <t>DESIGNATION</t>
  </si>
  <si>
    <t>COMPTA  MAI</t>
  </si>
  <si>
    <t>COMPTA  JUIN</t>
  </si>
  <si>
    <t>COMPTA  JUILLET</t>
  </si>
  <si>
    <t>COMPTA  AOUT</t>
  </si>
  <si>
    <t>COMPTA  SEPTEMBRE</t>
  </si>
  <si>
    <t>COMPTA  OCTOBRE</t>
  </si>
  <si>
    <t>COMPTA  NOVEMBRE</t>
  </si>
  <si>
    <t>COMPTA  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</si>
</sst>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mmmm\-yy;@"/>
    <numFmt numFmtId="165" formatCode="#,##0_ ;[Red]\-#,##0\ "/>
    <numFmt numFmtId="166" formatCode="#,##0.00\ &quot;€&quot;"/>
    <numFmt numFmtId="167" formatCode="_(&quot;€&quot;* #,##0.00_);_(&quot;€&quot;* \(#,##0.00\);_(&quot;€&quot;* &quot;-&quot;??_);_(@_)"/>
    <numFmt numFmtId="168" formatCode="mmmm"/>
    <numFmt numFmtId="169" formatCode="_-* #,##0.00\ [$€-40C]_-;\-* #,##0.00\ [$€-40C]_-;_-* &quot;-&quot;??\ [$€-40C]_-;_-@_-"/>
    <numFmt numFmtId="170" formatCode="#,##0.00\ [$€-40C];[Red]\-#,##0.00\ [$€-40C]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8761D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Calibri"/>
      <family val="2"/>
      <scheme val="minor"/>
    </font>
    <font>
      <sz val="11"/>
      <color rgb="FFFF99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6"/>
      <color rgb="FF1155CC"/>
      <name val="Arial"/>
      <family val="2"/>
    </font>
    <font>
      <b/>
      <sz val="14"/>
      <color rgb="FF1155CC"/>
      <name val="Arial"/>
      <family val="2"/>
    </font>
    <font>
      <b/>
      <sz val="9"/>
      <color rgb="FF1155CC"/>
      <name val="Arial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1155CC"/>
      <name val="Arial"/>
      <family val="2"/>
    </font>
    <font>
      <b/>
      <sz val="11"/>
      <color theme="2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E6C7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4" tint="0.3999755851924192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/>
      <top style="double">
        <color theme="4"/>
      </top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0" tint="-0.249977111117893"/>
      </right>
      <top/>
      <bottom style="thin">
        <color theme="4" tint="0.3999755851924192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8" fillId="0" borderId="0"/>
  </cellStyleXfs>
  <cellXfs count="163">
    <xf numFmtId="0" fontId="0" fillId="0" borderId="0" xfId="0"/>
    <xf numFmtId="164" fontId="5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8" fontId="0" fillId="2" borderId="1" xfId="0" applyNumberFormat="1" applyFill="1" applyBorder="1"/>
    <xf numFmtId="8" fontId="0" fillId="2" borderId="1" xfId="0" applyNumberFormat="1" applyFill="1" applyBorder="1" applyAlignment="1">
      <alignment horizontal="center"/>
    </xf>
    <xf numFmtId="8" fontId="6" fillId="2" borderId="0" xfId="0" applyNumberFormat="1" applyFont="1" applyFill="1" applyBorder="1" applyAlignment="1">
      <alignment horizontal="center" wrapText="1"/>
    </xf>
    <xf numFmtId="8" fontId="7" fillId="2" borderId="2" xfId="0" applyNumberFormat="1" applyFont="1" applyFill="1" applyBorder="1" applyAlignment="1">
      <alignment horizontal="center" wrapText="1"/>
    </xf>
    <xf numFmtId="8" fontId="8" fillId="2" borderId="0" xfId="0" applyNumberFormat="1" applyFont="1" applyFill="1" applyBorder="1" applyAlignment="1">
      <alignment horizontal="right" vertical="center" wrapText="1"/>
    </xf>
    <xf numFmtId="8" fontId="9" fillId="3" borderId="0" xfId="0" applyNumberFormat="1" applyFont="1" applyFill="1" applyBorder="1" applyAlignment="1">
      <alignment horizontal="center" vertical="center"/>
    </xf>
    <xf numFmtId="0" fontId="10" fillId="3" borderId="0" xfId="0" applyFont="1" applyFill="1"/>
    <xf numFmtId="0" fontId="0" fillId="3" borderId="0" xfId="0" applyFill="1"/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4" xfId="0" applyFont="1" applyFill="1" applyBorder="1" applyAlignment="1">
      <alignment horizontal="center"/>
    </xf>
    <xf numFmtId="8" fontId="2" fillId="3" borderId="5" xfId="0" applyNumberFormat="1" applyFont="1" applyFill="1" applyBorder="1"/>
    <xf numFmtId="8" fontId="11" fillId="3" borderId="0" xfId="0" applyNumberFormat="1" applyFont="1" applyFill="1" applyBorder="1" applyAlignment="1">
      <alignment horizontal="right" vertical="center"/>
    </xf>
    <xf numFmtId="8" fontId="0" fillId="3" borderId="0" xfId="0" applyNumberFormat="1" applyFill="1"/>
    <xf numFmtId="8" fontId="0" fillId="4" borderId="0" xfId="0" applyNumberForma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0" fontId="12" fillId="5" borderId="3" xfId="0" quotePrefix="1" applyFont="1" applyFill="1" applyBorder="1" applyAlignment="1">
      <alignment horizontal="left"/>
    </xf>
    <xf numFmtId="0" fontId="13" fillId="5" borderId="0" xfId="0" applyFont="1" applyFill="1" applyBorder="1" applyAlignment="1">
      <alignment horizontal="center" wrapText="1"/>
    </xf>
    <xf numFmtId="0" fontId="13" fillId="5" borderId="4" xfId="0" applyFont="1" applyFill="1" applyBorder="1" applyAlignment="1">
      <alignment horizontal="center" wrapText="1"/>
    </xf>
    <xf numFmtId="8" fontId="14" fillId="5" borderId="4" xfId="0" applyNumberFormat="1" applyFont="1" applyFill="1" applyBorder="1" applyAlignment="1">
      <alignment wrapText="1"/>
    </xf>
    <xf numFmtId="8" fontId="15" fillId="5" borderId="2" xfId="0" applyNumberFormat="1" applyFont="1" applyFill="1" applyBorder="1" applyAlignment="1">
      <alignment wrapText="1"/>
    </xf>
    <xf numFmtId="8" fontId="16" fillId="5" borderId="0" xfId="0" applyNumberFormat="1" applyFont="1" applyFill="1" applyBorder="1" applyAlignment="1">
      <alignment horizontal="right" vertical="center" wrapText="1"/>
    </xf>
    <xf numFmtId="166" fontId="0" fillId="3" borderId="0" xfId="0" applyNumberFormat="1" applyFill="1"/>
    <xf numFmtId="8" fontId="4" fillId="3" borderId="0" xfId="0" applyNumberFormat="1" applyFont="1" applyFill="1"/>
    <xf numFmtId="14" fontId="17" fillId="6" borderId="3" xfId="0" applyNumberFormat="1" applyFont="1" applyFill="1" applyBorder="1" applyAlignment="1">
      <alignment wrapText="1"/>
    </xf>
    <xf numFmtId="166" fontId="17" fillId="6" borderId="6" xfId="3" applyNumberFormat="1" applyFont="1" applyFill="1" applyBorder="1" applyAlignment="1">
      <alignment wrapText="1"/>
    </xf>
    <xf numFmtId="0" fontId="17" fillId="6" borderId="4" xfId="0" applyFont="1" applyFill="1" applyBorder="1" applyAlignment="1">
      <alignment wrapText="1"/>
    </xf>
    <xf numFmtId="0" fontId="17" fillId="6" borderId="4" xfId="0" applyFont="1" applyFill="1" applyBorder="1" applyAlignment="1">
      <alignment horizontal="center" wrapText="1"/>
    </xf>
    <xf numFmtId="8" fontId="17" fillId="6" borderId="0" xfId="0" applyNumberFormat="1" applyFont="1" applyFill="1" applyBorder="1" applyAlignment="1">
      <alignment wrapText="1"/>
    </xf>
    <xf numFmtId="8" fontId="18" fillId="6" borderId="7" xfId="0" applyNumberFormat="1" applyFont="1" applyFill="1" applyBorder="1" applyAlignment="1">
      <alignment wrapText="1"/>
    </xf>
    <xf numFmtId="8" fontId="19" fillId="6" borderId="0" xfId="0" applyNumberFormat="1" applyFont="1" applyFill="1" applyBorder="1" applyAlignment="1">
      <alignment horizontal="right" vertical="center" wrapText="1"/>
    </xf>
    <xf numFmtId="0" fontId="0" fillId="3" borderId="0" xfId="0" applyFill="1" applyBorder="1"/>
    <xf numFmtId="0" fontId="13" fillId="5" borderId="3" xfId="0" applyFont="1" applyFill="1" applyBorder="1" applyAlignment="1">
      <alignment horizontal="left"/>
    </xf>
    <xf numFmtId="8" fontId="0" fillId="0" borderId="8" xfId="0" applyNumberFormat="1" applyBorder="1"/>
    <xf numFmtId="8" fontId="2" fillId="0" borderId="9" xfId="0" applyNumberFormat="1" applyFont="1" applyBorder="1"/>
    <xf numFmtId="8" fontId="11" fillId="0" borderId="0" xfId="0" applyNumberFormat="1" applyFont="1" applyBorder="1" applyAlignment="1">
      <alignment horizontal="right" vertical="center"/>
    </xf>
    <xf numFmtId="8" fontId="0" fillId="7" borderId="0" xfId="0" applyNumberFormat="1" applyFill="1" applyBorder="1" applyAlignment="1">
      <alignment horizontal="center" vertical="center"/>
    </xf>
    <xf numFmtId="168" fontId="5" fillId="7" borderId="10" xfId="0" applyNumberFormat="1" applyFont="1" applyFill="1" applyBorder="1" applyAlignment="1">
      <alignment horizontal="center"/>
    </xf>
    <xf numFmtId="14" fontId="17" fillId="8" borderId="10" xfId="0" applyNumberFormat="1" applyFont="1" applyFill="1" applyBorder="1" applyAlignment="1">
      <alignment horizontal="center" wrapText="1"/>
    </xf>
    <xf numFmtId="164" fontId="3" fillId="0" borderId="11" xfId="0" applyNumberFormat="1" applyFont="1" applyBorder="1" applyAlignment="1">
      <alignment horizontal="center" vertical="center"/>
    </xf>
    <xf numFmtId="0" fontId="17" fillId="8" borderId="0" xfId="0" applyFont="1" applyFill="1" applyBorder="1" applyAlignment="1">
      <alignment horizontal="center" wrapText="1"/>
    </xf>
    <xf numFmtId="8" fontId="6" fillId="8" borderId="0" xfId="0" applyNumberFormat="1" applyFont="1" applyFill="1" applyBorder="1" applyAlignment="1">
      <alignment horizontal="center" wrapText="1"/>
    </xf>
    <xf numFmtId="8" fontId="7" fillId="8" borderId="2" xfId="0" applyNumberFormat="1" applyFont="1" applyFill="1" applyBorder="1" applyAlignment="1">
      <alignment horizontal="center" wrapText="1"/>
    </xf>
    <xf numFmtId="8" fontId="8" fillId="8" borderId="0" xfId="0" applyNumberFormat="1" applyFont="1" applyFill="1" applyBorder="1" applyAlignment="1">
      <alignment horizontal="right" vertical="center" wrapText="1"/>
    </xf>
    <xf numFmtId="166" fontId="0" fillId="3" borderId="0" xfId="0" applyNumberFormat="1" applyFill="1" applyBorder="1"/>
    <xf numFmtId="164" fontId="5" fillId="2" borderId="12" xfId="0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8" fontId="0" fillId="2" borderId="12" xfId="0" applyNumberFormat="1" applyFill="1" applyBorder="1"/>
    <xf numFmtId="8" fontId="0" fillId="2" borderId="12" xfId="0" applyNumberFormat="1" applyFill="1" applyBorder="1" applyAlignment="1">
      <alignment horizontal="center"/>
    </xf>
    <xf numFmtId="8" fontId="6" fillId="2" borderId="12" xfId="0" applyNumberFormat="1" applyFont="1" applyFill="1" applyBorder="1" applyAlignment="1">
      <alignment horizontal="center" wrapText="1"/>
    </xf>
    <xf numFmtId="8" fontId="7" fillId="2" borderId="12" xfId="0" applyNumberFormat="1" applyFont="1" applyFill="1" applyBorder="1" applyAlignment="1">
      <alignment horizontal="center" wrapText="1"/>
    </xf>
    <xf numFmtId="8" fontId="8" fillId="2" borderId="12" xfId="0" applyNumberFormat="1" applyFont="1" applyFill="1" applyBorder="1" applyAlignment="1">
      <alignment horizontal="right" vertical="center" wrapText="1"/>
    </xf>
    <xf numFmtId="8" fontId="0" fillId="0" borderId="0" xfId="0" applyNumberFormat="1"/>
    <xf numFmtId="0" fontId="5" fillId="7" borderId="3" xfId="0" applyNumberFormat="1" applyFont="1" applyFill="1" applyBorder="1" applyAlignment="1">
      <alignment horizontal="center"/>
    </xf>
    <xf numFmtId="14" fontId="20" fillId="0" borderId="12" xfId="0" applyNumberFormat="1" applyFont="1" applyFill="1" applyBorder="1" applyAlignment="1">
      <alignment horizontal="center"/>
    </xf>
    <xf numFmtId="0" fontId="21" fillId="9" borderId="12" xfId="0" applyFont="1" applyFill="1" applyBorder="1" applyAlignment="1">
      <alignment horizontal="left" wrapText="1"/>
    </xf>
    <xf numFmtId="0" fontId="0" fillId="10" borderId="12" xfId="0" applyFill="1" applyBorder="1"/>
    <xf numFmtId="169" fontId="0" fillId="9" borderId="12" xfId="0" applyNumberFormat="1" applyFont="1" applyFill="1" applyBorder="1" applyAlignment="1">
      <alignment vertical="center"/>
    </xf>
    <xf numFmtId="170" fontId="0" fillId="9" borderId="12" xfId="0" applyNumberFormat="1" applyFont="1" applyFill="1" applyBorder="1" applyAlignment="1">
      <alignment horizontal="right" vertical="center"/>
    </xf>
    <xf numFmtId="8" fontId="0" fillId="9" borderId="12" xfId="0" applyNumberFormat="1" applyFill="1" applyBorder="1"/>
    <xf numFmtId="8" fontId="2" fillId="9" borderId="12" xfId="0" applyNumberFormat="1" applyFont="1" applyFill="1" applyBorder="1"/>
    <xf numFmtId="8" fontId="11" fillId="9" borderId="12" xfId="0" applyNumberFormat="1" applyFont="1" applyFill="1" applyBorder="1" applyAlignment="1">
      <alignment horizontal="right" vertical="center"/>
    </xf>
    <xf numFmtId="8" fontId="4" fillId="3" borderId="0" xfId="0" applyNumberFormat="1" applyFont="1" applyFill="1" applyBorder="1" applyAlignment="1">
      <alignment horizontal="center"/>
    </xf>
    <xf numFmtId="0" fontId="21" fillId="0" borderId="12" xfId="0" applyFont="1" applyBorder="1" applyAlignment="1">
      <alignment horizontal="left" wrapText="1"/>
    </xf>
    <xf numFmtId="0" fontId="0" fillId="0" borderId="12" xfId="0" applyBorder="1"/>
    <xf numFmtId="169" fontId="0" fillId="0" borderId="12" xfId="0" applyNumberFormat="1" applyBorder="1" applyAlignment="1">
      <alignment vertical="center"/>
    </xf>
    <xf numFmtId="170" fontId="0" fillId="0" borderId="12" xfId="0" applyNumberFormat="1" applyBorder="1" applyAlignment="1">
      <alignment horizontal="right" vertical="center"/>
    </xf>
    <xf numFmtId="8" fontId="0" fillId="0" borderId="12" xfId="0" applyNumberFormat="1" applyBorder="1"/>
    <xf numFmtId="8" fontId="2" fillId="0" borderId="12" xfId="0" applyNumberFormat="1" applyFont="1" applyBorder="1"/>
    <xf numFmtId="8" fontId="11" fillId="0" borderId="12" xfId="0" applyNumberFormat="1" applyFont="1" applyBorder="1" applyAlignment="1">
      <alignment horizontal="right" vertical="center"/>
    </xf>
    <xf numFmtId="14" fontId="20" fillId="9" borderId="12" xfId="0" applyNumberFormat="1" applyFont="1" applyFill="1" applyBorder="1" applyAlignment="1">
      <alignment horizontal="center"/>
    </xf>
    <xf numFmtId="8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9" fontId="0" fillId="0" borderId="12" xfId="0" applyNumberFormat="1" applyFont="1" applyBorder="1" applyAlignment="1">
      <alignment vertical="center"/>
    </xf>
    <xf numFmtId="170" fontId="0" fillId="0" borderId="12" xfId="0" applyNumberFormat="1" applyFont="1" applyBorder="1" applyAlignment="1">
      <alignment horizontal="right" vertical="center"/>
    </xf>
    <xf numFmtId="8" fontId="11" fillId="0" borderId="12" xfId="0" applyNumberFormat="1" applyFont="1" applyFill="1" applyBorder="1" applyAlignment="1">
      <alignment horizontal="right" vertical="center"/>
    </xf>
    <xf numFmtId="8" fontId="9" fillId="3" borderId="0" xfId="0" applyNumberFormat="1" applyFont="1" applyFill="1" applyBorder="1" applyAlignment="1">
      <alignment vertical="center"/>
    </xf>
    <xf numFmtId="44" fontId="0" fillId="3" borderId="0" xfId="1" applyFont="1" applyFill="1" applyAlignment="1">
      <alignment horizontal="center"/>
    </xf>
    <xf numFmtId="9" fontId="0" fillId="3" borderId="0" xfId="2" applyFont="1" applyFill="1" applyAlignment="1">
      <alignment horizontal="center"/>
    </xf>
    <xf numFmtId="44" fontId="0" fillId="3" borderId="0" xfId="0" applyNumberFormat="1" applyFill="1" applyAlignment="1">
      <alignment horizontal="center"/>
    </xf>
    <xf numFmtId="169" fontId="0" fillId="0" borderId="12" xfId="0" applyNumberFormat="1" applyFont="1" applyBorder="1" applyAlignment="1">
      <alignment horizontal="center" vertical="center"/>
    </xf>
    <xf numFmtId="44" fontId="0" fillId="11" borderId="0" xfId="1" applyFont="1" applyFill="1" applyAlignment="1">
      <alignment horizontal="center" vertical="center" wrapText="1"/>
    </xf>
    <xf numFmtId="0" fontId="4" fillId="3" borderId="0" xfId="0" applyFont="1" applyFill="1" applyBorder="1"/>
    <xf numFmtId="0" fontId="0" fillId="11" borderId="0" xfId="0" applyFill="1"/>
    <xf numFmtId="0" fontId="17" fillId="9" borderId="12" xfId="0" applyFont="1" applyFill="1" applyBorder="1" applyAlignment="1"/>
    <xf numFmtId="8" fontId="0" fillId="9" borderId="12" xfId="0" applyNumberFormat="1" applyFont="1" applyFill="1" applyBorder="1" applyAlignment="1">
      <alignment vertical="center"/>
    </xf>
    <xf numFmtId="8" fontId="0" fillId="9" borderId="12" xfId="0" applyNumberFormat="1" applyFill="1" applyBorder="1" applyAlignment="1"/>
    <xf numFmtId="8" fontId="2" fillId="9" borderId="12" xfId="0" applyNumberFormat="1" applyFont="1" applyFill="1" applyBorder="1" applyAlignment="1"/>
    <xf numFmtId="0" fontId="13" fillId="5" borderId="4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22" fillId="5" borderId="0" xfId="0" applyFont="1" applyFill="1" applyBorder="1" applyAlignment="1">
      <alignment horizontal="right" vertical="center"/>
    </xf>
    <xf numFmtId="14" fontId="17" fillId="8" borderId="10" xfId="0" applyNumberFormat="1" applyFont="1" applyFill="1" applyBorder="1" applyAlignment="1">
      <alignment horizontal="center"/>
    </xf>
    <xf numFmtId="49" fontId="17" fillId="8" borderId="0" xfId="0" applyNumberFormat="1" applyFont="1" applyFill="1" applyBorder="1" applyAlignment="1">
      <alignment horizontal="center"/>
    </xf>
    <xf numFmtId="0" fontId="17" fillId="8" borderId="0" xfId="0" applyFont="1" applyFill="1" applyBorder="1" applyAlignment="1">
      <alignment horizontal="center"/>
    </xf>
    <xf numFmtId="8" fontId="6" fillId="8" borderId="0" xfId="0" applyNumberFormat="1" applyFont="1" applyFill="1" applyBorder="1" applyAlignment="1">
      <alignment horizontal="center"/>
    </xf>
    <xf numFmtId="8" fontId="7" fillId="8" borderId="2" xfId="0" applyNumberFormat="1" applyFont="1" applyFill="1" applyBorder="1" applyAlignment="1">
      <alignment horizontal="center"/>
    </xf>
    <xf numFmtId="8" fontId="8" fillId="8" borderId="0" xfId="0" applyNumberFormat="1" applyFont="1" applyFill="1" applyBorder="1" applyAlignment="1">
      <alignment horizontal="right" vertical="center"/>
    </xf>
    <xf numFmtId="14" fontId="0" fillId="0" borderId="0" xfId="0" applyNumberFormat="1"/>
    <xf numFmtId="164" fontId="3" fillId="0" borderId="13" xfId="0" applyNumberFormat="1" applyFont="1" applyBorder="1" applyAlignment="1">
      <alignment horizontal="center" vertical="center"/>
    </xf>
    <xf numFmtId="165" fontId="3" fillId="7" borderId="14" xfId="0" applyNumberFormat="1" applyFont="1" applyFill="1" applyBorder="1" applyAlignment="1">
      <alignment horizontal="center" vertical="center"/>
    </xf>
    <xf numFmtId="8" fontId="3" fillId="7" borderId="14" xfId="0" applyNumberFormat="1" applyFont="1" applyFill="1" applyBorder="1" applyAlignment="1">
      <alignment horizontal="center" vertical="center"/>
    </xf>
    <xf numFmtId="8" fontId="5" fillId="7" borderId="15" xfId="0" applyNumberFormat="1" applyFont="1" applyFill="1" applyBorder="1" applyAlignment="1">
      <alignment horizontal="center" vertical="center"/>
    </xf>
    <xf numFmtId="8" fontId="9" fillId="7" borderId="0" xfId="0" applyNumberFormat="1" applyFont="1" applyFill="1" applyBorder="1" applyAlignment="1">
      <alignment horizontal="right" vertical="center"/>
    </xf>
    <xf numFmtId="49" fontId="0" fillId="7" borderId="0" xfId="0" applyNumberFormat="1" applyFont="1" applyFill="1" applyAlignment="1"/>
    <xf numFmtId="0" fontId="0" fillId="7" borderId="0" xfId="0" applyNumberFormat="1" applyFont="1" applyFill="1" applyAlignment="1">
      <alignment horizontal="center" vertical="center"/>
    </xf>
    <xf numFmtId="8" fontId="0" fillId="7" borderId="0" xfId="0" applyNumberFormat="1" applyFill="1" applyAlignment="1">
      <alignment horizontal="center" vertical="center"/>
    </xf>
    <xf numFmtId="8" fontId="2" fillId="7" borderId="2" xfId="0" applyNumberFormat="1" applyFont="1" applyFill="1" applyBorder="1" applyAlignment="1"/>
    <xf numFmtId="8" fontId="11" fillId="7" borderId="0" xfId="0" applyNumberFormat="1" applyFont="1" applyFill="1" applyBorder="1" applyAlignment="1">
      <alignment horizontal="right" vertical="center"/>
    </xf>
    <xf numFmtId="164" fontId="5" fillId="3" borderId="3" xfId="0" applyNumberFormat="1" applyFont="1" applyFill="1" applyBorder="1" applyAlignment="1">
      <alignment vertical="center"/>
    </xf>
    <xf numFmtId="0" fontId="17" fillId="0" borderId="8" xfId="0" applyFont="1" applyBorder="1" applyAlignment="1"/>
    <xf numFmtId="0" fontId="0" fillId="0" borderId="8" xfId="0" applyFont="1" applyBorder="1" applyAlignment="1"/>
    <xf numFmtId="0" fontId="0" fillId="0" borderId="8" xfId="0" applyFont="1" applyBorder="1" applyAlignment="1">
      <alignment horizontal="center"/>
    </xf>
    <xf numFmtId="8" fontId="0" fillId="0" borderId="8" xfId="0" applyNumberFormat="1" applyBorder="1" applyAlignment="1"/>
    <xf numFmtId="8" fontId="2" fillId="0" borderId="9" xfId="0" applyNumberFormat="1" applyFont="1" applyBorder="1" applyAlignment="1"/>
    <xf numFmtId="0" fontId="17" fillId="9" borderId="8" xfId="0" applyFont="1" applyFill="1" applyBorder="1" applyAlignment="1"/>
    <xf numFmtId="0" fontId="0" fillId="9" borderId="8" xfId="0" applyFont="1" applyFill="1" applyBorder="1" applyAlignment="1"/>
    <xf numFmtId="0" fontId="0" fillId="9" borderId="8" xfId="0" applyFont="1" applyFill="1" applyBorder="1" applyAlignment="1">
      <alignment horizontal="center"/>
    </xf>
    <xf numFmtId="8" fontId="0" fillId="9" borderId="8" xfId="0" applyNumberFormat="1" applyFill="1" applyBorder="1" applyAlignment="1"/>
    <xf numFmtId="8" fontId="2" fillId="9" borderId="9" xfId="0" applyNumberFormat="1" applyFont="1" applyFill="1" applyBorder="1" applyAlignment="1"/>
    <xf numFmtId="8" fontId="11" fillId="9" borderId="0" xfId="0" applyNumberFormat="1" applyFont="1" applyFill="1" applyBorder="1" applyAlignment="1">
      <alignment horizontal="right" vertical="center"/>
    </xf>
    <xf numFmtId="164" fontId="5" fillId="0" borderId="3" xfId="0" applyNumberFormat="1" applyFont="1" applyFill="1" applyBorder="1" applyAlignment="1">
      <alignment vertical="center"/>
    </xf>
    <xf numFmtId="0" fontId="17" fillId="7" borderId="3" xfId="0" applyFont="1" applyFill="1" applyBorder="1" applyAlignment="1">
      <alignment vertical="center"/>
    </xf>
    <xf numFmtId="0" fontId="17" fillId="7" borderId="3" xfId="0" applyFont="1" applyFill="1" applyBorder="1" applyAlignment="1">
      <alignment vertical="center" wrapText="1"/>
    </xf>
    <xf numFmtId="0" fontId="17" fillId="9" borderId="8" xfId="0" applyFont="1" applyFill="1" applyBorder="1" applyAlignment="1">
      <alignment wrapText="1"/>
    </xf>
    <xf numFmtId="0" fontId="0" fillId="9" borderId="8" xfId="0" applyFont="1" applyFill="1" applyBorder="1"/>
    <xf numFmtId="8" fontId="0" fillId="9" borderId="8" xfId="0" applyNumberFormat="1" applyFill="1" applyBorder="1"/>
    <xf numFmtId="8" fontId="2" fillId="9" borderId="9" xfId="0" applyNumberFormat="1" applyFont="1" applyFill="1" applyBorder="1"/>
    <xf numFmtId="164" fontId="3" fillId="0" borderId="3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wrapText="1"/>
    </xf>
    <xf numFmtId="0" fontId="0" fillId="0" borderId="8" xfId="0" applyFont="1" applyBorder="1"/>
    <xf numFmtId="0" fontId="13" fillId="5" borderId="5" xfId="0" applyFont="1" applyFill="1" applyBorder="1" applyAlignment="1">
      <alignment horizontal="center" wrapText="1"/>
    </xf>
    <xf numFmtId="0" fontId="22" fillId="5" borderId="0" xfId="0" applyFont="1" applyFill="1" applyBorder="1" applyAlignment="1">
      <alignment horizontal="right" vertical="center" wrapText="1"/>
    </xf>
    <xf numFmtId="49" fontId="17" fillId="8" borderId="0" xfId="0" applyNumberFormat="1" applyFont="1" applyFill="1" applyBorder="1" applyAlignment="1">
      <alignment horizontal="center" wrapText="1"/>
    </xf>
    <xf numFmtId="164" fontId="3" fillId="9" borderId="13" xfId="0" applyNumberFormat="1" applyFont="1" applyFill="1" applyBorder="1" applyAlignment="1">
      <alignment horizontal="center" vertical="center"/>
    </xf>
    <xf numFmtId="0" fontId="23" fillId="7" borderId="3" xfId="0" applyNumberFormat="1" applyFont="1" applyFill="1" applyBorder="1" applyAlignment="1">
      <alignment horizontal="center"/>
    </xf>
    <xf numFmtId="49" fontId="0" fillId="7" borderId="0" xfId="0" applyNumberFormat="1" applyFont="1" applyFill="1"/>
    <xf numFmtId="8" fontId="2" fillId="7" borderId="2" xfId="0" applyNumberFormat="1" applyFont="1" applyFill="1" applyBorder="1"/>
    <xf numFmtId="164" fontId="5" fillId="3" borderId="16" xfId="0" applyNumberFormat="1" applyFont="1" applyFill="1" applyBorder="1" applyAlignment="1">
      <alignment horizontal="center" vertical="center"/>
    </xf>
    <xf numFmtId="164" fontId="3" fillId="9" borderId="3" xfId="0" applyNumberFormat="1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wrapText="1"/>
    </xf>
    <xf numFmtId="0" fontId="17" fillId="7" borderId="3" xfId="0" applyFont="1" applyFill="1" applyBorder="1" applyAlignment="1">
      <alignment horizontal="center" vertical="center" wrapText="1"/>
    </xf>
    <xf numFmtId="164" fontId="5" fillId="0" borderId="16" xfId="0" applyNumberFormat="1" applyFont="1" applyFill="1" applyBorder="1" applyAlignment="1">
      <alignment horizontal="center" vertical="center"/>
    </xf>
    <xf numFmtId="164" fontId="5" fillId="9" borderId="16" xfId="0" applyNumberFormat="1" applyFont="1" applyFill="1" applyBorder="1" applyAlignment="1">
      <alignment horizontal="center" vertical="center"/>
    </xf>
    <xf numFmtId="14" fontId="17" fillId="0" borderId="16" xfId="0" applyNumberFormat="1" applyFont="1" applyFill="1" applyBorder="1" applyAlignment="1">
      <alignment horizontal="center" vertical="center" wrapText="1"/>
    </xf>
    <xf numFmtId="0" fontId="17" fillId="9" borderId="16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left"/>
    </xf>
    <xf numFmtId="0" fontId="13" fillId="5" borderId="5" xfId="0" applyFont="1" applyFill="1" applyBorder="1" applyAlignment="1">
      <alignment horizontal="left"/>
    </xf>
    <xf numFmtId="8" fontId="2" fillId="3" borderId="0" xfId="0" applyNumberFormat="1" applyFont="1" applyFill="1"/>
    <xf numFmtId="8" fontId="11" fillId="3" borderId="0" xfId="0" applyNumberFormat="1" applyFont="1" applyFill="1" applyAlignment="1">
      <alignment horizontal="right" vertical="center"/>
    </xf>
    <xf numFmtId="49" fontId="0" fillId="0" borderId="0" xfId="0" applyNumberFormat="1"/>
    <xf numFmtId="0" fontId="0" fillId="0" borderId="0" xfId="0" applyAlignment="1">
      <alignment horizontal="center"/>
    </xf>
    <xf numFmtId="8" fontId="2" fillId="0" borderId="0" xfId="0" applyNumberFormat="1" applyFont="1"/>
    <xf numFmtId="8" fontId="11" fillId="0" borderId="0" xfId="0" applyNumberFormat="1" applyFont="1" applyAlignment="1">
      <alignment horizontal="right" vertical="center"/>
    </xf>
    <xf numFmtId="0" fontId="24" fillId="7" borderId="3" xfId="0" applyNumberFormat="1" applyFont="1" applyFill="1" applyBorder="1" applyAlignment="1">
      <alignment horizontal="center"/>
    </xf>
  </cellXfs>
  <cellStyles count="5">
    <cellStyle name="Monétaire" xfId="1" builtinId="4"/>
    <cellStyle name="Monétaire 2" xfId="3"/>
    <cellStyle name="Normal" xfId="0" builtinId="0"/>
    <cellStyle name="Normal 2" xfId="4"/>
    <cellStyle name="Pourcentage" xfId="2" builtinId="5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161925</xdr:colOff>
      <xdr:row>3</xdr:row>
      <xdr:rowOff>247649</xdr:rowOff>
    </xdr:from>
    <xdr:to>
      <xdr:col>12</xdr:col>
      <xdr:colOff>109425</xdr:colOff>
      <xdr:row>5</xdr:row>
      <xdr:rowOff>175949</xdr:rowOff>
    </xdr:to>
    <xdr:grpSp>
      <xdr:nvGrpSpPr>
        <xdr:cNvPr id="2" name="Groupe 1"/>
        <xdr:cNvGrpSpPr/>
      </xdr:nvGrpSpPr>
      <xdr:grpSpPr>
        <a:xfrm>
          <a:off x="9718675" y="1117599"/>
          <a:ext cx="944450" cy="576000"/>
          <a:chOff x="12664477" y="1009650"/>
          <a:chExt cx="1527773" cy="855767"/>
        </a:xfrm>
      </xdr:grpSpPr>
      <xdr:pic macro="[0]!fiche_compta_février">
        <xdr:nvPicPr>
          <xdr:cNvPr id="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février" textlink="">
        <xdr:nvSpPr>
          <xdr:cNvPr id="4" name="ZoneTexte 3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FEVRIER</a:t>
            </a:r>
          </a:p>
        </xdr:txBody>
      </xdr:sp>
    </xdr:grpSp>
    <xdr:clientData/>
  </xdr:twoCellAnchor>
  <xdr:twoCellAnchor editAs="oneCell">
    <xdr:from>
      <xdr:col>11</xdr:col>
      <xdr:colOff>600075</xdr:colOff>
      <xdr:row>0</xdr:row>
      <xdr:rowOff>142875</xdr:rowOff>
    </xdr:from>
    <xdr:to>
      <xdr:col>12</xdr:col>
      <xdr:colOff>547575</xdr:colOff>
      <xdr:row>2</xdr:row>
      <xdr:rowOff>233100</xdr:rowOff>
    </xdr:to>
    <xdr:grpSp>
      <xdr:nvGrpSpPr>
        <xdr:cNvPr id="5" name="Groupe 4"/>
        <xdr:cNvGrpSpPr/>
      </xdr:nvGrpSpPr>
      <xdr:grpSpPr>
        <a:xfrm>
          <a:off x="10156825" y="142875"/>
          <a:ext cx="944450" cy="572825"/>
          <a:chOff x="12664477" y="1009650"/>
          <a:chExt cx="1527773" cy="855767"/>
        </a:xfrm>
      </xdr:grpSpPr>
      <xdr:pic macro="[0]!fiche_compta_janvier">
        <xdr:nvPicPr>
          <xdr:cNvPr id="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7" name="ZoneTexte 6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12</xdr:col>
      <xdr:colOff>171450</xdr:colOff>
      <xdr:row>3</xdr:row>
      <xdr:rowOff>257175</xdr:rowOff>
    </xdr:from>
    <xdr:to>
      <xdr:col>13</xdr:col>
      <xdr:colOff>118950</xdr:colOff>
      <xdr:row>5</xdr:row>
      <xdr:rowOff>185475</xdr:rowOff>
    </xdr:to>
    <xdr:grpSp>
      <xdr:nvGrpSpPr>
        <xdr:cNvPr id="8" name="Groupe 7"/>
        <xdr:cNvGrpSpPr/>
      </xdr:nvGrpSpPr>
      <xdr:grpSpPr>
        <a:xfrm>
          <a:off x="10725150" y="1127125"/>
          <a:ext cx="944450" cy="576000"/>
          <a:chOff x="12664477" y="1009650"/>
          <a:chExt cx="1527773" cy="855767"/>
        </a:xfrm>
      </xdr:grpSpPr>
      <xdr:pic macro="[0]!fiche_compta_mars">
        <xdr:nvPicPr>
          <xdr:cNvPr id="9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rs" textlink="">
        <xdr:nvSpPr>
          <xdr:cNvPr id="10" name="ZoneTexte 9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MARS</a:t>
            </a:r>
          </a:p>
        </xdr:txBody>
      </xdr:sp>
    </xdr:grpSp>
    <xdr:clientData/>
  </xdr:twoCellAnchor>
  <xdr:twoCellAnchor editAs="oneCell">
    <xdr:from>
      <xdr:col>10</xdr:col>
      <xdr:colOff>190500</xdr:colOff>
      <xdr:row>3</xdr:row>
      <xdr:rowOff>304800</xdr:rowOff>
    </xdr:from>
    <xdr:to>
      <xdr:col>11</xdr:col>
      <xdr:colOff>138000</xdr:colOff>
      <xdr:row>6</xdr:row>
      <xdr:rowOff>15265</xdr:rowOff>
    </xdr:to>
    <xdr:grpSp>
      <xdr:nvGrpSpPr>
        <xdr:cNvPr id="11" name="Groupe 10"/>
        <xdr:cNvGrpSpPr/>
      </xdr:nvGrpSpPr>
      <xdr:grpSpPr>
        <a:xfrm>
          <a:off x="8750300" y="1174750"/>
          <a:ext cx="944450" cy="574065"/>
          <a:chOff x="12664477" y="1009650"/>
          <a:chExt cx="1527773" cy="843458"/>
        </a:xfrm>
      </xdr:grpSpPr>
      <xdr:pic macro="[0]!fiche_compta_janvier">
        <xdr:nvPicPr>
          <xdr:cNvPr id="1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13" name="ZoneTexte 12"/>
          <xdr:cNvSpPr txBox="1"/>
        </xdr:nvSpPr>
        <xdr:spPr>
          <a:xfrm>
            <a:off x="12725169" y="1577147"/>
            <a:ext cx="957949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JANVIER</a:t>
            </a:r>
          </a:p>
        </xdr:txBody>
      </xdr:sp>
    </xdr:grpSp>
    <xdr:clientData/>
  </xdr:twoCellAnchor>
  <xdr:twoCellAnchor editAs="oneCell">
    <xdr:from>
      <xdr:col>10</xdr:col>
      <xdr:colOff>133350</xdr:colOff>
      <xdr:row>9</xdr:row>
      <xdr:rowOff>161925</xdr:rowOff>
    </xdr:from>
    <xdr:to>
      <xdr:col>11</xdr:col>
      <xdr:colOff>80850</xdr:colOff>
      <xdr:row>12</xdr:row>
      <xdr:rowOff>109275</xdr:rowOff>
    </xdr:to>
    <xdr:grpSp>
      <xdr:nvGrpSpPr>
        <xdr:cNvPr id="14" name="Groupe 13"/>
        <xdr:cNvGrpSpPr/>
      </xdr:nvGrpSpPr>
      <xdr:grpSpPr>
        <a:xfrm>
          <a:off x="8693150" y="2536825"/>
          <a:ext cx="944450" cy="595050"/>
          <a:chOff x="12664477" y="1009650"/>
          <a:chExt cx="1527773" cy="855767"/>
        </a:xfrm>
      </xdr:grpSpPr>
      <xdr:pic macro="[0]!fiche_compta_mai">
        <xdr:nvPicPr>
          <xdr:cNvPr id="1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mai" textlink="">
        <xdr:nvSpPr>
          <xdr:cNvPr id="16" name="ZoneTexte 15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MAI</a:t>
            </a:r>
          </a:p>
        </xdr:txBody>
      </xdr:sp>
    </xdr:grpSp>
    <xdr:clientData/>
  </xdr:twoCellAnchor>
  <xdr:twoCellAnchor editAs="oneCell">
    <xdr:from>
      <xdr:col>11</xdr:col>
      <xdr:colOff>152400</xdr:colOff>
      <xdr:row>9</xdr:row>
      <xdr:rowOff>161925</xdr:rowOff>
    </xdr:from>
    <xdr:to>
      <xdr:col>12</xdr:col>
      <xdr:colOff>99900</xdr:colOff>
      <xdr:row>12</xdr:row>
      <xdr:rowOff>109275</xdr:rowOff>
    </xdr:to>
    <xdr:grpSp>
      <xdr:nvGrpSpPr>
        <xdr:cNvPr id="17" name="Groupe 16"/>
        <xdr:cNvGrpSpPr/>
      </xdr:nvGrpSpPr>
      <xdr:grpSpPr>
        <a:xfrm>
          <a:off x="9709150" y="2536825"/>
          <a:ext cx="944450" cy="595050"/>
          <a:chOff x="12664477" y="1009650"/>
          <a:chExt cx="1527773" cy="855767"/>
        </a:xfrm>
      </xdr:grpSpPr>
      <xdr:pic macro="[0]!fiche_compta_juin">
        <xdr:nvPicPr>
          <xdr:cNvPr id="18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n" textlink="">
        <xdr:nvSpPr>
          <xdr:cNvPr id="19" name="ZoneTexte 18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JUIN</a:t>
            </a:r>
          </a:p>
        </xdr:txBody>
      </xdr:sp>
    </xdr:grpSp>
    <xdr:clientData/>
  </xdr:twoCellAnchor>
  <xdr:twoCellAnchor editAs="oneCell">
    <xdr:from>
      <xdr:col>12</xdr:col>
      <xdr:colOff>180975</xdr:colOff>
      <xdr:row>9</xdr:row>
      <xdr:rowOff>171450</xdr:rowOff>
    </xdr:from>
    <xdr:to>
      <xdr:col>13</xdr:col>
      <xdr:colOff>128475</xdr:colOff>
      <xdr:row>12</xdr:row>
      <xdr:rowOff>118800</xdr:rowOff>
    </xdr:to>
    <xdr:grpSp>
      <xdr:nvGrpSpPr>
        <xdr:cNvPr id="20" name="Groupe 19"/>
        <xdr:cNvGrpSpPr/>
      </xdr:nvGrpSpPr>
      <xdr:grpSpPr>
        <a:xfrm>
          <a:off x="10734675" y="2546350"/>
          <a:ext cx="944450" cy="595050"/>
          <a:chOff x="12664477" y="1009650"/>
          <a:chExt cx="1527773" cy="855767"/>
        </a:xfrm>
      </xdr:grpSpPr>
      <xdr:pic macro="[0]!fiche_compta_juillet">
        <xdr:nvPicPr>
          <xdr:cNvPr id="21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uillet" textlink="">
        <xdr:nvSpPr>
          <xdr:cNvPr id="22" name="ZoneTexte 21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JUILLET</a:t>
            </a:r>
          </a:p>
        </xdr:txBody>
      </xdr:sp>
    </xdr:grpSp>
    <xdr:clientData/>
  </xdr:twoCellAnchor>
  <xdr:twoCellAnchor editAs="oneCell">
    <xdr:from>
      <xdr:col>10</xdr:col>
      <xdr:colOff>161925</xdr:colOff>
      <xdr:row>15</xdr:row>
      <xdr:rowOff>161925</xdr:rowOff>
    </xdr:from>
    <xdr:to>
      <xdr:col>11</xdr:col>
      <xdr:colOff>109425</xdr:colOff>
      <xdr:row>18</xdr:row>
      <xdr:rowOff>123825</xdr:rowOff>
    </xdr:to>
    <xdr:grpSp>
      <xdr:nvGrpSpPr>
        <xdr:cNvPr id="23" name="Groupe 22"/>
        <xdr:cNvGrpSpPr/>
      </xdr:nvGrpSpPr>
      <xdr:grpSpPr>
        <a:xfrm>
          <a:off x="8721725" y="3832225"/>
          <a:ext cx="944450" cy="609600"/>
          <a:chOff x="12664477" y="1009650"/>
          <a:chExt cx="1527773" cy="877384"/>
        </a:xfrm>
      </xdr:grpSpPr>
      <xdr:pic macro="[0]!fiche_compta_septembre">
        <xdr:nvPicPr>
          <xdr:cNvPr id="2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septembre" textlink="">
        <xdr:nvSpPr>
          <xdr:cNvPr id="25" name="ZoneTexte 24"/>
          <xdr:cNvSpPr txBox="1"/>
        </xdr:nvSpPr>
        <xdr:spPr>
          <a:xfrm>
            <a:off x="12725169" y="1577147"/>
            <a:ext cx="1184314" cy="30988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SEPTEMBRE</a:t>
            </a:r>
          </a:p>
        </xdr:txBody>
      </xdr:sp>
    </xdr:grpSp>
    <xdr:clientData/>
  </xdr:twoCellAnchor>
  <xdr:twoCellAnchor editAs="oneCell">
    <xdr:from>
      <xdr:col>11</xdr:col>
      <xdr:colOff>142875</xdr:colOff>
      <xdr:row>15</xdr:row>
      <xdr:rowOff>190500</xdr:rowOff>
    </xdr:from>
    <xdr:to>
      <xdr:col>12</xdr:col>
      <xdr:colOff>90375</xdr:colOff>
      <xdr:row>18</xdr:row>
      <xdr:rowOff>133350</xdr:rowOff>
    </xdr:to>
    <xdr:grpSp>
      <xdr:nvGrpSpPr>
        <xdr:cNvPr id="26" name="Groupe 25"/>
        <xdr:cNvGrpSpPr/>
      </xdr:nvGrpSpPr>
      <xdr:grpSpPr>
        <a:xfrm>
          <a:off x="9699625" y="3860800"/>
          <a:ext cx="944450" cy="590550"/>
          <a:chOff x="12664477" y="1009650"/>
          <a:chExt cx="1527773" cy="849081"/>
        </a:xfrm>
      </xdr:grpSpPr>
      <xdr:pic macro="[0]!fiche_compta_octobre">
        <xdr:nvPicPr>
          <xdr:cNvPr id="27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octobre" textlink="">
        <xdr:nvSpPr>
          <xdr:cNvPr id="28" name="ZoneTexte 27"/>
          <xdr:cNvSpPr txBox="1"/>
        </xdr:nvSpPr>
        <xdr:spPr>
          <a:xfrm>
            <a:off x="12725170" y="1577147"/>
            <a:ext cx="1071132" cy="281584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OCTOBRE</a:t>
            </a:r>
          </a:p>
        </xdr:txBody>
      </xdr:sp>
    </xdr:grpSp>
    <xdr:clientData/>
  </xdr:twoCellAnchor>
  <xdr:twoCellAnchor editAs="oneCell">
    <xdr:from>
      <xdr:col>12</xdr:col>
      <xdr:colOff>180975</xdr:colOff>
      <xdr:row>15</xdr:row>
      <xdr:rowOff>190500</xdr:rowOff>
    </xdr:from>
    <xdr:to>
      <xdr:col>13</xdr:col>
      <xdr:colOff>128475</xdr:colOff>
      <xdr:row>18</xdr:row>
      <xdr:rowOff>129564</xdr:rowOff>
    </xdr:to>
    <xdr:grpSp>
      <xdr:nvGrpSpPr>
        <xdr:cNvPr id="29" name="Groupe 28"/>
        <xdr:cNvGrpSpPr/>
      </xdr:nvGrpSpPr>
      <xdr:grpSpPr>
        <a:xfrm>
          <a:off x="10734675" y="3860800"/>
          <a:ext cx="944450" cy="586764"/>
          <a:chOff x="12664477" y="1009650"/>
          <a:chExt cx="1527773" cy="843458"/>
        </a:xfrm>
      </xdr:grpSpPr>
      <xdr:pic macro="[0]!fiche_compta_novembre">
        <xdr:nvPicPr>
          <xdr:cNvPr id="30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novembre" textlink="">
        <xdr:nvSpPr>
          <xdr:cNvPr id="31" name="ZoneTexte 30"/>
          <xdr:cNvSpPr txBox="1"/>
        </xdr:nvSpPr>
        <xdr:spPr>
          <a:xfrm>
            <a:off x="12725169" y="1577146"/>
            <a:ext cx="1161107" cy="26742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NOVEMBRE</a:t>
            </a:r>
          </a:p>
        </xdr:txBody>
      </xdr:sp>
    </xdr:grpSp>
    <xdr:clientData/>
  </xdr:twoCellAnchor>
  <xdr:twoCellAnchor editAs="oneCell">
    <xdr:from>
      <xdr:col>13</xdr:col>
      <xdr:colOff>142875</xdr:colOff>
      <xdr:row>3</xdr:row>
      <xdr:rowOff>247650</xdr:rowOff>
    </xdr:from>
    <xdr:to>
      <xdr:col>13</xdr:col>
      <xdr:colOff>1042875</xdr:colOff>
      <xdr:row>5</xdr:row>
      <xdr:rowOff>175950</xdr:rowOff>
    </xdr:to>
    <xdr:grpSp>
      <xdr:nvGrpSpPr>
        <xdr:cNvPr id="32" name="Groupe 31"/>
        <xdr:cNvGrpSpPr/>
      </xdr:nvGrpSpPr>
      <xdr:grpSpPr>
        <a:xfrm>
          <a:off x="11693525" y="1117600"/>
          <a:ext cx="900000" cy="576000"/>
          <a:chOff x="12664477" y="1009650"/>
          <a:chExt cx="1527773" cy="855767"/>
        </a:xfrm>
      </xdr:grpSpPr>
      <xdr:pic macro="[0]!fiche_compta_avril">
        <xdr:nvPicPr>
          <xdr:cNvPr id="3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vril" textlink="">
        <xdr:nvSpPr>
          <xdr:cNvPr id="34" name="ZoneTexte 33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ctr"/>
            <a:r>
              <a:rPr lang="fr-FR" sz="800" b="1"/>
              <a:t>AVRIL</a:t>
            </a:r>
          </a:p>
        </xdr:txBody>
      </xdr:sp>
    </xdr:grpSp>
    <xdr:clientData/>
  </xdr:twoCellAnchor>
  <xdr:twoCellAnchor editAs="oneCell">
    <xdr:from>
      <xdr:col>13</xdr:col>
      <xdr:colOff>152400</xdr:colOff>
      <xdr:row>15</xdr:row>
      <xdr:rowOff>171450</xdr:rowOff>
    </xdr:from>
    <xdr:to>
      <xdr:col>13</xdr:col>
      <xdr:colOff>1052400</xdr:colOff>
      <xdr:row>18</xdr:row>
      <xdr:rowOff>114299</xdr:rowOff>
    </xdr:to>
    <xdr:grpSp>
      <xdr:nvGrpSpPr>
        <xdr:cNvPr id="35" name="Groupe 34"/>
        <xdr:cNvGrpSpPr/>
      </xdr:nvGrpSpPr>
      <xdr:grpSpPr>
        <a:xfrm>
          <a:off x="11703050" y="3841750"/>
          <a:ext cx="900000" cy="590549"/>
          <a:chOff x="12664477" y="1009650"/>
          <a:chExt cx="1527773" cy="849080"/>
        </a:xfrm>
      </xdr:grpSpPr>
      <xdr:pic macro="[0]!fiche_compta_decembre">
        <xdr:nvPicPr>
          <xdr:cNvPr id="3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decembre" textlink="">
        <xdr:nvSpPr>
          <xdr:cNvPr id="37" name="ZoneTexte 36"/>
          <xdr:cNvSpPr txBox="1"/>
        </xdr:nvSpPr>
        <xdr:spPr>
          <a:xfrm>
            <a:off x="12725170" y="1577145"/>
            <a:ext cx="1135808" cy="28158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DECEMBRE</a:t>
            </a:r>
          </a:p>
        </xdr:txBody>
      </xdr:sp>
    </xdr:grpSp>
    <xdr:clientData/>
  </xdr:twoCellAnchor>
  <xdr:twoCellAnchor editAs="oneCell">
    <xdr:from>
      <xdr:col>13</xdr:col>
      <xdr:colOff>171450</xdr:colOff>
      <xdr:row>9</xdr:row>
      <xdr:rowOff>171450</xdr:rowOff>
    </xdr:from>
    <xdr:to>
      <xdr:col>13</xdr:col>
      <xdr:colOff>1071450</xdr:colOff>
      <xdr:row>12</xdr:row>
      <xdr:rowOff>118800</xdr:rowOff>
    </xdr:to>
    <xdr:grpSp>
      <xdr:nvGrpSpPr>
        <xdr:cNvPr id="38" name="Groupe 37"/>
        <xdr:cNvGrpSpPr/>
      </xdr:nvGrpSpPr>
      <xdr:grpSpPr>
        <a:xfrm>
          <a:off x="11722100" y="2546350"/>
          <a:ext cx="900000" cy="595050"/>
          <a:chOff x="12664477" y="1009650"/>
          <a:chExt cx="1527773" cy="855767"/>
        </a:xfrm>
      </xdr:grpSpPr>
      <xdr:pic macro="[0]!fiche_compta_aout">
        <xdr:nvPicPr>
          <xdr:cNvPr id="39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aout" textlink="">
        <xdr:nvSpPr>
          <xdr:cNvPr id="40" name="ZoneTexte 39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AOUT</a:t>
            </a:r>
          </a:p>
        </xdr:txBody>
      </xdr:sp>
    </xdr:grpSp>
    <xdr:clientData/>
  </xdr:twoCellAnchor>
  <xdr:twoCellAnchor editAs="oneCell">
    <xdr:from>
      <xdr:col>10</xdr:col>
      <xdr:colOff>476250</xdr:colOff>
      <xdr:row>27</xdr:row>
      <xdr:rowOff>161925</xdr:rowOff>
    </xdr:from>
    <xdr:to>
      <xdr:col>11</xdr:col>
      <xdr:colOff>423750</xdr:colOff>
      <xdr:row>30</xdr:row>
      <xdr:rowOff>109275</xdr:rowOff>
    </xdr:to>
    <xdr:grpSp>
      <xdr:nvGrpSpPr>
        <xdr:cNvPr id="41" name="Groupe 40"/>
        <xdr:cNvGrpSpPr/>
      </xdr:nvGrpSpPr>
      <xdr:grpSpPr>
        <a:xfrm>
          <a:off x="9036050" y="6467475"/>
          <a:ext cx="944450" cy="595050"/>
          <a:chOff x="12664477" y="1009650"/>
          <a:chExt cx="1527773" cy="855767"/>
        </a:xfrm>
      </xdr:grpSpPr>
      <xdr:pic macro="[0]!fiche_compta_janvier">
        <xdr:nvPicPr>
          <xdr:cNvPr id="4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43" name="ZoneTexte 42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428625</xdr:colOff>
      <xdr:row>48</xdr:row>
      <xdr:rowOff>9525</xdr:rowOff>
    </xdr:from>
    <xdr:to>
      <xdr:col>11</xdr:col>
      <xdr:colOff>376125</xdr:colOff>
      <xdr:row>50</xdr:row>
      <xdr:rowOff>166425</xdr:rowOff>
    </xdr:to>
    <xdr:grpSp>
      <xdr:nvGrpSpPr>
        <xdr:cNvPr id="44" name="Groupe 43"/>
        <xdr:cNvGrpSpPr/>
      </xdr:nvGrpSpPr>
      <xdr:grpSpPr>
        <a:xfrm>
          <a:off x="8988425" y="10950575"/>
          <a:ext cx="944450" cy="588700"/>
          <a:chOff x="12664477" y="1009650"/>
          <a:chExt cx="1527773" cy="855767"/>
        </a:xfrm>
      </xdr:grpSpPr>
      <xdr:pic macro="[0]!fiche_compta_janvier">
        <xdr:nvPicPr>
          <xdr:cNvPr id="4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46" name="ZoneTexte 45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219075</xdr:colOff>
      <xdr:row>82</xdr:row>
      <xdr:rowOff>133350</xdr:rowOff>
    </xdr:from>
    <xdr:to>
      <xdr:col>11</xdr:col>
      <xdr:colOff>166575</xdr:colOff>
      <xdr:row>85</xdr:row>
      <xdr:rowOff>137850</xdr:rowOff>
    </xdr:to>
    <xdr:grpSp>
      <xdr:nvGrpSpPr>
        <xdr:cNvPr id="47" name="Groupe 46"/>
        <xdr:cNvGrpSpPr/>
      </xdr:nvGrpSpPr>
      <xdr:grpSpPr>
        <a:xfrm>
          <a:off x="8778875" y="18072100"/>
          <a:ext cx="944450" cy="556950"/>
          <a:chOff x="12664477" y="1009650"/>
          <a:chExt cx="1527773" cy="855767"/>
        </a:xfrm>
      </xdr:grpSpPr>
      <xdr:pic macro="[0]!fiche_compta_janvier">
        <xdr:nvPicPr>
          <xdr:cNvPr id="48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49" name="ZoneTexte 48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438150</xdr:colOff>
      <xdr:row>103</xdr:row>
      <xdr:rowOff>114300</xdr:rowOff>
    </xdr:from>
    <xdr:to>
      <xdr:col>11</xdr:col>
      <xdr:colOff>385650</xdr:colOff>
      <xdr:row>106</xdr:row>
      <xdr:rowOff>118800</xdr:rowOff>
    </xdr:to>
    <xdr:grpSp>
      <xdr:nvGrpSpPr>
        <xdr:cNvPr id="50" name="Groupe 49"/>
        <xdr:cNvGrpSpPr/>
      </xdr:nvGrpSpPr>
      <xdr:grpSpPr>
        <a:xfrm>
          <a:off x="8997950" y="22098000"/>
          <a:ext cx="944450" cy="556950"/>
          <a:chOff x="12664477" y="1009650"/>
          <a:chExt cx="1527773" cy="855767"/>
        </a:xfrm>
      </xdr:grpSpPr>
      <xdr:pic macro="[0]!fiche_compta_janvier">
        <xdr:nvPicPr>
          <xdr:cNvPr id="51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52" name="ZoneTexte 51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533400</xdr:colOff>
      <xdr:row>155</xdr:row>
      <xdr:rowOff>0</xdr:rowOff>
    </xdr:from>
    <xdr:to>
      <xdr:col>11</xdr:col>
      <xdr:colOff>480900</xdr:colOff>
      <xdr:row>158</xdr:row>
      <xdr:rowOff>1325</xdr:rowOff>
    </xdr:to>
    <xdr:grpSp>
      <xdr:nvGrpSpPr>
        <xdr:cNvPr id="53" name="Groupe 52"/>
        <xdr:cNvGrpSpPr/>
      </xdr:nvGrpSpPr>
      <xdr:grpSpPr>
        <a:xfrm>
          <a:off x="9093200" y="31908750"/>
          <a:ext cx="944450" cy="560125"/>
          <a:chOff x="12664477" y="1009650"/>
          <a:chExt cx="1527773" cy="855767"/>
        </a:xfrm>
      </xdr:grpSpPr>
      <xdr:pic macro="[0]!fiche_compta_janvier">
        <xdr:nvPicPr>
          <xdr:cNvPr id="5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55" name="ZoneTexte 54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647700</xdr:colOff>
      <xdr:row>213</xdr:row>
      <xdr:rowOff>9525</xdr:rowOff>
    </xdr:from>
    <xdr:to>
      <xdr:col>11</xdr:col>
      <xdr:colOff>595200</xdr:colOff>
      <xdr:row>216</xdr:row>
      <xdr:rowOff>14025</xdr:rowOff>
    </xdr:to>
    <xdr:grpSp>
      <xdr:nvGrpSpPr>
        <xdr:cNvPr id="56" name="Groupe 55"/>
        <xdr:cNvGrpSpPr/>
      </xdr:nvGrpSpPr>
      <xdr:grpSpPr>
        <a:xfrm>
          <a:off x="9207500" y="42960925"/>
          <a:ext cx="944450" cy="556950"/>
          <a:chOff x="12664477" y="1009650"/>
          <a:chExt cx="1527773" cy="855767"/>
        </a:xfrm>
      </xdr:grpSpPr>
      <xdr:pic macro="[0]!fiche_compta_janvier">
        <xdr:nvPicPr>
          <xdr:cNvPr id="57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58" name="ZoneTexte 57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323850</xdr:colOff>
      <xdr:row>240</xdr:row>
      <xdr:rowOff>28575</xdr:rowOff>
    </xdr:from>
    <xdr:to>
      <xdr:col>11</xdr:col>
      <xdr:colOff>271350</xdr:colOff>
      <xdr:row>243</xdr:row>
      <xdr:rowOff>33075</xdr:rowOff>
    </xdr:to>
    <xdr:grpSp>
      <xdr:nvGrpSpPr>
        <xdr:cNvPr id="59" name="Groupe 58"/>
        <xdr:cNvGrpSpPr/>
      </xdr:nvGrpSpPr>
      <xdr:grpSpPr>
        <a:xfrm>
          <a:off x="8883650" y="48129825"/>
          <a:ext cx="944450" cy="556950"/>
          <a:chOff x="12664477" y="1009650"/>
          <a:chExt cx="1527773" cy="855767"/>
        </a:xfrm>
      </xdr:grpSpPr>
      <xdr:pic macro="[0]!fiche_compta_janvier">
        <xdr:nvPicPr>
          <xdr:cNvPr id="60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61" name="ZoneTexte 60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314325</xdr:colOff>
      <xdr:row>262</xdr:row>
      <xdr:rowOff>47625</xdr:rowOff>
    </xdr:from>
    <xdr:to>
      <xdr:col>11</xdr:col>
      <xdr:colOff>261825</xdr:colOff>
      <xdr:row>265</xdr:row>
      <xdr:rowOff>42600</xdr:rowOff>
    </xdr:to>
    <xdr:grpSp>
      <xdr:nvGrpSpPr>
        <xdr:cNvPr id="62" name="Groupe 61"/>
        <xdr:cNvGrpSpPr/>
      </xdr:nvGrpSpPr>
      <xdr:grpSpPr>
        <a:xfrm>
          <a:off x="8874125" y="52371625"/>
          <a:ext cx="944450" cy="553775"/>
          <a:chOff x="12664477" y="1009650"/>
          <a:chExt cx="1527773" cy="855767"/>
        </a:xfrm>
      </xdr:grpSpPr>
      <xdr:pic macro="[0]!fiche_compta_janvier">
        <xdr:nvPicPr>
          <xdr:cNvPr id="6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64" name="ZoneTexte 63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457200</xdr:colOff>
      <xdr:row>127</xdr:row>
      <xdr:rowOff>190500</xdr:rowOff>
    </xdr:from>
    <xdr:to>
      <xdr:col>11</xdr:col>
      <xdr:colOff>404700</xdr:colOff>
      <xdr:row>131</xdr:row>
      <xdr:rowOff>1325</xdr:rowOff>
    </xdr:to>
    <xdr:grpSp>
      <xdr:nvGrpSpPr>
        <xdr:cNvPr id="65" name="Groupe 64"/>
        <xdr:cNvGrpSpPr/>
      </xdr:nvGrpSpPr>
      <xdr:grpSpPr>
        <a:xfrm>
          <a:off x="9017000" y="26765250"/>
          <a:ext cx="944450" cy="553775"/>
          <a:chOff x="12664477" y="1009650"/>
          <a:chExt cx="1527773" cy="855767"/>
        </a:xfrm>
      </xdr:grpSpPr>
      <xdr:pic macro="[0]!fiche_compta_janvier">
        <xdr:nvPicPr>
          <xdr:cNvPr id="66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67" name="ZoneTexte 66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361950</xdr:colOff>
      <xdr:row>64</xdr:row>
      <xdr:rowOff>38100</xdr:rowOff>
    </xdr:from>
    <xdr:to>
      <xdr:col>11</xdr:col>
      <xdr:colOff>309450</xdr:colOff>
      <xdr:row>67</xdr:row>
      <xdr:rowOff>33075</xdr:rowOff>
    </xdr:to>
    <xdr:grpSp>
      <xdr:nvGrpSpPr>
        <xdr:cNvPr id="68" name="Groupe 67"/>
        <xdr:cNvGrpSpPr/>
      </xdr:nvGrpSpPr>
      <xdr:grpSpPr>
        <a:xfrm>
          <a:off x="8921750" y="14478000"/>
          <a:ext cx="944450" cy="553775"/>
          <a:chOff x="12664477" y="1009650"/>
          <a:chExt cx="1527773" cy="855767"/>
        </a:xfrm>
      </xdr:grpSpPr>
      <xdr:pic macro="[0]!fiche_compta_janvier">
        <xdr:nvPicPr>
          <xdr:cNvPr id="69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70" name="ZoneTexte 69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oneCell">
    <xdr:from>
      <xdr:col>10</xdr:col>
      <xdr:colOff>152400</xdr:colOff>
      <xdr:row>182</xdr:row>
      <xdr:rowOff>47625</xdr:rowOff>
    </xdr:from>
    <xdr:to>
      <xdr:col>11</xdr:col>
      <xdr:colOff>99900</xdr:colOff>
      <xdr:row>185</xdr:row>
      <xdr:rowOff>42600</xdr:rowOff>
    </xdr:to>
    <xdr:grpSp>
      <xdr:nvGrpSpPr>
        <xdr:cNvPr id="71" name="Groupe 70"/>
        <xdr:cNvGrpSpPr/>
      </xdr:nvGrpSpPr>
      <xdr:grpSpPr>
        <a:xfrm>
          <a:off x="8712200" y="37106225"/>
          <a:ext cx="944450" cy="553775"/>
          <a:chOff x="12664477" y="1009650"/>
          <a:chExt cx="1527773" cy="855767"/>
        </a:xfrm>
      </xdr:grpSpPr>
      <xdr:pic macro="[0]!fiche_compta_janvier">
        <xdr:nvPicPr>
          <xdr:cNvPr id="7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12664477" y="1009650"/>
            <a:ext cx="1527773" cy="843458"/>
          </a:xfrm>
          <a:prstGeom prst="rect">
            <a:avLst/>
          </a:prstGeom>
          <a:noFill/>
        </xdr:spPr>
      </xdr:pic>
      <xdr:sp macro="[0]!fiche_compta_janvier" textlink="">
        <xdr:nvSpPr>
          <xdr:cNvPr id="73" name="ZoneTexte 72"/>
          <xdr:cNvSpPr txBox="1"/>
        </xdr:nvSpPr>
        <xdr:spPr>
          <a:xfrm>
            <a:off x="12725171" y="1577147"/>
            <a:ext cx="900968" cy="28827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800" b="1"/>
              <a:t>TOUS</a:t>
            </a:r>
          </a:p>
        </xdr:txBody>
      </xdr:sp>
    </xdr:grpSp>
    <xdr:clientData/>
  </xdr:twoCellAnchor>
  <xdr:twoCellAnchor editAs="absolute">
    <xdr:from>
      <xdr:col>9</xdr:col>
      <xdr:colOff>190501</xdr:colOff>
      <xdr:row>0</xdr:row>
      <xdr:rowOff>114300</xdr:rowOff>
    </xdr:from>
    <xdr:to>
      <xdr:col>10</xdr:col>
      <xdr:colOff>933451</xdr:colOff>
      <xdr:row>2</xdr:row>
      <xdr:rowOff>209550</xdr:rowOff>
    </xdr:to>
    <xdr:sp macro="[0]!active_retour_accueil" textlink="">
      <xdr:nvSpPr>
        <xdr:cNvPr id="74" name="Plaque 73"/>
        <xdr:cNvSpPr/>
      </xdr:nvSpPr>
      <xdr:spPr>
        <a:xfrm>
          <a:off x="7934326" y="114300"/>
          <a:ext cx="1181100" cy="581025"/>
        </a:xfrm>
        <a:prstGeom prst="bevel">
          <a:avLst/>
        </a:prstGeom>
        <a:gradFill flip="none" rotWithShape="1">
          <a:gsLst>
            <a:gs pos="3400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  à l'accueil</a:t>
          </a:r>
        </a:p>
      </xdr:txBody>
    </xdr:sp>
    <xdr:clientData/>
  </xdr:twoCellAnchor>
  <xdr:twoCellAnchor>
    <xdr:from>
      <xdr:col>8</xdr:col>
      <xdr:colOff>47624</xdr:colOff>
      <xdr:row>10</xdr:row>
      <xdr:rowOff>133350</xdr:rowOff>
    </xdr:from>
    <xdr:to>
      <xdr:col>13</xdr:col>
      <xdr:colOff>9525</xdr:colOff>
      <xdr:row>21</xdr:row>
      <xdr:rowOff>76200</xdr:rowOff>
    </xdr:to>
    <xdr:sp macro="" textlink="">
      <xdr:nvSpPr>
        <xdr:cNvPr id="75" name="Bulle ronde 74"/>
        <xdr:cNvSpPr/>
      </xdr:nvSpPr>
      <xdr:spPr>
        <a:xfrm>
          <a:off x="7362824" y="2705100"/>
          <a:ext cx="3686176" cy="2247900"/>
        </a:xfrm>
        <a:prstGeom prst="wedgeEllipseCallout">
          <a:avLst>
            <a:gd name="adj1" fmla="val -228000"/>
            <a:gd name="adj2" fmla="val 11878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BONJOUR</a:t>
          </a:r>
        </a:p>
        <a:p>
          <a:pPr algn="ctr"/>
          <a:r>
            <a:rPr lang="fr-FR" sz="1100"/>
            <a:t>j'ai</a:t>
          </a:r>
          <a:r>
            <a:rPr lang="fr-FR" sz="1100" baseline="0"/>
            <a:t> une formule dans cette colonne "A" pour afficher les trimestres ,</a:t>
          </a:r>
        </a:p>
        <a:p>
          <a:pPr algn="ctr"/>
          <a:r>
            <a:rPr lang="fr-FR" sz="1100" baseline="0"/>
            <a:t>je voudrais en vba  une formule qui</a:t>
          </a:r>
        </a:p>
        <a:p>
          <a:pPr algn="ctr"/>
          <a:r>
            <a:rPr lang="fr-FR" sz="1100" baseline="0"/>
            <a:t>marque le trimestre;</a:t>
          </a:r>
        </a:p>
        <a:p>
          <a:pPr algn="ctr"/>
          <a:r>
            <a:rPr lang="fr-FR" sz="1100" baseline="0"/>
            <a:t>1:  si on affiche une date en colonne "B" </a:t>
          </a:r>
        </a:p>
        <a:p>
          <a:pPr algn="ctr"/>
          <a:r>
            <a:rPr lang="fr-FR" sz="1100" baseline="0"/>
            <a:t> 2: rien ""         si  "B" est vide, </a:t>
          </a:r>
        </a:p>
        <a:p>
          <a:pPr algn="ctr"/>
          <a:r>
            <a:rPr lang="fr-FR" sz="1100" baseline="0"/>
            <a:t>3: riens  ""    si  "B"  c'est du texte,</a:t>
          </a:r>
        </a:p>
        <a:p>
          <a:pPr algn="ctr"/>
          <a:r>
            <a:rPr lang="fr-FR" sz="1100" baseline="0"/>
            <a:t>merci</a:t>
          </a:r>
        </a:p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ocuments/STEH/Gestion%20ALLOGUEPES%2021%20octobre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lan_Détaillé"/>
      <sheetName val="facture 2020"/>
      <sheetName val="DEVIS 2020"/>
      <sheetName val="Compta par mois"/>
      <sheetName val="LIVRE DES RECETTES"/>
      <sheetName val="TVA"/>
      <sheetName val="Config"/>
      <sheetName val="formulaire"/>
      <sheetName val="Liste_Communes"/>
      <sheetName val="Feuil2"/>
      <sheetName val="Gestion ALLOGUEPES 21 octobre 2"/>
    </sheetNames>
    <sheetDataSet>
      <sheetData sheetId="0" refreshError="1"/>
      <sheetData sheetId="1">
        <row r="9">
          <cell r="I9" t="str">
            <v>2020-004</v>
          </cell>
        </row>
        <row r="10">
          <cell r="I10" t="str">
            <v>2020-002</v>
          </cell>
        </row>
        <row r="11">
          <cell r="I11" t="str">
            <v>2020-003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>
        <row r="3">
          <cell r="I3" t="str">
            <v/>
          </cell>
        </row>
        <row r="4">
          <cell r="E4" t="str">
            <v>Facture  N°</v>
          </cell>
          <cell r="F4" t="str">
            <v>ACHATS</v>
          </cell>
          <cell r="G4" t="str">
            <v>achat</v>
          </cell>
          <cell r="H4" t="str">
            <v>Adhésion convention annuelle</v>
          </cell>
          <cell r="I4">
            <v>60</v>
          </cell>
          <cell r="J4">
            <v>0</v>
          </cell>
          <cell r="K4" t="str">
            <v>Trimestre 1</v>
          </cell>
        </row>
        <row r="5">
          <cell r="E5" t="str">
            <v>Devis</v>
          </cell>
          <cell r="F5" t="str">
            <v>BANQUE</v>
          </cell>
          <cell r="G5" t="str">
            <v>achat fournisseur</v>
          </cell>
          <cell r="H5" t="str">
            <v>Déplacement pour conseil</v>
          </cell>
          <cell r="I5">
            <v>22</v>
          </cell>
          <cell r="J5">
            <v>0.1</v>
          </cell>
          <cell r="K5" t="str">
            <v>Trimestre 2</v>
          </cell>
        </row>
        <row r="6">
          <cell r="F6" t="str">
            <v xml:space="preserve">COMMUNICATION </v>
          </cell>
          <cell r="G6" t="str">
            <v>assurance</v>
          </cell>
          <cell r="H6" t="str">
            <v>retrait de nid (Frea)</v>
          </cell>
          <cell r="I6">
            <v>25</v>
          </cell>
          <cell r="J6">
            <v>0.2</v>
          </cell>
          <cell r="K6" t="str">
            <v>Trimestre 3</v>
          </cell>
        </row>
        <row r="7">
          <cell r="F7" t="str">
            <v>FONCTIONNEMENT</v>
          </cell>
          <cell r="G7" t="str">
            <v>carburant</v>
          </cell>
          <cell r="H7" t="str">
            <v>forfait déplacement en cas d absence de nid</v>
          </cell>
          <cell r="I7">
            <v>50</v>
          </cell>
          <cell r="K7" t="str">
            <v>Trimestre 4</v>
          </cell>
        </row>
        <row r="8">
          <cell r="F8" t="str">
            <v>VÉHICULE</v>
          </cell>
          <cell r="G8" t="str">
            <v>Dépot Banque</v>
          </cell>
          <cell r="H8" t="str">
            <v>Déplacement et Intervention à hauteur d'homme</v>
          </cell>
          <cell r="I8">
            <v>82</v>
          </cell>
        </row>
        <row r="9">
          <cell r="G9" t="str">
            <v>espèce</v>
          </cell>
          <cell r="H9" t="str">
            <v>Intervention en hauteur -6m (arbre , cloison, toiture)</v>
          </cell>
          <cell r="I9">
            <v>103</v>
          </cell>
        </row>
        <row r="10">
          <cell r="G10" t="str">
            <v>frais bancaire</v>
          </cell>
          <cell r="H10" t="str">
            <v>Intervention en hauteur -12m (cheminée )</v>
          </cell>
          <cell r="I10">
            <v>156</v>
          </cell>
        </row>
        <row r="11">
          <cell r="G11" t="str">
            <v>France guêpes</v>
          </cell>
          <cell r="H11" t="str">
            <v>intervention en hauteur ( - 19m)</v>
          </cell>
          <cell r="I11">
            <v>184</v>
          </cell>
        </row>
        <row r="12">
          <cell r="G12" t="str">
            <v>habillement</v>
          </cell>
          <cell r="H12" t="str">
            <v>intervention en hauteur (kit de sécurité)</v>
          </cell>
          <cell r="I12">
            <v>380</v>
          </cell>
        </row>
        <row r="13">
          <cell r="G13" t="str">
            <v>mécanique</v>
          </cell>
          <cell r="H13" t="str">
            <v>Traitement nid par pistolet à billes</v>
          </cell>
          <cell r="I13">
            <v>149</v>
          </cell>
        </row>
        <row r="14">
          <cell r="G14" t="str">
            <v>mobile / banque</v>
          </cell>
          <cell r="H14" t="str">
            <v>forfait pose d un écopiéges</v>
          </cell>
          <cell r="I14">
            <v>47</v>
          </cell>
        </row>
        <row r="15">
          <cell r="G15" t="str">
            <v xml:space="preserve">outillage </v>
          </cell>
          <cell r="H15" t="str">
            <v>kit écopiéges</v>
          </cell>
          <cell r="I15">
            <v>38</v>
          </cell>
        </row>
        <row r="16">
          <cell r="G16" t="str">
            <v>pages jaunes</v>
          </cell>
          <cell r="H16" t="str">
            <v>kit rallonge écopiéges</v>
          </cell>
          <cell r="I16">
            <v>18</v>
          </cell>
        </row>
        <row r="17">
          <cell r="G17" t="str">
            <v>pub</v>
          </cell>
          <cell r="H17" t="str">
            <v>Forfait enlévementdes cocons</v>
          </cell>
          <cell r="I17">
            <v>47</v>
          </cell>
        </row>
        <row r="18">
          <cell r="G18" t="str">
            <v>remise de chèque n°</v>
          </cell>
          <cell r="H18" t="str">
            <v>de 01 à 10 cocons</v>
          </cell>
          <cell r="I18">
            <v>8.5</v>
          </cell>
        </row>
        <row r="19">
          <cell r="G19" t="str">
            <v>restaurant</v>
          </cell>
          <cell r="H19" t="str">
            <v>A partie du 11 eme cocons</v>
          </cell>
          <cell r="I19">
            <v>6</v>
          </cell>
        </row>
        <row r="20">
          <cell r="G20" t="str">
            <v>retrait TVA</v>
          </cell>
          <cell r="H20" t="str">
            <v>FDGDON forfait déplacement en cas d absence de nid</v>
          </cell>
          <cell r="I20">
            <v>66</v>
          </cell>
        </row>
        <row r="21">
          <cell r="G21" t="str">
            <v>salaire</v>
          </cell>
          <cell r="H21" t="str">
            <v>FDGDON au sol - nid inferieur a 8 m</v>
          </cell>
          <cell r="I21">
            <v>86</v>
          </cell>
        </row>
        <row r="22">
          <cell r="G22" t="str">
            <v>site internet</v>
          </cell>
          <cell r="H22" t="str">
            <v xml:space="preserve">FDGDON a l echelle - nid inférieur 8 m </v>
          </cell>
          <cell r="I22">
            <v>100</v>
          </cell>
        </row>
        <row r="23">
          <cell r="G23" t="str">
            <v>Urssaf</v>
          </cell>
          <cell r="H23" t="str">
            <v>FDGDON a la canne - intervention inférieur 30 minutes</v>
          </cell>
          <cell r="I23">
            <v>131</v>
          </cell>
        </row>
        <row r="24">
          <cell r="H24" t="str">
            <v>FDGDON a la canne - intervention inférieur 45 minutes</v>
          </cell>
          <cell r="I24">
            <v>153</v>
          </cell>
        </row>
        <row r="25">
          <cell r="H25" t="str">
            <v>FDGDON a la canne - intervention inférieur 60 minutes</v>
          </cell>
          <cell r="I25">
            <v>180</v>
          </cell>
        </row>
        <row r="26">
          <cell r="H26" t="str">
            <v xml:space="preserve">Tarif selon convention </v>
          </cell>
        </row>
        <row r="27">
          <cell r="H27" t="str">
            <v>Sur les nids supplémentaire à traité le même jour -50%</v>
          </cell>
        </row>
        <row r="28">
          <cell r="H28" t="str">
            <v>Demande urgente ( jours fériés )+ 25%</v>
          </cell>
        </row>
      </sheetData>
      <sheetData sheetId="8" refreshError="1"/>
      <sheetData sheetId="9">
        <row r="1">
          <cell r="B1" t="str">
            <v>code postal</v>
          </cell>
          <cell r="C1" t="str">
            <v>Commune Sarthe</v>
          </cell>
        </row>
        <row r="2">
          <cell r="B2">
            <v>72650</v>
          </cell>
          <cell r="C2" t="str">
            <v>AIGNE</v>
          </cell>
        </row>
        <row r="3">
          <cell r="B3">
            <v>72600</v>
          </cell>
          <cell r="C3" t="str">
            <v>AILLIERES-BEAUVOIR</v>
          </cell>
        </row>
        <row r="4">
          <cell r="B4">
            <v>72700</v>
          </cell>
          <cell r="C4" t="str">
            <v>ALLONNES</v>
          </cell>
        </row>
        <row r="5">
          <cell r="B5">
            <v>72540</v>
          </cell>
          <cell r="C5" t="str">
            <v>AMNE EN CHAMPAGNE</v>
          </cell>
        </row>
        <row r="6">
          <cell r="B6">
            <v>72610</v>
          </cell>
          <cell r="C6" t="str">
            <v>ANCINNES</v>
          </cell>
        </row>
        <row r="7">
          <cell r="B7">
            <v>72610</v>
          </cell>
          <cell r="C7" t="str">
            <v>ARCONNAY</v>
          </cell>
        </row>
        <row r="8">
          <cell r="B8">
            <v>72370</v>
          </cell>
          <cell r="C8" t="str">
            <v>ARDENAY-SUR-MERIZE</v>
          </cell>
        </row>
        <row r="9">
          <cell r="B9">
            <v>72230</v>
          </cell>
          <cell r="C9" t="str">
            <v>ARNAGE</v>
          </cell>
        </row>
        <row r="10">
          <cell r="B10">
            <v>72270</v>
          </cell>
          <cell r="C10" t="str">
            <v>ARTHEZE</v>
          </cell>
        </row>
        <row r="11">
          <cell r="B11">
            <v>72430</v>
          </cell>
          <cell r="C11" t="str">
            <v>ASNIERES-SUR-VEGRE</v>
          </cell>
        </row>
        <row r="12">
          <cell r="B12">
            <v>72130</v>
          </cell>
          <cell r="C12" t="str">
            <v>ASSE-LE-BOISNE</v>
          </cell>
        </row>
        <row r="13">
          <cell r="B13">
            <v>72170</v>
          </cell>
          <cell r="C13" t="str">
            <v>ASSE-LE-RIBOUL</v>
          </cell>
        </row>
        <row r="14">
          <cell r="B14">
            <v>72800</v>
          </cell>
          <cell r="C14" t="str">
            <v>AUBIGNE-RACAN</v>
          </cell>
        </row>
        <row r="15">
          <cell r="B15">
            <v>72300</v>
          </cell>
          <cell r="C15" t="str">
            <v>AUVERS-LE-HAMON</v>
          </cell>
        </row>
        <row r="16">
          <cell r="B16">
            <v>72540</v>
          </cell>
          <cell r="C16" t="str">
            <v>AUVERS-SOUS-MONTFAUCON</v>
          </cell>
        </row>
        <row r="17">
          <cell r="B17">
            <v>72260</v>
          </cell>
          <cell r="C17" t="str">
            <v>AVESNES-EN-SAOSNOIS</v>
          </cell>
        </row>
        <row r="18">
          <cell r="B18">
            <v>72350</v>
          </cell>
          <cell r="C18" t="str">
            <v>AVESSE</v>
          </cell>
        </row>
        <row r="19">
          <cell r="B19">
            <v>72400</v>
          </cell>
          <cell r="C19" t="str">
            <v>AVEZE</v>
          </cell>
        </row>
        <row r="20">
          <cell r="B20">
            <v>72430</v>
          </cell>
          <cell r="C20" t="str">
            <v>AVOISE</v>
          </cell>
        </row>
        <row r="21">
          <cell r="B21">
            <v>72290</v>
          </cell>
          <cell r="C21" t="str">
            <v>BALLON-SAINT MARS</v>
          </cell>
        </row>
        <row r="22">
          <cell r="B22">
            <v>72200</v>
          </cell>
          <cell r="C22" t="str">
            <v>BAZOUGES-CRE SUR LOIR</v>
          </cell>
        </row>
        <row r="23">
          <cell r="B23">
            <v>72110</v>
          </cell>
          <cell r="C23" t="str">
            <v>BEAUFAY</v>
          </cell>
        </row>
        <row r="24">
          <cell r="B24">
            <v>72500</v>
          </cell>
          <cell r="C24" t="str">
            <v>BEAUMONT-PIED-DE-BŒUF</v>
          </cell>
        </row>
        <row r="25">
          <cell r="B25">
            <v>72340</v>
          </cell>
          <cell r="C25" t="str">
            <v>BEAUMONT-SUR-DEME</v>
          </cell>
        </row>
        <row r="26">
          <cell r="B26">
            <v>72170</v>
          </cell>
          <cell r="C26" t="str">
            <v>BEAUMONT-SUR-SARTHE</v>
          </cell>
        </row>
        <row r="27">
          <cell r="B27">
            <v>72160</v>
          </cell>
          <cell r="C27" t="str">
            <v>BEILLE</v>
          </cell>
        </row>
        <row r="28">
          <cell r="B28">
            <v>72320</v>
          </cell>
          <cell r="C28" t="str">
            <v>BERFAY</v>
          </cell>
        </row>
        <row r="29">
          <cell r="B29">
            <v>72240</v>
          </cell>
          <cell r="C29" t="str">
            <v>BERNAY EN CHAMPAGNE</v>
          </cell>
        </row>
        <row r="30">
          <cell r="B30">
            <v>72610</v>
          </cell>
          <cell r="C30" t="str">
            <v>BERUS</v>
          </cell>
        </row>
        <row r="31">
          <cell r="B31">
            <v>72310</v>
          </cell>
          <cell r="C31" t="str">
            <v>BESSE-SUR-BRAYE</v>
          </cell>
        </row>
        <row r="32">
          <cell r="B32">
            <v>72610</v>
          </cell>
          <cell r="C32" t="str">
            <v>BETHON</v>
          </cell>
        </row>
        <row r="33">
          <cell r="B33">
            <v>72670</v>
          </cell>
          <cell r="C33" t="str">
            <v>BLEVES</v>
          </cell>
        </row>
        <row r="34">
          <cell r="B34">
            <v>72400</v>
          </cell>
          <cell r="C34" t="str">
            <v>BOESSE-LE-SEC</v>
          </cell>
        </row>
        <row r="35">
          <cell r="B35">
            <v>72110</v>
          </cell>
          <cell r="C35" t="str">
            <v>BONNETABLE</v>
          </cell>
        </row>
        <row r="36">
          <cell r="B36">
            <v>72390</v>
          </cell>
          <cell r="C36" t="str">
            <v>BOUER</v>
          </cell>
        </row>
        <row r="37">
          <cell r="B37">
            <v>72440</v>
          </cell>
          <cell r="C37" t="str">
            <v>BOULOIRE</v>
          </cell>
        </row>
        <row r="38">
          <cell r="B38">
            <v>72610</v>
          </cell>
          <cell r="C38" t="str">
            <v>BOURG-LE-ROI</v>
          </cell>
        </row>
        <row r="39">
          <cell r="B39">
            <v>72270</v>
          </cell>
          <cell r="C39" t="str">
            <v>BOUSSE</v>
          </cell>
        </row>
        <row r="40">
          <cell r="B40">
            <v>72550</v>
          </cell>
          <cell r="C40" t="str">
            <v>BRAINS-SUR-GEE</v>
          </cell>
        </row>
        <row r="41">
          <cell r="B41">
            <v>72250</v>
          </cell>
          <cell r="C41" t="str">
            <v>BRETTE-LES-PINS</v>
          </cell>
        </row>
        <row r="42">
          <cell r="B42">
            <v>72110</v>
          </cell>
          <cell r="C42" t="str">
            <v>BRIOSNE-LES-SABLES</v>
          </cell>
        </row>
        <row r="43">
          <cell r="B43">
            <v>72350</v>
          </cell>
          <cell r="C43" t="str">
            <v>BRULON</v>
          </cell>
        </row>
        <row r="44">
          <cell r="B44">
            <v>72330</v>
          </cell>
          <cell r="C44" t="str">
            <v>CERANS-FOULLETOURTE</v>
          </cell>
        </row>
        <row r="45">
          <cell r="B45">
            <v>72340</v>
          </cell>
          <cell r="C45" t="str">
            <v>CHAHAIGNES</v>
          </cell>
        </row>
        <row r="46">
          <cell r="B46">
            <v>72250</v>
          </cell>
          <cell r="C46" t="str">
            <v>CHALLES</v>
          </cell>
        </row>
        <row r="47">
          <cell r="B47">
            <v>72470</v>
          </cell>
          <cell r="C47" t="str">
            <v>CHAMPAGNE</v>
          </cell>
        </row>
        <row r="48">
          <cell r="B48">
            <v>72610</v>
          </cell>
          <cell r="C48" t="str">
            <v>CHAMPFLEUR</v>
          </cell>
        </row>
        <row r="49">
          <cell r="B49">
            <v>72320</v>
          </cell>
          <cell r="C49" t="str">
            <v>CHAMPROND</v>
          </cell>
        </row>
        <row r="50">
          <cell r="B50">
            <v>72560</v>
          </cell>
          <cell r="C50" t="str">
            <v>CHANGE</v>
          </cell>
        </row>
        <row r="51">
          <cell r="B51">
            <v>72430</v>
          </cell>
          <cell r="C51" t="str">
            <v>CHANTENAY-VILLEDIEU</v>
          </cell>
        </row>
        <row r="52">
          <cell r="B52">
            <v>72540</v>
          </cell>
          <cell r="C52" t="str">
            <v>CHASSILLE</v>
          </cell>
        </row>
        <row r="53">
          <cell r="B53">
            <v>72510</v>
          </cell>
          <cell r="C53" t="str">
            <v>CHATEAU-L'HERMITAGE</v>
          </cell>
        </row>
        <row r="54">
          <cell r="B54">
            <v>72550</v>
          </cell>
          <cell r="C54" t="str">
            <v>CHAUFOUR-NOTRE-DAME</v>
          </cell>
        </row>
        <row r="55">
          <cell r="B55">
            <v>72540</v>
          </cell>
          <cell r="C55" t="str">
            <v>CHEMIRE-EN-CHARNIE</v>
          </cell>
        </row>
        <row r="56">
          <cell r="B56">
            <v>72210</v>
          </cell>
          <cell r="C56" t="str">
            <v>CHEMIRE-LE-GAUDIN</v>
          </cell>
        </row>
        <row r="57">
          <cell r="B57">
            <v>72600</v>
          </cell>
          <cell r="C57" t="str">
            <v>CHENAY</v>
          </cell>
        </row>
        <row r="58">
          <cell r="B58">
            <v>72500</v>
          </cell>
          <cell r="C58" t="str">
            <v>CHENU</v>
          </cell>
        </row>
        <row r="59">
          <cell r="B59">
            <v>72170</v>
          </cell>
          <cell r="C59" t="str">
            <v>CHERANCE</v>
          </cell>
        </row>
        <row r="60">
          <cell r="B60">
            <v>72610</v>
          </cell>
          <cell r="C60" t="str">
            <v>CHERISAY</v>
          </cell>
        </row>
        <row r="61">
          <cell r="B61">
            <v>72400</v>
          </cell>
          <cell r="C61" t="str">
            <v>CHERRE</v>
          </cell>
        </row>
        <row r="62">
          <cell r="B62">
            <v>72400</v>
          </cell>
          <cell r="C62" t="str">
            <v>CHERREAU</v>
          </cell>
        </row>
        <row r="63">
          <cell r="B63">
            <v>72350</v>
          </cell>
          <cell r="C63" t="str">
            <v>CHEVILLE</v>
          </cell>
        </row>
        <row r="64">
          <cell r="B64">
            <v>72200</v>
          </cell>
          <cell r="C64" t="str">
            <v>CLERMONT-CREANS</v>
          </cell>
        </row>
        <row r="65">
          <cell r="B65">
            <v>72310</v>
          </cell>
          <cell r="C65" t="str">
            <v>COGNERS</v>
          </cell>
        </row>
        <row r="66">
          <cell r="B66">
            <v>72600</v>
          </cell>
          <cell r="C66" t="str">
            <v>COMMERVEIL</v>
          </cell>
        </row>
        <row r="67">
          <cell r="B67">
            <v>72120</v>
          </cell>
          <cell r="C67" t="str">
            <v>CONFLANS-SUR-ANILLE</v>
          </cell>
        </row>
        <row r="68">
          <cell r="B68">
            <v>72290</v>
          </cell>
          <cell r="C68" t="str">
            <v>CONGE-SUR-ORNE</v>
          </cell>
        </row>
        <row r="69">
          <cell r="B69">
            <v>72240</v>
          </cell>
          <cell r="C69" t="str">
            <v>CONLIE</v>
          </cell>
        </row>
        <row r="70">
          <cell r="B70">
            <v>72160</v>
          </cell>
          <cell r="C70" t="str">
            <v>CONNERRE</v>
          </cell>
        </row>
        <row r="71">
          <cell r="B71">
            <v>72600</v>
          </cell>
          <cell r="C71" t="str">
            <v>CONTILLY</v>
          </cell>
        </row>
        <row r="72">
          <cell r="B72">
            <v>72400</v>
          </cell>
          <cell r="C72" t="str">
            <v>CORMES</v>
          </cell>
        </row>
        <row r="73">
          <cell r="B73">
            <v>72440</v>
          </cell>
          <cell r="C73" t="str">
            <v>COUDRECIEUX</v>
          </cell>
        </row>
        <row r="74">
          <cell r="B74">
            <v>72190</v>
          </cell>
          <cell r="C74" t="str">
            <v>COULAINES</v>
          </cell>
        </row>
        <row r="75">
          <cell r="B75">
            <v>72550</v>
          </cell>
          <cell r="C75" t="str">
            <v>COULANS-SUR-GEE</v>
          </cell>
        </row>
        <row r="76">
          <cell r="B76">
            <v>72130</v>
          </cell>
          <cell r="C76" t="str">
            <v>COULOMBIERS</v>
          </cell>
        </row>
        <row r="77">
          <cell r="B77">
            <v>72800</v>
          </cell>
          <cell r="C77" t="str">
            <v>COULONGE</v>
          </cell>
        </row>
        <row r="78">
          <cell r="B78">
            <v>72290</v>
          </cell>
          <cell r="C78" t="str">
            <v>COURCEBOEUFS</v>
          </cell>
        </row>
        <row r="79">
          <cell r="B79">
            <v>72270</v>
          </cell>
          <cell r="C79" t="str">
            <v>COURCELLES-LA-FORET</v>
          </cell>
        </row>
        <row r="80">
          <cell r="B80">
            <v>72110</v>
          </cell>
          <cell r="C80" t="str">
            <v>COURCEMONT</v>
          </cell>
        </row>
        <row r="81">
          <cell r="B81">
            <v>72110</v>
          </cell>
          <cell r="C81" t="str">
            <v>COURCIVAL</v>
          </cell>
        </row>
        <row r="82">
          <cell r="B82">
            <v>72150</v>
          </cell>
          <cell r="C82" t="str">
            <v>COURDEMANCHE</v>
          </cell>
        </row>
        <row r="83">
          <cell r="B83">
            <v>72260</v>
          </cell>
          <cell r="C83" t="str">
            <v>COURGAINS</v>
          </cell>
        </row>
        <row r="84">
          <cell r="B84">
            <v>72320</v>
          </cell>
          <cell r="C84" t="str">
            <v>COURGENARD</v>
          </cell>
        </row>
        <row r="85">
          <cell r="B85">
            <v>72300</v>
          </cell>
          <cell r="C85" t="str">
            <v>COURTILLERS</v>
          </cell>
        </row>
        <row r="86">
          <cell r="B86">
            <v>72540</v>
          </cell>
          <cell r="C86" t="str">
            <v>CRANNES-EN-CHAMPAGNE</v>
          </cell>
        </row>
        <row r="87">
          <cell r="B87">
            <v>72140</v>
          </cell>
          <cell r="C87" t="str">
            <v>CRISSE</v>
          </cell>
        </row>
        <row r="88">
          <cell r="B88">
            <v>72200</v>
          </cell>
          <cell r="C88" t="str">
            <v>CROSMIERES</v>
          </cell>
        </row>
        <row r="89">
          <cell r="B89">
            <v>72240</v>
          </cell>
          <cell r="C89" t="str">
            <v>CURES</v>
          </cell>
        </row>
        <row r="90">
          <cell r="B90">
            <v>72260</v>
          </cell>
          <cell r="C90" t="str">
            <v>DANGEUL</v>
          </cell>
        </row>
        <row r="91">
          <cell r="B91">
            <v>72550</v>
          </cell>
          <cell r="C91" t="str">
            <v>DEGRE</v>
          </cell>
        </row>
        <row r="92">
          <cell r="B92">
            <v>72400</v>
          </cell>
          <cell r="C92" t="str">
            <v>DEHAULT</v>
          </cell>
        </row>
        <row r="93">
          <cell r="B93">
            <v>72500</v>
          </cell>
          <cell r="C93" t="str">
            <v>DISSAY-SOUS-COURCILLON</v>
          </cell>
        </row>
        <row r="94">
          <cell r="B94">
            <v>72260</v>
          </cell>
          <cell r="C94" t="str">
            <v>DISSE-SOUS-BALLON</v>
          </cell>
        </row>
        <row r="95">
          <cell r="B95">
            <v>72390</v>
          </cell>
          <cell r="C95" t="str">
            <v>DOLLON</v>
          </cell>
        </row>
        <row r="96">
          <cell r="B96">
            <v>72240</v>
          </cell>
          <cell r="C96" t="str">
            <v>DOMFRONT-EN-CHAMPAGNE</v>
          </cell>
        </row>
        <row r="97">
          <cell r="B97">
            <v>72170</v>
          </cell>
          <cell r="C97" t="str">
            <v>DOUCELLES</v>
          </cell>
        </row>
        <row r="98">
          <cell r="B98">
            <v>72590</v>
          </cell>
          <cell r="C98" t="str">
            <v>DOUILLET LE JOLY</v>
          </cell>
        </row>
        <row r="99">
          <cell r="B99">
            <v>72160</v>
          </cell>
          <cell r="C99" t="str">
            <v>DUNEAU</v>
          </cell>
        </row>
        <row r="100">
          <cell r="B100">
            <v>72270</v>
          </cell>
          <cell r="C100" t="str">
            <v>DUREIL</v>
          </cell>
        </row>
        <row r="101">
          <cell r="B101">
            <v>72220</v>
          </cell>
          <cell r="C101" t="str">
            <v>ECOMMOY</v>
          </cell>
        </row>
        <row r="102">
          <cell r="B102">
            <v>72120</v>
          </cell>
          <cell r="C102" t="str">
            <v>ECORPAIN</v>
          </cell>
        </row>
        <row r="103">
          <cell r="B103">
            <v>72540</v>
          </cell>
          <cell r="C103" t="str">
            <v>EPINEU-LE-CHEVREUIL</v>
          </cell>
        </row>
        <row r="104">
          <cell r="B104">
            <v>72700</v>
          </cell>
          <cell r="C104" t="str">
            <v>ETIVAL-LES-LE-MANS</v>
          </cell>
        </row>
        <row r="105">
          <cell r="B105">
            <v>72120</v>
          </cell>
          <cell r="C105" t="str">
            <v>EVAILLE</v>
          </cell>
        </row>
        <row r="106">
          <cell r="B106">
            <v>72470</v>
          </cell>
          <cell r="C106" t="str">
            <v>FATINES</v>
          </cell>
        </row>
        <row r="107">
          <cell r="B107">
            <v>72550</v>
          </cell>
          <cell r="C107" t="str">
            <v>FAY</v>
          </cell>
        </row>
        <row r="108">
          <cell r="B108">
            <v>72430</v>
          </cell>
          <cell r="C108" t="str">
            <v>FERCE-SUR-SARTHE</v>
          </cell>
        </row>
        <row r="109">
          <cell r="B109">
            <v>72210</v>
          </cell>
          <cell r="C109" t="str">
            <v>FILLE</v>
          </cell>
        </row>
        <row r="110">
          <cell r="B110">
            <v>72500</v>
          </cell>
          <cell r="C110" t="str">
            <v>FLEE</v>
          </cell>
        </row>
        <row r="111">
          <cell r="B111">
            <v>72350</v>
          </cell>
          <cell r="C111" t="str">
            <v>FONTENAY-SUR-VEGRE</v>
          </cell>
        </row>
        <row r="112">
          <cell r="B112">
            <v>72130</v>
          </cell>
          <cell r="C112" t="str">
            <v>FRESNAY-SUR-SARTHE</v>
          </cell>
        </row>
        <row r="113">
          <cell r="B113">
            <v>72610</v>
          </cell>
          <cell r="C113" t="str">
            <v>FYE</v>
          </cell>
        </row>
        <row r="114">
          <cell r="B114">
            <v>72130</v>
          </cell>
          <cell r="C114" t="str">
            <v>GESNES-LE-GANDELIN</v>
          </cell>
        </row>
        <row r="115">
          <cell r="B115">
            <v>72610</v>
          </cell>
          <cell r="C115" t="str">
            <v>GRANDCHAMP</v>
          </cell>
        </row>
        <row r="116">
          <cell r="B116">
            <v>72320</v>
          </cell>
          <cell r="C116" t="str">
            <v>GREEZ-SUR-ROC</v>
          </cell>
        </row>
        <row r="117">
          <cell r="B117">
            <v>72230</v>
          </cell>
          <cell r="C117" t="str">
            <v>GUECELARD</v>
          </cell>
        </row>
        <row r="118">
          <cell r="B118">
            <v>72110</v>
          </cell>
          <cell r="C118" t="str">
            <v>JAUZE</v>
          </cell>
        </row>
        <row r="119">
          <cell r="B119">
            <v>72540</v>
          </cell>
          <cell r="C119" t="str">
            <v>JOUE-EN-CHARNIE</v>
          </cell>
        </row>
        <row r="120">
          <cell r="B120">
            <v>72380</v>
          </cell>
          <cell r="C120" t="str">
            <v>JOUE-L'ABBE</v>
          </cell>
        </row>
        <row r="121">
          <cell r="B121">
            <v>72300</v>
          </cell>
          <cell r="C121" t="str">
            <v>JUIGNE-SUR-SARTHE</v>
          </cell>
        </row>
        <row r="122">
          <cell r="B122">
            <v>72170</v>
          </cell>
          <cell r="C122" t="str">
            <v>JUILLE</v>
          </cell>
        </row>
        <row r="123">
          <cell r="B123">
            <v>72500</v>
          </cell>
          <cell r="C123" t="str">
            <v>JUPILLES</v>
          </cell>
        </row>
        <row r="124">
          <cell r="B124">
            <v>72650</v>
          </cell>
          <cell r="C124" t="str">
            <v>LA BAZOGE</v>
          </cell>
        </row>
        <row r="125">
          <cell r="B125">
            <v>72400</v>
          </cell>
          <cell r="C125" t="str">
            <v>LA BOSSE</v>
          </cell>
        </row>
        <row r="126">
          <cell r="B126">
            <v>72500</v>
          </cell>
          <cell r="C126" t="str">
            <v>LA BRUERE-SUR-LOIR</v>
          </cell>
        </row>
        <row r="127">
          <cell r="B127">
            <v>72800</v>
          </cell>
          <cell r="C127" t="str">
            <v>LA CHAPELLE-AUX-CHOUX</v>
          </cell>
        </row>
        <row r="128">
          <cell r="B128">
            <v>72300</v>
          </cell>
          <cell r="C128" t="str">
            <v>LA CHAPELLE-D'ALIGNE</v>
          </cell>
        </row>
        <row r="129">
          <cell r="B129">
            <v>72400</v>
          </cell>
          <cell r="C129" t="str">
            <v>LA CHAPELLE-DU-BOIS</v>
          </cell>
        </row>
        <row r="130">
          <cell r="B130">
            <v>72310</v>
          </cell>
          <cell r="C130" t="str">
            <v>LA CHAPELLE-HUON</v>
          </cell>
        </row>
        <row r="131">
          <cell r="B131">
            <v>72650</v>
          </cell>
          <cell r="C131" t="str">
            <v>LA CHAPELLE-SAINT-AUBIN</v>
          </cell>
        </row>
        <row r="132">
          <cell r="B132">
            <v>72240</v>
          </cell>
          <cell r="C132" t="str">
            <v>LA CHAPELLE-SAINT-FRAY</v>
          </cell>
        </row>
        <row r="133">
          <cell r="B133">
            <v>72160</v>
          </cell>
          <cell r="C133" t="str">
            <v>LA CHAPELLE-SAINT-REMY</v>
          </cell>
        </row>
        <row r="134">
          <cell r="B134">
            <v>72340</v>
          </cell>
          <cell r="C134" t="str">
            <v>LA CHARTRE-SUR-LE-LOIR</v>
          </cell>
        </row>
        <row r="135">
          <cell r="B135">
            <v>72400</v>
          </cell>
          <cell r="C135" t="str">
            <v>LA FERTE-BERNARD</v>
          </cell>
        </row>
        <row r="136">
          <cell r="B136">
            <v>72200</v>
          </cell>
          <cell r="C136" t="str">
            <v>LA FLECHE</v>
          </cell>
        </row>
        <row r="137">
          <cell r="B137">
            <v>72330</v>
          </cell>
          <cell r="C137" t="str">
            <v>LA FONTAINE-SAINT-MARTIN</v>
          </cell>
        </row>
        <row r="138">
          <cell r="B138">
            <v>72380</v>
          </cell>
          <cell r="C138" t="str">
            <v>LA GUIERCHE</v>
          </cell>
        </row>
        <row r="139">
          <cell r="B139">
            <v>72650</v>
          </cell>
          <cell r="C139" t="str">
            <v>LA MILESSE</v>
          </cell>
        </row>
        <row r="140">
          <cell r="B140">
            <v>72550</v>
          </cell>
          <cell r="C140" t="str">
            <v>LA QUINTE</v>
          </cell>
        </row>
        <row r="141">
          <cell r="B141">
            <v>72210</v>
          </cell>
          <cell r="C141" t="str">
            <v>LA SUZE-SUR-SARTHE</v>
          </cell>
        </row>
        <row r="142">
          <cell r="B142">
            <v>72220</v>
          </cell>
          <cell r="C142" t="str">
            <v>LAIGNE-EN-BELIN</v>
          </cell>
        </row>
        <row r="143">
          <cell r="B143">
            <v>72320</v>
          </cell>
          <cell r="C143" t="str">
            <v>LAMNAY</v>
          </cell>
        </row>
        <row r="144">
          <cell r="B144">
            <v>72240</v>
          </cell>
          <cell r="C144" t="str">
            <v>LAVARDIN</v>
          </cell>
        </row>
        <row r="145">
          <cell r="B145">
            <v>72390</v>
          </cell>
          <cell r="C145" t="str">
            <v>LAVARE</v>
          </cell>
        </row>
        <row r="146">
          <cell r="B146">
            <v>72500</v>
          </cell>
          <cell r="C146" t="str">
            <v>LAVERNAT</v>
          </cell>
        </row>
        <row r="147">
          <cell r="B147">
            <v>72200</v>
          </cell>
          <cell r="C147" t="str">
            <v>LE BAILLEUL</v>
          </cell>
        </row>
        <row r="148">
          <cell r="B148">
            <v>72370</v>
          </cell>
          <cell r="C148" t="str">
            <v>LE BREIL-SUR-MERIZE</v>
          </cell>
        </row>
        <row r="149">
          <cell r="B149">
            <v>72150</v>
          </cell>
          <cell r="C149" t="str">
            <v>LE GRAND-LUCE</v>
          </cell>
        </row>
        <row r="150">
          <cell r="B150">
            <v>72140</v>
          </cell>
          <cell r="C150" t="str">
            <v>LE GREZ</v>
          </cell>
        </row>
        <row r="151">
          <cell r="B151">
            <v>72390</v>
          </cell>
          <cell r="C151" t="str">
            <v>LE LUART</v>
          </cell>
        </row>
        <row r="152">
          <cell r="B152">
            <v>72800</v>
          </cell>
          <cell r="C152" t="str">
            <v>LE LUDE</v>
          </cell>
        </row>
        <row r="153">
          <cell r="B153">
            <v>72000</v>
          </cell>
          <cell r="C153" t="str">
            <v>LE MANS</v>
          </cell>
        </row>
        <row r="154">
          <cell r="B154">
            <v>72000</v>
          </cell>
          <cell r="C154" t="str">
            <v>LE MANS DEGRE</v>
          </cell>
        </row>
        <row r="155">
          <cell r="B155">
            <v>72100</v>
          </cell>
          <cell r="C155" t="str">
            <v>LE MANS SUD</v>
          </cell>
        </row>
        <row r="156">
          <cell r="B156">
            <v>72170</v>
          </cell>
          <cell r="C156" t="str">
            <v>LE TRONCHET</v>
          </cell>
        </row>
        <row r="157">
          <cell r="B157">
            <v>72670</v>
          </cell>
          <cell r="C157" t="str">
            <v>LES AULNEAUX</v>
          </cell>
        </row>
        <row r="158">
          <cell r="B158">
            <v>72260</v>
          </cell>
          <cell r="C158" t="str">
            <v>LES MEES</v>
          </cell>
        </row>
        <row r="159">
          <cell r="B159">
            <v>72340</v>
          </cell>
          <cell r="C159" t="str">
            <v>LHOMME</v>
          </cell>
        </row>
        <row r="160">
          <cell r="B160">
            <v>72270</v>
          </cell>
          <cell r="C160" t="str">
            <v>LIGRON</v>
          </cell>
        </row>
        <row r="161">
          <cell r="B161">
            <v>72610</v>
          </cell>
          <cell r="C161" t="str">
            <v>LIVET-EN-SAOSNOIS</v>
          </cell>
        </row>
        <row r="162">
          <cell r="B162">
            <v>72340</v>
          </cell>
          <cell r="C162" t="str">
            <v>LOIR EN VALLEE</v>
          </cell>
        </row>
        <row r="163">
          <cell r="B163">
            <v>72450</v>
          </cell>
          <cell r="C163" t="str">
            <v>LOMBRON</v>
          </cell>
        </row>
        <row r="164">
          <cell r="B164">
            <v>72540</v>
          </cell>
          <cell r="C164" t="str">
            <v>LONGNES</v>
          </cell>
        </row>
        <row r="165">
          <cell r="B165">
            <v>72300</v>
          </cell>
          <cell r="C165" t="str">
            <v>LOUAILLES</v>
          </cell>
        </row>
        <row r="166">
          <cell r="B166">
            <v>72540</v>
          </cell>
          <cell r="C166" t="str">
            <v>LOUE</v>
          </cell>
        </row>
        <row r="167">
          <cell r="B167">
            <v>72210</v>
          </cell>
          <cell r="C167" t="str">
            <v>LOUPLANDE</v>
          </cell>
        </row>
        <row r="168">
          <cell r="B168">
            <v>72600</v>
          </cell>
          <cell r="C168" t="str">
            <v>LOUVIGNY</v>
          </cell>
        </row>
        <row r="169">
          <cell r="B169">
            <v>72670</v>
          </cell>
          <cell r="C169" t="str">
            <v>LOUZES</v>
          </cell>
        </row>
        <row r="170">
          <cell r="B170">
            <v>72500</v>
          </cell>
          <cell r="C170" t="str">
            <v>LUCEAU</v>
          </cell>
        </row>
        <row r="171">
          <cell r="B171">
            <v>72290</v>
          </cell>
          <cell r="C171" t="str">
            <v>LUCE-SOUS-BALLON</v>
          </cell>
        </row>
        <row r="172">
          <cell r="B172">
            <v>72800</v>
          </cell>
          <cell r="C172" t="str">
            <v>LUCHE-PRINGE</v>
          </cell>
        </row>
        <row r="173">
          <cell r="B173">
            <v>72210</v>
          </cell>
          <cell r="C173" t="str">
            <v>MAIGNE</v>
          </cell>
        </row>
        <row r="174">
          <cell r="B174">
            <v>72440</v>
          </cell>
          <cell r="C174" t="str">
            <v>MAISONCELLES</v>
          </cell>
        </row>
        <row r="175">
          <cell r="B175">
            <v>72270</v>
          </cell>
          <cell r="C175" t="str">
            <v>MALICORNE-SUR-SARTHE</v>
          </cell>
        </row>
        <row r="176">
          <cell r="B176">
            <v>72600</v>
          </cell>
          <cell r="C176" t="str">
            <v>MAMERS</v>
          </cell>
        </row>
        <row r="177">
          <cell r="B177">
            <v>72510</v>
          </cell>
          <cell r="C177" t="str">
            <v>MANSIGNE</v>
          </cell>
        </row>
        <row r="178">
          <cell r="B178">
            <v>72340</v>
          </cell>
          <cell r="C178" t="str">
            <v>MARCON</v>
          </cell>
        </row>
        <row r="179">
          <cell r="B179">
            <v>72540</v>
          </cell>
          <cell r="C179" t="str">
            <v>MAREIL-EN-CHAMPAGNE</v>
          </cell>
        </row>
        <row r="180">
          <cell r="B180">
            <v>72200</v>
          </cell>
          <cell r="C180" t="str">
            <v>MAREIL-SUR-LOIR</v>
          </cell>
        </row>
        <row r="181">
          <cell r="B181">
            <v>72170</v>
          </cell>
          <cell r="C181" t="str">
            <v>MARESCHE</v>
          </cell>
        </row>
        <row r="182">
          <cell r="B182">
            <v>72220</v>
          </cell>
          <cell r="C182" t="str">
            <v>MARIGNE-LAILLE</v>
          </cell>
        </row>
        <row r="183">
          <cell r="B183">
            <v>72260</v>
          </cell>
          <cell r="C183" t="str">
            <v>MAROLLES-LES-BRAULTS</v>
          </cell>
        </row>
        <row r="184">
          <cell r="B184">
            <v>72120</v>
          </cell>
          <cell r="C184" t="str">
            <v>MAROLLES-LES-SAINT-CALAIS</v>
          </cell>
        </row>
        <row r="185">
          <cell r="B185">
            <v>72600</v>
          </cell>
          <cell r="C185" t="str">
            <v>MAROLLETTE</v>
          </cell>
        </row>
        <row r="186">
          <cell r="B186">
            <v>72360</v>
          </cell>
          <cell r="C186" t="str">
            <v>MAYET</v>
          </cell>
        </row>
        <row r="187">
          <cell r="B187">
            <v>72320</v>
          </cell>
          <cell r="C187" t="str">
            <v>MELLERAY</v>
          </cell>
        </row>
        <row r="188">
          <cell r="B188">
            <v>72170</v>
          </cell>
          <cell r="C188" t="str">
            <v>MEURCE</v>
          </cell>
        </row>
        <row r="189">
          <cell r="B189">
            <v>72270</v>
          </cell>
          <cell r="C189" t="str">
            <v>MEZERAY</v>
          </cell>
        </row>
        <row r="190">
          <cell r="B190">
            <v>72240</v>
          </cell>
          <cell r="C190" t="str">
            <v>MEZIERES-SOUS-LAVARDIN</v>
          </cell>
        </row>
        <row r="191">
          <cell r="B191">
            <v>72290</v>
          </cell>
          <cell r="C191" t="str">
            <v>MEZIERES-SUR-PONTHOUIN</v>
          </cell>
        </row>
        <row r="192">
          <cell r="B192">
            <v>72170</v>
          </cell>
          <cell r="C192" t="str">
            <v>MOITRON-SUR-SARTHE</v>
          </cell>
        </row>
        <row r="193">
          <cell r="B193">
            <v>72230</v>
          </cell>
          <cell r="C193" t="str">
            <v>MONCE-EN-BELIN</v>
          </cell>
        </row>
        <row r="194">
          <cell r="B194">
            <v>72260</v>
          </cell>
          <cell r="C194" t="str">
            <v>MONCE-EN-SAOSNOIS</v>
          </cell>
        </row>
        <row r="195">
          <cell r="B195">
            <v>72260</v>
          </cell>
          <cell r="C195" t="str">
            <v>MONHOUDOU</v>
          </cell>
        </row>
        <row r="196">
          <cell r="B196">
            <v>72120</v>
          </cell>
          <cell r="C196" t="str">
            <v>MONTAILLE</v>
          </cell>
        </row>
        <row r="197">
          <cell r="B197">
            <v>72380</v>
          </cell>
          <cell r="C197" t="str">
            <v>MONTBIZOT</v>
          </cell>
        </row>
        <row r="198">
          <cell r="B198">
            <v>72450</v>
          </cell>
          <cell r="C198" t="str">
            <v>MONTFORT-LE-GESNOIS</v>
          </cell>
        </row>
        <row r="199">
          <cell r="B199">
            <v>72320</v>
          </cell>
          <cell r="C199" t="str">
            <v>MONTMIRAIL</v>
          </cell>
        </row>
        <row r="200">
          <cell r="B200">
            <v>72130</v>
          </cell>
          <cell r="C200" t="str">
            <v>MONTREUIL-LE-CHETIF</v>
          </cell>
        </row>
        <row r="201">
          <cell r="B201">
            <v>72150</v>
          </cell>
          <cell r="C201" t="str">
            <v>MONTREUIL-LE-HENRI</v>
          </cell>
        </row>
        <row r="202">
          <cell r="B202">
            <v>72140</v>
          </cell>
          <cell r="C202" t="str">
            <v>MONT-SAINT-JEAN</v>
          </cell>
        </row>
        <row r="203">
          <cell r="B203">
            <v>72500</v>
          </cell>
          <cell r="C203" t="str">
            <v>MONTVAL-SUR-LOIR</v>
          </cell>
        </row>
        <row r="204">
          <cell r="B204">
            <v>72130</v>
          </cell>
          <cell r="C204" t="str">
            <v>MOULINS-LE-CARBONNEL</v>
          </cell>
        </row>
        <row r="205">
          <cell r="B205">
            <v>72230</v>
          </cell>
          <cell r="C205" t="str">
            <v>MULSANNE</v>
          </cell>
        </row>
        <row r="206">
          <cell r="B206">
            <v>72260</v>
          </cell>
          <cell r="C206" t="str">
            <v>NAUVAY</v>
          </cell>
        </row>
        <row r="207">
          <cell r="B207">
            <v>72600</v>
          </cell>
          <cell r="C207" t="str">
            <v>NEUFCHATEL-EN-SAOSNOIS</v>
          </cell>
        </row>
        <row r="208">
          <cell r="B208">
            <v>72240</v>
          </cell>
          <cell r="C208" t="str">
            <v>NEUVILLALAIS</v>
          </cell>
        </row>
        <row r="209">
          <cell r="B209">
            <v>72190</v>
          </cell>
          <cell r="C209" t="str">
            <v>NEUVILLE-SUR-SARTHE</v>
          </cell>
        </row>
        <row r="210">
          <cell r="B210">
            <v>72140</v>
          </cell>
          <cell r="C210" t="str">
            <v>NEUVILLETTE-EN-CHARNIE</v>
          </cell>
        </row>
        <row r="211">
          <cell r="B211">
            <v>72240</v>
          </cell>
          <cell r="C211" t="str">
            <v>NEUVY-EN-CHAMPAGNE</v>
          </cell>
        </row>
        <row r="212">
          <cell r="B212">
            <v>72110</v>
          </cell>
          <cell r="C212" t="str">
            <v>NOGENT-LE-BERNARD</v>
          </cell>
        </row>
        <row r="213">
          <cell r="B213">
            <v>72500</v>
          </cell>
          <cell r="C213" t="str">
            <v>NOGENT-SUR-LOIR</v>
          </cell>
        </row>
        <row r="214">
          <cell r="B214">
            <v>72300</v>
          </cell>
          <cell r="C214" t="str">
            <v>NOTRE-DAME-DU-PE</v>
          </cell>
        </row>
        <row r="215">
          <cell r="B215">
            <v>72260</v>
          </cell>
          <cell r="C215" t="str">
            <v>NOUANS</v>
          </cell>
        </row>
        <row r="216">
          <cell r="B216">
            <v>72430</v>
          </cell>
          <cell r="C216" t="str">
            <v>NOYEN-SUR-SARTHE</v>
          </cell>
        </row>
        <row r="217">
          <cell r="B217">
            <v>72370</v>
          </cell>
          <cell r="C217" t="str">
            <v>NUILLE-LE-JALAIS</v>
          </cell>
        </row>
        <row r="218">
          <cell r="B218">
            <v>72610</v>
          </cell>
          <cell r="C218" t="str">
            <v>OISSEAU-LE-PETIT</v>
          </cell>
        </row>
        <row r="219">
          <cell r="B219">
            <v>72330</v>
          </cell>
          <cell r="C219" t="str">
            <v>OIZE</v>
          </cell>
        </row>
        <row r="220">
          <cell r="B220">
            <v>72600</v>
          </cell>
          <cell r="C220" t="str">
            <v>PANON</v>
          </cell>
        </row>
        <row r="221">
          <cell r="B221">
            <v>72300</v>
          </cell>
          <cell r="C221" t="str">
            <v>PARCE-SUR-SARTHE</v>
          </cell>
        </row>
        <row r="222">
          <cell r="B222">
            <v>72140</v>
          </cell>
          <cell r="C222" t="str">
            <v>PARENNES</v>
          </cell>
        </row>
        <row r="223">
          <cell r="B223">
            <v>72330</v>
          </cell>
          <cell r="C223" t="str">
            <v>PARIGNE-LE-POLIN</v>
          </cell>
        </row>
        <row r="224">
          <cell r="B224">
            <v>72250</v>
          </cell>
          <cell r="C224" t="str">
            <v>PARIGNE-L'EVEQUE</v>
          </cell>
        </row>
        <row r="225">
          <cell r="B225">
            <v>72260</v>
          </cell>
          <cell r="C225" t="str">
            <v>PERAY</v>
          </cell>
        </row>
        <row r="226">
          <cell r="B226">
            <v>72140</v>
          </cell>
          <cell r="C226" t="str">
            <v>PEZE-LE-ROBERT</v>
          </cell>
        </row>
        <row r="227">
          <cell r="B227">
            <v>72170</v>
          </cell>
          <cell r="C227" t="str">
            <v>PIACE</v>
          </cell>
        </row>
        <row r="228">
          <cell r="B228">
            <v>72300</v>
          </cell>
          <cell r="C228" t="str">
            <v>PINCE</v>
          </cell>
        </row>
        <row r="229">
          <cell r="B229">
            <v>72430</v>
          </cell>
          <cell r="C229" t="str">
            <v>PIRMIL</v>
          </cell>
        </row>
        <row r="230">
          <cell r="B230">
            <v>72600</v>
          </cell>
          <cell r="C230" t="str">
            <v>PIZIEUX</v>
          </cell>
        </row>
        <row r="231">
          <cell r="B231">
            <v>72350</v>
          </cell>
          <cell r="C231" t="str">
            <v>POILLE-SUR-VEGRE</v>
          </cell>
        </row>
        <row r="232">
          <cell r="B232">
            <v>72510</v>
          </cell>
          <cell r="C232" t="str">
            <v>PONTVALLAIN</v>
          </cell>
        </row>
        <row r="233">
          <cell r="B233">
            <v>72300</v>
          </cell>
          <cell r="C233" t="str">
            <v>PRECIGNE</v>
          </cell>
        </row>
        <row r="234">
          <cell r="B234">
            <v>72400</v>
          </cell>
          <cell r="C234" t="str">
            <v>PREVAL</v>
          </cell>
        </row>
        <row r="235">
          <cell r="B235">
            <v>72110</v>
          </cell>
          <cell r="C235" t="str">
            <v>PREVELLES</v>
          </cell>
        </row>
        <row r="236">
          <cell r="B236">
            <v>72700</v>
          </cell>
          <cell r="C236" t="str">
            <v>PRUILLE-LE-CHETIF</v>
          </cell>
        </row>
        <row r="237">
          <cell r="B237">
            <v>72150</v>
          </cell>
          <cell r="C237" t="str">
            <v>PRUILLE-L'EGUILLE</v>
          </cell>
        </row>
        <row r="238">
          <cell r="B238">
            <v>72120</v>
          </cell>
          <cell r="C238" t="str">
            <v>RAHAY</v>
          </cell>
        </row>
        <row r="239">
          <cell r="B239">
            <v>72260</v>
          </cell>
          <cell r="C239" t="str">
            <v>RENE</v>
          </cell>
        </row>
        <row r="240">
          <cell r="B240">
            <v>72510</v>
          </cell>
          <cell r="C240" t="str">
            <v>REQUEIL</v>
          </cell>
        </row>
        <row r="241">
          <cell r="B241">
            <v>72210</v>
          </cell>
          <cell r="C241" t="str">
            <v>ROEZE-SUR-SARTHE</v>
          </cell>
        </row>
        <row r="242">
          <cell r="B242">
            <v>72610</v>
          </cell>
          <cell r="C242" t="str">
            <v>ROUESSE-FONTAINE</v>
          </cell>
        </row>
        <row r="243">
          <cell r="B243">
            <v>72140</v>
          </cell>
          <cell r="C243" t="str">
            <v>ROUESSE-VASSE</v>
          </cell>
        </row>
        <row r="244">
          <cell r="B244">
            <v>72140</v>
          </cell>
          <cell r="C244" t="str">
            <v>ROUEZ</v>
          </cell>
        </row>
        <row r="245">
          <cell r="B245">
            <v>72700</v>
          </cell>
          <cell r="C245" t="str">
            <v>ROUILLON</v>
          </cell>
        </row>
        <row r="246">
          <cell r="B246">
            <v>72110</v>
          </cell>
          <cell r="C246" t="str">
            <v>ROUPERROUX-LE-COQUET</v>
          </cell>
        </row>
        <row r="247">
          <cell r="B247">
            <v>72230</v>
          </cell>
          <cell r="C247" t="str">
            <v>RUAUDIN</v>
          </cell>
        </row>
        <row r="248">
          <cell r="B248">
            <v>72240</v>
          </cell>
          <cell r="C248" t="str">
            <v>RUILLE-EN-CHAMPAGNE</v>
          </cell>
        </row>
        <row r="249">
          <cell r="B249">
            <v>72300</v>
          </cell>
          <cell r="C249" t="str">
            <v>SABLE-SUR-SARTHE</v>
          </cell>
        </row>
        <row r="250">
          <cell r="B250">
            <v>72610</v>
          </cell>
          <cell r="C250" t="str">
            <v>SAINT-PATERNE-LE CHEVAIN</v>
          </cell>
        </row>
        <row r="251">
          <cell r="B251">
            <v>72110</v>
          </cell>
          <cell r="C251" t="str">
            <v>SAINT-AIGNAN</v>
          </cell>
        </row>
        <row r="252">
          <cell r="B252">
            <v>72130</v>
          </cell>
          <cell r="C252" t="str">
            <v>SAINT-AUBIN-DE-LOCQUENAY</v>
          </cell>
        </row>
        <row r="253">
          <cell r="B253">
            <v>72400</v>
          </cell>
          <cell r="C253" t="str">
            <v>SAINT-AUBIN-DES-COUDRAIS</v>
          </cell>
        </row>
        <row r="254">
          <cell r="B254">
            <v>72220</v>
          </cell>
          <cell r="C254" t="str">
            <v>SAINT-BIEZ-EN-BELIN</v>
          </cell>
        </row>
        <row r="255">
          <cell r="B255">
            <v>72120</v>
          </cell>
          <cell r="C255" t="str">
            <v>SAINT-CALAIS</v>
          </cell>
        </row>
        <row r="256">
          <cell r="B256">
            <v>72600</v>
          </cell>
          <cell r="C256" t="str">
            <v>SAINT-CALEZ-EN-SAOSNOIS</v>
          </cell>
        </row>
        <row r="257">
          <cell r="B257">
            <v>72110</v>
          </cell>
          <cell r="C257" t="str">
            <v>SAINT-CELERIN</v>
          </cell>
        </row>
        <row r="258">
          <cell r="B258">
            <v>72170</v>
          </cell>
          <cell r="C258" t="str">
            <v>SAINT-CHRISTOPHE-DU-JAMBET</v>
          </cell>
        </row>
        <row r="259">
          <cell r="B259">
            <v>72540</v>
          </cell>
          <cell r="C259" t="str">
            <v>SAINT-CHRISTOPHE-EN-CHAMPAGNE</v>
          </cell>
        </row>
        <row r="260">
          <cell r="B260">
            <v>72460</v>
          </cell>
          <cell r="C260" t="str">
            <v>SAINT-CORNEILLE</v>
          </cell>
        </row>
        <row r="261">
          <cell r="B261">
            <v>72110</v>
          </cell>
          <cell r="C261" t="str">
            <v>SAINT-COSME-EN-VAIRAIS</v>
          </cell>
        </row>
        <row r="262">
          <cell r="B262">
            <v>72110</v>
          </cell>
          <cell r="C262" t="str">
            <v>SAINT-DENIS-DES-COUDRAIS</v>
          </cell>
        </row>
        <row r="263">
          <cell r="B263">
            <v>72350</v>
          </cell>
          <cell r="C263" t="str">
            <v>SAINT-DENIS-D'ORQUES</v>
          </cell>
        </row>
        <row r="264">
          <cell r="B264">
            <v>72120</v>
          </cell>
          <cell r="C264" t="str">
            <v>SAINTE-CEROTTE</v>
          </cell>
        </row>
        <row r="265">
          <cell r="B265">
            <v>72380</v>
          </cell>
          <cell r="C265" t="str">
            <v>SAINTE-JAMME-SUR-SARTHE</v>
          </cell>
        </row>
        <row r="266">
          <cell r="B266">
            <v>72120</v>
          </cell>
          <cell r="C266" t="str">
            <v>SAINTE-OSMANE</v>
          </cell>
        </row>
        <row r="267">
          <cell r="B267">
            <v>72380</v>
          </cell>
          <cell r="C267" t="str">
            <v>SAINTE-SABINE-SUR-LONGEVE</v>
          </cell>
        </row>
        <row r="268">
          <cell r="B268">
            <v>72150</v>
          </cell>
          <cell r="C268" t="str">
            <v>SAINT-GEORGES-DE-LA-COUEE</v>
          </cell>
        </row>
        <row r="269">
          <cell r="B269">
            <v>72700</v>
          </cell>
          <cell r="C269" t="str">
            <v>SAINT-GEORGES-DU-BOIS</v>
          </cell>
        </row>
        <row r="270">
          <cell r="B270">
            <v>72110</v>
          </cell>
          <cell r="C270" t="str">
            <v>SAINT-GEORGES-DU-ROSAY</v>
          </cell>
        </row>
        <row r="271">
          <cell r="B271">
            <v>72590</v>
          </cell>
          <cell r="C271" t="str">
            <v>SAINT-GEORGES-LE-GAULTIER</v>
          </cell>
        </row>
        <row r="272">
          <cell r="B272">
            <v>72500</v>
          </cell>
          <cell r="C272" t="str">
            <v>SAINT-GERMAIN-D'ARCE</v>
          </cell>
        </row>
        <row r="273">
          <cell r="B273">
            <v>72130</v>
          </cell>
          <cell r="C273" t="str">
            <v>SAINT-GERMAIN-SUR-SARTHE</v>
          </cell>
        </row>
        <row r="274">
          <cell r="B274">
            <v>72120</v>
          </cell>
          <cell r="C274" t="str">
            <v>SAINT-GERVAIS-DE-VIC</v>
          </cell>
        </row>
        <row r="275">
          <cell r="B275">
            <v>72220</v>
          </cell>
          <cell r="C275" t="str">
            <v>SAINT-GERVAIS-EN-BELIN</v>
          </cell>
        </row>
        <row r="276">
          <cell r="B276">
            <v>72380</v>
          </cell>
          <cell r="C276" t="str">
            <v>SAINT-JEAN-D'ASSE</v>
          </cell>
        </row>
        <row r="277">
          <cell r="B277">
            <v>72510</v>
          </cell>
          <cell r="C277" t="str">
            <v>SAINT-JEAN-DE-LA-MOTTE</v>
          </cell>
        </row>
        <row r="278">
          <cell r="B278">
            <v>72320</v>
          </cell>
          <cell r="C278" t="str">
            <v>SAINT-JEAN-DES-ECHELLES</v>
          </cell>
        </row>
        <row r="279">
          <cell r="B279">
            <v>72430</v>
          </cell>
          <cell r="C279" t="str">
            <v>SAINT-JEAN-DU-BOIS</v>
          </cell>
        </row>
        <row r="280">
          <cell r="B280">
            <v>72590</v>
          </cell>
          <cell r="C280" t="str">
            <v>SAINT-LEONARD-DES-BOIS</v>
          </cell>
        </row>
        <row r="281">
          <cell r="B281">
            <v>72600</v>
          </cell>
          <cell r="C281" t="str">
            <v>SAINT-LONGIS</v>
          </cell>
        </row>
        <row r="282">
          <cell r="B282">
            <v>72320</v>
          </cell>
          <cell r="C282" t="str">
            <v>SAINT-MAIXENT</v>
          </cell>
        </row>
        <row r="283">
          <cell r="B283">
            <v>72170</v>
          </cell>
          <cell r="C283" t="str">
            <v>SAINT-MARCEAU</v>
          </cell>
        </row>
        <row r="284">
          <cell r="B284">
            <v>72440</v>
          </cell>
          <cell r="C284" t="str">
            <v>SAINT-MARS-DE-LOCQUENAY</v>
          </cell>
        </row>
        <row r="285">
          <cell r="B285">
            <v>72220</v>
          </cell>
          <cell r="C285" t="str">
            <v>SAINT-MARS-D'OUTILLE</v>
          </cell>
        </row>
        <row r="286">
          <cell r="B286">
            <v>72470</v>
          </cell>
          <cell r="C286" t="str">
            <v>SAINT-MARS-LA-BRIERE</v>
          </cell>
        </row>
        <row r="287">
          <cell r="B287">
            <v>72400</v>
          </cell>
          <cell r="C287" t="str">
            <v>SAINT-MARTIN-DES-MONTS</v>
          </cell>
        </row>
        <row r="288">
          <cell r="B288">
            <v>72440</v>
          </cell>
          <cell r="C288" t="str">
            <v>SAINT-MICHEL-DE-CHAVAIGNES</v>
          </cell>
        </row>
        <row r="289">
          <cell r="B289">
            <v>72130</v>
          </cell>
          <cell r="C289" t="str">
            <v>SAINT-OUEN-DE-MIMBRE</v>
          </cell>
        </row>
        <row r="290">
          <cell r="B290">
            <v>72220</v>
          </cell>
          <cell r="C290" t="str">
            <v>SAINT-OUEN-EN-BELIN</v>
          </cell>
        </row>
        <row r="291">
          <cell r="B291">
            <v>72350</v>
          </cell>
          <cell r="C291" t="str">
            <v>SAINT-OUEN-EN-CHAMPAGNE</v>
          </cell>
        </row>
        <row r="292">
          <cell r="B292">
            <v>72590</v>
          </cell>
          <cell r="C292" t="str">
            <v>SAINT-PAUL-LE-GAULTIER</v>
          </cell>
        </row>
        <row r="293">
          <cell r="B293">
            <v>72190</v>
          </cell>
          <cell r="C293" t="str">
            <v>SAINT-PAVACE</v>
          </cell>
        </row>
        <row r="294">
          <cell r="B294">
            <v>72500</v>
          </cell>
          <cell r="C294" t="str">
            <v>SAINT-PIERRE-DE-CHEVILLE</v>
          </cell>
        </row>
        <row r="295">
          <cell r="B295">
            <v>72430</v>
          </cell>
          <cell r="C295" t="str">
            <v>SAINT-PIERRE-DES-BOIS</v>
          </cell>
        </row>
        <row r="296">
          <cell r="B296">
            <v>72600</v>
          </cell>
          <cell r="C296" t="str">
            <v>SAINT-PIERRE-DES-ORMES</v>
          </cell>
        </row>
        <row r="297">
          <cell r="B297">
            <v>72150</v>
          </cell>
          <cell r="C297" t="str">
            <v>SAINT-PIERRE-DU-LOROUER</v>
          </cell>
        </row>
        <row r="298">
          <cell r="B298">
            <v>72140</v>
          </cell>
          <cell r="C298" t="str">
            <v>SAINT-REMY-DE-SILLE</v>
          </cell>
        </row>
        <row r="299">
          <cell r="B299">
            <v>72600</v>
          </cell>
          <cell r="C299" t="str">
            <v>SAINT-REMY-DES-MONTS</v>
          </cell>
        </row>
        <row r="300">
          <cell r="B300">
            <v>72600</v>
          </cell>
          <cell r="C300" t="str">
            <v>SAINT-REMY-DU-VAL</v>
          </cell>
        </row>
        <row r="301">
          <cell r="B301">
            <v>72650</v>
          </cell>
          <cell r="C301" t="str">
            <v>SAINT-SATURNIN</v>
          </cell>
        </row>
        <row r="302">
          <cell r="B302">
            <v>72240</v>
          </cell>
          <cell r="C302" t="str">
            <v>SAINT-SYMPHORIEN</v>
          </cell>
        </row>
        <row r="303">
          <cell r="B303">
            <v>72320</v>
          </cell>
          <cell r="C303" t="str">
            <v>SAINT-ULPHACE</v>
          </cell>
        </row>
        <row r="304">
          <cell r="B304">
            <v>72130</v>
          </cell>
          <cell r="C304" t="str">
            <v>SAINT-VICTEUR</v>
          </cell>
        </row>
        <row r="305">
          <cell r="B305">
            <v>72600</v>
          </cell>
          <cell r="C305" t="str">
            <v>SAINT-VINCENT-DES-PRES</v>
          </cell>
        </row>
        <row r="306">
          <cell r="B306">
            <v>72150</v>
          </cell>
          <cell r="C306" t="str">
            <v>SAINT-VINCENT-DU-LOROUER</v>
          </cell>
        </row>
        <row r="307">
          <cell r="B307">
            <v>72600</v>
          </cell>
          <cell r="C307" t="str">
            <v>SAOSNES</v>
          </cell>
        </row>
        <row r="308">
          <cell r="B308">
            <v>72360</v>
          </cell>
          <cell r="C308" t="str">
            <v>SARCE</v>
          </cell>
        </row>
        <row r="309">
          <cell r="B309">
            <v>72190</v>
          </cell>
          <cell r="C309" t="str">
            <v>SARGE-LES-LE-MANS</v>
          </cell>
        </row>
        <row r="310">
          <cell r="B310">
            <v>72460</v>
          </cell>
          <cell r="C310" t="str">
            <v>SAVIGNE-L'EVEQUE</v>
          </cell>
        </row>
        <row r="311">
          <cell r="B311">
            <v>72800</v>
          </cell>
          <cell r="C311" t="str">
            <v>SAVIGNE-SOUS-LE-LUDE</v>
          </cell>
        </row>
        <row r="312">
          <cell r="B312">
            <v>72160</v>
          </cell>
          <cell r="C312" t="str">
            <v>SCEAUX-SUR-HUISNE</v>
          </cell>
        </row>
        <row r="313">
          <cell r="B313">
            <v>72170</v>
          </cell>
          <cell r="C313" t="str">
            <v>SEGRIE</v>
          </cell>
        </row>
        <row r="314">
          <cell r="B314">
            <v>72390</v>
          </cell>
          <cell r="C314" t="str">
            <v>SEMUR-EN-VALLON</v>
          </cell>
        </row>
        <row r="315">
          <cell r="B315">
            <v>72140</v>
          </cell>
          <cell r="C315" t="str">
            <v>SILLE-LE-GUILLAUME</v>
          </cell>
        </row>
        <row r="316">
          <cell r="B316">
            <v>72460</v>
          </cell>
          <cell r="C316" t="str">
            <v>SILLE-LE-PHILIPPE</v>
          </cell>
        </row>
        <row r="317">
          <cell r="B317">
            <v>72300</v>
          </cell>
          <cell r="C317" t="str">
            <v>SOLESMES</v>
          </cell>
        </row>
        <row r="318">
          <cell r="B318">
            <v>72130</v>
          </cell>
          <cell r="C318" t="str">
            <v>SOUGE-LE-GANELON</v>
          </cell>
        </row>
        <row r="319">
          <cell r="B319">
            <v>72380</v>
          </cell>
          <cell r="C319" t="str">
            <v>SOUILLE</v>
          </cell>
        </row>
        <row r="320">
          <cell r="B320">
            <v>72210</v>
          </cell>
          <cell r="C320" t="str">
            <v>SOULIGNE-FLACE</v>
          </cell>
        </row>
        <row r="321">
          <cell r="B321">
            <v>72290</v>
          </cell>
          <cell r="C321" t="str">
            <v>SOULIGNE-SOUS-BALLON</v>
          </cell>
        </row>
        <row r="322">
          <cell r="B322">
            <v>72370</v>
          </cell>
          <cell r="C322" t="str">
            <v>SOULITRE</v>
          </cell>
        </row>
        <row r="323">
          <cell r="B323">
            <v>72400</v>
          </cell>
          <cell r="C323" t="str">
            <v>SOUVIGNE-SUR-MEME</v>
          </cell>
        </row>
        <row r="324">
          <cell r="B324">
            <v>72300</v>
          </cell>
          <cell r="C324" t="str">
            <v>SOUVIGNE-SUR-SARTHE</v>
          </cell>
        </row>
        <row r="325">
          <cell r="B325">
            <v>72700</v>
          </cell>
          <cell r="C325" t="str">
            <v>SPAY</v>
          </cell>
        </row>
        <row r="326">
          <cell r="B326">
            <v>72370</v>
          </cell>
          <cell r="C326" t="str">
            <v>SURFONDS</v>
          </cell>
        </row>
        <row r="327">
          <cell r="B327">
            <v>72430</v>
          </cell>
          <cell r="C327" t="str">
            <v>TASSE</v>
          </cell>
        </row>
        <row r="328">
          <cell r="B328">
            <v>72540</v>
          </cell>
          <cell r="C328" t="str">
            <v>TASSILLE</v>
          </cell>
        </row>
        <row r="329">
          <cell r="B329">
            <v>72290</v>
          </cell>
          <cell r="C329" t="str">
            <v>TEILLE</v>
          </cell>
        </row>
        <row r="330">
          <cell r="B330">
            <v>72220</v>
          </cell>
          <cell r="C330" t="str">
            <v>TELOCHE</v>
          </cell>
        </row>
        <row r="331">
          <cell r="B331">
            <v>72240</v>
          </cell>
          <cell r="C331" t="str">
            <v>TENNIE</v>
          </cell>
        </row>
        <row r="332">
          <cell r="B332">
            <v>72110</v>
          </cell>
          <cell r="C332" t="str">
            <v>TERREHAULT</v>
          </cell>
        </row>
        <row r="333">
          <cell r="B333">
            <v>72320</v>
          </cell>
          <cell r="C333" t="str">
            <v>THELIGNY</v>
          </cell>
        </row>
        <row r="334">
          <cell r="B334">
            <v>72260</v>
          </cell>
          <cell r="C334" t="str">
            <v>THOIGNE</v>
          </cell>
        </row>
        <row r="335">
          <cell r="B335">
            <v>72610</v>
          </cell>
          <cell r="C335" t="str">
            <v>THOIRE-SOUS-CONTENSOR</v>
          </cell>
        </row>
        <row r="336">
          <cell r="B336">
            <v>72500</v>
          </cell>
          <cell r="C336" t="str">
            <v>THOIRE-SUR-DINAN</v>
          </cell>
        </row>
        <row r="337">
          <cell r="B337">
            <v>72800</v>
          </cell>
          <cell r="C337" t="str">
            <v>THOREE-LES-PINS</v>
          </cell>
        </row>
        <row r="338">
          <cell r="B338">
            <v>72160</v>
          </cell>
          <cell r="C338" t="str">
            <v>THORIGNE-SUR-DUE</v>
          </cell>
        </row>
        <row r="339">
          <cell r="B339">
            <v>72110</v>
          </cell>
          <cell r="C339" t="str">
            <v>TORCE-EN-VALLEE</v>
          </cell>
        </row>
        <row r="340">
          <cell r="B340">
            <v>72650</v>
          </cell>
          <cell r="C340" t="str">
            <v>TRANGE</v>
          </cell>
        </row>
        <row r="341">
          <cell r="B341">
            <v>72440</v>
          </cell>
          <cell r="C341" t="str">
            <v>TRESSON</v>
          </cell>
        </row>
        <row r="342">
          <cell r="B342">
            <v>72160</v>
          </cell>
          <cell r="C342" t="str">
            <v>TUFFE VAL DE LA CHERONNE</v>
          </cell>
        </row>
        <row r="343">
          <cell r="B343">
            <v>72500</v>
          </cell>
          <cell r="C343" t="str">
            <v>VAAS</v>
          </cell>
        </row>
        <row r="344">
          <cell r="B344">
            <v>72320</v>
          </cell>
          <cell r="C344" t="str">
            <v>VALENNES</v>
          </cell>
        </row>
        <row r="345">
          <cell r="B345">
            <v>72540</v>
          </cell>
          <cell r="C345" t="str">
            <v>VALLON-SUR-GEE</v>
          </cell>
        </row>
        <row r="346">
          <cell r="B346">
            <v>72310</v>
          </cell>
          <cell r="C346" t="str">
            <v>VANCE</v>
          </cell>
        </row>
        <row r="347">
          <cell r="B347">
            <v>72360</v>
          </cell>
          <cell r="C347" t="str">
            <v>VERNEIL-LE-CHETIF</v>
          </cell>
        </row>
        <row r="348">
          <cell r="B348">
            <v>72170</v>
          </cell>
          <cell r="C348" t="str">
            <v>VERNIE</v>
          </cell>
        </row>
        <row r="349">
          <cell r="B349">
            <v>72600</v>
          </cell>
          <cell r="C349" t="str">
            <v>VEZOT</v>
          </cell>
        </row>
        <row r="350">
          <cell r="B350">
            <v>72320</v>
          </cell>
          <cell r="C350" t="str">
            <v>VIBRAYE</v>
          </cell>
        </row>
        <row r="351">
          <cell r="B351">
            <v>72600</v>
          </cell>
          <cell r="C351" t="str">
            <v>VILLAINES-LA-CARELLE</v>
          </cell>
        </row>
        <row r="352">
          <cell r="B352">
            <v>72400</v>
          </cell>
          <cell r="C352" t="str">
            <v>VILLAINES-LA-GONAIS</v>
          </cell>
        </row>
        <row r="353">
          <cell r="B353">
            <v>72150</v>
          </cell>
          <cell r="C353" t="str">
            <v>VILLAINES-SOUS-LUCE</v>
          </cell>
        </row>
        <row r="354">
          <cell r="B354">
            <v>72270</v>
          </cell>
          <cell r="C354" t="str">
            <v>VILLAINES-SOUS-MALICORNE</v>
          </cell>
        </row>
        <row r="355">
          <cell r="B355">
            <v>72670</v>
          </cell>
          <cell r="C355" t="str">
            <v>VILLENEUVE EN PERSEIGNE</v>
          </cell>
        </row>
        <row r="356">
          <cell r="B356">
            <v>72300</v>
          </cell>
          <cell r="C356" t="str">
            <v>VION</v>
          </cell>
        </row>
        <row r="357">
          <cell r="B357">
            <v>72350</v>
          </cell>
          <cell r="C357" t="str">
            <v>VIRE-EN-CHAMPAGNE</v>
          </cell>
        </row>
        <row r="358">
          <cell r="B358">
            <v>72170</v>
          </cell>
          <cell r="C358" t="str">
            <v>VIVOIN</v>
          </cell>
        </row>
        <row r="359">
          <cell r="B359">
            <v>72210</v>
          </cell>
          <cell r="C359" t="str">
            <v>VOIVRES-LES-LE-MANS</v>
          </cell>
        </row>
        <row r="360">
          <cell r="B360">
            <v>72440</v>
          </cell>
          <cell r="C360" t="str">
            <v>VOLNAY</v>
          </cell>
        </row>
        <row r="361">
          <cell r="B361">
            <v>72160</v>
          </cell>
          <cell r="C361" t="str">
            <v>VOUVRAY-SUR-HUISNE</v>
          </cell>
        </row>
        <row r="362">
          <cell r="B362">
            <v>72330</v>
          </cell>
          <cell r="C362" t="str">
            <v>YVRE-LE-POLIN</v>
          </cell>
        </row>
        <row r="363">
          <cell r="B363">
            <v>72530</v>
          </cell>
          <cell r="C363" t="str">
            <v>YVRE-L'EVEQUE</v>
          </cell>
        </row>
      </sheetData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T286"/>
  <sheetViews>
    <sheetView tabSelected="1" zoomScaleNormal="100" workbookViewId="0">
      <selection activeCell="A8" sqref="A8"/>
    </sheetView>
  </sheetViews>
  <sheetFormatPr baseColWidth="10" defaultRowHeight="14.5" x14ac:dyDescent="0.35"/>
  <cols>
    <col min="1" max="1" width="13.54296875" customWidth="1"/>
    <col min="2" max="2" width="14.81640625" style="103" customWidth="1"/>
    <col min="3" max="3" width="15.26953125" style="158" customWidth="1"/>
    <col min="4" max="4" width="17" customWidth="1"/>
    <col min="5" max="5" width="12.26953125" customWidth="1"/>
    <col min="6" max="6" width="13.26953125" style="159" customWidth="1"/>
    <col min="7" max="7" width="11.54296875" style="58" customWidth="1"/>
    <col min="8" max="8" width="11.81640625" style="160" customWidth="1"/>
    <col min="9" max="9" width="6.453125" style="161" customWidth="1"/>
    <col min="10" max="10" width="6.54296875" style="160" customWidth="1"/>
    <col min="11" max="13" width="14.26953125" customWidth="1"/>
    <col min="14" max="14" width="16.26953125" customWidth="1"/>
    <col min="15" max="15" width="19" customWidth="1"/>
    <col min="16" max="16" width="17.54296875" customWidth="1"/>
    <col min="17" max="18" width="18.54296875" customWidth="1"/>
    <col min="19" max="19" width="21.26953125" customWidth="1"/>
    <col min="20" max="20" width="16.453125" customWidth="1"/>
    <col min="21" max="21" width="19.26953125" customWidth="1"/>
    <col min="23" max="23" width="16.26953125" customWidth="1"/>
    <col min="24" max="24" width="13.26953125" customWidth="1"/>
    <col min="25" max="25" width="12.453125" customWidth="1"/>
  </cols>
  <sheetData>
    <row r="1" spans="1:20" ht="25.5" customHeight="1" x14ac:dyDescent="0.35">
      <c r="B1" s="1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/>
      <c r="J1" s="8"/>
      <c r="K1" s="9"/>
      <c r="L1" s="10"/>
      <c r="M1" s="10"/>
      <c r="N1" s="10"/>
      <c r="O1" s="11" t="s">
        <v>7</v>
      </c>
      <c r="P1" s="12" t="s">
        <v>8</v>
      </c>
      <c r="R1" s="13"/>
      <c r="S1" s="13"/>
    </row>
    <row r="2" spans="1:20" ht="12.75" customHeight="1" x14ac:dyDescent="0.35">
      <c r="B2" s="14"/>
      <c r="C2" s="15"/>
      <c r="D2" s="15"/>
      <c r="E2" s="15"/>
      <c r="F2" s="16"/>
      <c r="G2" s="15"/>
      <c r="H2" s="17"/>
      <c r="I2" s="18"/>
      <c r="J2" s="8"/>
      <c r="K2" s="10"/>
      <c r="L2" s="10"/>
      <c r="M2" s="19"/>
      <c r="N2" s="10"/>
      <c r="O2" s="20" t="e">
        <f>SUM(Q5+R5+S5+P5+Q6+R6+S6+P6+Q7+R7+S7+P7)</f>
        <v>#REF!</v>
      </c>
      <c r="P2" s="21">
        <f>C4+G3-H3</f>
        <v>281.56</v>
      </c>
      <c r="Q2" s="13"/>
      <c r="R2" s="13"/>
      <c r="S2" s="13"/>
    </row>
    <row r="3" spans="1:20" ht="30.75" customHeight="1" x14ac:dyDescent="0.4">
      <c r="B3" s="22" t="s">
        <v>9</v>
      </c>
      <c r="C3" s="23"/>
      <c r="D3" s="24"/>
      <c r="E3" s="24"/>
      <c r="F3" s="24"/>
      <c r="G3" s="25">
        <v>100</v>
      </c>
      <c r="H3" s="26">
        <f>SUM($H$9:$H$301)</f>
        <v>-181.56</v>
      </c>
      <c r="I3" s="27"/>
      <c r="J3" s="8"/>
      <c r="K3" s="28"/>
      <c r="L3" s="10"/>
      <c r="M3" s="29"/>
      <c r="N3" s="10"/>
      <c r="O3" s="13"/>
      <c r="P3" s="13"/>
      <c r="Q3" s="13"/>
      <c r="R3" s="13"/>
      <c r="S3" s="13"/>
    </row>
    <row r="4" spans="1:20" ht="30" customHeight="1" x14ac:dyDescent="0.35">
      <c r="B4" s="30" t="s">
        <v>10</v>
      </c>
      <c r="C4" s="31">
        <v>0</v>
      </c>
      <c r="D4" s="32"/>
      <c r="E4" s="32"/>
      <c r="F4" s="33"/>
      <c r="G4" s="34" t="s">
        <v>11</v>
      </c>
      <c r="H4" s="35">
        <f>'Compta par mois'!$C4+$G$3-$H$3</f>
        <v>281.56</v>
      </c>
      <c r="I4" s="36"/>
      <c r="J4" s="8"/>
      <c r="K4" s="37"/>
      <c r="L4" s="37"/>
      <c r="M4" s="37"/>
      <c r="N4" s="37"/>
      <c r="S4" s="13"/>
    </row>
    <row r="5" spans="1:20" ht="21" customHeight="1" thickBot="1" x14ac:dyDescent="0.45">
      <c r="B5" s="38" t="s">
        <v>12</v>
      </c>
      <c r="C5" s="24"/>
      <c r="D5" s="24"/>
      <c r="E5" s="24"/>
      <c r="F5" s="24"/>
      <c r="G5" s="39"/>
      <c r="H5" s="40"/>
      <c r="I5" s="41"/>
      <c r="J5" s="8"/>
      <c r="K5" s="37"/>
      <c r="L5" s="37"/>
      <c r="M5" s="37"/>
      <c r="N5" s="37"/>
      <c r="P5" s="42" t="e">
        <f>SUMPRODUCT(--(MONTH([1]!Tableau_bilan_détaillé[date])='Compta par mois'!$C$6),[1]!Tableau_bilan_détaillé[Montant])</f>
        <v>#REF!</v>
      </c>
      <c r="Q5" s="42" t="e">
        <f>SUMPRODUCT(--(MONTH([1]!Tableau_bilan_détaillé[date])='Compta par mois'!$A$29),[1]!Tableau_bilan_détaillé[Montant])</f>
        <v>#REF!</v>
      </c>
      <c r="R5" s="42" t="e">
        <f>SUMPRODUCT(--(MONTH([1]!Tableau_bilan_détaillé[date])='Compta par mois'!$B$50),[1]!Tableau_bilan_détaillé[Montant])</f>
        <v>#REF!</v>
      </c>
      <c r="S5" s="42" t="e">
        <f>SUMPRODUCT(--(MONTH([1]!Tableau_bilan_détaillé[date])='Compta par mois'!$B$66),[1]!Tableau_bilan_détaillé[Montant])</f>
        <v>#REF!</v>
      </c>
      <c r="T5" s="43">
        <f>MONTH($C$6)</f>
        <v>1</v>
      </c>
    </row>
    <row r="6" spans="1:20" ht="17.149999999999999" customHeight="1" thickTop="1" x14ac:dyDescent="0.35">
      <c r="B6" s="44"/>
      <c r="C6" s="45">
        <v>43831</v>
      </c>
      <c r="D6" s="46"/>
      <c r="E6" s="46"/>
      <c r="F6" s="46"/>
      <c r="G6" s="47"/>
      <c r="H6" s="48"/>
      <c r="I6" s="49"/>
      <c r="J6" s="8"/>
      <c r="K6" s="37"/>
      <c r="L6" s="37"/>
      <c r="M6" s="50"/>
      <c r="N6" s="37"/>
      <c r="P6" s="42" t="e">
        <f>SUMPRODUCT(--(MONTH([1]!Tableau_bilan_détaillé[date])='Compta par mois'!$B$83),[1]!Tableau_bilan_détaillé[Montant])</f>
        <v>#REF!</v>
      </c>
      <c r="Q6" s="42" t="e">
        <f>SUMPRODUCT(--(MONTH([1]!Tableau_bilan_détaillé[date])='Compta par mois'!$B$104),[1]!Tableau_bilan_détaillé[Montant])</f>
        <v>#REF!</v>
      </c>
      <c r="R6" s="42" t="e">
        <f>SUMPRODUCT(--(MONTH([1]!Tableau_bilan_détaillé[date])='Compta par mois'!$B$129),[1]!Tableau_bilan_détaillé[Montant])</f>
        <v>#REF!</v>
      </c>
      <c r="S6" s="42" t="e">
        <f>SUMPRODUCT(--(MONTH([1]!Tableau_bilan_détaillé[date])='Compta par mois'!$B$157),[1]!Tableau_bilan_détaillé[Montant])</f>
        <v>#REF!</v>
      </c>
      <c r="T6" s="43">
        <f t="shared" ref="T6:T27" si="0">MONTH($C$6)</f>
        <v>1</v>
      </c>
    </row>
    <row r="7" spans="1:20" ht="17.149999999999999" customHeight="1" x14ac:dyDescent="0.35">
      <c r="A7" t="s">
        <v>13</v>
      </c>
      <c r="B7" s="51" t="s">
        <v>0</v>
      </c>
      <c r="C7" s="52" t="s">
        <v>1</v>
      </c>
      <c r="D7" s="52" t="s">
        <v>2</v>
      </c>
      <c r="E7" s="53" t="s">
        <v>3</v>
      </c>
      <c r="F7" s="54" t="s">
        <v>4</v>
      </c>
      <c r="G7" s="55" t="s">
        <v>5</v>
      </c>
      <c r="H7" s="56" t="s">
        <v>6</v>
      </c>
      <c r="I7" s="57" t="s">
        <v>14</v>
      </c>
      <c r="J7" s="8"/>
      <c r="K7" s="37"/>
      <c r="L7" s="37"/>
      <c r="M7" s="37"/>
      <c r="N7" s="37"/>
      <c r="O7" s="58">
        <f>SUMPRODUCT(F8:F25*(A8:A25="trimestre1"))</f>
        <v>0</v>
      </c>
      <c r="P7" s="42" t="e">
        <f>SUMPRODUCT(--(MONTH([1]!Tableau_bilan_détaillé[date])='Compta par mois'!$B$184),[1]!Tableau_bilan_détaillé[Montant])</f>
        <v>#REF!</v>
      </c>
      <c r="Q7" s="42" t="e">
        <f>SUMPRODUCT(--(MONTH([1]!Tableau_bilan_détaillé[date])='Compta par mois'!$B$214),[1]!Tableau_bilan_détaillé[Montant])</f>
        <v>#REF!</v>
      </c>
      <c r="R7" s="42" t="e">
        <f>SUMPRODUCT(--(MONTH([1]!Tableau_bilan_détaillé[date])='Compta par mois'!$B$241),[1]!Tableau_bilan_détaillé[Montant])</f>
        <v>#REF!</v>
      </c>
      <c r="S7" s="42" t="e">
        <f>SUMPRODUCT(--(MONTH([1]!Tableau_bilan_détaillé[date])='Compta par mois'!$B$264),[1]!Tableau_bilan_détaillé[Montant])</f>
        <v>#REF!</v>
      </c>
      <c r="T7" s="43">
        <f t="shared" si="0"/>
        <v>1</v>
      </c>
    </row>
    <row r="8" spans="1:20" ht="16.5" customHeight="1" x14ac:dyDescent="0.35">
      <c r="A8" s="162" t="str">
        <f>trimestre(B8)</f>
        <v>trimestre 1</v>
      </c>
      <c r="B8" s="60">
        <v>43843</v>
      </c>
      <c r="C8" s="61" t="s">
        <v>15</v>
      </c>
      <c r="D8" s="62" t="s">
        <v>16</v>
      </c>
      <c r="E8" s="63">
        <v>89</v>
      </c>
      <c r="F8" s="64">
        <v>14.83</v>
      </c>
      <c r="G8" s="65"/>
      <c r="H8" s="66">
        <v>-89</v>
      </c>
      <c r="I8" s="67" t="s">
        <v>14</v>
      </c>
      <c r="J8" s="8"/>
      <c r="K8" s="68"/>
      <c r="L8" s="68"/>
      <c r="M8" s="68"/>
      <c r="N8" s="68"/>
      <c r="O8" s="58"/>
      <c r="S8" s="13"/>
      <c r="T8" s="43">
        <f t="shared" si="0"/>
        <v>1</v>
      </c>
    </row>
    <row r="9" spans="1:20" ht="17.149999999999999" customHeight="1" x14ac:dyDescent="0.35">
      <c r="A9" s="162" t="str">
        <f t="shared" ref="A9:A25" si="1">trimestre(B9)</f>
        <v>trimestre 1</v>
      </c>
      <c r="B9" s="60">
        <v>43844</v>
      </c>
      <c r="C9" s="69" t="s">
        <v>17</v>
      </c>
      <c r="D9" s="70" t="s">
        <v>18</v>
      </c>
      <c r="E9" s="71"/>
      <c r="F9" s="72"/>
      <c r="G9" s="73">
        <v>503</v>
      </c>
      <c r="H9" s="74"/>
      <c r="I9" s="75" t="s">
        <v>14</v>
      </c>
      <c r="J9" s="8"/>
      <c r="K9" s="68"/>
      <c r="L9" s="68"/>
      <c r="M9" s="68"/>
      <c r="N9" s="68"/>
      <c r="O9" s="58"/>
      <c r="S9" s="13"/>
      <c r="T9" s="43">
        <f t="shared" si="0"/>
        <v>1</v>
      </c>
    </row>
    <row r="10" spans="1:20" ht="17.149999999999999" customHeight="1" x14ac:dyDescent="0.35">
      <c r="A10" s="162" t="str">
        <f t="shared" si="1"/>
        <v>trimestre 1</v>
      </c>
      <c r="B10" s="76">
        <v>43843</v>
      </c>
      <c r="C10" s="61" t="s">
        <v>15</v>
      </c>
      <c r="D10" s="62" t="s">
        <v>16</v>
      </c>
      <c r="E10" s="63">
        <v>89</v>
      </c>
      <c r="F10" s="64">
        <v>14.83</v>
      </c>
      <c r="G10" s="65"/>
      <c r="H10" s="66">
        <v>-89</v>
      </c>
      <c r="I10" s="67"/>
      <c r="J10" s="8"/>
      <c r="K10" s="37"/>
      <c r="L10" s="37"/>
      <c r="M10" s="37"/>
      <c r="N10" s="37"/>
      <c r="P10" s="77" t="s">
        <v>19</v>
      </c>
      <c r="Q10" s="78" t="s">
        <v>20</v>
      </c>
      <c r="R10" s="78" t="s">
        <v>21</v>
      </c>
      <c r="S10" s="13"/>
      <c r="T10" s="43">
        <f t="shared" si="0"/>
        <v>1</v>
      </c>
    </row>
    <row r="11" spans="1:20" ht="17.149999999999999" customHeight="1" x14ac:dyDescent="0.35">
      <c r="A11" s="162" t="str">
        <f t="shared" si="1"/>
        <v>trimestre 1</v>
      </c>
      <c r="B11" s="60">
        <v>43842</v>
      </c>
      <c r="C11" s="69" t="s">
        <v>22</v>
      </c>
      <c r="D11" s="70" t="s">
        <v>23</v>
      </c>
      <c r="E11" s="79"/>
      <c r="F11" s="80"/>
      <c r="G11" s="73"/>
      <c r="H11" s="74"/>
      <c r="I11" s="81"/>
      <c r="J11" s="82"/>
      <c r="K11" s="37"/>
      <c r="L11" s="37"/>
      <c r="M11" s="37"/>
      <c r="N11" s="37"/>
      <c r="P11" s="83">
        <v>10</v>
      </c>
      <c r="Q11" s="84">
        <v>0.2</v>
      </c>
      <c r="R11" s="85">
        <f>P11/120*20</f>
        <v>1.6666666666666665</v>
      </c>
      <c r="S11" s="13"/>
      <c r="T11" s="43">
        <f t="shared" si="0"/>
        <v>1</v>
      </c>
    </row>
    <row r="12" spans="1:20" ht="17.149999999999999" customHeight="1" x14ac:dyDescent="0.35">
      <c r="A12" s="162" t="str">
        <f t="shared" si="1"/>
        <v>trimestre 3</v>
      </c>
      <c r="B12" s="76">
        <v>44054</v>
      </c>
      <c r="C12" s="61" t="s">
        <v>24</v>
      </c>
      <c r="D12" s="62" t="s">
        <v>25</v>
      </c>
      <c r="E12" s="63">
        <v>10</v>
      </c>
      <c r="F12" s="64">
        <v>1.67</v>
      </c>
      <c r="G12" s="65"/>
      <c r="H12" s="66"/>
      <c r="I12" s="67"/>
      <c r="J12" s="8"/>
      <c r="K12" s="37"/>
      <c r="L12" s="37"/>
      <c r="M12" s="37"/>
      <c r="N12" s="37"/>
      <c r="S12" s="13"/>
      <c r="T12" s="43">
        <f t="shared" si="0"/>
        <v>1</v>
      </c>
    </row>
    <row r="13" spans="1:20" ht="17.149999999999999" customHeight="1" x14ac:dyDescent="0.35">
      <c r="A13" s="162" t="str">
        <f t="shared" si="1"/>
        <v>trimestre 1</v>
      </c>
      <c r="B13" s="60">
        <v>43840</v>
      </c>
      <c r="C13" s="69" t="s">
        <v>15</v>
      </c>
      <c r="D13" s="70" t="s">
        <v>16</v>
      </c>
      <c r="E13" s="86">
        <v>92.56</v>
      </c>
      <c r="F13" s="80">
        <v>15.43</v>
      </c>
      <c r="G13" s="73"/>
      <c r="H13" s="74">
        <v>-92.56</v>
      </c>
      <c r="I13" s="81"/>
      <c r="J13" s="8"/>
      <c r="K13" s="37"/>
      <c r="L13" s="37"/>
      <c r="M13" s="37"/>
      <c r="N13" s="37"/>
      <c r="S13" s="13"/>
      <c r="T13" s="43">
        <f t="shared" si="0"/>
        <v>1</v>
      </c>
    </row>
    <row r="14" spans="1:20" ht="17.149999999999999" customHeight="1" x14ac:dyDescent="0.35">
      <c r="A14" s="162" t="str">
        <f t="shared" si="1"/>
        <v>trimestre 1</v>
      </c>
      <c r="B14" s="76">
        <v>43839</v>
      </c>
      <c r="C14" s="61" t="s">
        <v>17</v>
      </c>
      <c r="D14" s="62" t="s">
        <v>18</v>
      </c>
      <c r="E14" s="63"/>
      <c r="F14" s="64"/>
      <c r="G14" s="65"/>
      <c r="H14" s="66"/>
      <c r="I14" s="67"/>
      <c r="J14" s="8"/>
      <c r="K14" s="68"/>
      <c r="L14" s="68"/>
      <c r="M14" s="68"/>
      <c r="N14" s="68"/>
      <c r="P14" s="87">
        <f>SUMPRODUCT(F8:F25*(B8:B25=T5))</f>
        <v>0</v>
      </c>
      <c r="S14" s="13"/>
      <c r="T14" s="43">
        <f t="shared" si="0"/>
        <v>1</v>
      </c>
    </row>
    <row r="15" spans="1:20" ht="17.149999999999999" customHeight="1" x14ac:dyDescent="0.35">
      <c r="A15" s="162" t="str">
        <f t="shared" si="1"/>
        <v>trimestre 2</v>
      </c>
      <c r="B15" s="60">
        <v>43929</v>
      </c>
      <c r="C15" s="69" t="s">
        <v>24</v>
      </c>
      <c r="D15" s="70" t="s">
        <v>26</v>
      </c>
      <c r="E15" s="79"/>
      <c r="F15" s="80"/>
      <c r="G15" s="73"/>
      <c r="H15" s="74"/>
      <c r="I15" s="81"/>
      <c r="J15" s="8"/>
      <c r="K15" s="68"/>
      <c r="L15" s="68"/>
      <c r="M15" s="68"/>
      <c r="N15" s="68"/>
      <c r="S15" s="13"/>
      <c r="T15" s="43">
        <f t="shared" si="0"/>
        <v>1</v>
      </c>
    </row>
    <row r="16" spans="1:20" ht="17.149999999999999" customHeight="1" x14ac:dyDescent="0.35">
      <c r="A16" s="162" t="str">
        <f t="shared" si="1"/>
        <v>trimestre 1</v>
      </c>
      <c r="B16" s="76">
        <v>43837</v>
      </c>
      <c r="C16" s="61" t="s">
        <v>24</v>
      </c>
      <c r="D16" s="62" t="s">
        <v>27</v>
      </c>
      <c r="E16" s="63">
        <v>20</v>
      </c>
      <c r="F16" s="64">
        <v>3.33</v>
      </c>
      <c r="G16" s="65"/>
      <c r="H16" s="66"/>
      <c r="I16" s="67"/>
      <c r="J16" s="8"/>
      <c r="K16" s="88"/>
      <c r="L16" s="88"/>
      <c r="M16" s="88"/>
      <c r="N16" s="88"/>
      <c r="P16" s="89">
        <f t="shared" ref="P16" si="2">IFERROR(MONTH($B16),"")</f>
        <v>1</v>
      </c>
      <c r="S16" s="13"/>
      <c r="T16" s="43">
        <f t="shared" si="0"/>
        <v>1</v>
      </c>
    </row>
    <row r="17" spans="1:20" ht="17.149999999999999" customHeight="1" x14ac:dyDescent="0.35">
      <c r="A17" s="162" t="str">
        <f t="shared" si="1"/>
        <v/>
      </c>
      <c r="B17" s="60"/>
      <c r="C17" s="69"/>
      <c r="D17" s="70"/>
      <c r="E17" s="79"/>
      <c r="F17" s="80"/>
      <c r="G17" s="73"/>
      <c r="H17" s="74"/>
      <c r="I17" s="81"/>
      <c r="J17" s="8"/>
      <c r="K17" s="37"/>
      <c r="L17" s="37"/>
      <c r="M17" s="37"/>
      <c r="N17" s="37"/>
      <c r="S17" s="13"/>
      <c r="T17" s="43">
        <f t="shared" si="0"/>
        <v>1</v>
      </c>
    </row>
    <row r="18" spans="1:20" ht="17.149999999999999" customHeight="1" x14ac:dyDescent="0.35">
      <c r="A18" s="162" t="str">
        <f t="shared" si="1"/>
        <v/>
      </c>
      <c r="B18" s="76"/>
      <c r="C18" s="61"/>
      <c r="D18" s="62"/>
      <c r="E18" s="63"/>
      <c r="F18" s="64"/>
      <c r="G18" s="65"/>
      <c r="H18" s="66"/>
      <c r="I18" s="67"/>
      <c r="J18" s="8"/>
      <c r="K18" s="37"/>
      <c r="L18" s="37"/>
      <c r="M18" s="37"/>
      <c r="N18" s="37"/>
      <c r="S18" s="13"/>
      <c r="T18" s="43">
        <f t="shared" si="0"/>
        <v>1</v>
      </c>
    </row>
    <row r="19" spans="1:20" ht="17.149999999999999" customHeight="1" x14ac:dyDescent="0.35">
      <c r="A19" s="162" t="str">
        <f t="shared" si="1"/>
        <v/>
      </c>
      <c r="B19" s="60"/>
      <c r="C19" s="69"/>
      <c r="D19" s="70"/>
      <c r="E19" s="79"/>
      <c r="F19" s="80"/>
      <c r="G19" s="73"/>
      <c r="H19" s="74"/>
      <c r="I19" s="81"/>
      <c r="J19" s="8"/>
      <c r="K19" s="37"/>
      <c r="L19" s="37"/>
      <c r="M19" s="37"/>
      <c r="N19" s="37"/>
      <c r="S19" s="13"/>
      <c r="T19" s="43">
        <f t="shared" si="0"/>
        <v>1</v>
      </c>
    </row>
    <row r="20" spans="1:20" ht="17.149999999999999" customHeight="1" x14ac:dyDescent="0.35">
      <c r="A20" s="162" t="str">
        <f t="shared" si="1"/>
        <v/>
      </c>
      <c r="B20" s="76"/>
      <c r="C20" s="61"/>
      <c r="D20" s="62"/>
      <c r="E20" s="63"/>
      <c r="F20" s="64"/>
      <c r="G20" s="65"/>
      <c r="H20" s="66"/>
      <c r="I20" s="67"/>
      <c r="J20" s="8"/>
      <c r="K20" s="68"/>
      <c r="L20" s="68"/>
      <c r="M20" s="68"/>
      <c r="N20" s="68"/>
      <c r="S20" s="13"/>
      <c r="T20" s="43">
        <f t="shared" si="0"/>
        <v>1</v>
      </c>
    </row>
    <row r="21" spans="1:20" ht="17.149999999999999" customHeight="1" x14ac:dyDescent="0.35">
      <c r="A21" s="162" t="str">
        <f t="shared" si="1"/>
        <v/>
      </c>
      <c r="B21" s="60"/>
      <c r="C21" s="69"/>
      <c r="D21" s="70"/>
      <c r="E21" s="79"/>
      <c r="F21" s="80"/>
      <c r="G21" s="73"/>
      <c r="H21" s="74"/>
      <c r="I21" s="81"/>
      <c r="J21" s="8"/>
      <c r="K21" s="68"/>
      <c r="L21" s="68"/>
      <c r="M21" s="68"/>
      <c r="N21" s="68"/>
      <c r="S21" s="13"/>
      <c r="T21" s="43">
        <f t="shared" si="0"/>
        <v>1</v>
      </c>
    </row>
    <row r="22" spans="1:20" ht="17.149999999999999" customHeight="1" x14ac:dyDescent="0.35">
      <c r="A22" s="162" t="str">
        <f t="shared" si="1"/>
        <v/>
      </c>
      <c r="B22" s="60"/>
      <c r="C22" s="69"/>
      <c r="D22" s="70"/>
      <c r="E22" s="79"/>
      <c r="F22" s="80"/>
      <c r="G22" s="73"/>
      <c r="H22" s="74"/>
      <c r="I22" s="81"/>
      <c r="J22" s="8"/>
      <c r="K22" s="68"/>
      <c r="L22" s="68"/>
      <c r="M22" s="68"/>
      <c r="N22" s="68"/>
      <c r="S22" s="13"/>
      <c r="T22" s="43"/>
    </row>
    <row r="23" spans="1:20" ht="17.149999999999999" customHeight="1" x14ac:dyDescent="0.35">
      <c r="A23" s="162" t="str">
        <f t="shared" si="1"/>
        <v/>
      </c>
      <c r="B23" s="60"/>
      <c r="C23" s="61"/>
      <c r="D23" s="62"/>
      <c r="E23" s="63"/>
      <c r="F23" s="64"/>
      <c r="G23" s="65"/>
      <c r="H23" s="66"/>
      <c r="I23" s="67"/>
      <c r="J23" s="8"/>
      <c r="K23" s="88"/>
      <c r="L23" s="88"/>
      <c r="M23" s="88"/>
      <c r="N23" s="88"/>
      <c r="S23" s="13"/>
      <c r="T23" s="43">
        <f t="shared" si="0"/>
        <v>1</v>
      </c>
    </row>
    <row r="24" spans="1:20" ht="17.149999999999999" customHeight="1" x14ac:dyDescent="0.35">
      <c r="A24" s="162" t="str">
        <f t="shared" si="1"/>
        <v/>
      </c>
      <c r="B24" s="60"/>
      <c r="C24" s="69"/>
      <c r="D24" s="70"/>
      <c r="E24" s="79"/>
      <c r="F24" s="80"/>
      <c r="G24" s="73"/>
      <c r="H24" s="74"/>
      <c r="I24" s="81"/>
      <c r="J24" s="8"/>
      <c r="K24" s="88"/>
      <c r="L24" s="88"/>
      <c r="M24" s="88"/>
      <c r="N24" s="10"/>
      <c r="S24" s="13"/>
      <c r="T24" s="43">
        <f t="shared" si="0"/>
        <v>1</v>
      </c>
    </row>
    <row r="25" spans="1:20" ht="16.5" customHeight="1" x14ac:dyDescent="0.35">
      <c r="A25" s="162" t="str">
        <f t="shared" si="1"/>
        <v/>
      </c>
      <c r="B25" s="60"/>
      <c r="C25" s="90"/>
      <c r="D25" s="62"/>
      <c r="E25" s="91"/>
      <c r="F25" s="64"/>
      <c r="G25" s="92"/>
      <c r="H25" s="93"/>
      <c r="I25" s="67"/>
      <c r="J25" s="8"/>
      <c r="K25" s="88"/>
      <c r="L25" s="88"/>
      <c r="M25" s="88"/>
      <c r="N25" s="10"/>
      <c r="S25" s="13"/>
      <c r="T25" s="43">
        <f t="shared" si="0"/>
        <v>1</v>
      </c>
    </row>
    <row r="26" spans="1:20" ht="21" customHeight="1" x14ac:dyDescent="0.4">
      <c r="A26" s="59" t="e">
        <f t="shared" ref="A9:A27" si="3">"trimestre "&amp;ROUNDUP(MONTH($B$8:$B$25)/3,0)</f>
        <v>#VALUE!</v>
      </c>
      <c r="B26" s="38" t="s">
        <v>28</v>
      </c>
      <c r="C26" s="94"/>
      <c r="D26" s="94"/>
      <c r="E26" s="94"/>
      <c r="F26" s="94"/>
      <c r="G26" s="94"/>
      <c r="H26" s="95"/>
      <c r="I26" s="96"/>
      <c r="J26" s="8"/>
      <c r="K26" s="10"/>
      <c r="L26" s="10"/>
      <c r="M26" s="10"/>
      <c r="N26" s="10"/>
      <c r="S26" s="13"/>
      <c r="T26" s="43">
        <f t="shared" si="0"/>
        <v>1</v>
      </c>
    </row>
    <row r="27" spans="1:20" ht="17.149999999999999" customHeight="1" thickBot="1" x14ac:dyDescent="0.4">
      <c r="A27" s="59" t="e">
        <f t="shared" si="3"/>
        <v>#VALUE!</v>
      </c>
      <c r="B27" s="97" t="s">
        <v>29</v>
      </c>
      <c r="C27" s="98"/>
      <c r="D27" s="99"/>
      <c r="E27" s="99"/>
      <c r="F27" s="99"/>
      <c r="G27" s="100"/>
      <c r="H27" s="101"/>
      <c r="I27" s="102"/>
      <c r="J27" s="8"/>
      <c r="K27" s="10"/>
      <c r="L27" s="10"/>
      <c r="M27" s="10"/>
      <c r="N27" s="10"/>
      <c r="O27" s="13"/>
      <c r="P27" s="13"/>
      <c r="Q27" s="13"/>
      <c r="R27" s="13"/>
      <c r="S27" s="13"/>
      <c r="T27" s="43">
        <f t="shared" si="0"/>
        <v>1</v>
      </c>
    </row>
    <row r="28" spans="1:20" ht="17.149999999999999" customHeight="1" thickTop="1" x14ac:dyDescent="0.35">
      <c r="A28" s="59">
        <f>IFERROR(MONTH($B8:$B28),"")</f>
        <v>1</v>
      </c>
      <c r="C28" s="104">
        <v>43862</v>
      </c>
      <c r="D28" s="105"/>
      <c r="E28" s="105"/>
      <c r="F28" s="105"/>
      <c r="G28" s="106"/>
      <c r="H28" s="107"/>
      <c r="I28" s="108"/>
      <c r="J28" s="8"/>
      <c r="K28" s="10"/>
      <c r="L28" s="10"/>
      <c r="M28" s="10"/>
      <c r="N28" s="10"/>
      <c r="O28" s="13"/>
      <c r="P28" s="13"/>
      <c r="Q28" s="13"/>
      <c r="R28" s="13"/>
      <c r="S28" s="13"/>
    </row>
    <row r="29" spans="1:20" ht="17.149999999999999" customHeight="1" x14ac:dyDescent="0.35">
      <c r="A29" s="59">
        <f>IFERROR(MONTH($B29),"")</f>
        <v>1</v>
      </c>
      <c r="C29" s="109"/>
      <c r="D29" s="110"/>
      <c r="E29" s="110"/>
      <c r="F29" s="110"/>
      <c r="G29" s="111"/>
      <c r="H29" s="112"/>
      <c r="I29" s="113"/>
      <c r="J29" s="8"/>
      <c r="K29" s="10"/>
      <c r="L29" s="10"/>
      <c r="M29" s="10"/>
      <c r="N29" s="10"/>
      <c r="R29" s="13"/>
      <c r="S29" s="13"/>
    </row>
    <row r="30" spans="1:20" ht="17.149999999999999" customHeight="1" x14ac:dyDescent="0.35">
      <c r="A30" s="59" t="str">
        <f t="shared" ref="A30:A93" si="4">IFERROR(MONTH($B30),"")</f>
        <v/>
      </c>
      <c r="B30" s="114" t="s">
        <v>30</v>
      </c>
      <c r="C30" s="115"/>
      <c r="D30" s="116"/>
      <c r="E30" s="116"/>
      <c r="F30" s="117"/>
      <c r="G30" s="118"/>
      <c r="H30" s="119"/>
      <c r="I30" s="41"/>
      <c r="J30" s="8"/>
      <c r="K30" s="10"/>
      <c r="L30" s="10"/>
      <c r="M30" s="10"/>
      <c r="N30" s="10"/>
      <c r="R30" s="13"/>
      <c r="S30" s="13"/>
    </row>
    <row r="31" spans="1:20" ht="17.149999999999999" customHeight="1" x14ac:dyDescent="0.35">
      <c r="A31" s="59">
        <f t="shared" si="4"/>
        <v>1</v>
      </c>
      <c r="B31" s="114"/>
      <c r="C31" s="120"/>
      <c r="D31" s="121"/>
      <c r="E31" s="121"/>
      <c r="F31" s="122"/>
      <c r="G31" s="123"/>
      <c r="H31" s="124"/>
      <c r="I31" s="125"/>
      <c r="J31" s="8"/>
      <c r="K31" s="10"/>
      <c r="L31" s="10"/>
      <c r="M31" s="10"/>
      <c r="N31" s="10"/>
      <c r="R31" s="13"/>
      <c r="S31" s="13"/>
    </row>
    <row r="32" spans="1:20" ht="17.149999999999999" customHeight="1" x14ac:dyDescent="0.35">
      <c r="A32" s="59">
        <f t="shared" si="4"/>
        <v>1</v>
      </c>
      <c r="B32" s="114"/>
      <c r="C32" s="115"/>
      <c r="D32" s="116"/>
      <c r="E32" s="116"/>
      <c r="F32" s="117"/>
      <c r="G32" s="118"/>
      <c r="H32" s="119"/>
      <c r="I32" s="41"/>
      <c r="J32" s="8"/>
      <c r="K32" s="10"/>
      <c r="L32" s="10"/>
      <c r="M32" s="10"/>
      <c r="N32" s="10"/>
      <c r="R32" s="13"/>
      <c r="S32" s="13"/>
    </row>
    <row r="33" spans="1:19" ht="17.149999999999999" customHeight="1" x14ac:dyDescent="0.35">
      <c r="A33" s="59">
        <f t="shared" si="4"/>
        <v>1</v>
      </c>
      <c r="B33" s="114"/>
      <c r="C33" s="120"/>
      <c r="D33" s="121"/>
      <c r="E33" s="121"/>
      <c r="F33" s="122"/>
      <c r="G33" s="123"/>
      <c r="H33" s="124"/>
      <c r="I33" s="125"/>
      <c r="J33" s="8"/>
      <c r="K33" s="10"/>
      <c r="L33" s="10"/>
      <c r="M33" s="10"/>
      <c r="N33" s="10"/>
      <c r="R33" s="13"/>
      <c r="S33" s="13"/>
    </row>
    <row r="34" spans="1:19" ht="17.149999999999999" customHeight="1" x14ac:dyDescent="0.35">
      <c r="A34" s="59">
        <f t="shared" si="4"/>
        <v>1</v>
      </c>
      <c r="B34" s="114"/>
      <c r="C34" s="115"/>
      <c r="D34" s="116"/>
      <c r="E34" s="116"/>
      <c r="F34" s="117"/>
      <c r="G34" s="118"/>
      <c r="H34" s="119"/>
      <c r="I34" s="41"/>
      <c r="J34" s="8"/>
      <c r="K34" s="10"/>
      <c r="L34" s="10"/>
      <c r="M34" s="10"/>
      <c r="N34" s="10"/>
      <c r="R34" s="13"/>
      <c r="S34" s="13"/>
    </row>
    <row r="35" spans="1:19" ht="17.149999999999999" customHeight="1" x14ac:dyDescent="0.35">
      <c r="A35" s="59">
        <f t="shared" si="4"/>
        <v>1</v>
      </c>
      <c r="B35" s="114"/>
      <c r="C35" s="120"/>
      <c r="D35" s="121"/>
      <c r="E35" s="121"/>
      <c r="F35" s="122"/>
      <c r="G35" s="123"/>
      <c r="H35" s="124"/>
      <c r="I35" s="125"/>
      <c r="J35" s="8"/>
      <c r="K35" s="10"/>
      <c r="L35" s="10"/>
      <c r="M35" s="10"/>
      <c r="N35" s="10"/>
      <c r="R35" s="13"/>
      <c r="S35" s="13"/>
    </row>
    <row r="36" spans="1:19" ht="17.149999999999999" customHeight="1" x14ac:dyDescent="0.35">
      <c r="A36" s="59">
        <f t="shared" si="4"/>
        <v>1</v>
      </c>
      <c r="B36" s="114"/>
      <c r="C36" s="115"/>
      <c r="D36" s="116"/>
      <c r="E36" s="116"/>
      <c r="F36" s="117"/>
      <c r="G36" s="118"/>
      <c r="H36" s="119"/>
      <c r="I36" s="41"/>
      <c r="J36" s="8"/>
      <c r="K36" s="10"/>
      <c r="L36" s="10"/>
      <c r="M36" s="10"/>
      <c r="N36" s="10"/>
      <c r="R36" s="13"/>
      <c r="S36" s="13"/>
    </row>
    <row r="37" spans="1:19" ht="17.149999999999999" customHeight="1" x14ac:dyDescent="0.35">
      <c r="A37" s="59">
        <f t="shared" si="4"/>
        <v>1</v>
      </c>
      <c r="B37" s="114"/>
      <c r="C37" s="120"/>
      <c r="D37" s="121"/>
      <c r="E37" s="121"/>
      <c r="F37" s="122"/>
      <c r="G37" s="123"/>
      <c r="H37" s="124"/>
      <c r="I37" s="125"/>
      <c r="J37" s="8"/>
      <c r="K37" s="10"/>
      <c r="L37" s="10"/>
      <c r="M37" s="10"/>
      <c r="N37" s="10"/>
      <c r="R37" s="13"/>
      <c r="S37" s="13"/>
    </row>
    <row r="38" spans="1:19" ht="17.149999999999999" customHeight="1" x14ac:dyDescent="0.35">
      <c r="A38" s="59">
        <f t="shared" si="4"/>
        <v>1</v>
      </c>
      <c r="B38" s="114"/>
      <c r="C38" s="115"/>
      <c r="D38" s="116"/>
      <c r="E38" s="116"/>
      <c r="F38" s="117"/>
      <c r="G38" s="118"/>
      <c r="H38" s="119"/>
      <c r="I38" s="41"/>
      <c r="J38" s="8"/>
      <c r="K38" s="10"/>
      <c r="L38" s="10"/>
      <c r="M38" s="10"/>
      <c r="N38" s="10"/>
      <c r="R38" s="13"/>
      <c r="S38" s="13"/>
    </row>
    <row r="39" spans="1:19" ht="17.149999999999999" customHeight="1" x14ac:dyDescent="0.35">
      <c r="A39" s="59">
        <f t="shared" si="4"/>
        <v>1</v>
      </c>
      <c r="B39" s="114"/>
      <c r="C39" s="120"/>
      <c r="D39" s="121"/>
      <c r="E39" s="121"/>
      <c r="F39" s="122"/>
      <c r="G39" s="123"/>
      <c r="H39" s="124"/>
      <c r="I39" s="125"/>
      <c r="J39" s="8"/>
      <c r="K39" s="10"/>
      <c r="L39" s="10"/>
      <c r="M39" s="10"/>
      <c r="N39" s="10"/>
      <c r="R39" s="13"/>
      <c r="S39" s="13"/>
    </row>
    <row r="40" spans="1:19" ht="17.149999999999999" customHeight="1" x14ac:dyDescent="0.35">
      <c r="A40" s="59">
        <f t="shared" si="4"/>
        <v>1</v>
      </c>
      <c r="B40" s="114"/>
      <c r="C40" s="115"/>
      <c r="D40" s="116"/>
      <c r="E40" s="116"/>
      <c r="F40" s="117"/>
      <c r="G40" s="118"/>
      <c r="H40" s="119"/>
      <c r="I40" s="41"/>
      <c r="J40" s="8"/>
      <c r="K40" s="10"/>
      <c r="L40" s="10"/>
      <c r="M40" s="10"/>
      <c r="N40" s="10"/>
      <c r="R40" s="13"/>
      <c r="S40" s="13"/>
    </row>
    <row r="41" spans="1:19" ht="17.149999999999999" customHeight="1" x14ac:dyDescent="0.35">
      <c r="A41" s="59">
        <f t="shared" si="4"/>
        <v>1</v>
      </c>
      <c r="B41" s="114"/>
      <c r="C41" s="120"/>
      <c r="D41" s="121"/>
      <c r="E41" s="121"/>
      <c r="F41" s="122"/>
      <c r="G41" s="123"/>
      <c r="H41" s="124"/>
      <c r="I41" s="125"/>
      <c r="J41" s="8"/>
      <c r="K41" s="10"/>
      <c r="L41" s="10"/>
      <c r="M41" s="10"/>
      <c r="N41" s="10"/>
      <c r="R41" s="13"/>
      <c r="S41" s="13"/>
    </row>
    <row r="42" spans="1:19" ht="17.149999999999999" customHeight="1" x14ac:dyDescent="0.35">
      <c r="A42" s="59">
        <f t="shared" si="4"/>
        <v>1</v>
      </c>
      <c r="B42" s="126"/>
      <c r="C42" s="115"/>
      <c r="D42" s="116"/>
      <c r="E42" s="116"/>
      <c r="F42" s="117"/>
      <c r="G42" s="118"/>
      <c r="H42" s="119"/>
      <c r="I42" s="41"/>
      <c r="J42" s="8"/>
      <c r="K42" s="10"/>
      <c r="L42" s="10"/>
      <c r="M42" s="10"/>
      <c r="N42" s="10"/>
      <c r="R42" s="13"/>
      <c r="S42" s="13"/>
    </row>
    <row r="43" spans="1:19" ht="17.149999999999999" customHeight="1" x14ac:dyDescent="0.35">
      <c r="A43" s="59">
        <f t="shared" si="4"/>
        <v>1</v>
      </c>
      <c r="B43" s="127"/>
      <c r="C43" s="120"/>
      <c r="D43" s="121"/>
      <c r="E43" s="121"/>
      <c r="F43" s="122"/>
      <c r="G43" s="123"/>
      <c r="H43" s="124"/>
      <c r="I43" s="125"/>
      <c r="J43" s="8"/>
      <c r="K43" s="10"/>
      <c r="L43" s="10"/>
      <c r="M43" s="10"/>
      <c r="N43" s="10"/>
      <c r="R43" s="13"/>
      <c r="S43" s="13"/>
    </row>
    <row r="44" spans="1:19" ht="17.149999999999999" customHeight="1" x14ac:dyDescent="0.35">
      <c r="A44" s="59" t="str">
        <f t="shared" si="4"/>
        <v/>
      </c>
      <c r="B44" s="127" t="s">
        <v>31</v>
      </c>
      <c r="C44" s="115"/>
      <c r="D44" s="116"/>
      <c r="E44" s="116"/>
      <c r="F44" s="117"/>
      <c r="G44" s="118"/>
      <c r="H44" s="119"/>
      <c r="I44" s="41"/>
      <c r="J44" s="8"/>
      <c r="K44" s="10"/>
      <c r="L44" s="10"/>
      <c r="M44" s="10"/>
      <c r="N44" s="10"/>
      <c r="R44" s="13"/>
      <c r="S44" s="13"/>
    </row>
    <row r="45" spans="1:19" ht="17.149999999999999" customHeight="1" x14ac:dyDescent="0.35">
      <c r="A45" s="59">
        <f t="shared" si="4"/>
        <v>1</v>
      </c>
      <c r="B45" s="128"/>
      <c r="C45" s="129"/>
      <c r="D45" s="130"/>
      <c r="E45" s="130"/>
      <c r="F45" s="122"/>
      <c r="G45" s="131"/>
      <c r="H45" s="132"/>
      <c r="I45" s="125"/>
      <c r="J45" s="8"/>
      <c r="K45" s="19"/>
      <c r="L45" s="10"/>
      <c r="M45" s="10"/>
      <c r="N45" s="10"/>
      <c r="R45" s="13"/>
      <c r="S45" s="13"/>
    </row>
    <row r="46" spans="1:19" ht="21" customHeight="1" x14ac:dyDescent="0.35">
      <c r="A46" s="59">
        <f t="shared" si="4"/>
        <v>1</v>
      </c>
      <c r="B46" s="133"/>
      <c r="C46" s="134"/>
      <c r="D46" s="135"/>
      <c r="E46" s="135"/>
      <c r="F46" s="117"/>
      <c r="G46" s="39"/>
      <c r="H46" s="40"/>
      <c r="I46" s="41"/>
      <c r="J46" s="8"/>
      <c r="K46" s="10"/>
      <c r="L46" s="10"/>
      <c r="M46" s="10"/>
      <c r="N46" s="10"/>
      <c r="R46" s="13"/>
      <c r="S46" s="13"/>
    </row>
    <row r="47" spans="1:19" ht="21" customHeight="1" x14ac:dyDescent="0.4">
      <c r="A47" s="59" t="str">
        <f t="shared" si="4"/>
        <v/>
      </c>
      <c r="B47" s="38" t="s">
        <v>32</v>
      </c>
      <c r="C47" s="24"/>
      <c r="D47" s="24"/>
      <c r="E47" s="24"/>
      <c r="F47" s="24"/>
      <c r="G47" s="24"/>
      <c r="H47" s="136"/>
      <c r="I47" s="137"/>
      <c r="J47" s="8"/>
      <c r="K47" s="10"/>
      <c r="L47" s="10"/>
      <c r="M47" s="10"/>
      <c r="N47" s="10"/>
      <c r="R47" s="13"/>
      <c r="S47" s="13"/>
    </row>
    <row r="48" spans="1:19" ht="17.149999999999999" customHeight="1" thickBot="1" x14ac:dyDescent="0.4">
      <c r="A48" s="59" t="str">
        <f t="shared" si="4"/>
        <v/>
      </c>
      <c r="B48" s="44" t="s">
        <v>29</v>
      </c>
      <c r="C48" s="138"/>
      <c r="D48" s="46"/>
      <c r="E48" s="46"/>
      <c r="F48" s="46"/>
      <c r="G48" s="47"/>
      <c r="H48" s="48"/>
      <c r="I48" s="49"/>
      <c r="J48" s="8"/>
      <c r="K48" s="10"/>
      <c r="L48" s="10"/>
      <c r="M48" s="10"/>
      <c r="N48" s="10"/>
      <c r="R48" s="13"/>
      <c r="S48" s="13"/>
    </row>
    <row r="49" spans="1:19" ht="17.149999999999999" customHeight="1" thickTop="1" x14ac:dyDescent="0.35">
      <c r="A49" s="59">
        <f t="shared" si="4"/>
        <v>3</v>
      </c>
      <c r="B49" s="139">
        <v>43891</v>
      </c>
      <c r="C49" s="105"/>
      <c r="D49" s="105"/>
      <c r="E49" s="105"/>
      <c r="F49" s="105"/>
      <c r="G49" s="106"/>
      <c r="H49" s="107"/>
      <c r="I49" s="108"/>
      <c r="J49" s="8"/>
      <c r="K49" s="10"/>
      <c r="L49" s="10"/>
      <c r="M49" s="10"/>
      <c r="N49" s="10"/>
      <c r="R49" s="13"/>
      <c r="S49" s="13"/>
    </row>
    <row r="50" spans="1:19" ht="17.149999999999999" customHeight="1" x14ac:dyDescent="0.35">
      <c r="A50" s="59">
        <f t="shared" si="4"/>
        <v>1</v>
      </c>
      <c r="B50" s="140">
        <f>MONTH($B49)</f>
        <v>3</v>
      </c>
      <c r="C50" s="141"/>
      <c r="D50" s="110"/>
      <c r="E50" s="110"/>
      <c r="F50" s="110"/>
      <c r="G50" s="111"/>
      <c r="H50" s="142"/>
      <c r="I50" s="113"/>
      <c r="J50" s="8"/>
      <c r="K50" s="10"/>
      <c r="L50" s="10"/>
      <c r="M50" s="10"/>
      <c r="N50" s="10"/>
      <c r="O50" s="13"/>
      <c r="P50" s="13"/>
      <c r="Q50" s="13"/>
      <c r="R50" s="13"/>
      <c r="S50" s="13"/>
    </row>
    <row r="51" spans="1:19" ht="17.149999999999999" customHeight="1" x14ac:dyDescent="0.35">
      <c r="A51" s="59" t="str">
        <f t="shared" si="4"/>
        <v/>
      </c>
      <c r="B51" s="143" t="s">
        <v>30</v>
      </c>
      <c r="C51" s="129"/>
      <c r="D51" s="130"/>
      <c r="E51" s="130"/>
      <c r="F51" s="122"/>
      <c r="G51" s="131"/>
      <c r="H51" s="132"/>
      <c r="I51" s="125"/>
      <c r="J51" s="8"/>
      <c r="K51" s="10"/>
      <c r="L51" s="10"/>
      <c r="M51" s="10"/>
      <c r="N51" s="10"/>
      <c r="O51" s="13"/>
      <c r="P51" s="13"/>
      <c r="Q51" s="13"/>
      <c r="R51" s="13"/>
      <c r="S51" s="13"/>
    </row>
    <row r="52" spans="1:19" ht="17.149999999999999" customHeight="1" x14ac:dyDescent="0.35">
      <c r="A52" s="59">
        <f t="shared" si="4"/>
        <v>1</v>
      </c>
      <c r="B52" s="143"/>
      <c r="C52" s="134"/>
      <c r="D52" s="135"/>
      <c r="E52" s="135"/>
      <c r="F52" s="117"/>
      <c r="G52" s="39"/>
      <c r="H52" s="40"/>
      <c r="I52" s="41"/>
      <c r="J52" s="8"/>
      <c r="K52" s="10"/>
      <c r="L52" s="10"/>
      <c r="M52" s="10"/>
      <c r="N52" s="10"/>
      <c r="O52" s="13"/>
      <c r="P52" s="13"/>
      <c r="Q52" s="13"/>
      <c r="R52" s="13"/>
      <c r="S52" s="13"/>
    </row>
    <row r="53" spans="1:19" ht="17.149999999999999" customHeight="1" x14ac:dyDescent="0.35">
      <c r="A53" s="59">
        <f t="shared" si="4"/>
        <v>1</v>
      </c>
      <c r="B53" s="143"/>
      <c r="C53" s="129"/>
      <c r="D53" s="130"/>
      <c r="E53" s="130"/>
      <c r="F53" s="122"/>
      <c r="G53" s="131"/>
      <c r="H53" s="132"/>
      <c r="I53" s="125"/>
      <c r="J53" s="8"/>
      <c r="K53" s="10"/>
      <c r="L53" s="10"/>
      <c r="M53" s="10"/>
      <c r="N53" s="10"/>
      <c r="O53" s="13"/>
      <c r="P53" s="13"/>
      <c r="Q53" s="13"/>
      <c r="R53" s="13"/>
      <c r="S53" s="13"/>
    </row>
    <row r="54" spans="1:19" ht="17.149999999999999" customHeight="1" x14ac:dyDescent="0.35">
      <c r="A54" s="59">
        <f t="shared" si="4"/>
        <v>1</v>
      </c>
      <c r="B54" s="143"/>
      <c r="C54" s="134"/>
      <c r="D54" s="135"/>
      <c r="E54" s="135"/>
      <c r="F54" s="117"/>
      <c r="G54" s="39"/>
      <c r="H54" s="40"/>
      <c r="I54" s="41"/>
      <c r="J54" s="8"/>
      <c r="K54" s="10"/>
      <c r="L54" s="10"/>
      <c r="M54" s="10"/>
      <c r="N54" s="10"/>
      <c r="O54" s="13"/>
      <c r="P54" s="13"/>
      <c r="Q54" s="13"/>
      <c r="R54" s="13"/>
      <c r="S54" s="13"/>
    </row>
    <row r="55" spans="1:19" ht="17.149999999999999" customHeight="1" x14ac:dyDescent="0.35">
      <c r="A55" s="59">
        <f t="shared" si="4"/>
        <v>1</v>
      </c>
      <c r="B55" s="143"/>
      <c r="C55" s="129"/>
      <c r="D55" s="130"/>
      <c r="E55" s="130"/>
      <c r="F55" s="122"/>
      <c r="G55" s="131"/>
      <c r="H55" s="132"/>
      <c r="I55" s="125"/>
      <c r="J55" s="8"/>
      <c r="K55" s="10"/>
      <c r="L55" s="10"/>
      <c r="M55" s="10"/>
      <c r="N55" s="10"/>
      <c r="O55" s="13"/>
      <c r="P55" s="13"/>
      <c r="Q55" s="13"/>
      <c r="R55" s="13"/>
      <c r="S55" s="13"/>
    </row>
    <row r="56" spans="1:19" ht="17.149999999999999" customHeight="1" x14ac:dyDescent="0.35">
      <c r="A56" s="59">
        <f t="shared" si="4"/>
        <v>1</v>
      </c>
      <c r="B56" s="143"/>
      <c r="C56" s="134"/>
      <c r="D56" s="135"/>
      <c r="E56" s="135"/>
      <c r="F56" s="117"/>
      <c r="G56" s="39"/>
      <c r="H56" s="40"/>
      <c r="I56" s="41"/>
      <c r="J56" s="8"/>
      <c r="K56" s="10"/>
      <c r="L56" s="10"/>
      <c r="M56" s="10"/>
      <c r="N56" s="10"/>
      <c r="O56" s="13"/>
      <c r="P56" s="13"/>
      <c r="Q56" s="13"/>
      <c r="R56" s="13"/>
      <c r="S56" s="13"/>
    </row>
    <row r="57" spans="1:19" ht="17.149999999999999" customHeight="1" x14ac:dyDescent="0.35">
      <c r="A57" s="59">
        <f t="shared" si="4"/>
        <v>1</v>
      </c>
      <c r="B57" s="143"/>
      <c r="C57" s="129"/>
      <c r="D57" s="130"/>
      <c r="E57" s="130"/>
      <c r="F57" s="122"/>
      <c r="G57" s="131"/>
      <c r="H57" s="132"/>
      <c r="I57" s="125"/>
      <c r="J57" s="8"/>
      <c r="K57" s="10"/>
      <c r="L57" s="10"/>
      <c r="M57" s="10"/>
      <c r="N57" s="10"/>
      <c r="O57" s="13"/>
      <c r="P57" s="13"/>
      <c r="Q57" s="13"/>
      <c r="R57" s="13"/>
      <c r="S57" s="13"/>
    </row>
    <row r="58" spans="1:19" ht="17.149999999999999" customHeight="1" x14ac:dyDescent="0.35">
      <c r="A58" s="59">
        <f t="shared" si="4"/>
        <v>1</v>
      </c>
      <c r="B58" s="143"/>
      <c r="C58" s="134"/>
      <c r="D58" s="135"/>
      <c r="E58" s="135"/>
      <c r="F58" s="117"/>
      <c r="G58" s="39"/>
      <c r="H58" s="40"/>
      <c r="I58" s="41"/>
      <c r="J58" s="8"/>
      <c r="K58" s="10"/>
      <c r="L58" s="10"/>
      <c r="M58" s="10"/>
      <c r="N58" s="10"/>
      <c r="O58" s="13"/>
      <c r="P58" s="13"/>
      <c r="Q58" s="13"/>
      <c r="R58" s="13"/>
      <c r="S58" s="13"/>
    </row>
    <row r="59" spans="1:19" ht="17.149999999999999" customHeight="1" x14ac:dyDescent="0.35">
      <c r="A59" s="59">
        <f t="shared" si="4"/>
        <v>1</v>
      </c>
      <c r="B59" s="144"/>
      <c r="C59" s="129"/>
      <c r="D59" s="130"/>
      <c r="E59" s="130"/>
      <c r="F59" s="122"/>
      <c r="G59" s="131"/>
      <c r="H59" s="132"/>
      <c r="I59" s="125"/>
      <c r="J59" s="8"/>
      <c r="K59" s="10"/>
      <c r="L59" s="10"/>
      <c r="M59" s="10"/>
      <c r="N59" s="10"/>
      <c r="O59" s="13"/>
      <c r="P59" s="13"/>
      <c r="Q59" s="13"/>
      <c r="R59" s="13"/>
      <c r="S59" s="13"/>
    </row>
    <row r="60" spans="1:19" ht="17.149999999999999" customHeight="1" x14ac:dyDescent="0.35">
      <c r="A60" s="59" t="str">
        <f t="shared" si="4"/>
        <v/>
      </c>
      <c r="B60" s="128" t="s">
        <v>31</v>
      </c>
      <c r="C60" s="134"/>
      <c r="D60" s="135"/>
      <c r="E60" s="135"/>
      <c r="F60" s="117"/>
      <c r="G60" s="39"/>
      <c r="H60" s="40"/>
      <c r="I60" s="41"/>
      <c r="J60" s="8"/>
      <c r="K60" s="10"/>
      <c r="L60" s="10"/>
      <c r="M60" s="10"/>
      <c r="N60" s="10"/>
      <c r="O60" s="13"/>
      <c r="P60" s="13"/>
      <c r="Q60" s="13"/>
      <c r="R60" s="13"/>
      <c r="S60" s="13"/>
    </row>
    <row r="61" spans="1:19" x14ac:dyDescent="0.35">
      <c r="A61" s="59">
        <f t="shared" si="4"/>
        <v>1</v>
      </c>
      <c r="B61" s="128"/>
      <c r="C61" s="129"/>
      <c r="D61" s="130"/>
      <c r="E61" s="130"/>
      <c r="F61" s="122"/>
      <c r="G61" s="131"/>
      <c r="H61" s="132"/>
      <c r="I61" s="125"/>
      <c r="J61" s="8"/>
      <c r="K61" s="10"/>
      <c r="L61" s="10"/>
      <c r="M61" s="10"/>
      <c r="N61" s="10"/>
      <c r="O61" s="13"/>
      <c r="P61" s="13"/>
      <c r="Q61" s="13"/>
      <c r="R61" s="13"/>
      <c r="S61" s="13"/>
    </row>
    <row r="62" spans="1:19" ht="21" customHeight="1" x14ac:dyDescent="0.35">
      <c r="A62" s="59">
        <f t="shared" si="4"/>
        <v>1</v>
      </c>
      <c r="B62" s="133"/>
      <c r="C62" s="134"/>
      <c r="D62" s="135"/>
      <c r="E62" s="135"/>
      <c r="F62" s="117"/>
      <c r="G62" s="39"/>
      <c r="H62" s="40"/>
      <c r="I62" s="41"/>
      <c r="J62" s="8"/>
      <c r="K62" s="10"/>
      <c r="L62" s="10"/>
      <c r="M62" s="10"/>
      <c r="N62" s="10"/>
      <c r="O62" s="13"/>
      <c r="P62" s="13"/>
      <c r="Q62" s="13"/>
      <c r="R62" s="13"/>
      <c r="S62" s="13"/>
    </row>
    <row r="63" spans="1:19" ht="21" customHeight="1" x14ac:dyDescent="0.4">
      <c r="A63" s="59" t="str">
        <f t="shared" si="4"/>
        <v/>
      </c>
      <c r="B63" s="38" t="s">
        <v>33</v>
      </c>
      <c r="C63" s="24"/>
      <c r="D63" s="24"/>
      <c r="E63" s="24"/>
      <c r="F63" s="24"/>
      <c r="G63" s="24"/>
      <c r="H63" s="136"/>
      <c r="I63" s="137"/>
      <c r="J63" s="8"/>
      <c r="K63" s="10"/>
      <c r="L63" s="10"/>
      <c r="M63" s="10"/>
      <c r="N63" s="10"/>
      <c r="O63" s="13"/>
      <c r="P63" s="13"/>
      <c r="Q63" s="13"/>
      <c r="R63" s="13"/>
      <c r="S63" s="13"/>
    </row>
    <row r="64" spans="1:19" ht="15" thickBot="1" x14ac:dyDescent="0.4">
      <c r="A64" s="59" t="str">
        <f t="shared" si="4"/>
        <v/>
      </c>
      <c r="B64" s="44" t="s">
        <v>29</v>
      </c>
      <c r="C64" s="138" t="s">
        <v>34</v>
      </c>
      <c r="D64" s="46"/>
      <c r="E64" s="46"/>
      <c r="F64" s="46"/>
      <c r="G64" s="47"/>
      <c r="H64" s="48"/>
      <c r="I64" s="49"/>
      <c r="J64" s="8"/>
      <c r="K64" s="10"/>
      <c r="L64" s="10"/>
      <c r="M64" s="10"/>
      <c r="N64" s="10"/>
      <c r="O64" s="13"/>
      <c r="P64" s="13"/>
      <c r="Q64" s="13"/>
      <c r="R64" s="13"/>
      <c r="S64" s="13"/>
    </row>
    <row r="65" spans="1:19" ht="15" thickTop="1" x14ac:dyDescent="0.35">
      <c r="A65" s="59">
        <f t="shared" si="4"/>
        <v>4</v>
      </c>
      <c r="B65" s="139">
        <v>43922</v>
      </c>
      <c r="C65" s="105"/>
      <c r="D65" s="105"/>
      <c r="E65" s="105"/>
      <c r="F65" s="105"/>
      <c r="G65" s="106"/>
      <c r="H65" s="107"/>
      <c r="I65" s="108"/>
      <c r="J65" s="8"/>
      <c r="K65" s="10"/>
      <c r="L65" s="10"/>
      <c r="M65" s="10"/>
      <c r="N65" s="10"/>
      <c r="O65" s="13"/>
      <c r="P65" s="13"/>
      <c r="Q65" s="13"/>
      <c r="R65" s="13"/>
      <c r="S65" s="13"/>
    </row>
    <row r="66" spans="1:19" x14ac:dyDescent="0.35">
      <c r="A66" s="59">
        <f t="shared" si="4"/>
        <v>1</v>
      </c>
      <c r="B66" s="140">
        <f>MONTH($B65)</f>
        <v>4</v>
      </c>
      <c r="C66" s="141"/>
      <c r="D66" s="110"/>
      <c r="E66" s="110"/>
      <c r="F66" s="110"/>
      <c r="G66" s="111"/>
      <c r="H66" s="142"/>
      <c r="I66" s="113"/>
      <c r="J66" s="8"/>
      <c r="K66" s="10"/>
      <c r="L66" s="10"/>
      <c r="M66" s="10"/>
      <c r="N66" s="10"/>
      <c r="O66" s="13"/>
      <c r="P66" s="13"/>
      <c r="Q66" s="13"/>
      <c r="R66" s="13"/>
      <c r="S66" s="13"/>
    </row>
    <row r="67" spans="1:19" x14ac:dyDescent="0.35">
      <c r="A67" s="59" t="str">
        <f t="shared" si="4"/>
        <v/>
      </c>
      <c r="B67" s="143" t="s">
        <v>30</v>
      </c>
      <c r="C67" s="129"/>
      <c r="D67" s="130"/>
      <c r="E67" s="130"/>
      <c r="F67" s="122"/>
      <c r="G67" s="131"/>
      <c r="H67" s="132"/>
      <c r="I67" s="125"/>
      <c r="J67" s="8"/>
      <c r="K67" s="10"/>
      <c r="L67" s="10"/>
      <c r="M67" s="10"/>
      <c r="N67" s="10"/>
      <c r="O67" s="13"/>
      <c r="P67" s="13"/>
      <c r="Q67" s="13"/>
      <c r="R67" s="13"/>
      <c r="S67" s="13"/>
    </row>
    <row r="68" spans="1:19" x14ac:dyDescent="0.35">
      <c r="A68" s="59">
        <f t="shared" si="4"/>
        <v>1</v>
      </c>
      <c r="B68" s="143"/>
      <c r="C68" s="134"/>
      <c r="D68" s="135"/>
      <c r="E68" s="135"/>
      <c r="F68" s="117"/>
      <c r="G68" s="39"/>
      <c r="H68" s="40"/>
      <c r="I68" s="41"/>
      <c r="J68" s="8"/>
      <c r="K68" s="10"/>
      <c r="L68" s="10"/>
      <c r="M68" s="10"/>
      <c r="N68" s="10"/>
      <c r="O68" s="13"/>
      <c r="P68" s="13"/>
      <c r="Q68" s="13"/>
      <c r="R68" s="13"/>
      <c r="S68" s="13"/>
    </row>
    <row r="69" spans="1:19" x14ac:dyDescent="0.35">
      <c r="A69" s="59">
        <f t="shared" si="4"/>
        <v>1</v>
      </c>
      <c r="B69" s="143"/>
      <c r="C69" s="129"/>
      <c r="D69" s="130"/>
      <c r="E69" s="130"/>
      <c r="F69" s="122"/>
      <c r="G69" s="131"/>
      <c r="H69" s="132"/>
      <c r="I69" s="125"/>
      <c r="J69" s="8"/>
      <c r="K69" s="10"/>
      <c r="L69" s="10"/>
      <c r="M69" s="10"/>
      <c r="N69" s="10"/>
      <c r="O69" s="13"/>
      <c r="P69" s="13"/>
      <c r="Q69" s="13"/>
      <c r="R69" s="13"/>
      <c r="S69" s="13"/>
    </row>
    <row r="70" spans="1:19" x14ac:dyDescent="0.35">
      <c r="A70" s="59">
        <f t="shared" si="4"/>
        <v>1</v>
      </c>
      <c r="B70" s="143"/>
      <c r="C70" s="134"/>
      <c r="D70" s="135"/>
      <c r="E70" s="135"/>
      <c r="F70" s="117"/>
      <c r="G70" s="39"/>
      <c r="H70" s="40"/>
      <c r="I70" s="41"/>
      <c r="J70" s="8"/>
      <c r="K70" s="10"/>
      <c r="L70" s="10"/>
      <c r="M70" s="10"/>
      <c r="N70" s="10"/>
      <c r="O70" s="13"/>
      <c r="P70" s="13"/>
      <c r="Q70" s="13"/>
      <c r="R70" s="13"/>
      <c r="S70" s="13"/>
    </row>
    <row r="71" spans="1:19" x14ac:dyDescent="0.35">
      <c r="A71" s="59">
        <f t="shared" si="4"/>
        <v>1</v>
      </c>
      <c r="B71" s="143"/>
      <c r="C71" s="129"/>
      <c r="D71" s="130"/>
      <c r="E71" s="130"/>
      <c r="F71" s="122"/>
      <c r="G71" s="131"/>
      <c r="H71" s="132"/>
      <c r="I71" s="125"/>
      <c r="J71" s="8"/>
      <c r="K71" s="10"/>
      <c r="L71" s="10"/>
      <c r="M71" s="10"/>
      <c r="N71" s="10"/>
      <c r="O71" s="13"/>
      <c r="P71" s="13"/>
      <c r="Q71" s="13"/>
      <c r="R71" s="13"/>
      <c r="S71" s="13"/>
    </row>
    <row r="72" spans="1:19" x14ac:dyDescent="0.35">
      <c r="A72" s="59">
        <f t="shared" si="4"/>
        <v>1</v>
      </c>
      <c r="B72" s="143"/>
      <c r="C72" s="134"/>
      <c r="D72" s="135"/>
      <c r="E72" s="135"/>
      <c r="F72" s="117"/>
      <c r="G72" s="39"/>
      <c r="H72" s="40"/>
      <c r="I72" s="41"/>
      <c r="J72" s="8"/>
      <c r="K72" s="10"/>
      <c r="L72" s="10"/>
      <c r="M72" s="10"/>
      <c r="N72" s="10"/>
      <c r="O72" s="13"/>
      <c r="P72" s="13"/>
      <c r="Q72" s="13"/>
      <c r="R72" s="13"/>
      <c r="S72" s="13"/>
    </row>
    <row r="73" spans="1:19" x14ac:dyDescent="0.35">
      <c r="A73" s="59">
        <f t="shared" si="4"/>
        <v>1</v>
      </c>
      <c r="B73" s="143"/>
      <c r="C73" s="129"/>
      <c r="D73" s="130"/>
      <c r="E73" s="130"/>
      <c r="F73" s="122"/>
      <c r="G73" s="131"/>
      <c r="H73" s="132"/>
      <c r="I73" s="125"/>
      <c r="J73" s="8"/>
      <c r="K73" s="10"/>
      <c r="L73" s="10"/>
      <c r="M73" s="10"/>
      <c r="N73" s="10"/>
      <c r="O73" s="13"/>
      <c r="P73" s="13"/>
      <c r="Q73" s="13"/>
      <c r="R73" s="13"/>
      <c r="S73" s="13"/>
    </row>
    <row r="74" spans="1:19" x14ac:dyDescent="0.35">
      <c r="A74" s="59">
        <f t="shared" si="4"/>
        <v>1</v>
      </c>
      <c r="B74" s="143"/>
      <c r="C74" s="134"/>
      <c r="D74" s="135"/>
      <c r="E74" s="135"/>
      <c r="F74" s="117"/>
      <c r="G74" s="39"/>
      <c r="H74" s="40"/>
      <c r="I74" s="41"/>
      <c r="J74" s="8"/>
      <c r="K74" s="10"/>
      <c r="L74" s="10"/>
      <c r="M74" s="10"/>
      <c r="N74" s="10"/>
      <c r="O74" s="13"/>
      <c r="P74" s="13"/>
      <c r="Q74" s="13"/>
      <c r="R74" s="13"/>
      <c r="S74" s="13"/>
    </row>
    <row r="75" spans="1:19" x14ac:dyDescent="0.35">
      <c r="A75" s="59">
        <f t="shared" si="4"/>
        <v>1</v>
      </c>
      <c r="B75" s="144"/>
      <c r="C75" s="129"/>
      <c r="D75" s="130"/>
      <c r="E75" s="130"/>
      <c r="F75" s="122"/>
      <c r="G75" s="131"/>
      <c r="H75" s="132"/>
      <c r="I75" s="125"/>
      <c r="J75" s="8"/>
      <c r="K75" s="10"/>
      <c r="L75" s="10"/>
      <c r="M75" s="10"/>
      <c r="N75" s="10"/>
      <c r="O75" s="13"/>
      <c r="P75" s="13"/>
      <c r="Q75" s="13"/>
      <c r="R75" s="13"/>
      <c r="S75" s="13"/>
    </row>
    <row r="76" spans="1:19" x14ac:dyDescent="0.35">
      <c r="A76" s="59" t="str">
        <f t="shared" si="4"/>
        <v/>
      </c>
      <c r="B76" s="145" t="s">
        <v>31</v>
      </c>
      <c r="C76" s="134"/>
      <c r="D76" s="135"/>
      <c r="E76" s="135"/>
      <c r="F76" s="117"/>
      <c r="G76" s="39"/>
      <c r="H76" s="40"/>
      <c r="I76" s="41"/>
      <c r="J76" s="8"/>
      <c r="K76" s="10"/>
      <c r="L76" s="10"/>
      <c r="M76" s="10"/>
      <c r="N76" s="10"/>
      <c r="O76" s="13"/>
      <c r="P76" s="13"/>
      <c r="Q76" s="13"/>
      <c r="R76" s="13"/>
      <c r="S76" s="13"/>
    </row>
    <row r="77" spans="1:19" x14ac:dyDescent="0.35">
      <c r="A77" s="59">
        <f t="shared" si="4"/>
        <v>1</v>
      </c>
      <c r="B77" s="145"/>
      <c r="C77" s="129"/>
      <c r="D77" s="130"/>
      <c r="E77" s="130"/>
      <c r="F77" s="122"/>
      <c r="G77" s="131"/>
      <c r="H77" s="132"/>
      <c r="I77" s="125"/>
      <c r="J77" s="8"/>
      <c r="K77" s="10"/>
      <c r="L77" s="10"/>
      <c r="M77" s="10"/>
      <c r="N77" s="10"/>
      <c r="O77" s="13"/>
      <c r="P77" s="13"/>
      <c r="Q77" s="13"/>
      <c r="R77" s="13"/>
      <c r="S77" s="13"/>
    </row>
    <row r="78" spans="1:19" x14ac:dyDescent="0.35">
      <c r="A78" s="59">
        <f t="shared" si="4"/>
        <v>1</v>
      </c>
      <c r="B78" s="145"/>
      <c r="C78" s="134"/>
      <c r="D78" s="135"/>
      <c r="E78" s="135"/>
      <c r="F78" s="117"/>
      <c r="G78" s="39"/>
      <c r="H78" s="40"/>
      <c r="I78" s="41"/>
      <c r="J78" s="8"/>
      <c r="K78" s="10"/>
      <c r="L78" s="10"/>
      <c r="M78" s="10"/>
      <c r="N78" s="10"/>
      <c r="O78" s="13"/>
      <c r="P78" s="13"/>
      <c r="Q78" s="13"/>
      <c r="R78" s="13"/>
      <c r="S78" s="13"/>
    </row>
    <row r="79" spans="1:19" ht="21" customHeight="1" x14ac:dyDescent="0.35">
      <c r="A79" s="59">
        <f t="shared" si="4"/>
        <v>1</v>
      </c>
      <c r="B79" s="144"/>
      <c r="C79" s="129"/>
      <c r="D79" s="130"/>
      <c r="E79" s="130"/>
      <c r="F79" s="122"/>
      <c r="G79" s="131"/>
      <c r="H79" s="132"/>
      <c r="I79" s="125"/>
      <c r="J79" s="8"/>
      <c r="K79" s="10"/>
      <c r="L79" s="10"/>
      <c r="M79" s="10"/>
      <c r="N79" s="10"/>
      <c r="O79" s="13"/>
      <c r="P79" s="13"/>
      <c r="Q79" s="13"/>
      <c r="R79" s="13"/>
      <c r="S79" s="13"/>
    </row>
    <row r="80" spans="1:19" ht="21" customHeight="1" x14ac:dyDescent="0.4">
      <c r="A80" s="59" t="str">
        <f t="shared" si="4"/>
        <v/>
      </c>
      <c r="B80" s="146" t="s">
        <v>35</v>
      </c>
      <c r="C80" s="24"/>
      <c r="D80" s="24"/>
      <c r="E80" s="24"/>
      <c r="F80" s="24"/>
      <c r="G80" s="24"/>
      <c r="H80" s="136"/>
      <c r="I80" s="137"/>
      <c r="J80" s="8"/>
      <c r="K80" s="10"/>
      <c r="L80" s="10"/>
      <c r="M80" s="10"/>
      <c r="N80" s="10"/>
      <c r="O80" s="13"/>
      <c r="P80" s="13"/>
      <c r="Q80" s="13"/>
      <c r="R80" s="13"/>
      <c r="S80" s="13"/>
    </row>
    <row r="81" spans="1:19" ht="15" thickBot="1" x14ac:dyDescent="0.4">
      <c r="A81" s="59" t="str">
        <f t="shared" si="4"/>
        <v/>
      </c>
      <c r="B81" s="44" t="s">
        <v>29</v>
      </c>
      <c r="C81" s="138"/>
      <c r="D81" s="46"/>
      <c r="E81" s="46"/>
      <c r="F81" s="46"/>
      <c r="G81" s="47"/>
      <c r="H81" s="48"/>
      <c r="I81" s="49"/>
      <c r="J81" s="8"/>
      <c r="K81" s="10"/>
      <c r="L81" s="10"/>
      <c r="M81" s="10"/>
      <c r="N81" s="10"/>
      <c r="O81" s="13"/>
      <c r="P81" s="13"/>
      <c r="Q81" s="13"/>
      <c r="R81" s="13"/>
      <c r="S81" s="13"/>
    </row>
    <row r="82" spans="1:19" ht="15" thickTop="1" x14ac:dyDescent="0.35">
      <c r="A82" s="59">
        <f t="shared" si="4"/>
        <v>5</v>
      </c>
      <c r="B82" s="104">
        <v>43952</v>
      </c>
      <c r="C82" s="105"/>
      <c r="D82" s="105"/>
      <c r="E82" s="105"/>
      <c r="F82" s="105"/>
      <c r="G82" s="106"/>
      <c r="H82" s="107"/>
      <c r="I82" s="108"/>
      <c r="J82" s="8"/>
      <c r="K82" s="10"/>
      <c r="L82" s="10"/>
      <c r="M82" s="10"/>
      <c r="N82" s="10"/>
      <c r="O82" s="13"/>
      <c r="P82" s="13"/>
      <c r="Q82" s="13"/>
      <c r="R82" s="13"/>
      <c r="S82" s="13"/>
    </row>
    <row r="83" spans="1:19" x14ac:dyDescent="0.35">
      <c r="A83" s="59">
        <f t="shared" si="4"/>
        <v>1</v>
      </c>
      <c r="B83" s="140">
        <f>MONTH($B82)</f>
        <v>5</v>
      </c>
      <c r="C83" s="141"/>
      <c r="D83" s="110"/>
      <c r="E83" s="110"/>
      <c r="F83" s="110"/>
      <c r="G83" s="111"/>
      <c r="H83" s="142"/>
      <c r="I83" s="113"/>
      <c r="J83" s="8"/>
      <c r="K83" s="10"/>
      <c r="L83" s="10"/>
      <c r="M83" s="10"/>
      <c r="N83" s="10"/>
      <c r="O83" s="13"/>
      <c r="P83" s="13"/>
      <c r="Q83" s="13"/>
      <c r="R83" s="13"/>
      <c r="S83" s="13"/>
    </row>
    <row r="84" spans="1:19" x14ac:dyDescent="0.35">
      <c r="A84" s="59" t="str">
        <f t="shared" si="4"/>
        <v/>
      </c>
      <c r="B84" s="143" t="s">
        <v>30</v>
      </c>
      <c r="C84" s="134"/>
      <c r="D84" s="135"/>
      <c r="E84" s="135"/>
      <c r="F84" s="117"/>
      <c r="G84" s="39"/>
      <c r="H84" s="40"/>
      <c r="I84" s="41"/>
      <c r="J84" s="8"/>
      <c r="K84" s="10"/>
      <c r="L84" s="10"/>
      <c r="M84" s="10"/>
      <c r="N84" s="10"/>
      <c r="O84" s="13"/>
      <c r="P84" s="13"/>
      <c r="Q84" s="13"/>
      <c r="R84" s="13"/>
      <c r="S84" s="13"/>
    </row>
    <row r="85" spans="1:19" x14ac:dyDescent="0.35">
      <c r="A85" s="59">
        <f t="shared" si="4"/>
        <v>1</v>
      </c>
      <c r="B85" s="143"/>
      <c r="C85" s="129"/>
      <c r="D85" s="130"/>
      <c r="E85" s="130"/>
      <c r="F85" s="122"/>
      <c r="G85" s="131"/>
      <c r="H85" s="132"/>
      <c r="I85" s="125"/>
      <c r="J85" s="8"/>
      <c r="K85" s="10"/>
      <c r="L85" s="10"/>
      <c r="M85" s="10"/>
      <c r="N85" s="10"/>
      <c r="O85" s="13"/>
      <c r="P85" s="13"/>
      <c r="Q85" s="13"/>
      <c r="R85" s="13"/>
      <c r="S85" s="13"/>
    </row>
    <row r="86" spans="1:19" x14ac:dyDescent="0.35">
      <c r="A86" s="59">
        <f t="shared" si="4"/>
        <v>1</v>
      </c>
      <c r="B86" s="143"/>
      <c r="C86" s="134"/>
      <c r="D86" s="135"/>
      <c r="E86" s="135"/>
      <c r="F86" s="117"/>
      <c r="G86" s="39"/>
      <c r="H86" s="40"/>
      <c r="I86" s="41"/>
      <c r="J86" s="8"/>
      <c r="K86" s="10"/>
      <c r="L86" s="10"/>
      <c r="M86" s="10"/>
      <c r="N86" s="10"/>
      <c r="O86" s="13"/>
      <c r="P86" s="13"/>
      <c r="Q86" s="13"/>
      <c r="R86" s="13"/>
      <c r="S86" s="13"/>
    </row>
    <row r="87" spans="1:19" x14ac:dyDescent="0.35">
      <c r="A87" s="59">
        <f t="shared" si="4"/>
        <v>1</v>
      </c>
      <c r="B87" s="143"/>
      <c r="C87" s="129"/>
      <c r="D87" s="130"/>
      <c r="E87" s="130"/>
      <c r="F87" s="122"/>
      <c r="G87" s="131"/>
      <c r="H87" s="132"/>
      <c r="I87" s="125"/>
      <c r="J87" s="8"/>
      <c r="K87" s="10"/>
      <c r="L87" s="10"/>
      <c r="M87" s="10"/>
      <c r="N87" s="10"/>
      <c r="O87" s="13"/>
      <c r="P87" s="13"/>
      <c r="Q87" s="13"/>
      <c r="R87" s="13"/>
      <c r="S87" s="13"/>
    </row>
    <row r="88" spans="1:19" x14ac:dyDescent="0.35">
      <c r="A88" s="59">
        <f t="shared" si="4"/>
        <v>1</v>
      </c>
      <c r="B88" s="143"/>
      <c r="C88" s="134"/>
      <c r="D88" s="135"/>
      <c r="E88" s="135"/>
      <c r="F88" s="117"/>
      <c r="G88" s="39"/>
      <c r="H88" s="40"/>
      <c r="I88" s="41"/>
      <c r="J88" s="8"/>
      <c r="K88" s="10"/>
      <c r="L88" s="10"/>
      <c r="M88" s="10"/>
      <c r="N88" s="10"/>
      <c r="O88" s="13"/>
      <c r="P88" s="13"/>
      <c r="Q88" s="13"/>
      <c r="R88" s="13"/>
      <c r="S88" s="13"/>
    </row>
    <row r="89" spans="1:19" x14ac:dyDescent="0.35">
      <c r="A89" s="59">
        <f t="shared" si="4"/>
        <v>1</v>
      </c>
      <c r="B89" s="143"/>
      <c r="C89" s="129"/>
      <c r="D89" s="130"/>
      <c r="E89" s="130"/>
      <c r="F89" s="122"/>
      <c r="G89" s="131"/>
      <c r="H89" s="132"/>
      <c r="I89" s="125"/>
      <c r="J89" s="8"/>
      <c r="K89" s="10"/>
      <c r="L89" s="10"/>
      <c r="M89" s="10"/>
      <c r="N89" s="10"/>
      <c r="O89" s="13"/>
      <c r="P89" s="13"/>
      <c r="Q89" s="13"/>
      <c r="R89" s="13"/>
      <c r="S89" s="13"/>
    </row>
    <row r="90" spans="1:19" x14ac:dyDescent="0.35">
      <c r="A90" s="59">
        <f t="shared" si="4"/>
        <v>1</v>
      </c>
      <c r="B90" s="143"/>
      <c r="C90" s="134"/>
      <c r="D90" s="135"/>
      <c r="E90" s="135"/>
      <c r="F90" s="117"/>
      <c r="G90" s="39"/>
      <c r="H90" s="40"/>
      <c r="I90" s="41"/>
      <c r="J90" s="8"/>
      <c r="K90" s="10"/>
      <c r="L90" s="10"/>
      <c r="M90" s="10"/>
      <c r="N90" s="10"/>
      <c r="O90" s="13"/>
      <c r="P90" s="13"/>
      <c r="Q90" s="13"/>
      <c r="R90" s="13"/>
      <c r="S90" s="13"/>
    </row>
    <row r="91" spans="1:19" x14ac:dyDescent="0.35">
      <c r="A91" s="59">
        <f t="shared" si="4"/>
        <v>1</v>
      </c>
      <c r="B91" s="143"/>
      <c r="C91" s="129"/>
      <c r="D91" s="130"/>
      <c r="E91" s="130"/>
      <c r="F91" s="122"/>
      <c r="G91" s="131"/>
      <c r="H91" s="132"/>
      <c r="I91" s="125"/>
      <c r="J91" s="8"/>
      <c r="K91" s="10"/>
      <c r="L91" s="10"/>
      <c r="M91" s="10"/>
      <c r="N91" s="10"/>
      <c r="O91" s="13"/>
      <c r="P91" s="13"/>
      <c r="Q91" s="13"/>
      <c r="R91" s="13"/>
      <c r="S91" s="13"/>
    </row>
    <row r="92" spans="1:19" x14ac:dyDescent="0.35">
      <c r="A92" s="59">
        <f t="shared" si="4"/>
        <v>1</v>
      </c>
      <c r="B92" s="133"/>
      <c r="C92" s="134"/>
      <c r="D92" s="135"/>
      <c r="E92" s="135"/>
      <c r="F92" s="117"/>
      <c r="G92" s="39"/>
      <c r="H92" s="40"/>
      <c r="I92" s="41"/>
      <c r="J92" s="8"/>
      <c r="K92" s="10"/>
      <c r="L92" s="10"/>
      <c r="M92" s="10"/>
      <c r="N92" s="10"/>
      <c r="O92" s="13"/>
      <c r="P92" s="13"/>
      <c r="Q92" s="13"/>
      <c r="R92" s="13"/>
      <c r="S92" s="13"/>
    </row>
    <row r="93" spans="1:19" x14ac:dyDescent="0.35">
      <c r="A93" s="59" t="str">
        <f t="shared" si="4"/>
        <v/>
      </c>
      <c r="B93" s="145" t="s">
        <v>31</v>
      </c>
      <c r="C93" s="129"/>
      <c r="D93" s="130"/>
      <c r="E93" s="130"/>
      <c r="F93" s="122"/>
      <c r="G93" s="131"/>
      <c r="H93" s="132"/>
      <c r="I93" s="125"/>
      <c r="J93" s="8"/>
      <c r="K93" s="10"/>
      <c r="L93" s="10"/>
      <c r="M93" s="10"/>
      <c r="N93" s="10"/>
      <c r="O93" s="13"/>
      <c r="P93" s="13"/>
      <c r="Q93" s="13"/>
      <c r="R93" s="13"/>
      <c r="S93" s="13"/>
    </row>
    <row r="94" spans="1:19" x14ac:dyDescent="0.35">
      <c r="A94" s="59">
        <f t="shared" ref="A94:A157" si="5">IFERROR(MONTH($B94),"")</f>
        <v>1</v>
      </c>
      <c r="B94" s="145"/>
      <c r="C94" s="134"/>
      <c r="D94" s="135"/>
      <c r="E94" s="135"/>
      <c r="F94" s="117"/>
      <c r="G94" s="39"/>
      <c r="H94" s="40"/>
      <c r="I94" s="41"/>
      <c r="J94" s="8"/>
      <c r="K94" s="10"/>
      <c r="L94" s="10"/>
      <c r="M94" s="10"/>
      <c r="N94" s="10"/>
      <c r="O94" s="13"/>
      <c r="P94" s="13"/>
      <c r="Q94" s="13"/>
      <c r="R94" s="13"/>
      <c r="S94" s="13"/>
    </row>
    <row r="95" spans="1:19" x14ac:dyDescent="0.35">
      <c r="A95" s="59">
        <f t="shared" si="5"/>
        <v>1</v>
      </c>
      <c r="B95" s="145"/>
      <c r="C95" s="129"/>
      <c r="D95" s="130"/>
      <c r="E95" s="130"/>
      <c r="F95" s="122"/>
      <c r="G95" s="131"/>
      <c r="H95" s="132"/>
      <c r="I95" s="125"/>
      <c r="J95" s="8"/>
      <c r="K95" s="10"/>
      <c r="L95" s="10"/>
      <c r="M95" s="10"/>
      <c r="N95" s="10"/>
      <c r="O95" s="13"/>
      <c r="P95" s="13"/>
      <c r="Q95" s="13"/>
      <c r="R95" s="13"/>
      <c r="S95" s="13"/>
    </row>
    <row r="96" spans="1:19" x14ac:dyDescent="0.35">
      <c r="A96" s="59">
        <f t="shared" si="5"/>
        <v>1</v>
      </c>
      <c r="B96" s="145"/>
      <c r="C96" s="134"/>
      <c r="D96" s="135"/>
      <c r="E96" s="135"/>
      <c r="F96" s="117"/>
      <c r="G96" s="39"/>
      <c r="H96" s="40"/>
      <c r="I96" s="41"/>
      <c r="J96" s="8"/>
      <c r="K96" s="10"/>
      <c r="L96" s="10"/>
      <c r="M96" s="10"/>
      <c r="N96" s="10"/>
      <c r="O96" s="13"/>
      <c r="P96" s="13"/>
      <c r="Q96" s="13"/>
      <c r="R96" s="13"/>
      <c r="S96" s="13"/>
    </row>
    <row r="97" spans="1:19" x14ac:dyDescent="0.35">
      <c r="A97" s="59">
        <f t="shared" si="5"/>
        <v>1</v>
      </c>
      <c r="B97" s="145"/>
      <c r="C97" s="129"/>
      <c r="D97" s="130"/>
      <c r="E97" s="130"/>
      <c r="F97" s="122"/>
      <c r="G97" s="131"/>
      <c r="H97" s="132"/>
      <c r="I97" s="125"/>
      <c r="J97" s="8"/>
      <c r="K97" s="10"/>
      <c r="L97" s="10"/>
      <c r="M97" s="10"/>
      <c r="N97" s="10"/>
      <c r="O97" s="13"/>
      <c r="P97" s="13"/>
      <c r="Q97" s="13"/>
      <c r="R97" s="13"/>
      <c r="S97" s="13"/>
    </row>
    <row r="98" spans="1:19" x14ac:dyDescent="0.35">
      <c r="A98" s="59">
        <f t="shared" si="5"/>
        <v>1</v>
      </c>
      <c r="B98" s="145"/>
      <c r="C98" s="134"/>
      <c r="D98" s="135"/>
      <c r="E98" s="135"/>
      <c r="F98" s="117"/>
      <c r="G98" s="39"/>
      <c r="H98" s="40"/>
      <c r="I98" s="41"/>
      <c r="J98" s="8"/>
      <c r="K98" s="10"/>
      <c r="L98" s="10"/>
      <c r="M98" s="10"/>
      <c r="N98" s="10"/>
      <c r="O98" s="13"/>
      <c r="P98" s="13"/>
      <c r="Q98" s="13"/>
      <c r="R98" s="13"/>
      <c r="S98" s="13"/>
    </row>
    <row r="99" spans="1:19" x14ac:dyDescent="0.35">
      <c r="A99" s="59">
        <f t="shared" si="5"/>
        <v>1</v>
      </c>
      <c r="B99" s="147"/>
      <c r="C99" s="129"/>
      <c r="D99" s="130"/>
      <c r="E99" s="130"/>
      <c r="F99" s="122"/>
      <c r="G99" s="131"/>
      <c r="H99" s="132"/>
      <c r="I99" s="125"/>
      <c r="J99" s="8"/>
      <c r="K99" s="10"/>
      <c r="L99" s="10"/>
      <c r="M99" s="10"/>
      <c r="N99" s="10"/>
      <c r="O99" s="13"/>
      <c r="P99" s="13"/>
      <c r="Q99" s="13"/>
      <c r="R99" s="13"/>
      <c r="S99" s="13"/>
    </row>
    <row r="100" spans="1:19" ht="21" customHeight="1" x14ac:dyDescent="0.35">
      <c r="A100" s="59">
        <f t="shared" si="5"/>
        <v>1</v>
      </c>
      <c r="B100" s="133"/>
      <c r="C100" s="134"/>
      <c r="D100" s="135"/>
      <c r="E100" s="135"/>
      <c r="F100" s="117"/>
      <c r="G100" s="39"/>
      <c r="H100" s="40"/>
      <c r="I100" s="41"/>
      <c r="J100" s="8"/>
      <c r="K100" s="10"/>
      <c r="L100" s="10"/>
      <c r="M100" s="10"/>
      <c r="N100" s="10"/>
      <c r="O100" s="13"/>
      <c r="P100" s="13"/>
      <c r="Q100" s="13"/>
      <c r="R100" s="13"/>
      <c r="S100" s="13"/>
    </row>
    <row r="101" spans="1:19" ht="21" customHeight="1" x14ac:dyDescent="0.4">
      <c r="A101" s="59" t="str">
        <f t="shared" si="5"/>
        <v/>
      </c>
      <c r="B101" s="38" t="s">
        <v>36</v>
      </c>
      <c r="C101" s="24"/>
      <c r="D101" s="24"/>
      <c r="E101" s="24"/>
      <c r="F101" s="24"/>
      <c r="G101" s="24"/>
      <c r="H101" s="136"/>
      <c r="I101" s="137"/>
      <c r="J101" s="8"/>
      <c r="K101" s="10"/>
      <c r="L101" s="10"/>
      <c r="M101" s="10"/>
      <c r="N101" s="10"/>
      <c r="O101" s="13"/>
      <c r="P101" s="13"/>
      <c r="Q101" s="13"/>
      <c r="R101" s="13"/>
      <c r="S101" s="13"/>
    </row>
    <row r="102" spans="1:19" ht="15" thickBot="1" x14ac:dyDescent="0.4">
      <c r="A102" s="59" t="str">
        <f t="shared" si="5"/>
        <v/>
      </c>
      <c r="B102" s="44" t="s">
        <v>29</v>
      </c>
      <c r="C102" s="138"/>
      <c r="D102" s="46"/>
      <c r="E102" s="46"/>
      <c r="F102" s="46"/>
      <c r="G102" s="47"/>
      <c r="H102" s="48"/>
      <c r="I102" s="49"/>
      <c r="J102" s="8"/>
      <c r="K102" s="10"/>
      <c r="L102" s="10"/>
      <c r="M102" s="10"/>
      <c r="N102" s="10"/>
      <c r="O102" s="13"/>
      <c r="P102" s="13"/>
      <c r="Q102" s="13"/>
      <c r="R102" s="13"/>
      <c r="S102" s="13"/>
    </row>
    <row r="103" spans="1:19" ht="15" thickTop="1" x14ac:dyDescent="0.35">
      <c r="A103" s="59">
        <f t="shared" si="5"/>
        <v>6</v>
      </c>
      <c r="B103" s="139">
        <v>43983</v>
      </c>
      <c r="C103" s="105"/>
      <c r="D103" s="105"/>
      <c r="E103" s="105"/>
      <c r="F103" s="105"/>
      <c r="G103" s="106"/>
      <c r="H103" s="107"/>
      <c r="I103" s="108"/>
      <c r="J103" s="8"/>
      <c r="K103" s="10"/>
      <c r="L103" s="10"/>
      <c r="M103" s="10"/>
      <c r="N103" s="10"/>
      <c r="O103" s="13"/>
      <c r="P103" s="13"/>
      <c r="Q103" s="13"/>
      <c r="R103" s="13"/>
      <c r="S103" s="13"/>
    </row>
    <row r="104" spans="1:19" x14ac:dyDescent="0.35">
      <c r="A104" s="59">
        <f t="shared" si="5"/>
        <v>1</v>
      </c>
      <c r="B104" s="140">
        <f>MONTH($B103)</f>
        <v>6</v>
      </c>
      <c r="C104" s="141"/>
      <c r="D104" s="110"/>
      <c r="E104" s="110"/>
      <c r="F104" s="110"/>
      <c r="G104" s="111"/>
      <c r="H104" s="142"/>
      <c r="I104" s="113"/>
      <c r="J104" s="8"/>
      <c r="K104" s="10"/>
      <c r="L104" s="10"/>
      <c r="M104" s="10"/>
      <c r="N104" s="10"/>
      <c r="O104" s="13"/>
      <c r="P104" s="13"/>
      <c r="Q104" s="13"/>
      <c r="R104" s="13"/>
      <c r="S104" s="13"/>
    </row>
    <row r="105" spans="1:19" x14ac:dyDescent="0.35">
      <c r="A105" s="59" t="str">
        <f t="shared" si="5"/>
        <v/>
      </c>
      <c r="B105" s="143" t="s">
        <v>30</v>
      </c>
      <c r="C105" s="129"/>
      <c r="D105" s="130"/>
      <c r="E105" s="130"/>
      <c r="F105" s="122"/>
      <c r="G105" s="131"/>
      <c r="H105" s="132"/>
      <c r="I105" s="125"/>
      <c r="J105" s="8"/>
      <c r="K105" s="10"/>
      <c r="L105" s="10"/>
      <c r="M105" s="10"/>
      <c r="N105" s="10"/>
      <c r="O105" s="13"/>
      <c r="P105" s="13"/>
      <c r="Q105" s="13"/>
      <c r="R105" s="13"/>
      <c r="S105" s="13"/>
    </row>
    <row r="106" spans="1:19" x14ac:dyDescent="0.35">
      <c r="A106" s="59">
        <f t="shared" si="5"/>
        <v>1</v>
      </c>
      <c r="B106" s="148"/>
      <c r="C106" s="134"/>
      <c r="D106" s="135"/>
      <c r="E106" s="135"/>
      <c r="F106" s="117"/>
      <c r="G106" s="39"/>
      <c r="H106" s="40"/>
      <c r="I106" s="41"/>
      <c r="J106" s="8"/>
      <c r="K106" s="10"/>
      <c r="L106" s="10"/>
      <c r="M106" s="10"/>
      <c r="N106" s="10"/>
      <c r="O106" s="13"/>
      <c r="P106" s="13"/>
      <c r="Q106" s="13"/>
      <c r="R106" s="13"/>
      <c r="S106" s="13"/>
    </row>
    <row r="107" spans="1:19" x14ac:dyDescent="0.35">
      <c r="A107" s="59">
        <f t="shared" si="5"/>
        <v>1</v>
      </c>
      <c r="B107" s="149"/>
      <c r="C107" s="129"/>
      <c r="D107" s="130"/>
      <c r="E107" s="130"/>
      <c r="F107" s="122"/>
      <c r="G107" s="131"/>
      <c r="H107" s="132"/>
      <c r="I107" s="125"/>
      <c r="J107" s="8"/>
      <c r="K107" s="10"/>
      <c r="L107" s="10"/>
      <c r="M107" s="10"/>
      <c r="N107" s="10"/>
      <c r="O107" s="13"/>
      <c r="P107" s="13"/>
      <c r="Q107" s="13"/>
      <c r="R107" s="13"/>
      <c r="S107" s="13"/>
    </row>
    <row r="108" spans="1:19" x14ac:dyDescent="0.35">
      <c r="A108" s="59">
        <f t="shared" si="5"/>
        <v>1</v>
      </c>
      <c r="B108" s="148"/>
      <c r="C108" s="134"/>
      <c r="D108" s="135"/>
      <c r="E108" s="135"/>
      <c r="F108" s="117"/>
      <c r="G108" s="39"/>
      <c r="H108" s="40"/>
      <c r="I108" s="41"/>
      <c r="J108" s="8"/>
      <c r="K108" s="10"/>
      <c r="L108" s="10"/>
      <c r="M108" s="10"/>
      <c r="N108" s="10"/>
      <c r="O108" s="13"/>
      <c r="P108" s="13"/>
      <c r="Q108" s="13"/>
      <c r="R108" s="13"/>
      <c r="S108" s="13"/>
    </row>
    <row r="109" spans="1:19" x14ac:dyDescent="0.35">
      <c r="A109" s="59">
        <f t="shared" si="5"/>
        <v>1</v>
      </c>
      <c r="B109" s="149"/>
      <c r="C109" s="129"/>
      <c r="D109" s="130"/>
      <c r="E109" s="130"/>
      <c r="F109" s="122"/>
      <c r="G109" s="131"/>
      <c r="H109" s="132"/>
      <c r="I109" s="125"/>
      <c r="J109" s="8"/>
      <c r="K109" s="10"/>
      <c r="L109" s="10"/>
      <c r="M109" s="10"/>
      <c r="N109" s="10"/>
      <c r="O109" s="13"/>
      <c r="P109" s="13"/>
      <c r="Q109" s="13"/>
      <c r="R109" s="13"/>
      <c r="S109" s="13"/>
    </row>
    <row r="110" spans="1:19" x14ac:dyDescent="0.35">
      <c r="A110" s="59">
        <f t="shared" si="5"/>
        <v>1</v>
      </c>
      <c r="B110" s="148"/>
      <c r="C110" s="134"/>
      <c r="D110" s="135"/>
      <c r="E110" s="135"/>
      <c r="F110" s="117"/>
      <c r="G110" s="39"/>
      <c r="H110" s="40"/>
      <c r="I110" s="41"/>
      <c r="J110" s="8"/>
      <c r="K110" s="10"/>
      <c r="L110" s="10"/>
      <c r="M110" s="10"/>
      <c r="N110" s="10"/>
      <c r="O110" s="13"/>
      <c r="P110" s="13"/>
      <c r="Q110" s="13"/>
      <c r="R110" s="13"/>
      <c r="S110" s="13"/>
    </row>
    <row r="111" spans="1:19" x14ac:dyDescent="0.35">
      <c r="A111" s="59">
        <f t="shared" si="5"/>
        <v>1</v>
      </c>
      <c r="B111" s="149"/>
      <c r="C111" s="129"/>
      <c r="D111" s="130"/>
      <c r="E111" s="130"/>
      <c r="F111" s="122"/>
      <c r="G111" s="131"/>
      <c r="H111" s="132"/>
      <c r="I111" s="125"/>
      <c r="J111" s="8"/>
      <c r="K111" s="10"/>
      <c r="L111" s="10"/>
      <c r="M111" s="10"/>
      <c r="N111" s="10"/>
      <c r="O111" s="13"/>
      <c r="P111" s="13"/>
      <c r="Q111" s="13"/>
      <c r="R111" s="13"/>
      <c r="S111" s="13"/>
    </row>
    <row r="112" spans="1:19" x14ac:dyDescent="0.35">
      <c r="A112" s="59">
        <f t="shared" si="5"/>
        <v>1</v>
      </c>
      <c r="B112" s="148"/>
      <c r="C112" s="134"/>
      <c r="D112" s="135"/>
      <c r="E112" s="135"/>
      <c r="F112" s="117"/>
      <c r="G112" s="39"/>
      <c r="H112" s="40"/>
      <c r="I112" s="41"/>
      <c r="J112" s="8"/>
      <c r="K112" s="10"/>
      <c r="L112" s="10"/>
      <c r="M112" s="10"/>
      <c r="N112" s="10"/>
      <c r="O112" s="13"/>
      <c r="P112" s="13"/>
      <c r="Q112" s="13"/>
      <c r="R112" s="13"/>
      <c r="S112" s="13"/>
    </row>
    <row r="113" spans="1:19" x14ac:dyDescent="0.35">
      <c r="A113" s="59">
        <f t="shared" si="5"/>
        <v>1</v>
      </c>
      <c r="B113" s="144"/>
      <c r="C113" s="129"/>
      <c r="D113" s="130"/>
      <c r="E113" s="130"/>
      <c r="F113" s="122"/>
      <c r="G113" s="131"/>
      <c r="H113" s="132"/>
      <c r="I113" s="125"/>
      <c r="J113" s="8"/>
      <c r="K113" s="10"/>
      <c r="L113" s="10"/>
      <c r="M113" s="10"/>
      <c r="N113" s="10"/>
      <c r="O113" s="13"/>
      <c r="P113" s="13"/>
      <c r="Q113" s="13"/>
      <c r="R113" s="13"/>
      <c r="S113" s="13"/>
    </row>
    <row r="114" spans="1:19" x14ac:dyDescent="0.35">
      <c r="A114" s="59">
        <f t="shared" si="5"/>
        <v>1</v>
      </c>
      <c r="B114" s="150"/>
      <c r="C114" s="134"/>
      <c r="D114" s="135"/>
      <c r="E114" s="135"/>
      <c r="F114" s="117"/>
      <c r="G114" s="39"/>
      <c r="H114" s="40"/>
      <c r="I114" s="41"/>
      <c r="J114" s="8"/>
      <c r="K114" s="10"/>
      <c r="L114" s="10"/>
      <c r="M114" s="10"/>
      <c r="N114" s="10"/>
      <c r="O114" s="13"/>
      <c r="P114" s="13"/>
      <c r="Q114" s="13"/>
      <c r="R114" s="13"/>
      <c r="S114" s="13"/>
    </row>
    <row r="115" spans="1:19" x14ac:dyDescent="0.35">
      <c r="A115" s="59">
        <f t="shared" si="5"/>
        <v>1</v>
      </c>
      <c r="B115" s="151"/>
      <c r="C115" s="129"/>
      <c r="D115" s="130"/>
      <c r="E115" s="130"/>
      <c r="F115" s="122"/>
      <c r="G115" s="131"/>
      <c r="H115" s="132"/>
      <c r="I115" s="125"/>
      <c r="J115" s="8"/>
      <c r="K115" s="10"/>
      <c r="L115" s="10"/>
      <c r="M115" s="10"/>
      <c r="N115" s="10"/>
      <c r="O115" s="13"/>
      <c r="P115" s="13"/>
      <c r="Q115" s="13"/>
      <c r="R115" s="13"/>
      <c r="S115" s="13"/>
    </row>
    <row r="116" spans="1:19" x14ac:dyDescent="0.35">
      <c r="A116" s="59">
        <f t="shared" si="5"/>
        <v>1</v>
      </c>
      <c r="B116" s="152"/>
      <c r="C116" s="134"/>
      <c r="D116" s="135"/>
      <c r="E116" s="135"/>
      <c r="F116" s="117"/>
      <c r="G116" s="39"/>
      <c r="H116" s="40"/>
      <c r="I116" s="41"/>
      <c r="J116" s="8"/>
      <c r="K116" s="10"/>
      <c r="L116" s="10"/>
      <c r="M116" s="10"/>
      <c r="N116" s="10"/>
      <c r="O116" s="13"/>
      <c r="P116" s="13"/>
      <c r="Q116" s="13"/>
      <c r="R116" s="13"/>
      <c r="S116" s="13"/>
    </row>
    <row r="117" spans="1:19" x14ac:dyDescent="0.35">
      <c r="A117" s="59">
        <f t="shared" si="5"/>
        <v>1</v>
      </c>
      <c r="B117" s="151"/>
      <c r="C117" s="129"/>
      <c r="D117" s="130"/>
      <c r="E117" s="130"/>
      <c r="F117" s="122"/>
      <c r="G117" s="131"/>
      <c r="H117" s="132"/>
      <c r="I117" s="125"/>
      <c r="J117" s="8"/>
      <c r="K117" s="10"/>
      <c r="L117" s="10"/>
      <c r="M117" s="10"/>
      <c r="N117" s="10"/>
      <c r="O117" s="13"/>
      <c r="P117" s="13"/>
      <c r="Q117" s="13"/>
      <c r="R117" s="13"/>
      <c r="S117" s="13"/>
    </row>
    <row r="118" spans="1:19" x14ac:dyDescent="0.35">
      <c r="A118" s="59">
        <f t="shared" si="5"/>
        <v>1</v>
      </c>
      <c r="B118" s="152"/>
      <c r="C118" s="134"/>
      <c r="D118" s="135"/>
      <c r="E118" s="135"/>
      <c r="F118" s="117"/>
      <c r="G118" s="39"/>
      <c r="H118" s="40"/>
      <c r="I118" s="41"/>
      <c r="J118" s="8"/>
      <c r="K118" s="10"/>
      <c r="L118" s="10"/>
      <c r="M118" s="10"/>
      <c r="N118" s="10"/>
      <c r="O118" s="13"/>
      <c r="P118" s="13"/>
      <c r="Q118" s="13"/>
      <c r="R118" s="13"/>
      <c r="S118" s="13"/>
    </row>
    <row r="119" spans="1:19" x14ac:dyDescent="0.35">
      <c r="A119" s="59" t="str">
        <f t="shared" si="5"/>
        <v/>
      </c>
      <c r="B119" s="145" t="s">
        <v>31</v>
      </c>
      <c r="C119" s="129"/>
      <c r="D119" s="130"/>
      <c r="E119" s="130"/>
      <c r="F119" s="122"/>
      <c r="G119" s="131"/>
      <c r="H119" s="132"/>
      <c r="I119" s="125"/>
      <c r="J119" s="8"/>
      <c r="K119" s="10"/>
      <c r="L119" s="10"/>
      <c r="M119" s="10"/>
      <c r="N119" s="10"/>
      <c r="O119" s="13"/>
      <c r="P119" s="13"/>
      <c r="Q119" s="13"/>
      <c r="R119" s="13"/>
      <c r="S119" s="13"/>
    </row>
    <row r="120" spans="1:19" x14ac:dyDescent="0.35">
      <c r="A120" s="59">
        <f t="shared" si="5"/>
        <v>1</v>
      </c>
      <c r="B120" s="145"/>
      <c r="C120" s="134"/>
      <c r="D120" s="135"/>
      <c r="E120" s="135"/>
      <c r="F120" s="117"/>
      <c r="G120" s="39"/>
      <c r="H120" s="40"/>
      <c r="I120" s="41"/>
      <c r="J120" s="8"/>
      <c r="K120" s="10"/>
      <c r="L120" s="10"/>
      <c r="M120" s="10"/>
      <c r="N120" s="10"/>
      <c r="O120" s="13"/>
      <c r="P120" s="13"/>
      <c r="Q120" s="13"/>
      <c r="R120" s="13"/>
      <c r="S120" s="13"/>
    </row>
    <row r="121" spans="1:19" x14ac:dyDescent="0.35">
      <c r="A121" s="59">
        <f t="shared" si="5"/>
        <v>1</v>
      </c>
      <c r="B121" s="145"/>
      <c r="C121" s="129"/>
      <c r="D121" s="130"/>
      <c r="E121" s="130"/>
      <c r="F121" s="122"/>
      <c r="G121" s="131"/>
      <c r="H121" s="132"/>
      <c r="I121" s="125"/>
      <c r="J121" s="8"/>
      <c r="K121" s="10"/>
      <c r="L121" s="10"/>
      <c r="M121" s="10"/>
      <c r="N121" s="10"/>
      <c r="O121" s="13"/>
      <c r="P121" s="13"/>
      <c r="Q121" s="13"/>
      <c r="R121" s="13"/>
      <c r="S121" s="13"/>
    </row>
    <row r="122" spans="1:19" x14ac:dyDescent="0.35">
      <c r="A122" s="59">
        <f t="shared" si="5"/>
        <v>1</v>
      </c>
      <c r="B122" s="145"/>
      <c r="C122" s="134"/>
      <c r="D122" s="135"/>
      <c r="E122" s="135"/>
      <c r="F122" s="117"/>
      <c r="G122" s="39"/>
      <c r="H122" s="40"/>
      <c r="I122" s="41"/>
      <c r="J122" s="8"/>
      <c r="K122" s="10"/>
      <c r="L122" s="10"/>
      <c r="M122" s="10"/>
      <c r="N122" s="10"/>
      <c r="O122" s="13"/>
      <c r="P122" s="13"/>
      <c r="Q122" s="13"/>
      <c r="R122" s="13"/>
      <c r="S122" s="13"/>
    </row>
    <row r="123" spans="1:19" x14ac:dyDescent="0.35">
      <c r="A123" s="59">
        <f t="shared" si="5"/>
        <v>1</v>
      </c>
      <c r="B123" s="145"/>
      <c r="C123" s="129"/>
      <c r="D123" s="130"/>
      <c r="E123" s="130"/>
      <c r="F123" s="122"/>
      <c r="G123" s="131"/>
      <c r="H123" s="132"/>
      <c r="I123" s="125"/>
      <c r="J123" s="8"/>
      <c r="K123" s="10"/>
      <c r="L123" s="10"/>
      <c r="M123" s="10"/>
      <c r="N123" s="10"/>
      <c r="O123" s="13"/>
      <c r="P123" s="13"/>
      <c r="Q123" s="13"/>
      <c r="R123" s="13"/>
      <c r="S123" s="13"/>
    </row>
    <row r="124" spans="1:19" x14ac:dyDescent="0.35">
      <c r="A124" s="59">
        <f t="shared" si="5"/>
        <v>1</v>
      </c>
      <c r="B124" s="147"/>
      <c r="C124" s="134"/>
      <c r="D124" s="135"/>
      <c r="E124" s="135"/>
      <c r="F124" s="117"/>
      <c r="G124" s="39"/>
      <c r="H124" s="40"/>
      <c r="I124" s="41"/>
      <c r="J124" s="8"/>
      <c r="K124" s="10"/>
      <c r="L124" s="10"/>
      <c r="M124" s="10"/>
      <c r="N124" s="10"/>
      <c r="O124" s="13"/>
      <c r="P124" s="13"/>
      <c r="Q124" s="13"/>
      <c r="R124" s="13"/>
      <c r="S124" s="13"/>
    </row>
    <row r="125" spans="1:19" ht="21" customHeight="1" x14ac:dyDescent="0.35">
      <c r="A125" s="59">
        <f t="shared" si="5"/>
        <v>1</v>
      </c>
      <c r="B125" s="144"/>
      <c r="C125" s="129"/>
      <c r="D125" s="130"/>
      <c r="E125" s="130"/>
      <c r="F125" s="122"/>
      <c r="G125" s="131"/>
      <c r="H125" s="132"/>
      <c r="I125" s="125"/>
      <c r="J125" s="8"/>
      <c r="K125" s="10"/>
      <c r="L125" s="10"/>
      <c r="M125" s="10"/>
      <c r="N125" s="10"/>
      <c r="O125" s="13"/>
      <c r="P125" s="13"/>
      <c r="Q125" s="13"/>
      <c r="R125" s="13"/>
      <c r="S125" s="13"/>
    </row>
    <row r="126" spans="1:19" ht="21" customHeight="1" x14ac:dyDescent="0.4">
      <c r="A126" s="59" t="str">
        <f t="shared" si="5"/>
        <v/>
      </c>
      <c r="B126" s="38" t="s">
        <v>37</v>
      </c>
      <c r="C126" s="24"/>
      <c r="D126" s="24"/>
      <c r="E126" s="24"/>
      <c r="F126" s="24"/>
      <c r="G126" s="24"/>
      <c r="H126" s="136"/>
      <c r="I126" s="137"/>
      <c r="J126" s="8"/>
      <c r="K126" s="10"/>
      <c r="L126" s="10"/>
      <c r="M126" s="10"/>
      <c r="N126" s="10"/>
      <c r="O126" s="13"/>
      <c r="P126" s="13"/>
      <c r="Q126" s="13"/>
      <c r="R126" s="13"/>
      <c r="S126" s="13"/>
    </row>
    <row r="127" spans="1:19" ht="15" thickBot="1" x14ac:dyDescent="0.4">
      <c r="A127" s="59" t="str">
        <f t="shared" si="5"/>
        <v/>
      </c>
      <c r="B127" s="44" t="s">
        <v>29</v>
      </c>
      <c r="C127" s="138"/>
      <c r="D127" s="46"/>
      <c r="E127" s="46"/>
      <c r="F127" s="46"/>
      <c r="G127" s="47"/>
      <c r="H127" s="48"/>
      <c r="I127" s="49"/>
      <c r="J127" s="8"/>
      <c r="K127" s="10"/>
      <c r="L127" s="10"/>
      <c r="M127" s="10"/>
      <c r="N127" s="10"/>
      <c r="O127" s="13"/>
      <c r="P127" s="13"/>
      <c r="Q127" s="13"/>
      <c r="R127" s="13"/>
      <c r="S127" s="13"/>
    </row>
    <row r="128" spans="1:19" ht="15" thickTop="1" x14ac:dyDescent="0.35">
      <c r="A128" s="59">
        <f t="shared" si="5"/>
        <v>7</v>
      </c>
      <c r="B128" s="104">
        <v>44013</v>
      </c>
      <c r="C128" s="105"/>
      <c r="D128" s="105"/>
      <c r="E128" s="105"/>
      <c r="F128" s="105"/>
      <c r="G128" s="106"/>
      <c r="H128" s="107"/>
      <c r="I128" s="108"/>
      <c r="J128" s="8"/>
      <c r="K128" s="10"/>
      <c r="L128" s="10"/>
      <c r="M128" s="10"/>
      <c r="N128" s="10"/>
      <c r="O128" s="13"/>
      <c r="P128" s="13"/>
      <c r="Q128" s="13"/>
      <c r="R128" s="13"/>
      <c r="S128" s="13"/>
    </row>
    <row r="129" spans="1:19" x14ac:dyDescent="0.35">
      <c r="A129" s="59">
        <f t="shared" si="5"/>
        <v>1</v>
      </c>
      <c r="B129" s="140">
        <f>MONTH($B128)</f>
        <v>7</v>
      </c>
      <c r="C129" s="141"/>
      <c r="D129" s="110"/>
      <c r="E129" s="110"/>
      <c r="F129" s="110"/>
      <c r="G129" s="111"/>
      <c r="H129" s="142"/>
      <c r="I129" s="113"/>
      <c r="J129" s="8"/>
      <c r="K129" s="10"/>
      <c r="L129" s="10"/>
      <c r="M129" s="10"/>
      <c r="N129" s="10"/>
      <c r="O129" s="13"/>
      <c r="P129" s="13"/>
      <c r="Q129" s="13"/>
      <c r="R129" s="13"/>
      <c r="S129" s="13"/>
    </row>
    <row r="130" spans="1:19" x14ac:dyDescent="0.35">
      <c r="A130" s="59" t="str">
        <f t="shared" si="5"/>
        <v/>
      </c>
      <c r="B130" s="143" t="s">
        <v>30</v>
      </c>
      <c r="C130" s="134"/>
      <c r="D130" s="135"/>
      <c r="E130" s="135"/>
      <c r="F130" s="117"/>
      <c r="G130" s="39"/>
      <c r="H130" s="40"/>
      <c r="I130" s="41"/>
      <c r="J130" s="8"/>
      <c r="K130" s="10"/>
      <c r="L130" s="10"/>
      <c r="M130" s="10"/>
      <c r="N130" s="10"/>
      <c r="O130" s="13"/>
      <c r="P130" s="13"/>
      <c r="Q130" s="13"/>
      <c r="R130" s="13"/>
      <c r="S130" s="13"/>
    </row>
    <row r="131" spans="1:19" x14ac:dyDescent="0.35">
      <c r="A131" s="59">
        <f t="shared" si="5"/>
        <v>1</v>
      </c>
      <c r="B131" s="143"/>
      <c r="C131" s="129"/>
      <c r="D131" s="130"/>
      <c r="E131" s="130"/>
      <c r="F131" s="122"/>
      <c r="G131" s="131"/>
      <c r="H131" s="132"/>
      <c r="I131" s="125"/>
      <c r="J131" s="8"/>
      <c r="K131" s="10"/>
      <c r="L131" s="10"/>
      <c r="M131" s="10"/>
      <c r="N131" s="10"/>
      <c r="O131" s="13"/>
      <c r="P131" s="13"/>
      <c r="Q131" s="13"/>
      <c r="R131" s="13"/>
      <c r="S131" s="13"/>
    </row>
    <row r="132" spans="1:19" x14ac:dyDescent="0.35">
      <c r="A132" s="59">
        <f t="shared" si="5"/>
        <v>1</v>
      </c>
      <c r="B132" s="143"/>
      <c r="C132" s="134"/>
      <c r="D132" s="135"/>
      <c r="E132" s="135"/>
      <c r="F132" s="117"/>
      <c r="G132" s="39"/>
      <c r="H132" s="40"/>
      <c r="I132" s="41"/>
      <c r="J132" s="8"/>
      <c r="K132" s="10"/>
      <c r="L132" s="10"/>
      <c r="M132" s="10"/>
      <c r="N132" s="10"/>
      <c r="O132" s="13"/>
      <c r="P132" s="13"/>
      <c r="Q132" s="13"/>
      <c r="R132" s="13"/>
      <c r="S132" s="13"/>
    </row>
    <row r="133" spans="1:19" x14ac:dyDescent="0.35">
      <c r="A133" s="59">
        <f t="shared" si="5"/>
        <v>1</v>
      </c>
      <c r="B133" s="143"/>
      <c r="C133" s="129"/>
      <c r="D133" s="130"/>
      <c r="E133" s="130"/>
      <c r="F133" s="122"/>
      <c r="G133" s="131"/>
      <c r="H133" s="132"/>
      <c r="I133" s="125"/>
      <c r="J133" s="8"/>
      <c r="K133" s="10"/>
      <c r="L133" s="10"/>
      <c r="M133" s="10"/>
      <c r="N133" s="10"/>
      <c r="O133" s="13"/>
      <c r="P133" s="13"/>
      <c r="Q133" s="13"/>
      <c r="R133" s="13"/>
      <c r="S133" s="13"/>
    </row>
    <row r="134" spans="1:19" x14ac:dyDescent="0.35">
      <c r="A134" s="59">
        <f t="shared" si="5"/>
        <v>1</v>
      </c>
      <c r="B134" s="143"/>
      <c r="C134" s="134"/>
      <c r="D134" s="135"/>
      <c r="E134" s="135"/>
      <c r="F134" s="117"/>
      <c r="G134" s="39"/>
      <c r="H134" s="40"/>
      <c r="I134" s="41"/>
      <c r="J134" s="8"/>
      <c r="K134" s="10"/>
      <c r="L134" s="10"/>
      <c r="M134" s="10"/>
      <c r="N134" s="10"/>
      <c r="O134" s="13"/>
      <c r="P134" s="13"/>
      <c r="Q134" s="13"/>
      <c r="R134" s="13"/>
      <c r="S134" s="13"/>
    </row>
    <row r="135" spans="1:19" x14ac:dyDescent="0.35">
      <c r="A135" s="59">
        <f t="shared" si="5"/>
        <v>1</v>
      </c>
      <c r="B135" s="143"/>
      <c r="C135" s="129"/>
      <c r="D135" s="130"/>
      <c r="E135" s="130"/>
      <c r="F135" s="122"/>
      <c r="G135" s="131"/>
      <c r="H135" s="132"/>
      <c r="I135" s="125"/>
      <c r="J135" s="8"/>
      <c r="K135" s="10"/>
      <c r="L135" s="10"/>
      <c r="M135" s="10"/>
      <c r="N135" s="10"/>
      <c r="O135" s="13"/>
      <c r="P135" s="13"/>
      <c r="Q135" s="13"/>
      <c r="R135" s="13"/>
      <c r="S135" s="13"/>
    </row>
    <row r="136" spans="1:19" x14ac:dyDescent="0.35">
      <c r="A136" s="59">
        <f t="shared" si="5"/>
        <v>1</v>
      </c>
      <c r="B136" s="143"/>
      <c r="C136" s="134"/>
      <c r="D136" s="135"/>
      <c r="E136" s="135"/>
      <c r="F136" s="117"/>
      <c r="G136" s="39"/>
      <c r="H136" s="40"/>
      <c r="I136" s="41"/>
      <c r="J136" s="8"/>
      <c r="K136" s="10"/>
      <c r="L136" s="10"/>
      <c r="M136" s="10"/>
      <c r="N136" s="10"/>
      <c r="O136" s="13"/>
      <c r="P136" s="13"/>
      <c r="Q136" s="13"/>
      <c r="R136" s="13"/>
      <c r="S136" s="13"/>
    </row>
    <row r="137" spans="1:19" x14ac:dyDescent="0.35">
      <c r="A137" s="59">
        <f t="shared" si="5"/>
        <v>1</v>
      </c>
      <c r="B137" s="143"/>
      <c r="C137" s="129"/>
      <c r="D137" s="130"/>
      <c r="E137" s="130"/>
      <c r="F137" s="122"/>
      <c r="G137" s="131"/>
      <c r="H137" s="132"/>
      <c r="I137" s="125"/>
      <c r="J137" s="8"/>
      <c r="K137" s="10"/>
      <c r="L137" s="10"/>
      <c r="M137" s="10"/>
      <c r="N137" s="10"/>
      <c r="O137" s="13"/>
      <c r="P137" s="13"/>
      <c r="Q137" s="13"/>
      <c r="R137" s="13"/>
      <c r="S137" s="13"/>
    </row>
    <row r="138" spans="1:19" x14ac:dyDescent="0.35">
      <c r="A138" s="59">
        <f t="shared" si="5"/>
        <v>1</v>
      </c>
      <c r="B138" s="143"/>
      <c r="C138" s="134"/>
      <c r="D138" s="135"/>
      <c r="E138" s="135"/>
      <c r="F138" s="117"/>
      <c r="G138" s="39"/>
      <c r="H138" s="40"/>
      <c r="I138" s="41"/>
      <c r="J138" s="8"/>
      <c r="K138" s="10"/>
      <c r="L138" s="10"/>
      <c r="M138" s="10"/>
      <c r="N138" s="10"/>
      <c r="O138" s="13"/>
      <c r="P138" s="13"/>
      <c r="Q138" s="13"/>
      <c r="R138" s="13"/>
      <c r="S138" s="13"/>
    </row>
    <row r="139" spans="1:19" x14ac:dyDescent="0.35">
      <c r="A139" s="59">
        <f t="shared" si="5"/>
        <v>1</v>
      </c>
      <c r="B139" s="144"/>
      <c r="C139" s="129"/>
      <c r="D139" s="130"/>
      <c r="E139" s="130"/>
      <c r="F139" s="122"/>
      <c r="G139" s="131"/>
      <c r="H139" s="132"/>
      <c r="I139" s="125"/>
      <c r="J139" s="8"/>
      <c r="K139" s="10"/>
      <c r="L139" s="10"/>
      <c r="M139" s="10"/>
      <c r="N139" s="10"/>
      <c r="O139" s="13"/>
      <c r="P139" s="13"/>
      <c r="Q139" s="13"/>
      <c r="R139" s="13"/>
      <c r="S139" s="13"/>
    </row>
    <row r="140" spans="1:19" x14ac:dyDescent="0.35">
      <c r="A140" s="59" t="str">
        <f t="shared" si="5"/>
        <v/>
      </c>
      <c r="B140" s="145" t="s">
        <v>31</v>
      </c>
      <c r="C140" s="134"/>
      <c r="D140" s="135"/>
      <c r="E140" s="135"/>
      <c r="F140" s="117"/>
      <c r="G140" s="39"/>
      <c r="H140" s="40"/>
      <c r="I140" s="41"/>
      <c r="J140" s="8"/>
      <c r="K140" s="10"/>
      <c r="L140" s="10"/>
      <c r="M140" s="10"/>
      <c r="N140" s="10"/>
      <c r="O140" s="13"/>
      <c r="P140" s="13"/>
      <c r="Q140" s="13"/>
      <c r="R140" s="13"/>
      <c r="S140" s="13"/>
    </row>
    <row r="141" spans="1:19" x14ac:dyDescent="0.35">
      <c r="A141" s="59">
        <f t="shared" si="5"/>
        <v>1</v>
      </c>
      <c r="B141" s="145"/>
      <c r="C141" s="129"/>
      <c r="D141" s="130"/>
      <c r="E141" s="130"/>
      <c r="F141" s="122"/>
      <c r="G141" s="131"/>
      <c r="H141" s="132"/>
      <c r="I141" s="125"/>
      <c r="J141" s="8"/>
      <c r="K141" s="10"/>
      <c r="L141" s="10"/>
      <c r="M141" s="10"/>
      <c r="N141" s="10"/>
      <c r="O141" s="13"/>
      <c r="P141" s="13"/>
      <c r="Q141" s="13"/>
      <c r="R141" s="13"/>
      <c r="S141" s="13"/>
    </row>
    <row r="142" spans="1:19" x14ac:dyDescent="0.35">
      <c r="A142" s="59">
        <f t="shared" si="5"/>
        <v>1</v>
      </c>
      <c r="B142" s="145"/>
      <c r="C142" s="134"/>
      <c r="D142" s="135"/>
      <c r="E142" s="135"/>
      <c r="F142" s="117"/>
      <c r="G142" s="39"/>
      <c r="H142" s="40"/>
      <c r="I142" s="41"/>
      <c r="J142" s="8"/>
      <c r="K142" s="10"/>
      <c r="L142" s="10"/>
      <c r="M142" s="10"/>
      <c r="N142" s="10"/>
      <c r="O142" s="13"/>
      <c r="P142" s="13"/>
      <c r="Q142" s="13"/>
      <c r="R142" s="13"/>
      <c r="S142" s="13"/>
    </row>
    <row r="143" spans="1:19" x14ac:dyDescent="0.35">
      <c r="A143" s="59">
        <f t="shared" si="5"/>
        <v>1</v>
      </c>
      <c r="B143" s="145"/>
      <c r="C143" s="129"/>
      <c r="D143" s="130"/>
      <c r="E143" s="130"/>
      <c r="F143" s="122"/>
      <c r="G143" s="131"/>
      <c r="H143" s="132"/>
      <c r="I143" s="125"/>
      <c r="J143" s="8"/>
      <c r="K143" s="10"/>
      <c r="L143" s="10"/>
      <c r="M143" s="10"/>
      <c r="N143" s="10"/>
      <c r="O143" s="13"/>
      <c r="P143" s="13"/>
      <c r="Q143" s="13"/>
      <c r="R143" s="13"/>
      <c r="S143" s="13"/>
    </row>
    <row r="144" spans="1:19" x14ac:dyDescent="0.35">
      <c r="A144" s="59">
        <f t="shared" si="5"/>
        <v>1</v>
      </c>
      <c r="B144" s="145"/>
      <c r="C144" s="134"/>
      <c r="D144" s="135"/>
      <c r="E144" s="135"/>
      <c r="F144" s="117"/>
      <c r="G144" s="39"/>
      <c r="H144" s="40"/>
      <c r="I144" s="41"/>
      <c r="J144" s="8"/>
      <c r="K144" s="10"/>
      <c r="L144" s="10"/>
      <c r="M144" s="10"/>
      <c r="N144" s="10"/>
      <c r="O144" s="13"/>
      <c r="P144" s="13"/>
      <c r="Q144" s="13"/>
      <c r="R144" s="13"/>
      <c r="S144" s="13"/>
    </row>
    <row r="145" spans="1:19" x14ac:dyDescent="0.35">
      <c r="A145" s="59">
        <f t="shared" si="5"/>
        <v>1</v>
      </c>
      <c r="B145" s="145"/>
      <c r="C145" s="129"/>
      <c r="D145" s="130"/>
      <c r="E145" s="130"/>
      <c r="F145" s="122"/>
      <c r="G145" s="131"/>
      <c r="H145" s="132"/>
      <c r="I145" s="125"/>
      <c r="J145" s="8"/>
      <c r="K145" s="10"/>
      <c r="L145" s="10"/>
      <c r="M145" s="10"/>
      <c r="N145" s="10"/>
      <c r="O145" s="13"/>
      <c r="P145" s="13"/>
      <c r="Q145" s="13"/>
      <c r="R145" s="13"/>
      <c r="S145" s="13"/>
    </row>
    <row r="146" spans="1:19" x14ac:dyDescent="0.35">
      <c r="A146" s="59">
        <f t="shared" si="5"/>
        <v>1</v>
      </c>
      <c r="B146" s="145"/>
      <c r="C146" s="134"/>
      <c r="D146" s="135"/>
      <c r="E146" s="135"/>
      <c r="F146" s="117"/>
      <c r="G146" s="39"/>
      <c r="H146" s="40"/>
      <c r="I146" s="41"/>
      <c r="J146" s="8"/>
      <c r="K146" s="10"/>
      <c r="L146" s="10"/>
      <c r="M146" s="10"/>
      <c r="N146" s="10"/>
      <c r="O146" s="13"/>
      <c r="P146" s="13"/>
      <c r="Q146" s="13"/>
      <c r="R146" s="13"/>
      <c r="S146" s="13"/>
    </row>
    <row r="147" spans="1:19" x14ac:dyDescent="0.35">
      <c r="A147" s="59">
        <f t="shared" si="5"/>
        <v>1</v>
      </c>
      <c r="B147" s="145"/>
      <c r="C147" s="129"/>
      <c r="D147" s="130"/>
      <c r="E147" s="130"/>
      <c r="F147" s="122"/>
      <c r="G147" s="131"/>
      <c r="H147" s="132"/>
      <c r="I147" s="125"/>
      <c r="J147" s="8"/>
      <c r="K147" s="10"/>
      <c r="L147" s="10"/>
      <c r="M147" s="10"/>
      <c r="N147" s="10"/>
      <c r="O147" s="13"/>
      <c r="P147" s="13"/>
      <c r="Q147" s="13"/>
      <c r="R147" s="13"/>
      <c r="S147" s="13"/>
    </row>
    <row r="148" spans="1:19" x14ac:dyDescent="0.35">
      <c r="A148" s="59">
        <f t="shared" si="5"/>
        <v>1</v>
      </c>
      <c r="B148" s="145"/>
      <c r="C148" s="134"/>
      <c r="D148" s="135"/>
      <c r="E148" s="135"/>
      <c r="F148" s="117"/>
      <c r="G148" s="39"/>
      <c r="H148" s="40"/>
      <c r="I148" s="41"/>
      <c r="J148" s="8"/>
      <c r="K148" s="10"/>
      <c r="L148" s="10"/>
      <c r="M148" s="10"/>
      <c r="N148" s="10"/>
      <c r="O148" s="13"/>
      <c r="P148" s="13"/>
      <c r="Q148" s="13"/>
      <c r="R148" s="13"/>
      <c r="S148" s="13"/>
    </row>
    <row r="149" spans="1:19" x14ac:dyDescent="0.35">
      <c r="A149" s="59">
        <f t="shared" si="5"/>
        <v>1</v>
      </c>
      <c r="B149" s="145"/>
      <c r="C149" s="129"/>
      <c r="D149" s="130"/>
      <c r="E149" s="130"/>
      <c r="F149" s="122"/>
      <c r="G149" s="131"/>
      <c r="H149" s="132"/>
      <c r="I149" s="125"/>
      <c r="J149" s="8"/>
      <c r="K149" s="10"/>
      <c r="L149" s="10"/>
      <c r="M149" s="10"/>
      <c r="N149" s="10"/>
      <c r="O149" s="13"/>
      <c r="P149" s="13"/>
      <c r="Q149" s="13"/>
      <c r="R149" s="13"/>
      <c r="S149" s="13"/>
    </row>
    <row r="150" spans="1:19" x14ac:dyDescent="0.35">
      <c r="A150" s="59">
        <f t="shared" si="5"/>
        <v>1</v>
      </c>
      <c r="B150" s="145"/>
      <c r="C150" s="134"/>
      <c r="D150" s="135"/>
      <c r="E150" s="135"/>
      <c r="F150" s="117"/>
      <c r="G150" s="39"/>
      <c r="H150" s="40"/>
      <c r="I150" s="41"/>
      <c r="J150" s="8"/>
      <c r="K150" s="10"/>
      <c r="L150" s="10"/>
      <c r="M150" s="10"/>
      <c r="N150" s="10"/>
      <c r="O150" s="13"/>
      <c r="P150" s="13"/>
      <c r="Q150" s="13"/>
      <c r="R150" s="13"/>
      <c r="S150" s="13"/>
    </row>
    <row r="151" spans="1:19" x14ac:dyDescent="0.35">
      <c r="A151" s="59">
        <f t="shared" si="5"/>
        <v>1</v>
      </c>
      <c r="B151" s="145"/>
      <c r="C151" s="129"/>
      <c r="D151" s="130"/>
      <c r="E151" s="130"/>
      <c r="F151" s="122"/>
      <c r="G151" s="131"/>
      <c r="H151" s="132"/>
      <c r="I151" s="125"/>
      <c r="J151" s="8"/>
      <c r="K151" s="10"/>
      <c r="L151" s="10"/>
      <c r="M151" s="10"/>
      <c r="N151" s="10"/>
      <c r="O151" s="13"/>
      <c r="P151" s="13"/>
      <c r="Q151" s="13"/>
      <c r="R151" s="13"/>
      <c r="S151" s="13"/>
    </row>
    <row r="152" spans="1:19" x14ac:dyDescent="0.35">
      <c r="A152" s="59">
        <f t="shared" si="5"/>
        <v>1</v>
      </c>
      <c r="B152" s="147"/>
      <c r="C152" s="134"/>
      <c r="D152" s="135"/>
      <c r="E152" s="135"/>
      <c r="F152" s="117"/>
      <c r="G152" s="39"/>
      <c r="H152" s="40"/>
      <c r="I152" s="41"/>
      <c r="J152" s="8"/>
      <c r="K152" s="10"/>
      <c r="L152" s="10"/>
      <c r="M152" s="10"/>
      <c r="N152" s="10"/>
      <c r="O152" s="13"/>
      <c r="P152" s="13"/>
      <c r="Q152" s="13"/>
      <c r="R152" s="13"/>
      <c r="S152" s="13"/>
    </row>
    <row r="153" spans="1:19" ht="21" customHeight="1" x14ac:dyDescent="0.35">
      <c r="A153" s="59">
        <f t="shared" si="5"/>
        <v>1</v>
      </c>
      <c r="B153" s="144"/>
      <c r="C153" s="129"/>
      <c r="D153" s="130"/>
      <c r="E153" s="130"/>
      <c r="F153" s="122"/>
      <c r="G153" s="131"/>
      <c r="H153" s="132"/>
      <c r="I153" s="125"/>
      <c r="J153" s="8"/>
      <c r="K153" s="10"/>
      <c r="L153" s="10"/>
      <c r="M153" s="10"/>
      <c r="N153" s="10"/>
      <c r="O153" s="13"/>
      <c r="P153" s="13"/>
      <c r="Q153" s="13"/>
      <c r="R153" s="13"/>
      <c r="S153" s="13"/>
    </row>
    <row r="154" spans="1:19" ht="21" customHeight="1" x14ac:dyDescent="0.4">
      <c r="A154" s="59" t="str">
        <f t="shared" si="5"/>
        <v/>
      </c>
      <c r="B154" s="38" t="s">
        <v>38</v>
      </c>
      <c r="C154" s="24"/>
      <c r="D154" s="24"/>
      <c r="E154" s="24"/>
      <c r="F154" s="24"/>
      <c r="G154" s="24"/>
      <c r="H154" s="136"/>
      <c r="I154" s="137"/>
      <c r="J154" s="8"/>
      <c r="K154" s="10"/>
      <c r="L154" s="10"/>
      <c r="M154" s="10"/>
      <c r="N154" s="10"/>
      <c r="O154" s="13"/>
      <c r="P154" s="13"/>
      <c r="Q154" s="13"/>
      <c r="R154" s="13"/>
      <c r="S154" s="13"/>
    </row>
    <row r="155" spans="1:19" ht="15" thickBot="1" x14ac:dyDescent="0.4">
      <c r="A155" s="59" t="str">
        <f t="shared" si="5"/>
        <v/>
      </c>
      <c r="B155" s="44" t="s">
        <v>29</v>
      </c>
      <c r="C155" s="138"/>
      <c r="D155" s="46"/>
      <c r="E155" s="46"/>
      <c r="F155" s="46"/>
      <c r="G155" s="47"/>
      <c r="H155" s="48"/>
      <c r="I155" s="49"/>
      <c r="J155" s="8"/>
      <c r="K155" s="10"/>
      <c r="L155" s="10"/>
      <c r="M155" s="10"/>
      <c r="N155" s="10"/>
      <c r="O155" s="13"/>
      <c r="P155" s="13"/>
      <c r="Q155" s="13"/>
      <c r="R155" s="13"/>
      <c r="S155" s="13"/>
    </row>
    <row r="156" spans="1:19" ht="15" thickTop="1" x14ac:dyDescent="0.35">
      <c r="A156" s="59">
        <f t="shared" si="5"/>
        <v>8</v>
      </c>
      <c r="B156" s="104">
        <v>44044</v>
      </c>
      <c r="C156" s="105"/>
      <c r="D156" s="105"/>
      <c r="E156" s="105"/>
      <c r="F156" s="105"/>
      <c r="G156" s="106"/>
      <c r="H156" s="107"/>
      <c r="I156" s="108"/>
      <c r="J156" s="8"/>
      <c r="K156" s="10"/>
      <c r="L156" s="10"/>
      <c r="M156" s="10"/>
      <c r="N156" s="10"/>
      <c r="O156" s="13"/>
      <c r="P156" s="13"/>
      <c r="Q156" s="13"/>
      <c r="R156" s="13"/>
      <c r="S156" s="13"/>
    </row>
    <row r="157" spans="1:19" x14ac:dyDescent="0.35">
      <c r="A157" s="59">
        <f t="shared" si="5"/>
        <v>1</v>
      </c>
      <c r="B157" s="140">
        <f>MONTH($B156)</f>
        <v>8</v>
      </c>
      <c r="C157" s="141"/>
      <c r="D157" s="110"/>
      <c r="E157" s="110"/>
      <c r="F157" s="110"/>
      <c r="G157" s="111"/>
      <c r="H157" s="142"/>
      <c r="I157" s="113"/>
      <c r="J157" s="8"/>
      <c r="K157" s="10"/>
      <c r="L157" s="10"/>
      <c r="M157" s="10"/>
      <c r="N157" s="10"/>
      <c r="O157" s="13"/>
      <c r="P157" s="13"/>
      <c r="Q157" s="13"/>
      <c r="R157" s="13"/>
      <c r="S157" s="13"/>
    </row>
    <row r="158" spans="1:19" x14ac:dyDescent="0.35">
      <c r="A158" s="59" t="str">
        <f t="shared" ref="A158:A221" si="6">IFERROR(MONTH($B158),"")</f>
        <v/>
      </c>
      <c r="B158" s="143" t="s">
        <v>30</v>
      </c>
      <c r="C158" s="134"/>
      <c r="D158" s="135"/>
      <c r="E158" s="135"/>
      <c r="F158" s="117"/>
      <c r="G158" s="39"/>
      <c r="H158" s="40"/>
      <c r="I158" s="41"/>
      <c r="J158" s="8"/>
      <c r="K158" s="10"/>
      <c r="L158" s="10"/>
      <c r="M158" s="10"/>
      <c r="N158" s="10"/>
      <c r="O158" s="13"/>
      <c r="P158" s="13"/>
      <c r="Q158" s="13"/>
      <c r="R158" s="13"/>
      <c r="S158" s="13"/>
    </row>
    <row r="159" spans="1:19" x14ac:dyDescent="0.35">
      <c r="A159" s="59">
        <f t="shared" si="6"/>
        <v>1</v>
      </c>
      <c r="B159" s="143"/>
      <c r="C159" s="129"/>
      <c r="D159" s="130"/>
      <c r="E159" s="130"/>
      <c r="F159" s="122"/>
      <c r="G159" s="131"/>
      <c r="H159" s="132"/>
      <c r="I159" s="125"/>
      <c r="J159" s="8"/>
      <c r="K159" s="10"/>
      <c r="L159" s="10"/>
      <c r="M159" s="10"/>
      <c r="N159" s="10"/>
      <c r="O159" s="13"/>
      <c r="P159" s="13"/>
      <c r="Q159" s="13"/>
      <c r="R159" s="13"/>
      <c r="S159" s="13"/>
    </row>
    <row r="160" spans="1:19" x14ac:dyDescent="0.35">
      <c r="A160" s="59">
        <f t="shared" si="6"/>
        <v>1</v>
      </c>
      <c r="B160" s="143"/>
      <c r="C160" s="134"/>
      <c r="D160" s="135"/>
      <c r="E160" s="135"/>
      <c r="F160" s="117"/>
      <c r="G160" s="39"/>
      <c r="H160" s="40"/>
      <c r="I160" s="41"/>
      <c r="J160" s="8"/>
      <c r="K160" s="10"/>
      <c r="L160" s="10"/>
      <c r="M160" s="10"/>
      <c r="N160" s="10"/>
      <c r="O160" s="13"/>
      <c r="P160" s="13"/>
      <c r="Q160" s="13"/>
      <c r="R160" s="13"/>
      <c r="S160" s="13"/>
    </row>
    <row r="161" spans="1:19" x14ac:dyDescent="0.35">
      <c r="A161" s="59">
        <f t="shared" si="6"/>
        <v>1</v>
      </c>
      <c r="B161" s="143"/>
      <c r="C161" s="129"/>
      <c r="D161" s="130"/>
      <c r="E161" s="130"/>
      <c r="F161" s="122"/>
      <c r="G161" s="131"/>
      <c r="H161" s="132"/>
      <c r="I161" s="125"/>
      <c r="J161" s="8"/>
      <c r="K161" s="10"/>
      <c r="L161" s="10"/>
      <c r="M161" s="10"/>
      <c r="N161" s="10"/>
      <c r="O161" s="13"/>
      <c r="P161" s="13"/>
      <c r="Q161" s="13"/>
      <c r="R161" s="13"/>
      <c r="S161" s="13"/>
    </row>
    <row r="162" spans="1:19" x14ac:dyDescent="0.35">
      <c r="A162" s="59">
        <f t="shared" si="6"/>
        <v>1</v>
      </c>
      <c r="B162" s="143"/>
      <c r="C162" s="134"/>
      <c r="D162" s="135"/>
      <c r="E162" s="135"/>
      <c r="F162" s="117"/>
      <c r="G162" s="39"/>
      <c r="H162" s="40"/>
      <c r="I162" s="41"/>
      <c r="J162" s="8"/>
      <c r="K162" s="10"/>
      <c r="L162" s="10"/>
      <c r="M162" s="10"/>
      <c r="N162" s="10"/>
      <c r="O162" s="13"/>
      <c r="P162" s="13"/>
      <c r="Q162" s="13"/>
      <c r="R162" s="13"/>
      <c r="S162" s="13"/>
    </row>
    <row r="163" spans="1:19" x14ac:dyDescent="0.35">
      <c r="A163" s="59">
        <f t="shared" si="6"/>
        <v>1</v>
      </c>
      <c r="B163" s="143"/>
      <c r="C163" s="129"/>
      <c r="D163" s="130"/>
      <c r="E163" s="130"/>
      <c r="F163" s="122"/>
      <c r="G163" s="131"/>
      <c r="H163" s="132"/>
      <c r="I163" s="125"/>
      <c r="J163" s="8"/>
      <c r="K163" s="10"/>
      <c r="L163" s="10"/>
      <c r="M163" s="10"/>
      <c r="N163" s="10"/>
      <c r="O163" s="13"/>
      <c r="P163" s="13"/>
      <c r="Q163" s="13"/>
      <c r="R163" s="13"/>
      <c r="S163" s="13"/>
    </row>
    <row r="164" spans="1:19" x14ac:dyDescent="0.35">
      <c r="A164" s="59">
        <f t="shared" si="6"/>
        <v>1</v>
      </c>
      <c r="B164" s="143"/>
      <c r="C164" s="134"/>
      <c r="D164" s="135"/>
      <c r="E164" s="135"/>
      <c r="F164" s="117"/>
      <c r="G164" s="39"/>
      <c r="H164" s="40"/>
      <c r="I164" s="41"/>
      <c r="J164" s="8"/>
      <c r="K164" s="10"/>
      <c r="L164" s="10"/>
      <c r="M164" s="10"/>
      <c r="N164" s="10"/>
      <c r="O164" s="13"/>
      <c r="P164" s="13"/>
      <c r="Q164" s="13"/>
      <c r="R164" s="13"/>
      <c r="S164" s="13"/>
    </row>
    <row r="165" spans="1:19" x14ac:dyDescent="0.35">
      <c r="A165" s="59">
        <f t="shared" si="6"/>
        <v>1</v>
      </c>
      <c r="B165" s="143"/>
      <c r="C165" s="129"/>
      <c r="D165" s="130"/>
      <c r="E165" s="130"/>
      <c r="F165" s="122"/>
      <c r="G165" s="131"/>
      <c r="H165" s="132"/>
      <c r="I165" s="125"/>
      <c r="J165" s="8"/>
      <c r="K165" s="10"/>
      <c r="L165" s="10"/>
      <c r="M165" s="10"/>
      <c r="N165" s="10"/>
      <c r="O165" s="13"/>
      <c r="P165" s="13"/>
      <c r="Q165" s="13"/>
      <c r="R165" s="13"/>
      <c r="S165" s="13"/>
    </row>
    <row r="166" spans="1:19" x14ac:dyDescent="0.35">
      <c r="A166" s="59">
        <f t="shared" si="6"/>
        <v>1</v>
      </c>
      <c r="B166" s="143"/>
      <c r="C166" s="134"/>
      <c r="D166" s="135"/>
      <c r="E166" s="135"/>
      <c r="F166" s="117"/>
      <c r="G166" s="39"/>
      <c r="H166" s="40"/>
      <c r="I166" s="41"/>
      <c r="J166" s="8"/>
      <c r="K166" s="10"/>
      <c r="L166" s="10"/>
      <c r="M166" s="10"/>
      <c r="N166" s="10"/>
      <c r="O166" s="13"/>
      <c r="P166" s="13"/>
      <c r="Q166" s="13"/>
      <c r="R166" s="13"/>
      <c r="S166" s="13"/>
    </row>
    <row r="167" spans="1:19" x14ac:dyDescent="0.35">
      <c r="A167" s="59">
        <f t="shared" si="6"/>
        <v>1</v>
      </c>
      <c r="B167" s="143"/>
      <c r="C167" s="129"/>
      <c r="D167" s="130"/>
      <c r="E167" s="130"/>
      <c r="F167" s="122"/>
      <c r="G167" s="131"/>
      <c r="H167" s="132"/>
      <c r="I167" s="125"/>
      <c r="J167" s="8"/>
      <c r="K167" s="10"/>
      <c r="L167" s="10"/>
      <c r="M167" s="10"/>
      <c r="N167" s="10"/>
      <c r="O167" s="13"/>
      <c r="P167" s="13"/>
      <c r="Q167" s="13"/>
      <c r="R167" s="13"/>
      <c r="S167" s="13"/>
    </row>
    <row r="168" spans="1:19" x14ac:dyDescent="0.35">
      <c r="A168" s="59">
        <f t="shared" si="6"/>
        <v>1</v>
      </c>
      <c r="B168" s="143"/>
      <c r="C168" s="134"/>
      <c r="D168" s="135"/>
      <c r="E168" s="135"/>
      <c r="F168" s="117"/>
      <c r="G168" s="39"/>
      <c r="H168" s="40"/>
      <c r="I168" s="41"/>
      <c r="J168" s="8"/>
      <c r="K168" s="10"/>
      <c r="L168" s="10"/>
      <c r="M168" s="10"/>
      <c r="N168" s="10"/>
      <c r="O168" s="13"/>
      <c r="P168" s="13"/>
      <c r="Q168" s="13"/>
      <c r="R168" s="13"/>
      <c r="S168" s="13"/>
    </row>
    <row r="169" spans="1:19" x14ac:dyDescent="0.35">
      <c r="A169" s="59">
        <f t="shared" si="6"/>
        <v>1</v>
      </c>
      <c r="B169" s="144"/>
      <c r="C169" s="129"/>
      <c r="D169" s="130"/>
      <c r="E169" s="130"/>
      <c r="F169" s="122"/>
      <c r="G169" s="131"/>
      <c r="H169" s="132"/>
      <c r="I169" s="125"/>
      <c r="J169" s="8"/>
      <c r="K169" s="10"/>
      <c r="L169" s="10"/>
      <c r="M169" s="10"/>
      <c r="N169" s="10"/>
      <c r="O169" s="13"/>
      <c r="P169" s="13"/>
      <c r="Q169" s="13"/>
      <c r="R169" s="13"/>
      <c r="S169" s="13"/>
    </row>
    <row r="170" spans="1:19" x14ac:dyDescent="0.35">
      <c r="A170" s="59" t="str">
        <f t="shared" si="6"/>
        <v/>
      </c>
      <c r="B170" s="145" t="s">
        <v>31</v>
      </c>
      <c r="C170" s="134"/>
      <c r="D170" s="135"/>
      <c r="E170" s="135"/>
      <c r="F170" s="117"/>
      <c r="G170" s="39"/>
      <c r="H170" s="40"/>
      <c r="I170" s="41"/>
      <c r="J170" s="8"/>
      <c r="K170" s="10"/>
      <c r="L170" s="10"/>
      <c r="M170" s="10"/>
      <c r="N170" s="10"/>
      <c r="O170" s="13"/>
      <c r="P170" s="13"/>
      <c r="Q170" s="13"/>
      <c r="R170" s="13"/>
      <c r="S170" s="13"/>
    </row>
    <row r="171" spans="1:19" x14ac:dyDescent="0.35">
      <c r="A171" s="59">
        <f t="shared" si="6"/>
        <v>1</v>
      </c>
      <c r="B171" s="145"/>
      <c r="C171" s="129"/>
      <c r="D171" s="130"/>
      <c r="E171" s="130"/>
      <c r="F171" s="122"/>
      <c r="G171" s="131"/>
      <c r="H171" s="132"/>
      <c r="I171" s="125"/>
      <c r="J171" s="8"/>
      <c r="K171" s="10"/>
      <c r="L171" s="10"/>
      <c r="M171" s="10"/>
      <c r="N171" s="10"/>
      <c r="O171" s="13"/>
      <c r="P171" s="13"/>
      <c r="Q171" s="13"/>
      <c r="R171" s="13"/>
      <c r="S171" s="13"/>
    </row>
    <row r="172" spans="1:19" x14ac:dyDescent="0.35">
      <c r="A172" s="59">
        <f t="shared" si="6"/>
        <v>1</v>
      </c>
      <c r="B172" s="145"/>
      <c r="C172" s="134"/>
      <c r="D172" s="135"/>
      <c r="E172" s="135"/>
      <c r="F172" s="117"/>
      <c r="G172" s="39"/>
      <c r="H172" s="40"/>
      <c r="I172" s="41"/>
      <c r="J172" s="8"/>
      <c r="K172" s="10"/>
      <c r="L172" s="10"/>
      <c r="M172" s="10"/>
      <c r="N172" s="10"/>
      <c r="O172" s="13"/>
      <c r="P172" s="13"/>
      <c r="Q172" s="13"/>
      <c r="R172" s="13"/>
      <c r="S172" s="13"/>
    </row>
    <row r="173" spans="1:19" x14ac:dyDescent="0.35">
      <c r="A173" s="59">
        <f t="shared" si="6"/>
        <v>1</v>
      </c>
      <c r="B173" s="145"/>
      <c r="C173" s="129"/>
      <c r="D173" s="130"/>
      <c r="E173" s="130"/>
      <c r="F173" s="122"/>
      <c r="G173" s="131"/>
      <c r="H173" s="132"/>
      <c r="I173" s="125"/>
      <c r="J173" s="8"/>
      <c r="K173" s="10"/>
      <c r="L173" s="10"/>
      <c r="M173" s="10"/>
      <c r="N173" s="10"/>
      <c r="O173" s="13"/>
      <c r="P173" s="13"/>
      <c r="Q173" s="13"/>
      <c r="R173" s="13"/>
      <c r="S173" s="13"/>
    </row>
    <row r="174" spans="1:19" x14ac:dyDescent="0.35">
      <c r="A174" s="59">
        <f t="shared" si="6"/>
        <v>1</v>
      </c>
      <c r="B174" s="145"/>
      <c r="C174" s="134"/>
      <c r="D174" s="135"/>
      <c r="E174" s="135"/>
      <c r="F174" s="117"/>
      <c r="G174" s="39"/>
      <c r="H174" s="40"/>
      <c r="I174" s="41"/>
      <c r="J174" s="8"/>
      <c r="K174" s="10"/>
      <c r="L174" s="10"/>
      <c r="M174" s="10"/>
      <c r="N174" s="10"/>
      <c r="O174" s="13"/>
      <c r="P174" s="13"/>
      <c r="Q174" s="13"/>
      <c r="R174" s="13"/>
      <c r="S174" s="13"/>
    </row>
    <row r="175" spans="1:19" x14ac:dyDescent="0.35">
      <c r="A175" s="59">
        <f t="shared" si="6"/>
        <v>1</v>
      </c>
      <c r="B175" s="145"/>
      <c r="C175" s="129"/>
      <c r="D175" s="130"/>
      <c r="E175" s="130"/>
      <c r="F175" s="122"/>
      <c r="G175" s="131"/>
      <c r="H175" s="132"/>
      <c r="I175" s="125"/>
      <c r="J175" s="8"/>
      <c r="K175" s="10"/>
      <c r="L175" s="10"/>
      <c r="M175" s="10"/>
      <c r="N175" s="10"/>
      <c r="O175" s="13"/>
      <c r="P175" s="13"/>
      <c r="Q175" s="13"/>
      <c r="R175" s="13"/>
      <c r="S175" s="13"/>
    </row>
    <row r="176" spans="1:19" x14ac:dyDescent="0.35">
      <c r="A176" s="59">
        <f t="shared" si="6"/>
        <v>1</v>
      </c>
      <c r="B176" s="145"/>
      <c r="C176" s="134"/>
      <c r="D176" s="135"/>
      <c r="E176" s="135"/>
      <c r="F176" s="117"/>
      <c r="G176" s="39"/>
      <c r="H176" s="40"/>
      <c r="I176" s="41"/>
      <c r="J176" s="8"/>
      <c r="K176" s="10"/>
      <c r="L176" s="10"/>
      <c r="M176" s="10"/>
      <c r="N176" s="10"/>
      <c r="O176" s="13"/>
      <c r="P176" s="13"/>
      <c r="Q176" s="13"/>
      <c r="R176" s="13"/>
      <c r="S176" s="13"/>
    </row>
    <row r="177" spans="1:19" x14ac:dyDescent="0.35">
      <c r="A177" s="59">
        <f t="shared" si="6"/>
        <v>1</v>
      </c>
      <c r="B177" s="145"/>
      <c r="C177" s="129"/>
      <c r="D177" s="130"/>
      <c r="E177" s="130"/>
      <c r="F177" s="122"/>
      <c r="G177" s="131"/>
      <c r="H177" s="132"/>
      <c r="I177" s="125"/>
      <c r="J177" s="8"/>
      <c r="K177" s="10"/>
      <c r="L177" s="10"/>
      <c r="M177" s="10"/>
      <c r="N177" s="10"/>
      <c r="O177" s="13"/>
      <c r="P177" s="13"/>
      <c r="Q177" s="13"/>
      <c r="R177" s="13"/>
      <c r="S177" s="13"/>
    </row>
    <row r="178" spans="1:19" x14ac:dyDescent="0.35">
      <c r="A178" s="59">
        <f t="shared" si="6"/>
        <v>1</v>
      </c>
      <c r="B178" s="145"/>
      <c r="C178" s="134"/>
      <c r="D178" s="135"/>
      <c r="E178" s="135"/>
      <c r="F178" s="117"/>
      <c r="G178" s="39"/>
      <c r="H178" s="40"/>
      <c r="I178" s="41"/>
      <c r="J178" s="8"/>
      <c r="K178" s="10"/>
      <c r="L178" s="10"/>
      <c r="M178" s="10"/>
      <c r="N178" s="10"/>
      <c r="O178" s="13"/>
      <c r="P178" s="13"/>
      <c r="Q178" s="13"/>
      <c r="R178" s="13"/>
      <c r="S178" s="13"/>
    </row>
    <row r="179" spans="1:19" x14ac:dyDescent="0.35">
      <c r="A179" s="59">
        <f t="shared" si="6"/>
        <v>1</v>
      </c>
      <c r="B179" s="147"/>
      <c r="C179" s="129"/>
      <c r="D179" s="130"/>
      <c r="E179" s="130"/>
      <c r="F179" s="122"/>
      <c r="G179" s="131"/>
      <c r="H179" s="132"/>
      <c r="I179" s="125"/>
      <c r="J179" s="8"/>
      <c r="K179" s="10"/>
      <c r="L179" s="10"/>
      <c r="M179" s="10"/>
      <c r="N179" s="10"/>
      <c r="O179" s="13"/>
      <c r="P179" s="13"/>
      <c r="Q179" s="13"/>
      <c r="R179" s="13"/>
      <c r="S179" s="13"/>
    </row>
    <row r="180" spans="1:19" ht="21" customHeight="1" x14ac:dyDescent="0.35">
      <c r="A180" s="59">
        <f t="shared" si="6"/>
        <v>1</v>
      </c>
      <c r="B180" s="133"/>
      <c r="C180" s="134"/>
      <c r="D180" s="135"/>
      <c r="E180" s="135"/>
      <c r="F180" s="117"/>
      <c r="G180" s="39"/>
      <c r="H180" s="40"/>
      <c r="I180" s="41"/>
      <c r="J180" s="8"/>
      <c r="K180" s="10"/>
      <c r="L180" s="10"/>
      <c r="M180" s="10"/>
      <c r="N180" s="10"/>
      <c r="O180" s="13"/>
      <c r="P180" s="13"/>
      <c r="Q180" s="13"/>
      <c r="R180" s="13"/>
      <c r="S180" s="13"/>
    </row>
    <row r="181" spans="1:19" ht="21" customHeight="1" x14ac:dyDescent="0.4">
      <c r="A181" s="59" t="str">
        <f t="shared" si="6"/>
        <v/>
      </c>
      <c r="B181" s="38" t="s">
        <v>39</v>
      </c>
      <c r="C181" s="24"/>
      <c r="D181" s="24"/>
      <c r="E181" s="24"/>
      <c r="F181" s="24"/>
      <c r="G181" s="24"/>
      <c r="H181" s="136"/>
      <c r="I181" s="137"/>
      <c r="J181" s="8"/>
      <c r="K181" s="10"/>
      <c r="L181" s="10"/>
      <c r="M181" s="10"/>
      <c r="N181" s="10"/>
      <c r="O181" s="13"/>
      <c r="P181" s="13"/>
      <c r="Q181" s="13"/>
      <c r="R181" s="13"/>
      <c r="S181" s="13"/>
    </row>
    <row r="182" spans="1:19" ht="15" thickBot="1" x14ac:dyDescent="0.4">
      <c r="A182" s="59" t="str">
        <f t="shared" si="6"/>
        <v/>
      </c>
      <c r="B182" s="44" t="s">
        <v>29</v>
      </c>
      <c r="C182" s="138"/>
      <c r="D182" s="46"/>
      <c r="E182" s="46"/>
      <c r="F182" s="46"/>
      <c r="G182" s="47"/>
      <c r="H182" s="48"/>
      <c r="I182" s="49"/>
      <c r="J182" s="8"/>
      <c r="K182" s="10"/>
      <c r="L182" s="10"/>
      <c r="M182" s="10"/>
      <c r="N182" s="10"/>
      <c r="O182" s="13"/>
      <c r="P182" s="13"/>
      <c r="Q182" s="13"/>
      <c r="R182" s="13"/>
      <c r="S182" s="13"/>
    </row>
    <row r="183" spans="1:19" ht="15" thickTop="1" x14ac:dyDescent="0.35">
      <c r="A183" s="59">
        <f t="shared" si="6"/>
        <v>9</v>
      </c>
      <c r="B183" s="139">
        <v>44075</v>
      </c>
      <c r="C183" s="105"/>
      <c r="D183" s="105"/>
      <c r="E183" s="105"/>
      <c r="F183" s="105"/>
      <c r="G183" s="106"/>
      <c r="H183" s="107"/>
      <c r="I183" s="108"/>
      <c r="J183" s="8"/>
      <c r="K183" s="10"/>
      <c r="L183" s="10"/>
      <c r="M183" s="10"/>
      <c r="N183" s="10"/>
      <c r="O183" s="13"/>
      <c r="P183" s="13"/>
      <c r="Q183" s="13"/>
      <c r="R183" s="13"/>
      <c r="S183" s="13"/>
    </row>
    <row r="184" spans="1:19" x14ac:dyDescent="0.35">
      <c r="A184" s="59">
        <f t="shared" si="6"/>
        <v>1</v>
      </c>
      <c r="B184" s="140">
        <f>MONTH($B183)</f>
        <v>9</v>
      </c>
      <c r="C184" s="141"/>
      <c r="D184" s="110"/>
      <c r="E184" s="110"/>
      <c r="F184" s="110"/>
      <c r="G184" s="111"/>
      <c r="H184" s="142"/>
      <c r="I184" s="113"/>
      <c r="J184" s="8"/>
      <c r="K184" s="10"/>
      <c r="L184" s="10"/>
      <c r="M184" s="10"/>
      <c r="N184" s="10"/>
      <c r="O184" s="13"/>
      <c r="P184" s="13"/>
      <c r="Q184" s="13"/>
      <c r="R184" s="13"/>
      <c r="S184" s="13"/>
    </row>
    <row r="185" spans="1:19" x14ac:dyDescent="0.35">
      <c r="A185" s="59" t="str">
        <f t="shared" si="6"/>
        <v/>
      </c>
      <c r="B185" s="143" t="s">
        <v>30</v>
      </c>
      <c r="C185" s="129"/>
      <c r="D185" s="130"/>
      <c r="E185" s="130"/>
      <c r="F185" s="122"/>
      <c r="G185" s="131"/>
      <c r="H185" s="132"/>
      <c r="I185" s="125"/>
      <c r="J185" s="8"/>
      <c r="K185" s="10"/>
      <c r="L185" s="10"/>
      <c r="M185" s="10"/>
      <c r="N185" s="10"/>
      <c r="O185" s="13"/>
      <c r="P185" s="13"/>
      <c r="Q185" s="13"/>
      <c r="R185" s="13"/>
      <c r="S185" s="13"/>
    </row>
    <row r="186" spans="1:19" x14ac:dyDescent="0.35">
      <c r="A186" s="59">
        <f t="shared" si="6"/>
        <v>1</v>
      </c>
      <c r="B186" s="143"/>
      <c r="C186" s="134"/>
      <c r="D186" s="135"/>
      <c r="E186" s="135"/>
      <c r="F186" s="117"/>
      <c r="G186" s="39"/>
      <c r="H186" s="40"/>
      <c r="I186" s="41"/>
      <c r="J186" s="8"/>
      <c r="K186" s="10"/>
      <c r="L186" s="10"/>
      <c r="M186" s="10"/>
      <c r="N186" s="10"/>
      <c r="O186" s="13"/>
      <c r="P186" s="13"/>
      <c r="Q186" s="13"/>
      <c r="R186" s="13"/>
      <c r="S186" s="13"/>
    </row>
    <row r="187" spans="1:19" x14ac:dyDescent="0.35">
      <c r="A187" s="59">
        <f t="shared" si="6"/>
        <v>1</v>
      </c>
      <c r="B187" s="143"/>
      <c r="C187" s="129"/>
      <c r="D187" s="130"/>
      <c r="E187" s="130"/>
      <c r="F187" s="122"/>
      <c r="G187" s="131"/>
      <c r="H187" s="132"/>
      <c r="I187" s="125"/>
      <c r="J187" s="8"/>
      <c r="K187" s="10"/>
      <c r="L187" s="10"/>
      <c r="M187" s="10"/>
      <c r="N187" s="10"/>
      <c r="O187" s="13"/>
      <c r="P187" s="13"/>
      <c r="Q187" s="13"/>
      <c r="R187" s="13"/>
      <c r="S187" s="13"/>
    </row>
    <row r="188" spans="1:19" x14ac:dyDescent="0.35">
      <c r="A188" s="59">
        <f t="shared" si="6"/>
        <v>1</v>
      </c>
      <c r="B188" s="143"/>
      <c r="C188" s="134"/>
      <c r="D188" s="135"/>
      <c r="E188" s="135"/>
      <c r="F188" s="117"/>
      <c r="G188" s="39"/>
      <c r="H188" s="40"/>
      <c r="I188" s="41"/>
      <c r="J188" s="8"/>
      <c r="K188" s="10"/>
      <c r="L188" s="10"/>
      <c r="M188" s="10"/>
      <c r="N188" s="10"/>
      <c r="O188" s="13"/>
      <c r="P188" s="13"/>
      <c r="Q188" s="13"/>
      <c r="R188" s="13"/>
      <c r="S188" s="13"/>
    </row>
    <row r="189" spans="1:19" x14ac:dyDescent="0.35">
      <c r="A189" s="59">
        <f t="shared" si="6"/>
        <v>1</v>
      </c>
      <c r="B189" s="143"/>
      <c r="C189" s="129"/>
      <c r="D189" s="130"/>
      <c r="E189" s="130"/>
      <c r="F189" s="122"/>
      <c r="G189" s="131"/>
      <c r="H189" s="132"/>
      <c r="I189" s="125"/>
      <c r="J189" s="8"/>
      <c r="K189" s="10"/>
      <c r="L189" s="10"/>
      <c r="M189" s="10"/>
      <c r="N189" s="10"/>
      <c r="O189" s="13"/>
      <c r="P189" s="13"/>
      <c r="Q189" s="13"/>
      <c r="R189" s="13"/>
      <c r="S189" s="13"/>
    </row>
    <row r="190" spans="1:19" x14ac:dyDescent="0.35">
      <c r="A190" s="59">
        <f t="shared" si="6"/>
        <v>1</v>
      </c>
      <c r="B190" s="143"/>
      <c r="C190" s="134"/>
      <c r="D190" s="135"/>
      <c r="E190" s="135"/>
      <c r="F190" s="117"/>
      <c r="G190" s="39"/>
      <c r="H190" s="40"/>
      <c r="I190" s="41"/>
      <c r="J190" s="8"/>
      <c r="K190" s="10"/>
      <c r="L190" s="10"/>
      <c r="M190" s="10"/>
      <c r="N190" s="10"/>
      <c r="O190" s="13"/>
      <c r="P190" s="13"/>
      <c r="Q190" s="13"/>
      <c r="R190" s="13"/>
      <c r="S190" s="13"/>
    </row>
    <row r="191" spans="1:19" x14ac:dyDescent="0.35">
      <c r="A191" s="59">
        <f t="shared" si="6"/>
        <v>1</v>
      </c>
      <c r="B191" s="143"/>
      <c r="C191" s="129"/>
      <c r="D191" s="130"/>
      <c r="E191" s="130"/>
      <c r="F191" s="122"/>
      <c r="G191" s="131"/>
      <c r="H191" s="132"/>
      <c r="I191" s="125"/>
      <c r="J191" s="8"/>
      <c r="K191" s="10"/>
      <c r="L191" s="10"/>
      <c r="M191" s="10"/>
      <c r="N191" s="10"/>
      <c r="O191" s="13"/>
      <c r="P191" s="13"/>
      <c r="Q191" s="13"/>
      <c r="R191" s="13"/>
      <c r="S191" s="13"/>
    </row>
    <row r="192" spans="1:19" x14ac:dyDescent="0.35">
      <c r="A192" s="59">
        <f t="shared" si="6"/>
        <v>1</v>
      </c>
      <c r="B192" s="143"/>
      <c r="C192" s="134"/>
      <c r="D192" s="135"/>
      <c r="E192" s="135"/>
      <c r="F192" s="117"/>
      <c r="G192" s="39"/>
      <c r="H192" s="40"/>
      <c r="I192" s="41"/>
      <c r="J192" s="8"/>
      <c r="K192" s="10"/>
      <c r="L192" s="10"/>
      <c r="M192" s="10"/>
      <c r="N192" s="10"/>
      <c r="O192" s="13"/>
      <c r="P192" s="13"/>
      <c r="Q192" s="13"/>
      <c r="R192" s="13"/>
      <c r="S192" s="13"/>
    </row>
    <row r="193" spans="1:19" x14ac:dyDescent="0.35">
      <c r="A193" s="59">
        <f t="shared" si="6"/>
        <v>1</v>
      </c>
      <c r="B193" s="153"/>
      <c r="C193" s="129"/>
      <c r="D193" s="130"/>
      <c r="E193" s="130"/>
      <c r="F193" s="122"/>
      <c r="G193" s="131"/>
      <c r="H193" s="132"/>
      <c r="I193" s="125"/>
      <c r="J193" s="8"/>
      <c r="K193" s="10"/>
      <c r="L193" s="10"/>
      <c r="M193" s="10"/>
      <c r="N193" s="10"/>
      <c r="O193" s="13"/>
      <c r="P193" s="13"/>
      <c r="Q193" s="13"/>
      <c r="R193" s="13"/>
      <c r="S193" s="13"/>
    </row>
    <row r="194" spans="1:19" x14ac:dyDescent="0.35">
      <c r="A194" s="59">
        <f t="shared" si="6"/>
        <v>1</v>
      </c>
      <c r="B194" s="153"/>
      <c r="C194" s="134"/>
      <c r="D194" s="135"/>
      <c r="E194" s="135"/>
      <c r="F194" s="117"/>
      <c r="G194" s="39"/>
      <c r="H194" s="40"/>
      <c r="I194" s="41"/>
      <c r="J194" s="8"/>
      <c r="K194" s="10"/>
      <c r="L194" s="10"/>
      <c r="M194" s="10"/>
      <c r="N194" s="10"/>
      <c r="O194" s="13"/>
      <c r="P194" s="13"/>
      <c r="Q194" s="13"/>
      <c r="R194" s="13"/>
      <c r="S194" s="13"/>
    </row>
    <row r="195" spans="1:19" x14ac:dyDescent="0.35">
      <c r="A195" s="59">
        <f t="shared" si="6"/>
        <v>1</v>
      </c>
      <c r="B195" s="153"/>
      <c r="C195" s="129"/>
      <c r="D195" s="130"/>
      <c r="E195" s="130"/>
      <c r="F195" s="122"/>
      <c r="G195" s="131"/>
      <c r="H195" s="132"/>
      <c r="I195" s="125"/>
      <c r="J195" s="8"/>
      <c r="K195" s="10"/>
      <c r="L195" s="10"/>
      <c r="M195" s="10"/>
      <c r="N195" s="10"/>
      <c r="O195" s="13"/>
      <c r="P195" s="13"/>
      <c r="Q195" s="13"/>
      <c r="R195" s="13"/>
      <c r="S195" s="13"/>
    </row>
    <row r="196" spans="1:19" x14ac:dyDescent="0.35">
      <c r="A196" s="59">
        <f t="shared" si="6"/>
        <v>1</v>
      </c>
      <c r="B196" s="153"/>
      <c r="C196" s="134"/>
      <c r="D196" s="135"/>
      <c r="E196" s="135"/>
      <c r="F196" s="117"/>
      <c r="G196" s="39"/>
      <c r="H196" s="40"/>
      <c r="I196" s="41"/>
      <c r="J196" s="8"/>
      <c r="K196" s="10"/>
      <c r="L196" s="10"/>
      <c r="M196" s="10"/>
      <c r="N196" s="10"/>
      <c r="O196" s="13"/>
      <c r="P196" s="13"/>
      <c r="Q196" s="13"/>
      <c r="R196" s="13"/>
      <c r="S196" s="13"/>
    </row>
    <row r="197" spans="1:19" x14ac:dyDescent="0.35">
      <c r="A197" s="59">
        <f t="shared" si="6"/>
        <v>1</v>
      </c>
      <c r="B197" s="153"/>
      <c r="C197" s="129"/>
      <c r="D197" s="130"/>
      <c r="E197" s="130"/>
      <c r="F197" s="122"/>
      <c r="G197" s="131"/>
      <c r="H197" s="132"/>
      <c r="I197" s="125"/>
      <c r="J197" s="8"/>
      <c r="K197" s="10"/>
      <c r="L197" s="10"/>
      <c r="M197" s="10"/>
      <c r="N197" s="10"/>
      <c r="O197" s="13"/>
      <c r="P197" s="13"/>
      <c r="Q197" s="13"/>
      <c r="R197" s="13"/>
      <c r="S197" s="13"/>
    </row>
    <row r="198" spans="1:19" x14ac:dyDescent="0.35">
      <c r="A198" s="59">
        <f t="shared" si="6"/>
        <v>1</v>
      </c>
      <c r="B198" s="133"/>
      <c r="C198" s="134"/>
      <c r="D198" s="135"/>
      <c r="E198" s="135"/>
      <c r="F198" s="117"/>
      <c r="G198" s="39"/>
      <c r="H198" s="40"/>
      <c r="I198" s="41"/>
      <c r="J198" s="8"/>
      <c r="K198" s="10"/>
      <c r="L198" s="10"/>
      <c r="M198" s="10"/>
      <c r="N198" s="10"/>
      <c r="O198" s="13"/>
      <c r="P198" s="13"/>
      <c r="Q198" s="13"/>
      <c r="R198" s="13"/>
      <c r="S198" s="13"/>
    </row>
    <row r="199" spans="1:19" x14ac:dyDescent="0.35">
      <c r="A199" s="59" t="str">
        <f t="shared" si="6"/>
        <v/>
      </c>
      <c r="B199" s="145" t="s">
        <v>31</v>
      </c>
      <c r="C199" s="129"/>
      <c r="D199" s="130"/>
      <c r="E199" s="130"/>
      <c r="F199" s="122"/>
      <c r="G199" s="131"/>
      <c r="H199" s="132"/>
      <c r="I199" s="125"/>
      <c r="J199" s="8"/>
      <c r="K199" s="10"/>
      <c r="L199" s="10"/>
      <c r="M199" s="10"/>
      <c r="N199" s="10"/>
      <c r="O199" s="13"/>
      <c r="P199" s="13"/>
      <c r="Q199" s="13"/>
      <c r="R199" s="13"/>
      <c r="S199" s="13"/>
    </row>
    <row r="200" spans="1:19" x14ac:dyDescent="0.35">
      <c r="A200" s="59">
        <f t="shared" si="6"/>
        <v>1</v>
      </c>
      <c r="B200" s="145"/>
      <c r="C200" s="134"/>
      <c r="D200" s="135"/>
      <c r="E200" s="135"/>
      <c r="F200" s="117"/>
      <c r="G200" s="39"/>
      <c r="H200" s="40"/>
      <c r="I200" s="41"/>
      <c r="J200" s="8"/>
      <c r="K200" s="10"/>
      <c r="L200" s="10"/>
      <c r="M200" s="10"/>
      <c r="N200" s="10"/>
      <c r="O200" s="13"/>
      <c r="P200" s="13"/>
      <c r="Q200" s="13"/>
      <c r="R200" s="13"/>
      <c r="S200" s="13"/>
    </row>
    <row r="201" spans="1:19" x14ac:dyDescent="0.35">
      <c r="A201" s="59">
        <f t="shared" si="6"/>
        <v>1</v>
      </c>
      <c r="B201" s="145"/>
      <c r="C201" s="129"/>
      <c r="D201" s="130"/>
      <c r="E201" s="130"/>
      <c r="F201" s="122"/>
      <c r="G201" s="131"/>
      <c r="H201" s="132"/>
      <c r="I201" s="125"/>
      <c r="J201" s="8"/>
      <c r="K201" s="10"/>
      <c r="L201" s="10"/>
      <c r="M201" s="10"/>
      <c r="N201" s="10"/>
      <c r="O201" s="13"/>
      <c r="P201" s="13"/>
      <c r="Q201" s="13"/>
      <c r="R201" s="13"/>
      <c r="S201" s="13"/>
    </row>
    <row r="202" spans="1:19" x14ac:dyDescent="0.35">
      <c r="A202" s="59">
        <f t="shared" si="6"/>
        <v>1</v>
      </c>
      <c r="B202" s="145"/>
      <c r="C202" s="134"/>
      <c r="D202" s="135"/>
      <c r="E202" s="135"/>
      <c r="F202" s="117"/>
      <c r="G202" s="39"/>
      <c r="H202" s="40"/>
      <c r="I202" s="41"/>
      <c r="J202" s="8"/>
      <c r="K202" s="10"/>
      <c r="L202" s="10"/>
      <c r="M202" s="10"/>
      <c r="N202" s="10"/>
      <c r="O202" s="13"/>
      <c r="P202" s="13"/>
      <c r="Q202" s="13"/>
      <c r="R202" s="13"/>
      <c r="S202" s="13"/>
    </row>
    <row r="203" spans="1:19" x14ac:dyDescent="0.35">
      <c r="A203" s="59">
        <f t="shared" si="6"/>
        <v>1</v>
      </c>
      <c r="B203" s="145"/>
      <c r="C203" s="129"/>
      <c r="D203" s="130"/>
      <c r="E203" s="130"/>
      <c r="F203" s="122"/>
      <c r="G203" s="131"/>
      <c r="H203" s="132"/>
      <c r="I203" s="125"/>
      <c r="J203" s="8"/>
      <c r="K203" s="10"/>
      <c r="L203" s="10"/>
      <c r="M203" s="10"/>
      <c r="N203" s="10"/>
      <c r="O203" s="13"/>
      <c r="P203" s="13"/>
      <c r="Q203" s="13"/>
      <c r="R203" s="13"/>
      <c r="S203" s="13"/>
    </row>
    <row r="204" spans="1:19" x14ac:dyDescent="0.35">
      <c r="A204" s="59">
        <f t="shared" si="6"/>
        <v>1</v>
      </c>
      <c r="B204" s="145"/>
      <c r="C204" s="134"/>
      <c r="D204" s="135"/>
      <c r="E204" s="135"/>
      <c r="F204" s="117"/>
      <c r="G204" s="39"/>
      <c r="H204" s="40"/>
      <c r="I204" s="41"/>
      <c r="J204" s="8"/>
      <c r="K204" s="10"/>
      <c r="L204" s="10"/>
      <c r="M204" s="10"/>
      <c r="N204" s="10"/>
      <c r="O204" s="13"/>
      <c r="P204" s="13"/>
      <c r="Q204" s="13"/>
      <c r="R204" s="13"/>
      <c r="S204" s="13"/>
    </row>
    <row r="205" spans="1:19" x14ac:dyDescent="0.35">
      <c r="A205" s="59">
        <f t="shared" si="6"/>
        <v>1</v>
      </c>
      <c r="B205" s="145"/>
      <c r="C205" s="129"/>
      <c r="D205" s="130"/>
      <c r="E205" s="130"/>
      <c r="F205" s="122"/>
      <c r="G205" s="131"/>
      <c r="H205" s="132"/>
      <c r="I205" s="125"/>
      <c r="J205" s="8"/>
      <c r="K205" s="10"/>
      <c r="L205" s="10"/>
      <c r="M205" s="10"/>
      <c r="N205" s="10"/>
      <c r="O205" s="13"/>
      <c r="P205" s="13"/>
      <c r="Q205" s="13"/>
      <c r="R205" s="13"/>
      <c r="S205" s="13"/>
    </row>
    <row r="206" spans="1:19" x14ac:dyDescent="0.35">
      <c r="A206" s="59">
        <f t="shared" si="6"/>
        <v>1</v>
      </c>
      <c r="B206" s="145"/>
      <c r="C206" s="134"/>
      <c r="D206" s="135"/>
      <c r="E206" s="135"/>
      <c r="F206" s="117"/>
      <c r="G206" s="39"/>
      <c r="H206" s="40"/>
      <c r="I206" s="41"/>
      <c r="J206" s="8"/>
      <c r="K206" s="10"/>
      <c r="L206" s="10"/>
      <c r="M206" s="10"/>
      <c r="N206" s="10"/>
      <c r="O206" s="13"/>
      <c r="P206" s="13"/>
      <c r="Q206" s="13"/>
      <c r="R206" s="13"/>
      <c r="S206" s="13"/>
    </row>
    <row r="207" spans="1:19" x14ac:dyDescent="0.35">
      <c r="A207" s="59">
        <f t="shared" si="6"/>
        <v>1</v>
      </c>
      <c r="B207" s="145"/>
      <c r="C207" s="129"/>
      <c r="D207" s="130"/>
      <c r="E207" s="130"/>
      <c r="F207" s="122"/>
      <c r="G207" s="131"/>
      <c r="H207" s="132"/>
      <c r="I207" s="125"/>
      <c r="J207" s="8"/>
      <c r="K207" s="10"/>
      <c r="L207" s="10"/>
      <c r="M207" s="10"/>
      <c r="N207" s="10"/>
      <c r="O207" s="13"/>
      <c r="P207" s="13"/>
      <c r="Q207" s="13"/>
      <c r="R207" s="13"/>
      <c r="S207" s="13"/>
    </row>
    <row r="208" spans="1:19" x14ac:dyDescent="0.35">
      <c r="A208" s="59">
        <f t="shared" si="6"/>
        <v>1</v>
      </c>
      <c r="B208" s="145"/>
      <c r="C208" s="134"/>
      <c r="D208" s="135"/>
      <c r="E208" s="135"/>
      <c r="F208" s="117"/>
      <c r="G208" s="39"/>
      <c r="H208" s="40"/>
      <c r="I208" s="41"/>
      <c r="J208" s="8"/>
      <c r="K208" s="10"/>
      <c r="L208" s="10"/>
      <c r="M208" s="10"/>
      <c r="N208" s="10"/>
      <c r="O208" s="13"/>
      <c r="P208" s="13"/>
      <c r="Q208" s="13"/>
      <c r="R208" s="13"/>
      <c r="S208" s="13"/>
    </row>
    <row r="209" spans="1:19" x14ac:dyDescent="0.35">
      <c r="A209" s="59">
        <f t="shared" si="6"/>
        <v>1</v>
      </c>
      <c r="B209" s="147"/>
      <c r="C209" s="129"/>
      <c r="D209" s="130"/>
      <c r="E209" s="130"/>
      <c r="F209" s="122"/>
      <c r="G209" s="131"/>
      <c r="H209" s="132"/>
      <c r="I209" s="125"/>
      <c r="J209" s="8"/>
      <c r="K209" s="10"/>
      <c r="L209" s="10"/>
      <c r="M209" s="10"/>
      <c r="N209" s="10"/>
      <c r="O209" s="13"/>
      <c r="P209" s="13"/>
      <c r="Q209" s="13"/>
      <c r="R209" s="13"/>
      <c r="S209" s="13"/>
    </row>
    <row r="210" spans="1:19" ht="21" customHeight="1" x14ac:dyDescent="0.35">
      <c r="A210" s="59">
        <f t="shared" si="6"/>
        <v>1</v>
      </c>
      <c r="B210" s="133"/>
      <c r="C210" s="134"/>
      <c r="D210" s="135"/>
      <c r="E210" s="135"/>
      <c r="F210" s="117"/>
      <c r="G210" s="39"/>
      <c r="H210" s="40"/>
      <c r="I210" s="41"/>
      <c r="J210" s="8"/>
      <c r="K210" s="10"/>
      <c r="L210" s="10"/>
      <c r="M210" s="10"/>
      <c r="N210" s="10"/>
      <c r="O210" s="13"/>
      <c r="P210" s="13"/>
      <c r="Q210" s="13"/>
      <c r="R210" s="13"/>
      <c r="S210" s="13"/>
    </row>
    <row r="211" spans="1:19" ht="21" customHeight="1" x14ac:dyDescent="0.4">
      <c r="A211" s="59" t="str">
        <f t="shared" si="6"/>
        <v/>
      </c>
      <c r="B211" s="38" t="s">
        <v>40</v>
      </c>
      <c r="C211" s="24"/>
      <c r="D211" s="24"/>
      <c r="E211" s="24"/>
      <c r="F211" s="24"/>
      <c r="G211" s="24"/>
      <c r="H211" s="136"/>
      <c r="I211" s="137"/>
      <c r="J211" s="8"/>
      <c r="K211" s="10"/>
      <c r="L211" s="10"/>
      <c r="M211" s="10"/>
      <c r="N211" s="10"/>
      <c r="O211" s="13"/>
      <c r="P211" s="13"/>
      <c r="Q211" s="13"/>
      <c r="R211" s="13"/>
      <c r="S211" s="13"/>
    </row>
    <row r="212" spans="1:19" ht="15" thickBot="1" x14ac:dyDescent="0.4">
      <c r="A212" s="59" t="str">
        <f t="shared" si="6"/>
        <v/>
      </c>
      <c r="B212" s="44" t="s">
        <v>29</v>
      </c>
      <c r="C212" s="138"/>
      <c r="D212" s="46"/>
      <c r="E212" s="46"/>
      <c r="F212" s="46"/>
      <c r="G212" s="47"/>
      <c r="H212" s="48"/>
      <c r="I212" s="49"/>
      <c r="J212" s="8"/>
      <c r="K212" s="10"/>
      <c r="L212" s="10"/>
      <c r="M212" s="10"/>
      <c r="N212" s="10"/>
      <c r="O212" s="13"/>
      <c r="P212" s="13"/>
      <c r="Q212" s="13"/>
      <c r="R212" s="13"/>
      <c r="S212" s="13"/>
    </row>
    <row r="213" spans="1:19" ht="15" thickTop="1" x14ac:dyDescent="0.35">
      <c r="A213" s="59">
        <f t="shared" si="6"/>
        <v>10</v>
      </c>
      <c r="B213" s="139">
        <v>44105</v>
      </c>
      <c r="C213" s="105"/>
      <c r="D213" s="105"/>
      <c r="E213" s="105"/>
      <c r="F213" s="105"/>
      <c r="G213" s="106"/>
      <c r="H213" s="107"/>
      <c r="I213" s="108"/>
      <c r="J213" s="8"/>
      <c r="K213" s="10"/>
      <c r="L213" s="10"/>
      <c r="M213" s="10"/>
      <c r="N213" s="10"/>
      <c r="O213" s="13"/>
      <c r="P213" s="13"/>
      <c r="Q213" s="13"/>
      <c r="R213" s="13"/>
      <c r="S213" s="13"/>
    </row>
    <row r="214" spans="1:19" x14ac:dyDescent="0.35">
      <c r="A214" s="59">
        <f t="shared" si="6"/>
        <v>1</v>
      </c>
      <c r="B214" s="140">
        <f>MONTH($B213)</f>
        <v>10</v>
      </c>
      <c r="C214" s="141"/>
      <c r="D214" s="110"/>
      <c r="E214" s="110"/>
      <c r="F214" s="110"/>
      <c r="G214" s="111"/>
      <c r="H214" s="142"/>
      <c r="I214" s="113"/>
      <c r="J214" s="8"/>
      <c r="K214" s="10"/>
      <c r="L214" s="10"/>
      <c r="M214" s="10"/>
      <c r="N214" s="10"/>
      <c r="O214" s="13"/>
      <c r="P214" s="13"/>
      <c r="Q214" s="13"/>
      <c r="R214" s="13"/>
      <c r="S214" s="13"/>
    </row>
    <row r="215" spans="1:19" x14ac:dyDescent="0.35">
      <c r="A215" s="59" t="str">
        <f t="shared" si="6"/>
        <v/>
      </c>
      <c r="B215" s="143" t="s">
        <v>30</v>
      </c>
      <c r="C215" s="129"/>
      <c r="D215" s="130"/>
      <c r="E215" s="130"/>
      <c r="F215" s="122"/>
      <c r="G215" s="131"/>
      <c r="H215" s="132"/>
      <c r="I215" s="125"/>
      <c r="J215" s="8"/>
      <c r="K215" s="10"/>
      <c r="L215" s="10"/>
      <c r="M215" s="10"/>
      <c r="N215" s="10"/>
      <c r="O215" s="13"/>
      <c r="P215" s="13"/>
      <c r="Q215" s="13"/>
      <c r="R215" s="13"/>
      <c r="S215" s="13"/>
    </row>
    <row r="216" spans="1:19" x14ac:dyDescent="0.35">
      <c r="A216" s="59">
        <f t="shared" si="6"/>
        <v>1</v>
      </c>
      <c r="B216" s="143"/>
      <c r="C216" s="134"/>
      <c r="D216" s="135"/>
      <c r="E216" s="135"/>
      <c r="F216" s="117"/>
      <c r="G216" s="39"/>
      <c r="H216" s="40"/>
      <c r="I216" s="41"/>
      <c r="J216" s="8"/>
      <c r="K216" s="10"/>
      <c r="L216" s="10"/>
      <c r="M216" s="10"/>
      <c r="N216" s="10"/>
      <c r="O216" s="13"/>
      <c r="P216" s="13"/>
      <c r="Q216" s="13"/>
      <c r="R216" s="13"/>
      <c r="S216" s="13"/>
    </row>
    <row r="217" spans="1:19" x14ac:dyDescent="0.35">
      <c r="A217" s="59">
        <f t="shared" si="6"/>
        <v>1</v>
      </c>
      <c r="B217" s="143"/>
      <c r="C217" s="129"/>
      <c r="D217" s="130"/>
      <c r="E217" s="130"/>
      <c r="F217" s="122"/>
      <c r="G217" s="131"/>
      <c r="H217" s="132"/>
      <c r="I217" s="125"/>
      <c r="J217" s="8"/>
      <c r="K217" s="10"/>
      <c r="L217" s="10"/>
      <c r="M217" s="10"/>
      <c r="N217" s="10"/>
      <c r="O217" s="13"/>
      <c r="P217" s="13"/>
      <c r="Q217" s="13"/>
      <c r="R217" s="13"/>
      <c r="S217" s="13"/>
    </row>
    <row r="218" spans="1:19" x14ac:dyDescent="0.35">
      <c r="A218" s="59">
        <f t="shared" si="6"/>
        <v>1</v>
      </c>
      <c r="B218" s="143"/>
      <c r="C218" s="134"/>
      <c r="D218" s="135"/>
      <c r="E218" s="135"/>
      <c r="F218" s="117"/>
      <c r="G218" s="39"/>
      <c r="H218" s="40"/>
      <c r="I218" s="41"/>
      <c r="J218" s="8"/>
      <c r="K218" s="10"/>
      <c r="L218" s="10"/>
      <c r="M218" s="10"/>
      <c r="N218" s="10"/>
      <c r="O218" s="13"/>
      <c r="P218" s="13"/>
      <c r="Q218" s="13"/>
      <c r="R218" s="13"/>
      <c r="S218" s="13"/>
    </row>
    <row r="219" spans="1:19" x14ac:dyDescent="0.35">
      <c r="A219" s="59">
        <f t="shared" si="6"/>
        <v>1</v>
      </c>
      <c r="B219" s="143"/>
      <c r="C219" s="129"/>
      <c r="D219" s="130"/>
      <c r="E219" s="130"/>
      <c r="F219" s="122"/>
      <c r="G219" s="131"/>
      <c r="H219" s="132"/>
      <c r="I219" s="125"/>
      <c r="J219" s="8"/>
      <c r="K219" s="10"/>
      <c r="L219" s="10"/>
      <c r="M219" s="10"/>
      <c r="N219" s="10"/>
      <c r="O219" s="13"/>
      <c r="P219" s="13"/>
      <c r="Q219" s="13"/>
      <c r="R219" s="13"/>
      <c r="S219" s="13"/>
    </row>
    <row r="220" spans="1:19" x14ac:dyDescent="0.35">
      <c r="A220" s="59">
        <f t="shared" si="6"/>
        <v>1</v>
      </c>
      <c r="B220" s="143"/>
      <c r="C220" s="134"/>
      <c r="D220" s="135"/>
      <c r="E220" s="135"/>
      <c r="F220" s="117"/>
      <c r="G220" s="39"/>
      <c r="H220" s="40"/>
      <c r="I220" s="41"/>
      <c r="J220" s="8"/>
      <c r="K220" s="10"/>
      <c r="L220" s="10"/>
      <c r="M220" s="10"/>
      <c r="N220" s="10"/>
      <c r="O220" s="13"/>
      <c r="P220" s="13"/>
      <c r="Q220" s="13"/>
      <c r="R220" s="13"/>
      <c r="S220" s="13"/>
    </row>
    <row r="221" spans="1:19" x14ac:dyDescent="0.35">
      <c r="A221" s="59">
        <f t="shared" si="6"/>
        <v>1</v>
      </c>
      <c r="B221" s="143"/>
      <c r="C221" s="129"/>
      <c r="D221" s="130"/>
      <c r="E221" s="130"/>
      <c r="F221" s="122"/>
      <c r="G221" s="131"/>
      <c r="H221" s="132"/>
      <c r="I221" s="125"/>
      <c r="J221" s="8"/>
      <c r="K221" s="10"/>
      <c r="L221" s="10"/>
      <c r="M221" s="10"/>
      <c r="N221" s="10"/>
      <c r="O221" s="13"/>
      <c r="P221" s="13"/>
      <c r="Q221" s="13"/>
      <c r="R221" s="13"/>
      <c r="S221" s="13"/>
    </row>
    <row r="222" spans="1:19" x14ac:dyDescent="0.35">
      <c r="A222" s="59">
        <f t="shared" ref="A222:A285" si="7">IFERROR(MONTH($B222),"")</f>
        <v>1</v>
      </c>
      <c r="B222" s="143"/>
      <c r="C222" s="134"/>
      <c r="D222" s="135"/>
      <c r="E222" s="135"/>
      <c r="F222" s="117"/>
      <c r="G222" s="39"/>
      <c r="H222" s="40"/>
      <c r="I222" s="41"/>
      <c r="J222" s="8"/>
      <c r="K222" s="10"/>
      <c r="L222" s="10"/>
      <c r="M222" s="10"/>
      <c r="N222" s="10"/>
      <c r="O222" s="13"/>
      <c r="P222" s="13"/>
      <c r="Q222" s="13"/>
      <c r="R222" s="13"/>
      <c r="S222" s="13"/>
    </row>
    <row r="223" spans="1:19" x14ac:dyDescent="0.35">
      <c r="A223" s="59">
        <f t="shared" si="7"/>
        <v>1</v>
      </c>
      <c r="B223" s="143"/>
      <c r="C223" s="129"/>
      <c r="D223" s="130"/>
      <c r="E223" s="130"/>
      <c r="F223" s="122"/>
      <c r="G223" s="131"/>
      <c r="H223" s="132"/>
      <c r="I223" s="125"/>
      <c r="J223" s="8"/>
      <c r="K223" s="10"/>
      <c r="L223" s="10"/>
      <c r="M223" s="10"/>
      <c r="N223" s="10"/>
      <c r="O223" s="13"/>
      <c r="P223" s="13"/>
      <c r="Q223" s="13"/>
      <c r="R223" s="13"/>
      <c r="S223" s="13"/>
    </row>
    <row r="224" spans="1:19" x14ac:dyDescent="0.35">
      <c r="A224" s="59">
        <f t="shared" si="7"/>
        <v>1</v>
      </c>
      <c r="B224" s="143"/>
      <c r="C224" s="134"/>
      <c r="D224" s="135"/>
      <c r="E224" s="135"/>
      <c r="F224" s="117"/>
      <c r="G224" s="39"/>
      <c r="H224" s="40"/>
      <c r="I224" s="41"/>
      <c r="J224" s="8"/>
      <c r="K224" s="10"/>
      <c r="L224" s="10"/>
      <c r="M224" s="10"/>
      <c r="N224" s="10"/>
      <c r="O224" s="13"/>
      <c r="P224" s="13"/>
      <c r="Q224" s="13"/>
      <c r="R224" s="13"/>
      <c r="S224" s="13"/>
    </row>
    <row r="225" spans="1:19" x14ac:dyDescent="0.35">
      <c r="A225" s="59">
        <f t="shared" si="7"/>
        <v>1</v>
      </c>
      <c r="B225" s="144"/>
      <c r="C225" s="129"/>
      <c r="D225" s="130"/>
      <c r="E225" s="130"/>
      <c r="F225" s="122"/>
      <c r="G225" s="131"/>
      <c r="H225" s="132"/>
      <c r="I225" s="125"/>
      <c r="J225" s="8"/>
      <c r="K225" s="10"/>
      <c r="L225" s="10"/>
      <c r="M225" s="10"/>
      <c r="N225" s="10"/>
      <c r="O225" s="13"/>
      <c r="P225" s="13"/>
      <c r="Q225" s="13"/>
      <c r="R225" s="13"/>
      <c r="S225" s="13"/>
    </row>
    <row r="226" spans="1:19" x14ac:dyDescent="0.35">
      <c r="A226" s="59" t="str">
        <f t="shared" si="7"/>
        <v/>
      </c>
      <c r="B226" s="145" t="s">
        <v>31</v>
      </c>
      <c r="C226" s="134"/>
      <c r="D226" s="135"/>
      <c r="E226" s="135"/>
      <c r="F226" s="117"/>
      <c r="G226" s="39"/>
      <c r="H226" s="40"/>
      <c r="I226" s="41"/>
      <c r="J226" s="8"/>
      <c r="K226" s="10"/>
      <c r="L226" s="10"/>
      <c r="M226" s="10"/>
      <c r="N226" s="10"/>
      <c r="O226" s="13"/>
      <c r="P226" s="13"/>
      <c r="Q226" s="13"/>
      <c r="R226" s="13"/>
      <c r="S226" s="13"/>
    </row>
    <row r="227" spans="1:19" x14ac:dyDescent="0.35">
      <c r="A227" s="59">
        <f t="shared" si="7"/>
        <v>1</v>
      </c>
      <c r="B227" s="145"/>
      <c r="C227" s="129"/>
      <c r="D227" s="130"/>
      <c r="E227" s="130"/>
      <c r="F227" s="122"/>
      <c r="G227" s="131"/>
      <c r="H227" s="132"/>
      <c r="I227" s="125"/>
      <c r="J227" s="8"/>
      <c r="K227" s="10"/>
      <c r="L227" s="10"/>
      <c r="M227" s="10"/>
      <c r="N227" s="10"/>
      <c r="O227" s="13"/>
      <c r="P227" s="13"/>
      <c r="Q227" s="13"/>
      <c r="R227" s="13"/>
      <c r="S227" s="13"/>
    </row>
    <row r="228" spans="1:19" x14ac:dyDescent="0.35">
      <c r="A228" s="59">
        <f t="shared" si="7"/>
        <v>1</v>
      </c>
      <c r="B228" s="145"/>
      <c r="C228" s="134"/>
      <c r="D228" s="135"/>
      <c r="E228" s="135"/>
      <c r="F228" s="117"/>
      <c r="G228" s="39"/>
      <c r="H228" s="40"/>
      <c r="I228" s="41"/>
      <c r="J228" s="8"/>
      <c r="K228" s="10"/>
      <c r="L228" s="10"/>
      <c r="M228" s="10"/>
      <c r="N228" s="10"/>
      <c r="O228" s="13"/>
      <c r="P228" s="13"/>
      <c r="Q228" s="13"/>
      <c r="R228" s="13"/>
      <c r="S228" s="13"/>
    </row>
    <row r="229" spans="1:19" x14ac:dyDescent="0.35">
      <c r="A229" s="59">
        <f t="shared" si="7"/>
        <v>1</v>
      </c>
      <c r="B229" s="145"/>
      <c r="C229" s="129"/>
      <c r="D229" s="130"/>
      <c r="E229" s="130"/>
      <c r="F229" s="122"/>
      <c r="G229" s="131"/>
      <c r="H229" s="132"/>
      <c r="I229" s="125"/>
      <c r="J229" s="8"/>
      <c r="K229" s="10"/>
      <c r="L229" s="10"/>
      <c r="M229" s="10"/>
      <c r="N229" s="10"/>
      <c r="O229" s="13"/>
      <c r="P229" s="13"/>
      <c r="Q229" s="13"/>
      <c r="R229" s="13"/>
      <c r="S229" s="13"/>
    </row>
    <row r="230" spans="1:19" x14ac:dyDescent="0.35">
      <c r="A230" s="59">
        <f t="shared" si="7"/>
        <v>1</v>
      </c>
      <c r="B230" s="145"/>
      <c r="C230" s="134"/>
      <c r="D230" s="135"/>
      <c r="E230" s="135"/>
      <c r="F230" s="117"/>
      <c r="G230" s="39"/>
      <c r="H230" s="40"/>
      <c r="I230" s="41"/>
      <c r="J230" s="8"/>
      <c r="K230" s="10"/>
      <c r="L230" s="10"/>
      <c r="M230" s="10"/>
      <c r="N230" s="10"/>
      <c r="O230" s="13"/>
      <c r="P230" s="13"/>
      <c r="Q230" s="13"/>
      <c r="R230" s="13"/>
      <c r="S230" s="13"/>
    </row>
    <row r="231" spans="1:19" x14ac:dyDescent="0.35">
      <c r="A231" s="59">
        <f t="shared" si="7"/>
        <v>1</v>
      </c>
      <c r="B231" s="145"/>
      <c r="C231" s="129"/>
      <c r="D231" s="130"/>
      <c r="E231" s="130"/>
      <c r="F231" s="122"/>
      <c r="G231" s="131"/>
      <c r="H231" s="132"/>
      <c r="I231" s="125"/>
      <c r="J231" s="8"/>
      <c r="K231" s="10"/>
      <c r="L231" s="10"/>
      <c r="M231" s="10"/>
      <c r="N231" s="10"/>
      <c r="O231" s="13"/>
      <c r="P231" s="13"/>
      <c r="Q231" s="13"/>
      <c r="R231" s="13"/>
      <c r="S231" s="13"/>
    </row>
    <row r="232" spans="1:19" x14ac:dyDescent="0.35">
      <c r="A232" s="59">
        <f t="shared" si="7"/>
        <v>1</v>
      </c>
      <c r="B232" s="145"/>
      <c r="C232" s="134"/>
      <c r="D232" s="135"/>
      <c r="E232" s="135"/>
      <c r="F232" s="117"/>
      <c r="G232" s="39"/>
      <c r="H232" s="40"/>
      <c r="I232" s="41"/>
      <c r="J232" s="8"/>
      <c r="K232" s="10"/>
      <c r="L232" s="10"/>
      <c r="M232" s="10"/>
      <c r="N232" s="10"/>
      <c r="O232" s="13"/>
      <c r="P232" s="13"/>
      <c r="Q232" s="13"/>
      <c r="R232" s="13"/>
      <c r="S232" s="13"/>
    </row>
    <row r="233" spans="1:19" x14ac:dyDescent="0.35">
      <c r="A233" s="59">
        <f t="shared" si="7"/>
        <v>1</v>
      </c>
      <c r="B233" s="145"/>
      <c r="C233" s="129"/>
      <c r="D233" s="130"/>
      <c r="E233" s="130"/>
      <c r="F233" s="122"/>
      <c r="G233" s="131"/>
      <c r="H233" s="132"/>
      <c r="I233" s="125"/>
      <c r="J233" s="8"/>
      <c r="K233" s="10"/>
      <c r="L233" s="10"/>
      <c r="M233" s="10"/>
      <c r="N233" s="10"/>
      <c r="O233" s="13"/>
      <c r="P233" s="13"/>
      <c r="Q233" s="13"/>
      <c r="R233" s="13"/>
      <c r="S233" s="13"/>
    </row>
    <row r="234" spans="1:19" x14ac:dyDescent="0.35">
      <c r="A234" s="59">
        <f t="shared" si="7"/>
        <v>1</v>
      </c>
      <c r="B234" s="145"/>
      <c r="C234" s="134"/>
      <c r="D234" s="135"/>
      <c r="E234" s="135"/>
      <c r="F234" s="117"/>
      <c r="G234" s="39"/>
      <c r="H234" s="40"/>
      <c r="I234" s="41"/>
      <c r="J234" s="8"/>
      <c r="K234" s="10"/>
      <c r="L234" s="10"/>
      <c r="M234" s="10"/>
      <c r="N234" s="10"/>
      <c r="O234" s="13"/>
      <c r="P234" s="13"/>
      <c r="Q234" s="13"/>
      <c r="R234" s="13"/>
      <c r="S234" s="13"/>
    </row>
    <row r="235" spans="1:19" x14ac:dyDescent="0.35">
      <c r="A235" s="59">
        <f t="shared" si="7"/>
        <v>1</v>
      </c>
      <c r="B235" s="145"/>
      <c r="C235" s="129"/>
      <c r="D235" s="130"/>
      <c r="E235" s="130"/>
      <c r="F235" s="122"/>
      <c r="G235" s="131"/>
      <c r="H235" s="132"/>
      <c r="I235" s="125"/>
      <c r="J235" s="8"/>
      <c r="K235" s="10"/>
      <c r="L235" s="10"/>
      <c r="M235" s="10"/>
      <c r="N235" s="10"/>
      <c r="O235" s="13"/>
      <c r="P235" s="13"/>
      <c r="Q235" s="13"/>
      <c r="R235" s="13"/>
      <c r="S235" s="13"/>
    </row>
    <row r="236" spans="1:19" x14ac:dyDescent="0.35">
      <c r="A236" s="59">
        <f t="shared" si="7"/>
        <v>1</v>
      </c>
      <c r="B236" s="147"/>
      <c r="C236" s="134"/>
      <c r="D236" s="135"/>
      <c r="E236" s="135"/>
      <c r="F236" s="117"/>
      <c r="G236" s="39"/>
      <c r="H236" s="40"/>
      <c r="I236" s="41"/>
      <c r="J236" s="8"/>
      <c r="K236" s="10"/>
      <c r="L236" s="10"/>
      <c r="M236" s="10"/>
      <c r="N236" s="10"/>
      <c r="O236" s="13"/>
      <c r="P236" s="13"/>
      <c r="Q236" s="13"/>
      <c r="R236" s="13"/>
      <c r="S236" s="13"/>
    </row>
    <row r="237" spans="1:19" ht="21" customHeight="1" x14ac:dyDescent="0.35">
      <c r="A237" s="59">
        <f t="shared" si="7"/>
        <v>1</v>
      </c>
      <c r="B237" s="144"/>
      <c r="C237" s="129"/>
      <c r="D237" s="130"/>
      <c r="E237" s="130"/>
      <c r="F237" s="122"/>
      <c r="G237" s="131"/>
      <c r="H237" s="132"/>
      <c r="I237" s="125"/>
      <c r="J237" s="8"/>
      <c r="K237" s="10"/>
      <c r="L237" s="10"/>
      <c r="M237" s="10"/>
      <c r="N237" s="10"/>
      <c r="O237" s="13"/>
      <c r="P237" s="13"/>
      <c r="Q237" s="13"/>
      <c r="R237" s="13"/>
      <c r="S237" s="13"/>
    </row>
    <row r="238" spans="1:19" ht="21" customHeight="1" x14ac:dyDescent="0.4">
      <c r="A238" s="59" t="str">
        <f t="shared" si="7"/>
        <v/>
      </c>
      <c r="B238" s="38" t="s">
        <v>41</v>
      </c>
      <c r="C238" s="154"/>
      <c r="D238" s="154"/>
      <c r="E238" s="154"/>
      <c r="F238" s="154"/>
      <c r="G238" s="154"/>
      <c r="H238" s="155"/>
      <c r="I238" s="96"/>
      <c r="J238" s="8"/>
      <c r="K238" s="10"/>
      <c r="L238" s="10"/>
      <c r="M238" s="10"/>
      <c r="N238" s="10"/>
      <c r="O238" s="13"/>
      <c r="P238" s="13"/>
      <c r="Q238" s="13"/>
      <c r="R238" s="13"/>
      <c r="S238" s="13"/>
    </row>
    <row r="239" spans="1:19" ht="15" thickBot="1" x14ac:dyDescent="0.4">
      <c r="A239" s="59" t="str">
        <f t="shared" si="7"/>
        <v/>
      </c>
      <c r="B239" s="44" t="s">
        <v>29</v>
      </c>
      <c r="C239" s="138" t="s">
        <v>34</v>
      </c>
      <c r="D239" s="46"/>
      <c r="E239" s="46"/>
      <c r="F239" s="46"/>
      <c r="G239" s="47"/>
      <c r="H239" s="48"/>
      <c r="I239" s="49"/>
      <c r="J239" s="8"/>
      <c r="K239" s="10"/>
      <c r="L239" s="10"/>
      <c r="M239" s="10"/>
      <c r="N239" s="10"/>
      <c r="O239" s="13"/>
      <c r="P239" s="13"/>
      <c r="Q239" s="13"/>
      <c r="R239" s="13"/>
      <c r="S239" s="13"/>
    </row>
    <row r="240" spans="1:19" ht="15" thickTop="1" x14ac:dyDescent="0.35">
      <c r="A240" s="59">
        <f t="shared" si="7"/>
        <v>11</v>
      </c>
      <c r="B240" s="104">
        <v>44136</v>
      </c>
      <c r="C240" s="105"/>
      <c r="D240" s="105"/>
      <c r="E240" s="105"/>
      <c r="F240" s="105"/>
      <c r="G240" s="106"/>
      <c r="H240" s="107"/>
      <c r="I240" s="108"/>
      <c r="J240" s="8"/>
      <c r="K240" s="10"/>
      <c r="L240" s="10"/>
      <c r="M240" s="10"/>
      <c r="N240" s="10"/>
      <c r="O240" s="13"/>
      <c r="P240" s="13"/>
      <c r="Q240" s="13"/>
      <c r="R240" s="13"/>
      <c r="S240" s="13"/>
    </row>
    <row r="241" spans="1:19" x14ac:dyDescent="0.35">
      <c r="A241" s="59">
        <f t="shared" si="7"/>
        <v>1</v>
      </c>
      <c r="B241" s="140">
        <f>MONTH($B240)</f>
        <v>11</v>
      </c>
      <c r="C241" s="141"/>
      <c r="D241" s="110"/>
      <c r="E241" s="110"/>
      <c r="F241" s="110"/>
      <c r="G241" s="111"/>
      <c r="H241" s="142"/>
      <c r="I241" s="113"/>
      <c r="J241" s="8"/>
      <c r="K241" s="10"/>
      <c r="L241" s="10"/>
      <c r="M241" s="10"/>
      <c r="N241" s="10"/>
      <c r="O241" s="13"/>
      <c r="P241" s="13"/>
      <c r="Q241" s="13"/>
      <c r="R241" s="13"/>
      <c r="S241" s="13"/>
    </row>
    <row r="242" spans="1:19" x14ac:dyDescent="0.35">
      <c r="A242" s="59" t="str">
        <f t="shared" si="7"/>
        <v/>
      </c>
      <c r="B242" s="143" t="s">
        <v>30</v>
      </c>
      <c r="C242" s="134"/>
      <c r="D242" s="135"/>
      <c r="E242" s="135"/>
      <c r="F242" s="117"/>
      <c r="G242" s="39"/>
      <c r="H242" s="40"/>
      <c r="I242" s="41"/>
      <c r="J242" s="8"/>
      <c r="K242" s="10"/>
      <c r="L242" s="10"/>
      <c r="M242" s="10"/>
      <c r="N242" s="10"/>
      <c r="O242" s="13"/>
      <c r="P242" s="13"/>
      <c r="Q242" s="13"/>
      <c r="R242" s="13"/>
      <c r="S242" s="13"/>
    </row>
    <row r="243" spans="1:19" x14ac:dyDescent="0.35">
      <c r="A243" s="59">
        <f t="shared" si="7"/>
        <v>1</v>
      </c>
      <c r="B243" s="143"/>
      <c r="C243" s="129"/>
      <c r="D243" s="130"/>
      <c r="E243" s="130"/>
      <c r="F243" s="122"/>
      <c r="G243" s="131"/>
      <c r="H243" s="132"/>
      <c r="I243" s="125"/>
      <c r="J243" s="8"/>
      <c r="K243" s="10"/>
      <c r="L243" s="10"/>
      <c r="M243" s="10"/>
      <c r="N243" s="10"/>
      <c r="O243" s="13"/>
      <c r="P243" s="13"/>
      <c r="Q243" s="13"/>
      <c r="R243" s="13"/>
      <c r="S243" s="13"/>
    </row>
    <row r="244" spans="1:19" x14ac:dyDescent="0.35">
      <c r="A244" s="59">
        <f t="shared" si="7"/>
        <v>1</v>
      </c>
      <c r="B244" s="143"/>
      <c r="C244" s="134"/>
      <c r="D244" s="135"/>
      <c r="E244" s="135"/>
      <c r="F244" s="117"/>
      <c r="G244" s="39"/>
      <c r="H244" s="40"/>
      <c r="I244" s="41"/>
      <c r="J244" s="8"/>
      <c r="K244" s="10"/>
      <c r="L244" s="10"/>
      <c r="M244" s="10"/>
      <c r="N244" s="10"/>
      <c r="O244" s="13"/>
      <c r="P244" s="13"/>
      <c r="Q244" s="13"/>
      <c r="R244" s="13"/>
      <c r="S244" s="13"/>
    </row>
    <row r="245" spans="1:19" x14ac:dyDescent="0.35">
      <c r="A245" s="59">
        <f t="shared" si="7"/>
        <v>1</v>
      </c>
      <c r="B245" s="143"/>
      <c r="C245" s="129"/>
      <c r="D245" s="130"/>
      <c r="E245" s="130"/>
      <c r="F245" s="122"/>
      <c r="G245" s="131"/>
      <c r="H245" s="132"/>
      <c r="I245" s="125"/>
      <c r="J245" s="8"/>
      <c r="K245" s="10"/>
      <c r="L245" s="10"/>
      <c r="M245" s="10"/>
      <c r="N245" s="10"/>
      <c r="O245" s="13"/>
      <c r="P245" s="13"/>
      <c r="Q245" s="13"/>
      <c r="R245" s="13"/>
      <c r="S245" s="13"/>
    </row>
    <row r="246" spans="1:19" x14ac:dyDescent="0.35">
      <c r="A246" s="59">
        <f t="shared" si="7"/>
        <v>1</v>
      </c>
      <c r="B246" s="143"/>
      <c r="C246" s="134"/>
      <c r="D246" s="135"/>
      <c r="E246" s="135"/>
      <c r="F246" s="117"/>
      <c r="G246" s="39"/>
      <c r="H246" s="40"/>
      <c r="I246" s="41"/>
      <c r="J246" s="8"/>
      <c r="K246" s="10"/>
      <c r="L246" s="10"/>
      <c r="M246" s="10"/>
      <c r="N246" s="10"/>
      <c r="O246" s="13"/>
      <c r="P246" s="13"/>
      <c r="Q246" s="13"/>
      <c r="R246" s="13"/>
      <c r="S246" s="13"/>
    </row>
    <row r="247" spans="1:19" x14ac:dyDescent="0.35">
      <c r="A247" s="59">
        <f t="shared" si="7"/>
        <v>1</v>
      </c>
      <c r="B247" s="143"/>
      <c r="C247" s="129"/>
      <c r="D247" s="130"/>
      <c r="E247" s="130"/>
      <c r="F247" s="122"/>
      <c r="G247" s="131"/>
      <c r="H247" s="132"/>
      <c r="I247" s="125"/>
      <c r="J247" s="8"/>
      <c r="K247" s="10"/>
      <c r="L247" s="10"/>
      <c r="M247" s="10"/>
      <c r="N247" s="10"/>
      <c r="O247" s="13"/>
      <c r="P247" s="13"/>
      <c r="Q247" s="13"/>
      <c r="R247" s="13"/>
      <c r="S247" s="13"/>
    </row>
    <row r="248" spans="1:19" x14ac:dyDescent="0.35">
      <c r="A248" s="59">
        <f t="shared" si="7"/>
        <v>1</v>
      </c>
      <c r="B248" s="143"/>
      <c r="C248" s="134"/>
      <c r="D248" s="135"/>
      <c r="E248" s="135"/>
      <c r="F248" s="117"/>
      <c r="G248" s="39"/>
      <c r="H248" s="40"/>
      <c r="I248" s="41"/>
      <c r="J248" s="8"/>
      <c r="K248" s="10"/>
      <c r="L248" s="10"/>
      <c r="M248" s="10"/>
      <c r="N248" s="10"/>
      <c r="O248" s="13"/>
      <c r="P248" s="13"/>
      <c r="Q248" s="13"/>
      <c r="R248" s="13"/>
      <c r="S248" s="13"/>
    </row>
    <row r="249" spans="1:19" x14ac:dyDescent="0.35">
      <c r="A249" s="59">
        <f t="shared" si="7"/>
        <v>1</v>
      </c>
      <c r="B249" s="144"/>
      <c r="C249" s="129"/>
      <c r="D249" s="130"/>
      <c r="E249" s="130"/>
      <c r="F249" s="122"/>
      <c r="G249" s="131"/>
      <c r="H249" s="132"/>
      <c r="I249" s="125"/>
      <c r="J249" s="8"/>
      <c r="K249" s="10"/>
      <c r="L249" s="10"/>
      <c r="M249" s="10"/>
      <c r="N249" s="10"/>
      <c r="O249" s="13"/>
      <c r="P249" s="13"/>
      <c r="Q249" s="13"/>
      <c r="R249" s="13"/>
      <c r="S249" s="13"/>
    </row>
    <row r="250" spans="1:19" x14ac:dyDescent="0.35">
      <c r="A250" s="59" t="str">
        <f t="shared" si="7"/>
        <v/>
      </c>
      <c r="B250" s="145" t="s">
        <v>31</v>
      </c>
      <c r="C250" s="134"/>
      <c r="D250" s="135"/>
      <c r="E250" s="135"/>
      <c r="F250" s="117"/>
      <c r="G250" s="39"/>
      <c r="H250" s="40"/>
      <c r="I250" s="41"/>
      <c r="J250" s="8"/>
      <c r="K250" s="10"/>
      <c r="L250" s="10"/>
      <c r="M250" s="10"/>
      <c r="N250" s="10"/>
      <c r="O250" s="13"/>
      <c r="P250" s="13"/>
      <c r="Q250" s="13"/>
      <c r="R250" s="13"/>
      <c r="S250" s="13"/>
    </row>
    <row r="251" spans="1:19" x14ac:dyDescent="0.35">
      <c r="A251" s="59">
        <f t="shared" si="7"/>
        <v>1</v>
      </c>
      <c r="B251" s="145"/>
      <c r="C251" s="129"/>
      <c r="D251" s="130"/>
      <c r="E251" s="130"/>
      <c r="F251" s="122"/>
      <c r="G251" s="131"/>
      <c r="H251" s="132"/>
      <c r="I251" s="125"/>
      <c r="J251" s="8"/>
      <c r="K251" s="10"/>
      <c r="L251" s="10"/>
      <c r="M251" s="10"/>
      <c r="N251" s="10"/>
      <c r="O251" s="13"/>
      <c r="P251" s="13"/>
      <c r="Q251" s="13"/>
      <c r="R251" s="13"/>
      <c r="S251" s="13"/>
    </row>
    <row r="252" spans="1:19" x14ac:dyDescent="0.35">
      <c r="A252" s="59">
        <f t="shared" si="7"/>
        <v>1</v>
      </c>
      <c r="B252" s="145"/>
      <c r="C252" s="134"/>
      <c r="D252" s="135"/>
      <c r="E252" s="135"/>
      <c r="F252" s="117"/>
      <c r="G252" s="39"/>
      <c r="H252" s="40"/>
      <c r="I252" s="41"/>
      <c r="J252" s="8"/>
      <c r="K252" s="10"/>
      <c r="L252" s="10"/>
      <c r="M252" s="10"/>
      <c r="N252" s="10"/>
      <c r="O252" s="13"/>
      <c r="P252" s="13"/>
      <c r="Q252" s="13"/>
      <c r="R252" s="13"/>
      <c r="S252" s="13"/>
    </row>
    <row r="253" spans="1:19" x14ac:dyDescent="0.35">
      <c r="A253" s="59">
        <f t="shared" si="7"/>
        <v>1</v>
      </c>
      <c r="B253" s="145"/>
      <c r="C253" s="129"/>
      <c r="D253" s="130"/>
      <c r="E253" s="130"/>
      <c r="F253" s="122"/>
      <c r="G253" s="131"/>
      <c r="H253" s="132"/>
      <c r="I253" s="125"/>
      <c r="J253" s="8"/>
      <c r="K253" s="10"/>
      <c r="L253" s="10"/>
      <c r="M253" s="10"/>
      <c r="N253" s="10"/>
      <c r="O253" s="13"/>
      <c r="P253" s="13"/>
      <c r="Q253" s="13"/>
      <c r="R253" s="13"/>
      <c r="S253" s="13"/>
    </row>
    <row r="254" spans="1:19" x14ac:dyDescent="0.35">
      <c r="A254" s="59">
        <f t="shared" si="7"/>
        <v>1</v>
      </c>
      <c r="B254" s="145"/>
      <c r="C254" s="134"/>
      <c r="D254" s="135"/>
      <c r="E254" s="135"/>
      <c r="F254" s="117"/>
      <c r="G254" s="39"/>
      <c r="H254" s="40"/>
      <c r="I254" s="41"/>
      <c r="J254" s="8"/>
      <c r="K254" s="10"/>
      <c r="L254" s="10"/>
      <c r="M254" s="10"/>
      <c r="N254" s="10"/>
      <c r="O254" s="13"/>
      <c r="P254" s="13"/>
      <c r="Q254" s="13"/>
      <c r="R254" s="13"/>
      <c r="S254" s="13"/>
    </row>
    <row r="255" spans="1:19" x14ac:dyDescent="0.35">
      <c r="A255" s="59">
        <f t="shared" si="7"/>
        <v>1</v>
      </c>
      <c r="B255" s="145"/>
      <c r="C255" s="129"/>
      <c r="D255" s="130"/>
      <c r="E255" s="130"/>
      <c r="F255" s="122"/>
      <c r="G255" s="131"/>
      <c r="H255" s="132"/>
      <c r="I255" s="125"/>
      <c r="J255" s="8"/>
      <c r="K255" s="10"/>
      <c r="L255" s="10"/>
      <c r="M255" s="10"/>
      <c r="N255" s="10"/>
      <c r="O255" s="13"/>
      <c r="P255" s="13"/>
      <c r="Q255" s="13"/>
      <c r="R255" s="13"/>
      <c r="S255" s="13"/>
    </row>
    <row r="256" spans="1:19" x14ac:dyDescent="0.35">
      <c r="A256" s="59">
        <f t="shared" si="7"/>
        <v>1</v>
      </c>
      <c r="B256" s="145"/>
      <c r="C256" s="134"/>
      <c r="D256" s="135"/>
      <c r="E256" s="135"/>
      <c r="F256" s="117"/>
      <c r="G256" s="39"/>
      <c r="H256" s="40"/>
      <c r="I256" s="41"/>
      <c r="J256" s="8"/>
      <c r="K256" s="10"/>
      <c r="L256" s="10"/>
      <c r="M256" s="10"/>
      <c r="N256" s="10"/>
      <c r="O256" s="13"/>
      <c r="P256" s="13"/>
      <c r="Q256" s="13"/>
      <c r="R256" s="13"/>
      <c r="S256" s="13"/>
    </row>
    <row r="257" spans="1:19" x14ac:dyDescent="0.35">
      <c r="A257" s="59">
        <f t="shared" si="7"/>
        <v>1</v>
      </c>
      <c r="B257" s="145"/>
      <c r="C257" s="129"/>
      <c r="D257" s="130"/>
      <c r="E257" s="130"/>
      <c r="F257" s="122"/>
      <c r="G257" s="131"/>
      <c r="H257" s="132"/>
      <c r="I257" s="125"/>
      <c r="J257" s="8"/>
      <c r="K257" s="10"/>
      <c r="L257" s="10"/>
      <c r="M257" s="10"/>
      <c r="N257" s="10"/>
      <c r="O257" s="13"/>
      <c r="P257" s="13"/>
      <c r="Q257" s="13"/>
      <c r="R257" s="13"/>
      <c r="S257" s="13"/>
    </row>
    <row r="258" spans="1:19" x14ac:dyDescent="0.35">
      <c r="A258" s="59">
        <f t="shared" si="7"/>
        <v>1</v>
      </c>
      <c r="B258" s="145"/>
      <c r="C258" s="134"/>
      <c r="D258" s="135"/>
      <c r="E258" s="135"/>
      <c r="F258" s="117"/>
      <c r="G258" s="39"/>
      <c r="H258" s="40"/>
      <c r="I258" s="41"/>
      <c r="J258" s="8"/>
      <c r="K258" s="10"/>
      <c r="L258" s="10"/>
      <c r="M258" s="10"/>
      <c r="N258" s="10"/>
      <c r="O258" s="13"/>
      <c r="P258" s="13"/>
      <c r="Q258" s="13"/>
      <c r="R258" s="13"/>
      <c r="S258" s="13"/>
    </row>
    <row r="259" spans="1:19" x14ac:dyDescent="0.35">
      <c r="A259" s="59">
        <f t="shared" si="7"/>
        <v>1</v>
      </c>
      <c r="B259" s="145"/>
      <c r="C259" s="129"/>
      <c r="D259" s="130"/>
      <c r="E259" s="130"/>
      <c r="F259" s="122"/>
      <c r="G259" s="131"/>
      <c r="H259" s="132"/>
      <c r="I259" s="125"/>
      <c r="J259" s="8"/>
      <c r="K259" s="10"/>
      <c r="L259" s="10"/>
      <c r="M259" s="10"/>
      <c r="N259" s="10"/>
      <c r="O259" s="13"/>
      <c r="P259" s="13"/>
      <c r="Q259" s="13"/>
      <c r="R259" s="13"/>
      <c r="S259" s="13"/>
    </row>
    <row r="260" spans="1:19" ht="21" customHeight="1" x14ac:dyDescent="0.35">
      <c r="A260" s="59">
        <f t="shared" si="7"/>
        <v>1</v>
      </c>
      <c r="B260" s="133"/>
      <c r="C260" s="134"/>
      <c r="D260" s="135"/>
      <c r="E260" s="135"/>
      <c r="F260" s="117"/>
      <c r="G260" s="39"/>
      <c r="H260" s="40"/>
      <c r="I260" s="41"/>
      <c r="J260" s="8"/>
      <c r="K260" s="10"/>
      <c r="L260" s="10"/>
      <c r="M260" s="10"/>
      <c r="N260" s="10"/>
      <c r="O260" s="13"/>
      <c r="P260" s="13"/>
      <c r="Q260" s="13"/>
      <c r="R260" s="13"/>
      <c r="S260" s="13"/>
    </row>
    <row r="261" spans="1:19" ht="21" customHeight="1" x14ac:dyDescent="0.4">
      <c r="A261" s="59" t="str">
        <f t="shared" si="7"/>
        <v/>
      </c>
      <c r="B261" s="38" t="s">
        <v>42</v>
      </c>
      <c r="C261" s="24"/>
      <c r="D261" s="24"/>
      <c r="E261" s="24"/>
      <c r="F261" s="24"/>
      <c r="G261" s="24"/>
      <c r="H261" s="136"/>
      <c r="I261" s="137"/>
      <c r="J261" s="8"/>
      <c r="K261" s="10"/>
      <c r="L261" s="10"/>
      <c r="M261" s="10"/>
      <c r="N261" s="10"/>
      <c r="O261" s="13"/>
      <c r="P261" s="13"/>
      <c r="Q261" s="13"/>
      <c r="R261" s="13"/>
      <c r="S261" s="13"/>
    </row>
    <row r="262" spans="1:19" ht="15" thickBot="1" x14ac:dyDescent="0.4">
      <c r="A262" s="59" t="str">
        <f t="shared" si="7"/>
        <v/>
      </c>
      <c r="B262" s="44" t="s">
        <v>29</v>
      </c>
      <c r="C262" s="138"/>
      <c r="D262" s="46"/>
      <c r="E262" s="46"/>
      <c r="F262" s="46"/>
      <c r="G262" s="47"/>
      <c r="H262" s="48"/>
      <c r="I262" s="49"/>
      <c r="J262" s="8"/>
      <c r="K262" s="10"/>
      <c r="L262" s="10"/>
      <c r="M262" s="10"/>
      <c r="N262" s="10"/>
      <c r="O262" s="13"/>
      <c r="P262" s="13"/>
      <c r="Q262" s="13"/>
      <c r="R262" s="13"/>
      <c r="S262" s="13"/>
    </row>
    <row r="263" spans="1:19" ht="15" thickTop="1" x14ac:dyDescent="0.35">
      <c r="A263" s="59">
        <f t="shared" si="7"/>
        <v>12</v>
      </c>
      <c r="B263" s="139">
        <v>44166</v>
      </c>
      <c r="C263" s="105"/>
      <c r="D263" s="105"/>
      <c r="E263" s="105"/>
      <c r="F263" s="105"/>
      <c r="G263" s="106"/>
      <c r="H263" s="107"/>
      <c r="I263" s="108"/>
      <c r="J263" s="8"/>
      <c r="K263" s="10"/>
      <c r="L263" s="10"/>
      <c r="M263" s="10"/>
      <c r="N263" s="10"/>
      <c r="O263" s="13"/>
      <c r="P263" s="13"/>
      <c r="Q263" s="13"/>
      <c r="R263" s="13"/>
      <c r="S263" s="13"/>
    </row>
    <row r="264" spans="1:19" x14ac:dyDescent="0.35">
      <c r="A264" s="59">
        <f t="shared" si="7"/>
        <v>1</v>
      </c>
      <c r="B264" s="140">
        <f>MONTH($B263)</f>
        <v>12</v>
      </c>
      <c r="C264" s="141"/>
      <c r="D264" s="110"/>
      <c r="E264" s="110"/>
      <c r="F264" s="110"/>
      <c r="G264" s="111"/>
      <c r="H264" s="142"/>
      <c r="I264" s="113"/>
      <c r="J264" s="8"/>
      <c r="K264" s="10"/>
      <c r="L264" s="10"/>
      <c r="M264" s="10"/>
      <c r="N264" s="10"/>
      <c r="O264" s="13"/>
      <c r="P264" s="13"/>
      <c r="Q264" s="13"/>
      <c r="R264" s="13"/>
      <c r="S264" s="13"/>
    </row>
    <row r="265" spans="1:19" x14ac:dyDescent="0.35">
      <c r="A265" s="59" t="str">
        <f t="shared" si="7"/>
        <v/>
      </c>
      <c r="B265" s="143" t="s">
        <v>30</v>
      </c>
      <c r="C265" s="129"/>
      <c r="D265" s="130"/>
      <c r="E265" s="130"/>
      <c r="F265" s="122"/>
      <c r="G265" s="131"/>
      <c r="H265" s="132"/>
      <c r="I265" s="125"/>
      <c r="J265" s="8"/>
      <c r="K265" s="10"/>
      <c r="L265" s="10"/>
      <c r="M265" s="10"/>
      <c r="N265" s="10"/>
      <c r="O265" s="13"/>
      <c r="P265" s="13"/>
      <c r="Q265" s="13"/>
      <c r="R265" s="13"/>
      <c r="S265" s="13"/>
    </row>
    <row r="266" spans="1:19" x14ac:dyDescent="0.35">
      <c r="A266" s="59">
        <f t="shared" si="7"/>
        <v>1</v>
      </c>
      <c r="B266" s="143"/>
      <c r="C266" s="134"/>
      <c r="D266" s="135"/>
      <c r="E266" s="135"/>
      <c r="F266" s="117"/>
      <c r="G266" s="39"/>
      <c r="H266" s="40"/>
      <c r="I266" s="41"/>
      <c r="J266" s="8"/>
      <c r="K266" s="10"/>
      <c r="L266" s="10"/>
      <c r="M266" s="10"/>
      <c r="N266" s="10"/>
      <c r="O266" s="13"/>
      <c r="P266" s="13"/>
      <c r="Q266" s="13"/>
      <c r="R266" s="13"/>
      <c r="S266" s="13"/>
    </row>
    <row r="267" spans="1:19" x14ac:dyDescent="0.35">
      <c r="A267" s="59">
        <f t="shared" si="7"/>
        <v>1</v>
      </c>
      <c r="B267" s="143"/>
      <c r="C267" s="129"/>
      <c r="D267" s="130"/>
      <c r="E267" s="130"/>
      <c r="F267" s="122"/>
      <c r="G267" s="131"/>
      <c r="H267" s="132"/>
      <c r="I267" s="125"/>
      <c r="J267" s="8"/>
      <c r="K267" s="10"/>
      <c r="L267" s="10"/>
      <c r="M267" s="10"/>
      <c r="N267" s="10"/>
      <c r="O267" s="13"/>
      <c r="P267" s="13"/>
      <c r="Q267" s="13"/>
      <c r="R267" s="13"/>
      <c r="S267" s="13"/>
    </row>
    <row r="268" spans="1:19" x14ac:dyDescent="0.35">
      <c r="A268" s="59">
        <f t="shared" si="7"/>
        <v>1</v>
      </c>
      <c r="B268" s="143"/>
      <c r="C268" s="134"/>
      <c r="D268" s="135"/>
      <c r="E268" s="135"/>
      <c r="F268" s="117"/>
      <c r="G268" s="39"/>
      <c r="H268" s="40"/>
      <c r="I268" s="41"/>
      <c r="J268" s="8"/>
      <c r="K268" s="10"/>
      <c r="L268" s="10"/>
      <c r="M268" s="10"/>
      <c r="N268" s="10"/>
      <c r="O268" s="13"/>
      <c r="P268" s="13"/>
      <c r="Q268" s="13"/>
      <c r="R268" s="13"/>
      <c r="S268" s="13"/>
    </row>
    <row r="269" spans="1:19" x14ac:dyDescent="0.35">
      <c r="A269" s="59">
        <f t="shared" si="7"/>
        <v>1</v>
      </c>
      <c r="B269" s="143"/>
      <c r="C269" s="129"/>
      <c r="D269" s="130"/>
      <c r="E269" s="130"/>
      <c r="F269" s="122"/>
      <c r="G269" s="131"/>
      <c r="H269" s="132"/>
      <c r="I269" s="125"/>
      <c r="J269" s="8"/>
      <c r="K269" s="10"/>
      <c r="L269" s="10"/>
      <c r="M269" s="10"/>
      <c r="N269" s="10"/>
      <c r="O269" s="13"/>
      <c r="P269" s="13"/>
      <c r="Q269" s="13"/>
      <c r="R269" s="13"/>
      <c r="S269" s="13"/>
    </row>
    <row r="270" spans="1:19" x14ac:dyDescent="0.35">
      <c r="A270" s="59">
        <f t="shared" si="7"/>
        <v>1</v>
      </c>
      <c r="B270" s="143"/>
      <c r="C270" s="134"/>
      <c r="D270" s="135"/>
      <c r="E270" s="135"/>
      <c r="F270" s="117"/>
      <c r="G270" s="39"/>
      <c r="H270" s="40"/>
      <c r="I270" s="41"/>
      <c r="J270" s="8"/>
      <c r="K270" s="10"/>
      <c r="L270" s="10"/>
      <c r="M270" s="10"/>
      <c r="N270" s="10"/>
      <c r="O270" s="13"/>
      <c r="P270" s="13"/>
      <c r="Q270" s="13"/>
      <c r="R270" s="13"/>
      <c r="S270" s="13"/>
    </row>
    <row r="271" spans="1:19" x14ac:dyDescent="0.35">
      <c r="A271" s="59">
        <f t="shared" si="7"/>
        <v>1</v>
      </c>
      <c r="B271" s="143"/>
      <c r="C271" s="129"/>
      <c r="D271" s="130"/>
      <c r="E271" s="130"/>
      <c r="F271" s="122"/>
      <c r="G271" s="131"/>
      <c r="H271" s="132"/>
      <c r="I271" s="125"/>
      <c r="J271" s="8"/>
      <c r="K271" s="10"/>
      <c r="L271" s="10"/>
      <c r="M271" s="10"/>
      <c r="N271" s="10"/>
      <c r="O271" s="13"/>
      <c r="P271" s="13"/>
      <c r="Q271" s="13"/>
      <c r="R271" s="13"/>
      <c r="S271" s="13"/>
    </row>
    <row r="272" spans="1:19" x14ac:dyDescent="0.35">
      <c r="A272" s="59">
        <f t="shared" si="7"/>
        <v>1</v>
      </c>
      <c r="B272" s="143"/>
      <c r="C272" s="134"/>
      <c r="D272" s="135"/>
      <c r="E272" s="135"/>
      <c r="F272" s="117"/>
      <c r="G272" s="39"/>
      <c r="H272" s="40"/>
      <c r="I272" s="41"/>
      <c r="J272" s="8"/>
      <c r="K272" s="10"/>
      <c r="L272" s="10"/>
      <c r="M272" s="10"/>
      <c r="N272" s="10"/>
      <c r="O272" s="13"/>
      <c r="P272" s="13"/>
      <c r="Q272" s="13"/>
      <c r="R272" s="13"/>
      <c r="S272" s="13"/>
    </row>
    <row r="273" spans="1:19" x14ac:dyDescent="0.35">
      <c r="A273" s="59">
        <f t="shared" si="7"/>
        <v>1</v>
      </c>
      <c r="B273" s="144"/>
      <c r="C273" s="129"/>
      <c r="D273" s="130"/>
      <c r="E273" s="130"/>
      <c r="F273" s="122"/>
      <c r="G273" s="131"/>
      <c r="H273" s="132"/>
      <c r="I273" s="125"/>
      <c r="J273" s="8"/>
      <c r="K273" s="10"/>
      <c r="L273" s="10"/>
      <c r="M273" s="10"/>
      <c r="N273" s="10"/>
      <c r="O273" s="13"/>
      <c r="P273" s="13"/>
      <c r="Q273" s="13"/>
      <c r="R273" s="13"/>
      <c r="S273" s="13"/>
    </row>
    <row r="274" spans="1:19" x14ac:dyDescent="0.35">
      <c r="A274" s="59" t="str">
        <f t="shared" si="7"/>
        <v/>
      </c>
      <c r="B274" s="145" t="s">
        <v>31</v>
      </c>
      <c r="C274" s="134"/>
      <c r="D274" s="135"/>
      <c r="E274" s="135"/>
      <c r="F274" s="117"/>
      <c r="G274" s="39"/>
      <c r="H274" s="40"/>
      <c r="I274" s="41"/>
      <c r="J274" s="8"/>
      <c r="K274" s="10"/>
      <c r="L274" s="10"/>
      <c r="M274" s="10"/>
      <c r="N274" s="10"/>
      <c r="O274" s="13"/>
      <c r="P274" s="13"/>
      <c r="Q274" s="13"/>
      <c r="R274" s="13"/>
      <c r="S274" s="13"/>
    </row>
    <row r="275" spans="1:19" x14ac:dyDescent="0.35">
      <c r="A275" s="59">
        <f t="shared" si="7"/>
        <v>1</v>
      </c>
      <c r="B275" s="145"/>
      <c r="C275" s="129"/>
      <c r="D275" s="130"/>
      <c r="E275" s="130"/>
      <c r="F275" s="122"/>
      <c r="G275" s="131"/>
      <c r="H275" s="132"/>
      <c r="I275" s="125"/>
      <c r="J275" s="8"/>
      <c r="K275" s="10"/>
      <c r="L275" s="10"/>
      <c r="M275" s="10"/>
      <c r="N275" s="10"/>
      <c r="O275" s="13"/>
      <c r="P275" s="13"/>
      <c r="Q275" s="13"/>
      <c r="R275" s="13"/>
      <c r="S275" s="13"/>
    </row>
    <row r="276" spans="1:19" x14ac:dyDescent="0.35">
      <c r="A276" s="59">
        <f t="shared" si="7"/>
        <v>1</v>
      </c>
      <c r="B276" s="145"/>
      <c r="C276" s="134"/>
      <c r="D276" s="135"/>
      <c r="E276" s="135"/>
      <c r="F276" s="117"/>
      <c r="G276" s="39"/>
      <c r="H276" s="40"/>
      <c r="I276" s="41"/>
      <c r="J276" s="8"/>
      <c r="K276" s="10"/>
      <c r="L276" s="10"/>
      <c r="M276" s="10"/>
      <c r="N276" s="10"/>
      <c r="O276" s="13"/>
      <c r="P276" s="13"/>
      <c r="Q276" s="13"/>
      <c r="R276" s="13"/>
      <c r="S276" s="13"/>
    </row>
    <row r="277" spans="1:19" x14ac:dyDescent="0.35">
      <c r="A277" s="59">
        <f t="shared" si="7"/>
        <v>1</v>
      </c>
      <c r="B277" s="145"/>
      <c r="C277" s="129"/>
      <c r="D277" s="130"/>
      <c r="E277" s="130"/>
      <c r="F277" s="122"/>
      <c r="G277" s="131"/>
      <c r="H277" s="132"/>
      <c r="I277" s="125"/>
      <c r="J277" s="8"/>
      <c r="K277" s="10"/>
      <c r="L277" s="10"/>
      <c r="M277" s="10"/>
      <c r="N277" s="10"/>
      <c r="O277" s="13"/>
      <c r="P277" s="13"/>
      <c r="Q277" s="13"/>
      <c r="R277" s="13"/>
      <c r="S277" s="13"/>
    </row>
    <row r="278" spans="1:19" x14ac:dyDescent="0.35">
      <c r="A278" s="59">
        <f t="shared" si="7"/>
        <v>1</v>
      </c>
      <c r="B278" s="145"/>
      <c r="C278" s="134"/>
      <c r="D278" s="135"/>
      <c r="E278" s="135"/>
      <c r="F278" s="117"/>
      <c r="G278" s="39"/>
      <c r="H278" s="40"/>
      <c r="I278" s="41"/>
      <c r="J278" s="8"/>
      <c r="K278" s="10"/>
      <c r="L278" s="10"/>
      <c r="M278" s="10"/>
      <c r="N278" s="10"/>
      <c r="O278" s="13"/>
      <c r="P278" s="13"/>
      <c r="Q278" s="13"/>
      <c r="R278" s="13"/>
      <c r="S278" s="13"/>
    </row>
    <row r="279" spans="1:19" x14ac:dyDescent="0.35">
      <c r="A279" s="59">
        <f t="shared" si="7"/>
        <v>1</v>
      </c>
      <c r="B279" s="145"/>
      <c r="C279" s="129"/>
      <c r="D279" s="130"/>
      <c r="E279" s="130"/>
      <c r="F279" s="122"/>
      <c r="G279" s="131"/>
      <c r="H279" s="132"/>
      <c r="I279" s="125"/>
      <c r="J279" s="8"/>
      <c r="K279" s="10"/>
      <c r="L279" s="10"/>
      <c r="M279" s="10"/>
      <c r="N279" s="10"/>
      <c r="O279" s="13"/>
      <c r="P279" s="13"/>
      <c r="Q279" s="13"/>
      <c r="R279" s="13"/>
      <c r="S279" s="13"/>
    </row>
    <row r="280" spans="1:19" ht="21" customHeight="1" x14ac:dyDescent="0.35">
      <c r="A280" s="59">
        <f t="shared" si="7"/>
        <v>1</v>
      </c>
      <c r="B280" s="133"/>
      <c r="C280" s="134"/>
      <c r="D280" s="135"/>
      <c r="E280" s="135"/>
      <c r="F280" s="117"/>
      <c r="G280" s="39"/>
      <c r="H280" s="40"/>
      <c r="I280" s="41"/>
      <c r="J280" s="8"/>
      <c r="K280" s="10"/>
      <c r="L280" s="10"/>
      <c r="M280" s="10"/>
      <c r="N280" s="10"/>
      <c r="O280" s="13"/>
      <c r="P280" s="13"/>
      <c r="Q280" s="13"/>
      <c r="R280" s="13"/>
      <c r="S280" s="13"/>
    </row>
    <row r="281" spans="1:19" x14ac:dyDescent="0.35">
      <c r="A281" s="59">
        <f t="shared" si="7"/>
        <v>1</v>
      </c>
      <c r="B281" s="10"/>
      <c r="C281" s="10"/>
      <c r="D281" s="10"/>
      <c r="E281" s="10"/>
      <c r="F281" s="78"/>
      <c r="G281" s="10"/>
      <c r="H281" s="156"/>
      <c r="I281" s="157"/>
      <c r="J281" s="8"/>
      <c r="K281" s="10"/>
      <c r="L281" s="10"/>
      <c r="M281" s="10"/>
      <c r="N281" s="10"/>
      <c r="O281" s="13"/>
      <c r="P281" s="13"/>
      <c r="Q281" s="13"/>
      <c r="R281" s="13"/>
      <c r="S281" s="13"/>
    </row>
    <row r="282" spans="1:19" x14ac:dyDescent="0.35">
      <c r="A282" s="59">
        <f t="shared" si="7"/>
        <v>1</v>
      </c>
      <c r="B282" s="10"/>
      <c r="C282" s="10"/>
      <c r="D282" s="10"/>
      <c r="E282" s="10"/>
      <c r="F282" s="78"/>
      <c r="G282" s="10"/>
      <c r="H282" s="156"/>
      <c r="I282" s="157"/>
      <c r="J282" s="8"/>
      <c r="K282" s="10"/>
      <c r="L282" s="10"/>
      <c r="M282" s="10"/>
      <c r="N282" s="10"/>
      <c r="O282" s="13"/>
      <c r="P282" s="13"/>
      <c r="Q282" s="13"/>
      <c r="R282" s="13"/>
      <c r="S282" s="13"/>
    </row>
    <row r="283" spans="1:19" x14ac:dyDescent="0.35">
      <c r="A283" s="59">
        <f t="shared" si="7"/>
        <v>1</v>
      </c>
      <c r="B283" s="10"/>
      <c r="C283" s="10"/>
      <c r="D283" s="10"/>
      <c r="E283" s="10"/>
      <c r="F283" s="78"/>
      <c r="G283" s="10"/>
      <c r="H283" s="156"/>
      <c r="I283" s="157"/>
      <c r="J283" s="156"/>
      <c r="K283" s="10"/>
      <c r="L283" s="10"/>
      <c r="M283" s="10"/>
      <c r="N283" s="10"/>
      <c r="O283" s="13"/>
      <c r="P283" s="13"/>
      <c r="Q283" s="13"/>
      <c r="R283" s="13"/>
      <c r="S283" s="13"/>
    </row>
    <row r="284" spans="1:19" x14ac:dyDescent="0.35">
      <c r="A284" s="59">
        <f t="shared" si="7"/>
        <v>1</v>
      </c>
      <c r="B284" s="10"/>
      <c r="C284" s="10"/>
      <c r="D284" s="10"/>
      <c r="E284" s="10"/>
      <c r="F284" s="78"/>
      <c r="G284" s="10"/>
      <c r="H284" s="156"/>
      <c r="I284" s="157"/>
      <c r="J284" s="156"/>
      <c r="K284" s="10"/>
      <c r="L284" s="10"/>
      <c r="M284" s="10"/>
      <c r="N284" s="10"/>
      <c r="O284" s="13"/>
      <c r="P284" s="13"/>
      <c r="Q284" s="13"/>
      <c r="R284" s="13"/>
      <c r="S284" s="13"/>
    </row>
    <row r="285" spans="1:19" x14ac:dyDescent="0.35">
      <c r="A285" s="59">
        <f t="shared" si="7"/>
        <v>1</v>
      </c>
      <c r="B285" s="10"/>
      <c r="C285" s="10"/>
      <c r="D285" s="10"/>
      <c r="E285" s="10"/>
      <c r="F285" s="78"/>
      <c r="G285" s="10"/>
      <c r="H285" s="156"/>
      <c r="I285" s="157"/>
      <c r="J285" s="156"/>
      <c r="K285" s="10"/>
      <c r="L285" s="10"/>
      <c r="M285" s="10"/>
      <c r="N285" s="10"/>
      <c r="O285" s="13"/>
      <c r="P285" s="13"/>
      <c r="Q285" s="13"/>
      <c r="R285" s="13"/>
      <c r="S285" s="13"/>
    </row>
    <row r="286" spans="1:19" x14ac:dyDescent="0.35">
      <c r="A286" s="59">
        <f t="shared" ref="A286" si="8">IFERROR(MONTH($B286),"")</f>
        <v>1</v>
      </c>
      <c r="B286" s="10"/>
      <c r="C286" s="10"/>
      <c r="D286" s="10"/>
      <c r="E286" s="10"/>
      <c r="F286" s="78"/>
      <c r="G286" s="10"/>
      <c r="H286" s="156"/>
      <c r="I286" s="157"/>
      <c r="J286" s="156"/>
      <c r="K286" s="10"/>
      <c r="L286" s="10"/>
      <c r="M286" s="10"/>
      <c r="N286" s="10"/>
      <c r="O286" s="13"/>
      <c r="P286" s="13"/>
      <c r="Q286" s="13"/>
      <c r="R286" s="13"/>
      <c r="S286" s="13"/>
    </row>
  </sheetData>
  <conditionalFormatting sqref="C8:C25">
    <cfRule type="containsText" dxfId="10" priority="5" operator="containsText" text="banque &amp; dépot banque">
      <formula>NOT(ISERROR(SEARCH("banque &amp; dépot banque",C8)))</formula>
    </cfRule>
  </conditionalFormatting>
  <conditionalFormatting sqref="D8:D25">
    <cfRule type="containsText" dxfId="9" priority="4" operator="containsText" text="dépot banque">
      <formula>NOT(ISERROR(SEARCH("dépot banque",D8)))</formula>
    </cfRule>
  </conditionalFormatting>
  <conditionalFormatting sqref="A8:A27">
    <cfRule type="cellIs" dxfId="8" priority="3" operator="equal">
      <formula>"trimestre 1"</formula>
    </cfRule>
    <cfRule type="cellIs" dxfId="7" priority="2" operator="equal">
      <formula>"trimestre 2"</formula>
    </cfRule>
    <cfRule type="cellIs" dxfId="6" priority="1" operator="equal">
      <formula>"trimestre 3"</formula>
    </cfRule>
  </conditionalFormatting>
  <dataValidations count="2">
    <dataValidation type="list" allowBlank="1" showInputMessage="1" showErrorMessage="1" sqref="D30:E46 D215:E237 D242:E260 D185:E210 D158:E180 D130:E153 D105:E125 D84:E100 D67:E79 D51:E62 D265:E280 D8:D25">
      <formula1>config_mouvements</formula1>
    </dataValidation>
    <dataValidation type="list" allowBlank="1" showInputMessage="1" showErrorMessage="1" sqref="C265:C280 C30:C46 C242:C260 C185:C210 C158:C180 C130:C153 C105:C125 C84:C100 C67:C79 C51:C62 C215:C237 C8:C25">
      <formula1>config_désignations</formula1>
    </dataValidation>
  </dataValidations>
  <printOptions horizontalCentered="1"/>
  <pageMargins left="0" right="0" top="0.43307086614173229" bottom="0.39370078740157483" header="0.31496062992125984" footer="0.31496062992125984"/>
  <pageSetup paperSize="9" orientation="portrait" r:id="rId1"/>
  <rowBreaks count="10" manualBreakCount="10">
    <brk id="25" min="1" max="6" man="1"/>
    <brk id="46" min="1" max="6" man="1"/>
    <brk id="62" min="1" max="6" man="1"/>
    <brk id="100" min="1" max="6" man="1"/>
    <brk id="125" min="1" max="6" man="1"/>
    <brk id="153" min="1" max="6" man="1"/>
    <brk id="180" min="1" max="6" man="1"/>
    <brk id="210" min="1" max="6" man="1"/>
    <brk id="237" min="1" max="6" man="1"/>
    <brk id="260" min="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Compta par mois</vt:lpstr>
      <vt:lpstr>TITRES</vt:lpstr>
      <vt:lpstr>'Compta par mois'!Zone_d_impression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Michel</cp:lastModifiedBy>
  <dcterms:created xsi:type="dcterms:W3CDTF">2020-10-30T14:33:24Z</dcterms:created>
  <dcterms:modified xsi:type="dcterms:W3CDTF">2020-10-30T20:00:17Z</dcterms:modified>
</cp:coreProperties>
</file>