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pivotTables/pivotTable4.xml" ContentType="application/vnd.openxmlformats-officedocument.spreadsheetml.pivotTable+xml"/>
  <Override PartName="/xl/tables/table4.xml" ContentType="application/vnd.openxmlformats-officedocument.spreadsheetml.table+xml"/>
  <Override PartName="/xl/pivotTables/pivotTable5.xml" ContentType="application/vnd.openxmlformats-officedocument.spreadsheetml.pivotTable+xml"/>
  <Override PartName="/xl/tables/table5.xml" ContentType="application/vnd.openxmlformats-officedocument.spreadsheetml.table+xml"/>
  <Override PartName="/xl/pivotTables/pivotTable6.xml" ContentType="application/vnd.openxmlformats-officedocument.spreadsheetml.pivot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69" activeTab="2"/>
  </bookViews>
  <sheets>
    <sheet name="Bilan veille" sheetId="2" r:id="rId1"/>
    <sheet name="Calendrier" sheetId="6" state="hidden" r:id="rId2"/>
    <sheet name="TdBord" sheetId="7" r:id="rId3"/>
    <sheet name="Synth_RNC" sheetId="12" state="hidden" r:id="rId4"/>
    <sheet name="RNC" sheetId="1" r:id="rId5"/>
    <sheet name="Synth_NC IF" sheetId="13" state="hidden" r:id="rId6"/>
    <sheet name="NC IF" sheetId="5" r:id="rId7"/>
    <sheet name="Synth_IA" sheetId="14" state="hidden" r:id="rId8"/>
    <sheet name="IA" sheetId="10" r:id="rId9"/>
    <sheet name="Synth_Troubleshooting" sheetId="15" state="hidden" r:id="rId10"/>
    <sheet name="Troubleshooting" sheetId="11" r:id="rId11"/>
    <sheet name="Synth_Anomalie préparation" sheetId="16" state="hidden" r:id="rId12"/>
    <sheet name="Anomalie préparation" sheetId="4" r:id="rId13"/>
    <sheet name="Synth_HSE" sheetId="17" state="hidden" r:id="rId14"/>
    <sheet name="HSE" sheetId="9" r:id="rId15"/>
  </sheets>
  <definedNames>
    <definedName name="_choix">Calendrier!$G$1:$G$10</definedName>
    <definedName name="_xlnm._FilterDatabase" localSheetId="12" hidden="1">'Anomalie préparation'!$A$1:$H$2</definedName>
    <definedName name="_xlnm._FilterDatabase" localSheetId="14" hidden="1">HSE!$A$1:$F$2</definedName>
    <definedName name="_xlnm._FilterDatabase" localSheetId="8" hidden="1">IA!$A$1:$D$2</definedName>
    <definedName name="_xlnm._FilterDatabase" localSheetId="6" hidden="1">'NC IF'!$A$1:$E$2</definedName>
    <definedName name="_xlnm._FilterDatabase" localSheetId="4" hidden="1">RNC!$A$1:$E$2</definedName>
    <definedName name="_xlnm._FilterDatabase" localSheetId="10" hidden="1">Troubleshooting!$A$1:$F$2</definedName>
    <definedName name="_JF">Calendrier!$D$2:$D$70</definedName>
    <definedName name="_veille">Calendrier!$G$10</definedName>
    <definedName name="_xlnm.Criteria" localSheetId="0">'Bilan veille'!$C$1:$D$3</definedName>
    <definedName name="_xlnm.Extract" localSheetId="0">'Bilan veille'!$B$20:$G$20</definedName>
  </definedNames>
  <calcPr calcId="152511"/>
  <pivotCaches>
    <pivotCache cacheId="59" r:id="rId16"/>
    <pivotCache cacheId="64" r:id="rId17"/>
    <pivotCache cacheId="68" r:id="rId18"/>
    <pivotCache cacheId="73" r:id="rId19"/>
    <pivotCache cacheId="77" r:id="rId20"/>
    <pivotCache cacheId="80" r:id="rId2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7" l="1"/>
  <c r="G1" i="6"/>
  <c r="G2" i="6"/>
  <c r="G3" i="6"/>
  <c r="G4" i="6"/>
  <c r="G5" i="6"/>
  <c r="G6" i="6"/>
  <c r="G7" i="6"/>
  <c r="G8" i="6"/>
  <c r="G9" i="6"/>
  <c r="G10" i="6"/>
  <c r="F1" i="6"/>
  <c r="F2" i="6"/>
  <c r="F3" i="6"/>
  <c r="F4" i="6"/>
  <c r="F5" i="6"/>
  <c r="F6" i="6"/>
  <c r="F7" i="6"/>
  <c r="F8" i="6"/>
  <c r="F9" i="6"/>
  <c r="F10" i="6"/>
  <c r="B3" i="6" l="1"/>
  <c r="B7" i="6" l="1"/>
  <c r="D7" i="6" s="1"/>
  <c r="B8" i="6"/>
  <c r="D8" i="6" s="1"/>
  <c r="B4" i="6"/>
  <c r="D4" i="6" s="1"/>
  <c r="B10" i="6"/>
  <c r="D10" i="6" s="1"/>
  <c r="B6" i="6"/>
  <c r="D6" i="6" s="1"/>
  <c r="B12" i="6"/>
  <c r="D12" i="6" s="1"/>
  <c r="B2" i="6"/>
  <c r="D2" i="6" s="1"/>
  <c r="B9" i="6"/>
  <c r="D9" i="6" s="1"/>
  <c r="A15" i="6"/>
  <c r="A29" i="6" s="1"/>
  <c r="B30" i="6" s="1"/>
  <c r="D30" i="6" s="1"/>
  <c r="B5" i="6"/>
  <c r="D5" i="6" s="1"/>
  <c r="B11" i="6"/>
  <c r="D11" i="6" s="1"/>
  <c r="B13" i="6"/>
  <c r="D13" i="6" s="1"/>
  <c r="B41" i="6" l="1"/>
  <c r="D41" i="6" s="1"/>
  <c r="B34" i="6"/>
  <c r="D34" i="6" s="1"/>
  <c r="B33" i="6"/>
  <c r="D33" i="6" s="1"/>
  <c r="B31" i="6"/>
  <c r="A43" i="6"/>
  <c r="B39" i="6"/>
  <c r="D39" i="6" s="1"/>
  <c r="B38" i="6"/>
  <c r="D38" i="6" s="1"/>
  <c r="B40" i="6"/>
  <c r="D40" i="6" s="1"/>
  <c r="B37" i="6"/>
  <c r="D37" i="6" s="1"/>
  <c r="B17" i="6"/>
  <c r="B25" i="6"/>
  <c r="D25" i="6" s="1"/>
  <c r="B23" i="6"/>
  <c r="D23" i="6" s="1"/>
  <c r="B19" i="6"/>
  <c r="D19" i="6" s="1"/>
  <c r="B27" i="6"/>
  <c r="D27" i="6" s="1"/>
  <c r="B24" i="6"/>
  <c r="D24" i="6" s="1"/>
  <c r="B20" i="6"/>
  <c r="D20" i="6" s="1"/>
  <c r="B16" i="6"/>
  <c r="D16" i="6" s="1"/>
  <c r="B26" i="6"/>
  <c r="D26" i="6" s="1"/>
  <c r="B45" i="6" l="1"/>
  <c r="A57" i="6"/>
  <c r="B44" i="6"/>
  <c r="D44" i="6" s="1"/>
  <c r="B55" i="6"/>
  <c r="D55" i="6" s="1"/>
  <c r="B47" i="6"/>
  <c r="D47" i="6" s="1"/>
  <c r="B52" i="6"/>
  <c r="D52" i="6" s="1"/>
  <c r="B48" i="6"/>
  <c r="D48" i="6" s="1"/>
  <c r="B51" i="6"/>
  <c r="D51" i="6" s="1"/>
  <c r="B54" i="6"/>
  <c r="D54" i="6" s="1"/>
  <c r="B53" i="6"/>
  <c r="D53" i="6" s="1"/>
  <c r="B36" i="6"/>
  <c r="D36" i="6" s="1"/>
  <c r="B35" i="6"/>
  <c r="D35" i="6" s="1"/>
  <c r="B32" i="6"/>
  <c r="D32" i="6" s="1"/>
  <c r="B21" i="6"/>
  <c r="D21" i="6" s="1"/>
  <c r="B22" i="6"/>
  <c r="D22" i="6" s="1"/>
  <c r="B18" i="6"/>
  <c r="D18" i="6" s="1"/>
  <c r="B59" i="6" l="1"/>
  <c r="B66" i="6"/>
  <c r="D66" i="6" s="1"/>
  <c r="B67" i="6"/>
  <c r="D67" i="6" s="1"/>
  <c r="B58" i="6"/>
  <c r="D58" i="6" s="1"/>
  <c r="B69" i="6"/>
  <c r="D69" i="6" s="1"/>
  <c r="B61" i="6"/>
  <c r="D61" i="6" s="1"/>
  <c r="B68" i="6"/>
  <c r="D68" i="6" s="1"/>
  <c r="B62" i="6"/>
  <c r="D62" i="6" s="1"/>
  <c r="B65" i="6"/>
  <c r="D65" i="6" s="1"/>
  <c r="B49" i="6"/>
  <c r="D49" i="6" s="1"/>
  <c r="B50" i="6"/>
  <c r="D50" i="6" s="1"/>
  <c r="B46" i="6"/>
  <c r="D46" i="6" s="1"/>
  <c r="B64" i="6" l="1"/>
  <c r="D64" i="6" s="1"/>
  <c r="B60" i="6"/>
  <c r="D60" i="6" s="1"/>
  <c r="C3" i="2" s="1"/>
  <c r="B63" i="6"/>
  <c r="D63" i="6" s="1"/>
  <c r="C2" i="2" l="1"/>
  <c r="B2" i="7" l="1"/>
  <c r="E2" i="7" s="1"/>
  <c r="N15" i="7"/>
  <c r="M15" i="7"/>
  <c r="O15" i="7"/>
  <c r="P15" i="7"/>
  <c r="P14" i="7"/>
  <c r="L14" i="7"/>
  <c r="M14" i="7"/>
  <c r="N14" i="7"/>
  <c r="L15" i="7"/>
  <c r="O14" i="7"/>
  <c r="N8" i="7"/>
  <c r="P7" i="7"/>
  <c r="M8" i="7"/>
  <c r="P8" i="7"/>
  <c r="O8" i="7"/>
  <c r="O7" i="7"/>
  <c r="M7" i="7"/>
  <c r="N7" i="7"/>
  <c r="G8" i="7"/>
  <c r="H8" i="7"/>
  <c r="G7" i="7"/>
  <c r="I9" i="7"/>
  <c r="I8" i="7"/>
  <c r="H7" i="7"/>
  <c r="I7" i="7"/>
  <c r="H9" i="7"/>
  <c r="G9" i="7"/>
  <c r="D7" i="7"/>
  <c r="D8" i="7"/>
  <c r="B7" i="7"/>
  <c r="B8" i="7"/>
  <c r="C7" i="7"/>
  <c r="B9" i="7"/>
  <c r="C8" i="7"/>
  <c r="L8" i="7" l="1"/>
  <c r="L7" i="7"/>
  <c r="O16" i="7"/>
  <c r="M16" i="7"/>
  <c r="P16" i="7"/>
  <c r="L16" i="7"/>
  <c r="N16" i="7"/>
  <c r="P9" i="7"/>
  <c r="N9" i="7"/>
  <c r="M9" i="7"/>
  <c r="O9" i="7"/>
  <c r="D9" i="7"/>
  <c r="C9" i="7"/>
  <c r="L9" i="7" l="1"/>
</calcChain>
</file>

<file path=xl/sharedStrings.xml><?xml version="1.0" encoding="utf-8"?>
<sst xmlns="http://schemas.openxmlformats.org/spreadsheetml/2006/main" count="243" uniqueCount="80">
  <si>
    <t>Date</t>
  </si>
  <si>
    <t>N° RNC</t>
  </si>
  <si>
    <t>Commission</t>
  </si>
  <si>
    <t>Type</t>
  </si>
  <si>
    <t>Commentaire</t>
  </si>
  <si>
    <t>Fournisseur</t>
  </si>
  <si>
    <t>Production</t>
  </si>
  <si>
    <t>BE</t>
  </si>
  <si>
    <t>Référence</t>
  </si>
  <si>
    <t>Type NC</t>
  </si>
  <si>
    <t>Service responsable</t>
  </si>
  <si>
    <t>Personne(s) responsable</t>
  </si>
  <si>
    <t>Finition</t>
  </si>
  <si>
    <t>Test</t>
  </si>
  <si>
    <t>Montage</t>
  </si>
  <si>
    <t>Mineur</t>
  </si>
  <si>
    <t>Majeur</t>
  </si>
  <si>
    <t>Remarque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</si>
  <si>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</si>
  <si>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</si>
  <si>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</si>
  <si>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</si>
  <si>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</si>
  <si>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</si>
  <si>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</si>
  <si>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</si>
  <si>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</si>
  <si>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</si>
  <si>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</si>
  <si>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</si>
  <si>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</si>
  <si>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</si>
  <si>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</si>
  <si>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J-1 ouvré</t>
  </si>
  <si>
    <t>Relevé par</t>
  </si>
  <si>
    <t>Atelier</t>
  </si>
  <si>
    <t>Typologie erreur</t>
  </si>
  <si>
    <t>Désignation</t>
  </si>
  <si>
    <t>Quantité</t>
  </si>
  <si>
    <t>Destination</t>
  </si>
  <si>
    <t>Autre</t>
  </si>
  <si>
    <t>Dégâts/Impact</t>
  </si>
  <si>
    <t>RNC</t>
  </si>
  <si>
    <t>Service</t>
  </si>
  <si>
    <t>Etat</t>
  </si>
  <si>
    <t>Ouvert</t>
  </si>
  <si>
    <t>Situation à risque</t>
  </si>
  <si>
    <t>Soin infirmerie</t>
  </si>
  <si>
    <t>Near Miss</t>
  </si>
  <si>
    <t>Accident avec arrêt</t>
  </si>
  <si>
    <t>Auteur</t>
  </si>
  <si>
    <t>Dégraissage</t>
  </si>
  <si>
    <t>Nombre d'IA</t>
  </si>
  <si>
    <t>Total</t>
  </si>
  <si>
    <t>Anomalie de préparation</t>
  </si>
  <si>
    <t>Étiquettes de lignes</t>
  </si>
  <si>
    <t>Total général</t>
  </si>
  <si>
    <t>Étiquettes de colonnes</t>
  </si>
  <si>
    <t>Nombre de N° RNC</t>
  </si>
  <si>
    <t>Nombre de Date</t>
  </si>
  <si>
    <t>Somme de Near Miss</t>
  </si>
  <si>
    <t>Somme de Soin infirmerie</t>
  </si>
  <si>
    <t>Somme de Situation à risque</t>
  </si>
  <si>
    <t>Somme de Accident avec arrêt</t>
  </si>
  <si>
    <t>Non Conformité lors
des Inspections finales</t>
  </si>
  <si>
    <t>Mois</t>
  </si>
  <si>
    <t>Année</t>
  </si>
  <si>
    <t>J-1</t>
  </si>
  <si>
    <t>NumJour</t>
  </si>
  <si>
    <t>RNC :</t>
  </si>
  <si>
    <t>NC IF :</t>
  </si>
  <si>
    <t>Anomalie préparation :</t>
  </si>
  <si>
    <t>HSE :</t>
  </si>
  <si>
    <t>IA :</t>
  </si>
  <si>
    <t>Troubleshooting :</t>
  </si>
  <si>
    <t>(vide)</t>
  </si>
  <si>
    <t>1900</t>
  </si>
  <si>
    <t>janv</t>
  </si>
  <si>
    <t>01-janv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</si>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</sst>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0" fillId="0" borderId="0" xfId="0" pivotButton="1"/>
    <xf numFmtId="0" fontId="5" fillId="4" borderId="2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/>
    <xf numFmtId="0" fontId="1" fillId="0" borderId="1" xfId="0" applyFont="1" applyBorder="1" applyAlignment="1">
      <alignment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0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pivotButton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 wrapText="1"/>
    </xf>
    <xf numFmtId="0" fontId="0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0" borderId="0" xfId="0" applyFont="1" applyBorder="1" applyAlignment="1">
      <alignment horizontal="centerContinuous" vertical="center" wrapText="1"/>
    </xf>
    <xf numFmtId="0" fontId="6" fillId="0" borderId="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" fontId="8" fillId="7" borderId="1" xfId="0" applyNumberFormat="1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" fontId="8" fillId="5" borderId="1" xfId="0" applyNumberFormat="1" applyFont="1" applyFill="1" applyBorder="1" applyAlignment="1">
      <alignment horizontal="center" vertical="center"/>
    </xf>
    <xf numFmtId="0" fontId="9" fillId="0" borderId="0" xfId="0" applyFont="1" applyBorder="1" applyAlignment="1">
      <alignment wrapText="1"/>
    </xf>
    <xf numFmtId="0" fontId="9" fillId="0" borderId="0" xfId="0" applyFont="1" applyBorder="1" applyAlignment="1"/>
    <xf numFmtId="165" fontId="5" fillId="0" borderId="0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 applyFont="1" applyBorder="1" applyAlignment="1"/>
    <xf numFmtId="14" fontId="9" fillId="0" borderId="0" xfId="0" applyNumberFormat="1" applyFont="1" applyBorder="1" applyAlignment="1"/>
    <xf numFmtId="165" fontId="5" fillId="5" borderId="3" xfId="0" applyNumberFormat="1" applyFont="1" applyFill="1" applyBorder="1" applyAlignment="1">
      <alignment horizontal="center"/>
    </xf>
    <xf numFmtId="165" fontId="5" fillId="5" borderId="0" xfId="0" applyNumberFormat="1" applyFont="1" applyFill="1" applyBorder="1" applyAlignment="1">
      <alignment horizontal="center"/>
    </xf>
    <xf numFmtId="14" fontId="9" fillId="0" borderId="0" xfId="0" applyNumberFormat="1" applyFont="1" applyBorder="1" applyAlignment="1">
      <alignment vertical="center"/>
    </xf>
    <xf numFmtId="1" fontId="9" fillId="0" borderId="0" xfId="0" applyNumberFormat="1" applyFont="1" applyBorder="1" applyAlignment="1"/>
  </cellXfs>
  <cellStyles count="1">
    <cellStyle name="Normal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6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pivotCacheDefinition" Target="pivotCache/pivotCacheDefinition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27.200280555553" createdVersion="5" refreshedVersion="5" minRefreshableVersion="3" recordCount="1">
  <cacheSource type="worksheet">
    <worksheetSource name="Tableau1"/>
  </cacheSource>
  <cacheFields count="7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6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N° RNC" numFmtId="0">
      <sharedItems containsNonDate="0" containsString="0" containsBlank="1"/>
    </cacheField>
    <cacheField name="Commission" numFmtId="0">
      <sharedItems containsNonDate="0" containsString="0" containsBlank="1"/>
    </cacheField>
    <cacheField name="Type" numFmtId="0">
      <sharedItems containsNonDate="0" containsBlank="1" count="4">
        <m/>
        <s v="Production" u="1"/>
        <s v="Fournisseur" u="1"/>
        <s v="BE" u="1"/>
      </sharedItems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4127.200280902776" createdVersion="5" refreshedVersion="5" minRefreshableVersion="3" recordCount="1">
  <cacheSource type="worksheet">
    <worksheetSource name="Tableau2"/>
  </cacheSource>
  <cacheFields count="7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6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Type NC" numFmtId="0">
      <sharedItems containsNonDate="0" containsBlank="1" count="4">
        <m/>
        <s v="Majeur" u="1"/>
        <s v="Mineur" u="1"/>
        <s v="Remarque" u="1"/>
      </sharedItems>
    </cacheField>
    <cacheField name="Service responsable" numFmtId="0">
      <sharedItems containsNonDate="0" containsBlank="1" count="5">
        <m/>
        <s v="Montage" u="1"/>
        <s v="Test" u="1"/>
        <s v="Finition" u="1"/>
        <s v="Dégraissage " u="1"/>
      </sharedItems>
    </cacheField>
    <cacheField name="Personne(s) responsable" numFmtId="0">
      <sharedItems containsNonDate="0" containsString="0" containsBlank="1"/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ichel" refreshedDate="44127.200281134261" createdVersion="5" refreshedVersion="5" minRefreshableVersion="3" recordCount="1">
  <cacheSource type="worksheet">
    <worksheetSource name="Tableau3"/>
  </cacheSource>
  <cacheFields count="6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5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Auteur" numFmtId="0">
      <sharedItems containsNonDate="0" containsString="0" containsBlank="1"/>
    </cacheField>
    <cacheField name="Service" numFmtId="0">
      <sharedItems containsNonDate="0" containsBlank="1" count="6">
        <m/>
        <s v="Montage " u="1"/>
        <s v="Dégraissage" u="1"/>
        <s v="Montage" u="1"/>
        <s v="Test" u="1"/>
        <s v="Finition" u="1"/>
      </sharedItems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Michel" refreshedDate="44127.200281365738" createdVersion="5" refreshedVersion="5" minRefreshableVersion="3" recordCount="1">
  <cacheSource type="worksheet">
    <worksheetSource name="Tableau4"/>
  </cacheSource>
  <cacheFields count="8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7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Commission" numFmtId="0">
      <sharedItems containsNonDate="0" containsString="0" containsBlank="1"/>
    </cacheField>
    <cacheField name="Relevé par" numFmtId="0">
      <sharedItems containsNonDate="0" containsString="0" containsBlank="1"/>
    </cacheField>
    <cacheField name="Service" numFmtId="0">
      <sharedItems containsNonDate="0" containsBlank="1" count="51">
        <m/>
        <s v="Test H10" u="1"/>
        <s v="Test H15" u="1"/>
        <s v="Test H20" u="1"/>
        <s v="Montage H24" u="1"/>
        <s v="Test H25" u="1"/>
        <s v="Montage H15" u="1"/>
        <s v="Test H30" u="1"/>
        <s v="Montage H25" u="1"/>
        <s v="Montage H2" u="1"/>
        <s v="Montage H16" u="1"/>
        <s v="Test H14" u="1"/>
        <s v="Test H19" u="1"/>
        <s v="Test H24" u="1"/>
        <s v="Montage H3" u="1"/>
        <s v="Test H29" u="1"/>
        <s v="Montage H26" u="1"/>
        <s v="Montage H17" u="1"/>
        <s v="Montage H4" u="1"/>
        <s v="Test H13" u="1"/>
        <s v="Test H18" u="1"/>
        <s v="Montage H18" u="1"/>
        <s v="Montage H5" u="1"/>
        <s v="Test H23" u="1"/>
        <s v="Test H28" u="1"/>
        <s v="Montage H6" u="1"/>
        <s v="Montage H10" u="1"/>
        <s v="Montage H19" u="1"/>
        <s v="Test H12" u="1"/>
        <s v="Montage H7" u="1"/>
        <s v="Montage H20" u="1"/>
        <s v="Test H17" u="1"/>
        <s v="Montage H11" u="1"/>
        <s v="Test H22" u="1"/>
        <s v="Test H27" u="1"/>
        <s v="Montage H8" u="1"/>
        <s v="Montage H21" u="1"/>
        <s v="Montage H12" u="1"/>
        <s v="Montage H9" u="1"/>
        <s v="Test H7" u="1"/>
        <s v="Test H11" u="1"/>
        <s v="Test H16" u="1"/>
        <s v="Montage H22" u="1"/>
        <s v="Test H8" u="1"/>
        <s v="Test H21" u="1"/>
        <s v="Montage H13" u="1"/>
        <s v="Test H26" u="1"/>
        <s v="Test H9" u="1"/>
        <s v="Test H31" u="1"/>
        <s v="Montage H23" u="1"/>
        <s v="Montage H14" u="1"/>
      </sharedItems>
    </cacheField>
    <cacheField name="Etat" numFmtId="0">
      <sharedItems containsNonDate="0" containsBlank="1" count="3">
        <m/>
        <s v="Clos" u="1"/>
        <s v="Ouvert" u="1"/>
      </sharedItems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Michel" refreshedDate="44127.200281481484" createdVersion="5" refreshedVersion="5" minRefreshableVersion="3" recordCount="1">
  <cacheSource type="worksheet">
    <worksheetSource name="Tableau5"/>
  </cacheSource>
  <cacheFields count="10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9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Relevé par" numFmtId="0">
      <sharedItems containsNonDate="0" containsString="0" containsBlank="1"/>
    </cacheField>
    <cacheField name="Atelier" numFmtId="0">
      <sharedItems containsNonDate="0" containsString="0" containsBlank="1"/>
    </cacheField>
    <cacheField name="Typologie erreur" numFmtId="0">
      <sharedItems containsNonDate="0" containsBlank="1" count="6">
        <m/>
        <s v="Dégâts/Impact" u="1"/>
        <s v="Autre" u="1"/>
        <s v="Référence" u="1"/>
        <s v="Destination" u="1"/>
        <s v="Quantité" u="1"/>
      </sharedItems>
    </cacheField>
    <cacheField name="Commission" numFmtId="0">
      <sharedItems containsNonDate="0" containsString="0" containsBlank="1"/>
    </cacheField>
    <cacheField name="Référence" numFmtId="0">
      <sharedItems containsNonDate="0" containsString="0" containsBlank="1"/>
    </cacheField>
    <cacheField name="Désignation" numFmtId="0">
      <sharedItems containsNonDate="0" containsString="0" containsBlank="1"/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Michel" refreshedDate="44127.200281712961" createdVersion="5" refreshedVersion="5" minRefreshableVersion="3" recordCount="1">
  <cacheSource type="worksheet">
    <worksheetSource name="Tableau6"/>
  </cacheSource>
  <cacheFields count="8">
    <cacheField name="Date" numFmtId="14">
      <sharedItems containsSemiMixedTypes="0" containsNonDate="0" containsDate="1" containsString="0" minDate="1899-12-31T00:00:00" maxDate="1900-01-01T00:00:00" count="1">
        <d v="1899-12-31T00:00:00"/>
      </sharedItems>
      <fieldGroup par="7" base="0">
        <rangePr groupBy="days" startDate="1899-12-31T00:00:00" endDate="1900-01-01T00:0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1/1900"/>
        </groupItems>
      </fieldGroup>
    </cacheField>
    <cacheField name="Situation à risque" numFmtId="1">
      <sharedItems containsNonDate="0" containsString="0" containsBlank="1"/>
    </cacheField>
    <cacheField name="Soin infirmerie" numFmtId="1">
      <sharedItems containsNonDate="0" containsString="0" containsBlank="1"/>
    </cacheField>
    <cacheField name="Near Miss" numFmtId="1">
      <sharedItems containsNonDate="0" containsString="0" containsBlank="1"/>
    </cacheField>
    <cacheField name="Accident avec arrêt" numFmtId="1">
      <sharedItems containsNonDate="0" containsString="0" containsBlank="1"/>
    </cacheField>
    <cacheField name="Commentaire" numFmtId="0">
      <sharedItems containsNonDate="0" containsString="0" containsBlank="1"/>
    </cacheField>
    <cacheField name="Mois" numFmtId="0" databaseField="0">
      <fieldGroup base="0">
        <rangePr groupBy="months" startDate="1899-12-31T00:00:00" endDate="1900-01-01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1900"/>
        </groupItems>
      </fieldGroup>
    </cacheField>
    <cacheField name="Années" numFmtId="0" databaseField="0">
      <fieldGroup base="0">
        <rangePr groupBy="years" startDate="1899-12-31T00:00:00" endDate="1900-01-01T00:00:00"/>
        <groupItems count="3">
          <s v="&lt;01/01/1900"/>
          <s v="1900"/>
          <s v="&gt;02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x v="0"/>
    <x v="0"/>
    <x v="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">
  <r>
    <x v="0"/>
    <m/>
    <x v="0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">
  <r>
    <x v="0"/>
    <m/>
    <m/>
    <x v="0"/>
    <x v="0"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">
  <r>
    <x v="0"/>
    <m/>
    <m/>
    <x v="0"/>
    <m/>
    <m/>
    <m/>
    <m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8" firstHeaderRow="1" firstDataRow="2" firstDataCol="1"/>
  <pivotFields count="7"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showAll="0"/>
    <pivotField axis="axisCol" showAll="0">
      <items count="5">
        <item m="1" x="3"/>
        <item m="1" x="2"/>
        <item m="1" x="1"/>
        <item x="0"/>
        <item t="default"/>
      </items>
    </pivotField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6"/>
    <field x="5"/>
    <field x="0"/>
  </rowFields>
  <rowItems count="4">
    <i>
      <x v="1"/>
    </i>
    <i r="1">
      <x v="1"/>
    </i>
    <i r="2">
      <x/>
    </i>
    <i t="grand">
      <x/>
    </i>
  </rowItems>
  <colFields count="1">
    <field x="3"/>
  </colFields>
  <colItems count="2">
    <i>
      <x v="3"/>
    </i>
    <i t="grand">
      <x/>
    </i>
  </colItems>
  <dataFields count="1">
    <dataField name="Nombre de N° RNC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9" firstHeaderRow="1" firstDataRow="3" firstDataCol="1"/>
  <pivotFields count="7">
    <pivotField axis="axisRow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Col" showAll="0">
      <items count="5">
        <item m="1" x="1"/>
        <item m="1" x="2"/>
        <item m="1" x="3"/>
        <item x="0"/>
        <item t="default"/>
      </items>
    </pivotField>
    <pivotField axis="axisCol" showAll="0">
      <items count="6">
        <item m="1" x="4"/>
        <item m="1" x="3"/>
        <item m="1" x="1"/>
        <item m="1" x="2"/>
        <item x="0"/>
        <item t="default"/>
      </items>
    </pivotField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6"/>
    <field x="5"/>
    <field x="0"/>
  </rowFields>
  <rowItems count="4">
    <i>
      <x v="1"/>
    </i>
    <i r="1">
      <x v="1"/>
    </i>
    <i r="2">
      <x/>
    </i>
    <i t="grand">
      <x/>
    </i>
  </rowItems>
  <colFields count="2">
    <field x="1"/>
    <field x="2"/>
  </colFields>
  <colItems count="3">
    <i>
      <x v="3"/>
      <x v="4"/>
    </i>
    <i t="default">
      <x v="3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8" firstHeaderRow="1" firstDataRow="2" firstDataCol="1"/>
  <pivotFields count="6">
    <pivotField axis="axisRow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axis="axisCol" showAll="0">
      <items count="7">
        <item m="1" x="2"/>
        <item m="1" x="5"/>
        <item m="1" x="3"/>
        <item m="1" x="1"/>
        <item m="1" x="4"/>
        <item x="0"/>
        <item t="default"/>
      </items>
    </pivotField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5"/>
    <field x="4"/>
    <field x="0"/>
  </rowFields>
  <rowItems count="4">
    <i>
      <x v="1"/>
    </i>
    <i r="1">
      <x v="1"/>
    </i>
    <i r="2">
      <x/>
    </i>
    <i t="grand">
      <x/>
    </i>
  </rowItems>
  <colFields count="1">
    <field x="2"/>
  </colFields>
  <colItems count="2">
    <i>
      <x v="5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7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9" firstHeaderRow="1" firstDataRow="3" firstDataCol="1"/>
  <pivotFields count="8">
    <pivotField axis="axisRow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axis="axisCol" showAll="0">
      <items count="52">
        <item m="1" x="9"/>
        <item m="1" x="29"/>
        <item m="1" x="39"/>
        <item m="1" x="14"/>
        <item m="1" x="43"/>
        <item m="1" x="18"/>
        <item m="1" x="47"/>
        <item m="1" x="22"/>
        <item m="1" x="1"/>
        <item m="1" x="25"/>
        <item m="1" x="40"/>
        <item m="1" x="28"/>
        <item m="1" x="35"/>
        <item m="1" x="19"/>
        <item m="1" x="38"/>
        <item m="1" x="11"/>
        <item m="1" x="26"/>
        <item m="1" x="2"/>
        <item m="1" x="32"/>
        <item m="1" x="41"/>
        <item m="1" x="37"/>
        <item m="1" x="31"/>
        <item m="1" x="45"/>
        <item m="1" x="20"/>
        <item m="1" x="50"/>
        <item m="1" x="12"/>
        <item m="1" x="6"/>
        <item m="1" x="3"/>
        <item m="1" x="10"/>
        <item m="1" x="44"/>
        <item m="1" x="17"/>
        <item m="1" x="33"/>
        <item m="1" x="21"/>
        <item m="1" x="23"/>
        <item m="1" x="27"/>
        <item m="1" x="13"/>
        <item m="1" x="30"/>
        <item m="1" x="5"/>
        <item m="1" x="36"/>
        <item m="1" x="46"/>
        <item m="1" x="42"/>
        <item m="1" x="34"/>
        <item m="1" x="49"/>
        <item m="1" x="24"/>
        <item m="1" x="4"/>
        <item m="1" x="15"/>
        <item m="1" x="8"/>
        <item m="1" x="7"/>
        <item m="1" x="16"/>
        <item m="1" x="48"/>
        <item x="0"/>
        <item t="default"/>
      </items>
    </pivotField>
    <pivotField axis="axisCol" showAll="0">
      <items count="4">
        <item m="1" x="1"/>
        <item m="1" x="2"/>
        <item x="0"/>
        <item t="default"/>
      </items>
    </pivotField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7"/>
    <field x="6"/>
    <field x="0"/>
  </rowFields>
  <rowItems count="4">
    <i>
      <x v="1"/>
    </i>
    <i r="1">
      <x v="1"/>
    </i>
    <i r="2">
      <x/>
    </i>
    <i t="grand">
      <x/>
    </i>
  </rowItems>
  <colFields count="2">
    <field x="4"/>
    <field x="3"/>
  </colFields>
  <colItems count="3">
    <i>
      <x v="2"/>
      <x v="50"/>
    </i>
    <i t="default">
      <x v="2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7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8" firstHeaderRow="1" firstDataRow="2" firstDataCol="1"/>
  <pivotFields count="10">
    <pivotField axis="axisRow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/>
    <pivotField axis="axisCol" showAll="0">
      <items count="7">
        <item m="1" x="2"/>
        <item m="1" x="1"/>
        <item m="1" x="4"/>
        <item m="1" x="5"/>
        <item m="1" x="3"/>
        <item x="0"/>
        <item t="default"/>
      </items>
    </pivotField>
    <pivotField showAll="0"/>
    <pivotField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9"/>
    <field x="8"/>
    <field x="0"/>
  </rowFields>
  <rowItems count="4">
    <i>
      <x v="1"/>
    </i>
    <i r="1">
      <x v="1"/>
    </i>
    <i r="2">
      <x/>
    </i>
    <i t="grand">
      <x/>
    </i>
  </rowItems>
  <colFields count="1">
    <field x="3"/>
  </colFields>
  <colItems count="2">
    <i>
      <x v="5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" cacheId="8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7" firstHeaderRow="0" firstDataRow="1" firstDataCol="1"/>
  <pivotFields count="8"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dataField="1" showAll="0"/>
    <pivotField dataField="1" showAll="0"/>
    <pivotField dataField="1" showAll="0"/>
    <pivotField dataField="1"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3">
    <field x="7"/>
    <field x="6"/>
    <field x="0"/>
  </rowFields>
  <rowItems count="4">
    <i>
      <x v="1"/>
    </i>
    <i r="1">
      <x v="1"/>
    </i>
    <i r="2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ituation à risque" fld="1" baseField="0" baseItem="0"/>
    <dataField name="Somme de Soin infirmerie" fld="2" baseField="0" baseItem="0"/>
    <dataField name="Somme de Near Miss" fld="3" baseField="0" baseItem="0"/>
    <dataField name="Somme de Accident avec arrê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" totalsRowShown="0" headerRowDxfId="51" dataDxfId="49" headerRowBorderDxfId="50">
  <tableColumns count="5">
    <tableColumn id="1" name="Date" dataDxfId="48"/>
    <tableColumn id="2" name="N° RNC" dataDxfId="47"/>
    <tableColumn id="3" name="Commission" dataDxfId="46"/>
    <tableColumn id="4" name="Type" dataDxfId="45"/>
    <tableColumn id="5" name="Commentaire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2" totalsRowShown="0" headerRowDxfId="43" dataDxfId="41" headerRowBorderDxfId="42">
  <tableColumns count="5">
    <tableColumn id="1" name="Date" dataDxfId="40"/>
    <tableColumn id="2" name="Type NC" dataDxfId="39"/>
    <tableColumn id="3" name="Service responsable" dataDxfId="38"/>
    <tableColumn id="4" name="Personne(s) responsable" dataDxfId="37"/>
    <tableColumn id="5" name="Commentaire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2" totalsRowShown="0" headerRowDxfId="35" dataDxfId="33" headerRowBorderDxfId="34">
  <tableColumns count="4">
    <tableColumn id="1" name="Date" dataDxfId="32"/>
    <tableColumn id="2" name="Auteur" dataDxfId="31"/>
    <tableColumn id="3" name="Service" dataDxfId="30"/>
    <tableColumn id="4" name="Commentaire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F2" totalsRowShown="0" headerRowDxfId="28" dataDxfId="26" headerRowBorderDxfId="27">
  <tableColumns count="6">
    <tableColumn id="1" name="Date" dataDxfId="25"/>
    <tableColumn id="2" name="Commission" dataDxfId="24"/>
    <tableColumn id="3" name="Relevé par" dataDxfId="23"/>
    <tableColumn id="4" name="Service" dataDxfId="22"/>
    <tableColumn id="5" name="Etat" dataDxfId="21"/>
    <tableColumn id="6" name="Commentaire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H2" totalsRowShown="0" headerRowDxfId="19" dataDxfId="17" headerRowBorderDxfId="18">
  <tableColumns count="8">
    <tableColumn id="1" name="Date" dataDxfId="16"/>
    <tableColumn id="2" name="Relevé par" dataDxfId="15"/>
    <tableColumn id="3" name="Atelier" dataDxfId="14"/>
    <tableColumn id="4" name="Typologie erreur" dataDxfId="13"/>
    <tableColumn id="5" name="Commission" dataDxfId="12"/>
    <tableColumn id="6" name="Référence" dataDxfId="11"/>
    <tableColumn id="7" name="Désignation" dataDxfId="10"/>
    <tableColumn id="8" name="Commentaire" dataDxfId="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F2" totalsRowShown="0" headerRowDxfId="8" dataDxfId="6" headerRowBorderDxfId="7">
  <tableColumns count="6">
    <tableColumn id="1" name="Date" dataDxfId="5"/>
    <tableColumn id="2" name="Situation à risque" dataDxfId="4"/>
    <tableColumn id="3" name="Soin infirmerie" dataDxfId="3"/>
    <tableColumn id="4" name="Near Miss" dataDxfId="2"/>
    <tableColumn id="5" name="Accident avec arrêt" dataDxfId="1"/>
    <tableColumn id="6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zoomScaleNormal="100" workbookViewId="0">
      <selection activeCell="B2" sqref="B2"/>
    </sheetView>
  </sheetViews>
  <sheetFormatPr baseColWidth="10" defaultColWidth="20.6328125" defaultRowHeight="14.5" x14ac:dyDescent="0.35"/>
  <cols>
    <col min="1" max="1" width="20.1796875" bestFit="1" customWidth="1"/>
    <col min="2" max="2" width="25.26953125" customWidth="1"/>
    <col min="3" max="3" width="15.453125" bestFit="1" customWidth="1"/>
    <col min="4" max="4" width="17.36328125" bestFit="1" customWidth="1"/>
    <col min="5" max="5" width="21.6328125" bestFit="1" customWidth="1"/>
    <col min="6" max="6" width="16.90625" bestFit="1" customWidth="1"/>
    <col min="7" max="7" width="12.26953125" bestFit="1" customWidth="1"/>
    <col min="8" max="8" width="10.7265625" bestFit="1" customWidth="1"/>
    <col min="9" max="9" width="12.26953125" bestFit="1" customWidth="1"/>
  </cols>
  <sheetData>
    <row r="1" spans="1:9" ht="16" thickBot="1" x14ac:dyDescent="0.4">
      <c r="B1" s="9" t="s">
        <v>33</v>
      </c>
      <c r="C1" s="9" t="s">
        <v>0</v>
      </c>
      <c r="D1" s="9" t="s">
        <v>44</v>
      </c>
    </row>
    <row r="2" spans="1:9" ht="16" thickBot="1" x14ac:dyDescent="0.4">
      <c r="B2" s="46">
        <v>44126</v>
      </c>
      <c r="C2" s="10" t="str">
        <f>"="&amp;B2</f>
        <v>=44126</v>
      </c>
      <c r="D2" s="11"/>
    </row>
    <row r="3" spans="1:9" ht="15.5" x14ac:dyDescent="0.35">
      <c r="B3" s="41"/>
      <c r="C3" s="42" t="str">
        <f>"&lt;="&amp;B2</f>
        <v>&lt;=44126</v>
      </c>
      <c r="D3" s="42" t="s">
        <v>45</v>
      </c>
    </row>
    <row r="5" spans="1:9" x14ac:dyDescent="0.35">
      <c r="A5" t="s">
        <v>69</v>
      </c>
      <c r="B5" s="14" t="s">
        <v>0</v>
      </c>
      <c r="C5" s="14" t="s">
        <v>1</v>
      </c>
      <c r="D5" s="14" t="s">
        <v>2</v>
      </c>
      <c r="E5" s="14" t="s">
        <v>3</v>
      </c>
      <c r="F5" s="14" t="s">
        <v>4</v>
      </c>
    </row>
    <row r="8" spans="1:9" x14ac:dyDescent="0.35">
      <c r="A8" t="s">
        <v>70</v>
      </c>
      <c r="B8" s="14" t="s">
        <v>0</v>
      </c>
      <c r="C8" s="14" t="s">
        <v>9</v>
      </c>
      <c r="D8" s="14" t="s">
        <v>10</v>
      </c>
      <c r="E8" s="14" t="s">
        <v>11</v>
      </c>
      <c r="F8" s="14" t="s">
        <v>4</v>
      </c>
    </row>
    <row r="11" spans="1:9" x14ac:dyDescent="0.35">
      <c r="A11" t="s">
        <v>71</v>
      </c>
      <c r="B11" s="14" t="s">
        <v>0</v>
      </c>
      <c r="C11" s="14" t="s">
        <v>34</v>
      </c>
      <c r="D11" s="14" t="s">
        <v>35</v>
      </c>
      <c r="E11" s="14" t="s">
        <v>36</v>
      </c>
      <c r="F11" s="14" t="s">
        <v>2</v>
      </c>
      <c r="G11" s="14" t="s">
        <v>8</v>
      </c>
      <c r="H11" s="14" t="s">
        <v>37</v>
      </c>
      <c r="I11" s="14" t="s">
        <v>4</v>
      </c>
    </row>
    <row r="14" spans="1:9" x14ac:dyDescent="0.35">
      <c r="A14" t="s">
        <v>72</v>
      </c>
      <c r="B14" s="14" t="s">
        <v>0</v>
      </c>
      <c r="C14" s="14" t="s">
        <v>46</v>
      </c>
      <c r="D14" s="14" t="s">
        <v>47</v>
      </c>
      <c r="E14" s="14" t="s">
        <v>48</v>
      </c>
      <c r="F14" s="14" t="s">
        <v>49</v>
      </c>
      <c r="G14" s="14" t="s">
        <v>4</v>
      </c>
    </row>
    <row r="17" spans="1:7" x14ac:dyDescent="0.35">
      <c r="A17" t="s">
        <v>73</v>
      </c>
      <c r="B17" s="14" t="s">
        <v>0</v>
      </c>
      <c r="C17" s="14" t="s">
        <v>50</v>
      </c>
      <c r="D17" s="14" t="s">
        <v>43</v>
      </c>
      <c r="E17" s="14" t="s">
        <v>4</v>
      </c>
    </row>
    <row r="20" spans="1:7" x14ac:dyDescent="0.35">
      <c r="A20" t="s">
        <v>74</v>
      </c>
      <c r="B20" s="14" t="s">
        <v>0</v>
      </c>
      <c r="C20" s="14" t="s">
        <v>2</v>
      </c>
      <c r="D20" s="14" t="s">
        <v>34</v>
      </c>
      <c r="E20" s="14" t="s">
        <v>43</v>
      </c>
      <c r="F20" s="14" t="s">
        <v>44</v>
      </c>
      <c r="G20" s="14" t="s">
        <v>4</v>
      </c>
    </row>
  </sheetData>
  <dataValidations count="1">
    <dataValidation type="list" allowBlank="1" showInputMessage="1" showErrorMessage="1" sqref="B2">
      <formula1>_choix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0"/>
  <sheetViews>
    <sheetView workbookViewId="0">
      <selection activeCell="H10" sqref="H10"/>
    </sheetView>
  </sheetViews>
  <sheetFormatPr baseColWidth="10" defaultRowHeight="14.5" x14ac:dyDescent="0.35"/>
  <cols>
    <col min="1" max="1" width="11.54296875" style="6" customWidth="1"/>
    <col min="2" max="4" width="17.81640625" style="6" customWidth="1"/>
    <col min="6" max="6" width="4.08984375" bestFit="1" customWidth="1"/>
    <col min="7" max="7" width="24" customWidth="1"/>
  </cols>
  <sheetData>
    <row r="1" spans="1:7" x14ac:dyDescent="0.35">
      <c r="A1" s="1">
        <v>2020</v>
      </c>
      <c r="B1" s="2" t="s">
        <v>18</v>
      </c>
      <c r="C1" s="2" t="s">
        <v>19</v>
      </c>
      <c r="D1" s="2" t="s">
        <v>20</v>
      </c>
      <c r="F1" t="str">
        <f t="shared" ref="F1:F9" si="0">"J"&amp;ROW()-11</f>
        <v>J-10</v>
      </c>
      <c r="G1" s="43">
        <f t="shared" ref="G1:G10" ca="1" si="1">WORKDAY(TODAY(),ROW()-11,_JF)</f>
        <v>44113</v>
      </c>
    </row>
    <row r="2" spans="1:7" x14ac:dyDescent="0.35">
      <c r="A2" s="3"/>
      <c r="B2" s="4">
        <f>DATE(A1,1,1)</f>
        <v>43831</v>
      </c>
      <c r="C2" s="3" t="s">
        <v>21</v>
      </c>
      <c r="D2" s="5">
        <f t="shared" ref="D2:D13" si="2">IF(OR(WEEKDAY(B2)=1,WEEKDAY(B2)=7),,B2)</f>
        <v>43831</v>
      </c>
      <c r="F2" t="str">
        <f t="shared" si="0"/>
        <v>J-9</v>
      </c>
      <c r="G2" s="43">
        <f t="shared" ca="1" si="1"/>
        <v>44116</v>
      </c>
    </row>
    <row r="3" spans="1:7" x14ac:dyDescent="0.35">
      <c r="A3" s="3"/>
      <c r="B3" s="4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3" s="3" t="s">
        <v>22</v>
      </c>
      <c r="D3" s="5"/>
      <c r="F3" t="str">
        <f t="shared" si="0"/>
        <v>J-8</v>
      </c>
      <c r="G3" s="43">
        <f t="shared" ca="1" si="1"/>
        <v>44117</v>
      </c>
    </row>
    <row r="4" spans="1:7" x14ac:dyDescent="0.35">
      <c r="A4" s="3"/>
      <c r="B4" s="4">
        <f>B3+1</f>
        <v>43934</v>
      </c>
      <c r="C4" s="3" t="s">
        <v>23</v>
      </c>
      <c r="D4" s="5">
        <f t="shared" si="2"/>
        <v>43934</v>
      </c>
      <c r="F4" t="str">
        <f t="shared" si="0"/>
        <v>J-7</v>
      </c>
      <c r="G4" s="43">
        <f t="shared" ca="1" si="1"/>
        <v>44118</v>
      </c>
    </row>
    <row r="5" spans="1:7" x14ac:dyDescent="0.35">
      <c r="A5" s="3"/>
      <c r="B5" s="4">
        <f>DATE(A1,5,1)</f>
        <v>43952</v>
      </c>
      <c r="C5" s="3" t="s">
        <v>24</v>
      </c>
      <c r="D5" s="5">
        <f t="shared" si="2"/>
        <v>43952</v>
      </c>
      <c r="F5" t="str">
        <f t="shared" si="0"/>
        <v>J-6</v>
      </c>
      <c r="G5" s="43">
        <f t="shared" ca="1" si="1"/>
        <v>44119</v>
      </c>
    </row>
    <row r="6" spans="1:7" x14ac:dyDescent="0.35">
      <c r="A6" s="3"/>
      <c r="B6" s="4">
        <f>DATE(A1,5,8)</f>
        <v>43959</v>
      </c>
      <c r="C6" s="3" t="s">
        <v>25</v>
      </c>
      <c r="D6" s="5">
        <f t="shared" si="2"/>
        <v>43959</v>
      </c>
      <c r="F6" t="str">
        <f t="shared" si="0"/>
        <v>J-5</v>
      </c>
      <c r="G6" s="43">
        <f t="shared" ca="1" si="1"/>
        <v>44120</v>
      </c>
    </row>
    <row r="7" spans="1:7" x14ac:dyDescent="0.35">
      <c r="A7" s="3"/>
      <c r="B7" s="4">
        <f>B3+39</f>
        <v>43972</v>
      </c>
      <c r="C7" s="3" t="s">
        <v>26</v>
      </c>
      <c r="D7" s="5">
        <f t="shared" si="2"/>
        <v>43972</v>
      </c>
      <c r="F7" t="str">
        <f t="shared" si="0"/>
        <v>J-4</v>
      </c>
      <c r="G7" s="43">
        <f t="shared" ca="1" si="1"/>
        <v>44123</v>
      </c>
    </row>
    <row r="8" spans="1:7" x14ac:dyDescent="0.35">
      <c r="A8" s="3"/>
      <c r="B8" s="4">
        <f>B3+50</f>
        <v>43983</v>
      </c>
      <c r="C8" s="3" t="s">
        <v>27</v>
      </c>
      <c r="D8" s="5">
        <f t="shared" si="2"/>
        <v>43983</v>
      </c>
      <c r="F8" t="str">
        <f t="shared" si="0"/>
        <v>J-3</v>
      </c>
      <c r="G8" s="43">
        <f t="shared" ca="1" si="1"/>
        <v>44124</v>
      </c>
    </row>
    <row r="9" spans="1:7" x14ac:dyDescent="0.35">
      <c r="A9" s="3"/>
      <c r="B9" s="4">
        <f>DATE(A1,7,14)</f>
        <v>44026</v>
      </c>
      <c r="C9" s="3" t="s">
        <v>28</v>
      </c>
      <c r="D9" s="5">
        <f t="shared" si="2"/>
        <v>44026</v>
      </c>
      <c r="F9" t="str">
        <f t="shared" si="0"/>
        <v>J-2</v>
      </c>
      <c r="G9" s="43">
        <f t="shared" ca="1" si="1"/>
        <v>44125</v>
      </c>
    </row>
    <row r="10" spans="1:7" x14ac:dyDescent="0.35">
      <c r="A10" s="3"/>
      <c r="B10" s="4">
        <f>DATE(A1,8,15)</f>
        <v>44058</v>
      </c>
      <c r="C10" s="3" t="s">
        <v>29</v>
      </c>
      <c r="D10" s="5">
        <f t="shared" si="2"/>
        <v>0</v>
      </c>
      <c r="F10" t="str">
        <f>"J"&amp;ROW()-11</f>
        <v>J-1</v>
      </c>
      <c r="G10" s="43">
        <f t="shared" ca="1" si="1"/>
        <v>44126</v>
      </c>
    </row>
    <row r="11" spans="1:7" x14ac:dyDescent="0.35">
      <c r="A11" s="3"/>
      <c r="B11" s="4">
        <f>DATE(A1,11,1)</f>
        <v>44136</v>
      </c>
      <c r="C11" s="3" t="s">
        <v>30</v>
      </c>
      <c r="D11" s="5">
        <f t="shared" si="2"/>
        <v>0</v>
      </c>
    </row>
    <row r="12" spans="1:7" x14ac:dyDescent="0.35">
      <c r="A12" s="3"/>
      <c r="B12" s="4">
        <f>DATE(A1,11,11)</f>
        <v>44146</v>
      </c>
      <c r="C12" s="3" t="s">
        <v>31</v>
      </c>
      <c r="D12" s="5">
        <f t="shared" si="2"/>
        <v>44146</v>
      </c>
    </row>
    <row r="13" spans="1:7" x14ac:dyDescent="0.35">
      <c r="A13" s="3"/>
      <c r="B13" s="4">
        <f>DATE(A1,12,25)</f>
        <v>44190</v>
      </c>
      <c r="C13" s="3" t="s">
        <v>32</v>
      </c>
      <c r="D13" s="5">
        <f t="shared" si="2"/>
        <v>44190</v>
      </c>
    </row>
    <row r="14" spans="1:7" x14ac:dyDescent="0.35">
      <c r="A14" s="3"/>
      <c r="C14" s="3"/>
      <c r="D14" s="7"/>
    </row>
    <row r="15" spans="1:7" x14ac:dyDescent="0.35">
      <c r="A15" s="1">
        <f>A1+1</f>
        <v>2021</v>
      </c>
      <c r="B15" s="2" t="s">
        <v>18</v>
      </c>
      <c r="C15" s="2" t="s">
        <v>19</v>
      </c>
      <c r="D15" s="7"/>
    </row>
    <row r="16" spans="1:7" x14ac:dyDescent="0.35">
      <c r="A16" s="3"/>
      <c r="B16" s="4">
        <f>DATE(A15,1,1)</f>
        <v>44197</v>
      </c>
      <c r="C16" s="3" t="s">
        <v>21</v>
      </c>
      <c r="D16" s="5">
        <f t="shared" ref="D16" si="3">IF(OR(WEEKDAY(B16)=1,WEEKDAY(B16)=7),,B16)</f>
        <v>44197</v>
      </c>
    </row>
    <row r="17" spans="1:4" x14ac:dyDescent="0.35">
      <c r="A17" s="3"/>
      <c r="B17" s="4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C17" s="3" t="s">
        <v>22</v>
      </c>
      <c r="D17" s="5"/>
    </row>
    <row r="18" spans="1:4" x14ac:dyDescent="0.35">
      <c r="A18" s="3"/>
      <c r="B18" s="4">
        <f>B17+1</f>
        <v>44291</v>
      </c>
      <c r="C18" s="3" t="s">
        <v>23</v>
      </c>
      <c r="D18" s="5">
        <f t="shared" ref="D18:D27" si="4">IF(OR(WEEKDAY(B18)=1,WEEKDAY(B18)=7),,B18)</f>
        <v>44291</v>
      </c>
    </row>
    <row r="19" spans="1:4" x14ac:dyDescent="0.35">
      <c r="A19" s="3"/>
      <c r="B19" s="4">
        <f>DATE(A15,5,1)</f>
        <v>44317</v>
      </c>
      <c r="C19" s="3" t="s">
        <v>24</v>
      </c>
      <c r="D19" s="5">
        <f t="shared" si="4"/>
        <v>0</v>
      </c>
    </row>
    <row r="20" spans="1:4" x14ac:dyDescent="0.35">
      <c r="A20" s="3"/>
      <c r="B20" s="4">
        <f>DATE(A15,5,8)</f>
        <v>44324</v>
      </c>
      <c r="C20" s="3" t="s">
        <v>25</v>
      </c>
      <c r="D20" s="5">
        <f t="shared" si="4"/>
        <v>0</v>
      </c>
    </row>
    <row r="21" spans="1:4" x14ac:dyDescent="0.35">
      <c r="A21" s="3"/>
      <c r="B21" s="4">
        <f>B17+39</f>
        <v>44329</v>
      </c>
      <c r="C21" s="3" t="s">
        <v>26</v>
      </c>
      <c r="D21" s="5">
        <f t="shared" si="4"/>
        <v>44329</v>
      </c>
    </row>
    <row r="22" spans="1:4" x14ac:dyDescent="0.35">
      <c r="A22" s="3"/>
      <c r="B22" s="4">
        <f>B17+50</f>
        <v>44340</v>
      </c>
      <c r="C22" s="3" t="s">
        <v>27</v>
      </c>
      <c r="D22" s="5">
        <f t="shared" si="4"/>
        <v>44340</v>
      </c>
    </row>
    <row r="23" spans="1:4" x14ac:dyDescent="0.35">
      <c r="A23" s="3"/>
      <c r="B23" s="4">
        <f>DATE(A15,7,14)</f>
        <v>44391</v>
      </c>
      <c r="C23" s="3" t="s">
        <v>28</v>
      </c>
      <c r="D23" s="5">
        <f t="shared" si="4"/>
        <v>44391</v>
      </c>
    </row>
    <row r="24" spans="1:4" x14ac:dyDescent="0.35">
      <c r="A24" s="3"/>
      <c r="B24" s="4">
        <f>DATE(A15,8,15)</f>
        <v>44423</v>
      </c>
      <c r="C24" s="3" t="s">
        <v>29</v>
      </c>
      <c r="D24" s="5">
        <f t="shared" si="4"/>
        <v>0</v>
      </c>
    </row>
    <row r="25" spans="1:4" x14ac:dyDescent="0.35">
      <c r="A25" s="3"/>
      <c r="B25" s="4">
        <f>DATE(A15,11,1)</f>
        <v>44501</v>
      </c>
      <c r="C25" s="3" t="s">
        <v>30</v>
      </c>
      <c r="D25" s="5">
        <f t="shared" si="4"/>
        <v>44501</v>
      </c>
    </row>
    <row r="26" spans="1:4" x14ac:dyDescent="0.35">
      <c r="A26" s="3"/>
      <c r="B26" s="4">
        <f>DATE(A15,11,11)</f>
        <v>44511</v>
      </c>
      <c r="C26" s="3" t="s">
        <v>31</v>
      </c>
      <c r="D26" s="5">
        <f t="shared" si="4"/>
        <v>44511</v>
      </c>
    </row>
    <row r="27" spans="1:4" x14ac:dyDescent="0.35">
      <c r="A27" s="3"/>
      <c r="B27" s="4">
        <f>DATE(A15,12,25)</f>
        <v>44555</v>
      </c>
      <c r="C27" s="3" t="s">
        <v>32</v>
      </c>
      <c r="D27" s="5">
        <f t="shared" si="4"/>
        <v>0</v>
      </c>
    </row>
    <row r="28" spans="1:4" x14ac:dyDescent="0.35">
      <c r="A28" s="3"/>
      <c r="C28" s="3"/>
      <c r="D28" s="7"/>
    </row>
    <row r="29" spans="1:4" x14ac:dyDescent="0.35">
      <c r="A29" s="1">
        <f>A15+1</f>
        <v>2022</v>
      </c>
      <c r="B29" s="2" t="s">
        <v>18</v>
      </c>
      <c r="C29" s="2" t="s">
        <v>19</v>
      </c>
      <c r="D29" s="7"/>
    </row>
    <row r="30" spans="1:4" x14ac:dyDescent="0.35">
      <c r="A30" s="3"/>
      <c r="B30" s="4">
        <f>DATE(A29,1,1)</f>
        <v>44562</v>
      </c>
      <c r="C30" s="3" t="s">
        <v>21</v>
      </c>
      <c r="D30" s="5">
        <f t="shared" ref="D30" si="5">IF(OR(WEEKDAY(B30)=1,WEEKDAY(B30)=7),,B30)</f>
        <v>0</v>
      </c>
    </row>
    <row r="31" spans="1:4" x14ac:dyDescent="0.35">
      <c r="A31" s="3"/>
      <c r="B31" s="4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C31" s="3" t="s">
        <v>22</v>
      </c>
      <c r="D31" s="5"/>
    </row>
    <row r="32" spans="1:4" x14ac:dyDescent="0.35">
      <c r="A32" s="3"/>
      <c r="B32" s="4">
        <f>B31+1</f>
        <v>44669</v>
      </c>
      <c r="C32" s="3" t="s">
        <v>23</v>
      </c>
      <c r="D32" s="5">
        <f t="shared" ref="D32:D41" si="6">IF(OR(WEEKDAY(B32)=1,WEEKDAY(B32)=7),,B32)</f>
        <v>44669</v>
      </c>
    </row>
    <row r="33" spans="1:4" x14ac:dyDescent="0.35">
      <c r="A33" s="3"/>
      <c r="B33" s="4">
        <f>DATE(A29,5,1)</f>
        <v>44682</v>
      </c>
      <c r="C33" s="3" t="s">
        <v>24</v>
      </c>
      <c r="D33" s="5">
        <f t="shared" si="6"/>
        <v>0</v>
      </c>
    </row>
    <row r="34" spans="1:4" x14ac:dyDescent="0.35">
      <c r="A34" s="3"/>
      <c r="B34" s="4">
        <f>DATE(A29,5,8)</f>
        <v>44689</v>
      </c>
      <c r="C34" s="3" t="s">
        <v>25</v>
      </c>
      <c r="D34" s="5">
        <f t="shared" si="6"/>
        <v>0</v>
      </c>
    </row>
    <row r="35" spans="1:4" x14ac:dyDescent="0.35">
      <c r="A35" s="3"/>
      <c r="B35" s="4">
        <f>B31+39</f>
        <v>44707</v>
      </c>
      <c r="C35" s="3" t="s">
        <v>26</v>
      </c>
      <c r="D35" s="5">
        <f t="shared" si="6"/>
        <v>44707</v>
      </c>
    </row>
    <row r="36" spans="1:4" x14ac:dyDescent="0.35">
      <c r="A36" s="3"/>
      <c r="B36" s="4">
        <f>B31+50</f>
        <v>44718</v>
      </c>
      <c r="C36" s="3" t="s">
        <v>27</v>
      </c>
      <c r="D36" s="5">
        <f t="shared" si="6"/>
        <v>44718</v>
      </c>
    </row>
    <row r="37" spans="1:4" x14ac:dyDescent="0.35">
      <c r="A37" s="3"/>
      <c r="B37" s="4">
        <f>DATE(A29,7,14)</f>
        <v>44756</v>
      </c>
      <c r="C37" s="3" t="s">
        <v>28</v>
      </c>
      <c r="D37" s="5">
        <f t="shared" si="6"/>
        <v>44756</v>
      </c>
    </row>
    <row r="38" spans="1:4" x14ac:dyDescent="0.35">
      <c r="A38" s="3"/>
      <c r="B38" s="4">
        <f>DATE(A29,8,15)</f>
        <v>44788</v>
      </c>
      <c r="C38" s="3" t="s">
        <v>29</v>
      </c>
      <c r="D38" s="5">
        <f t="shared" si="6"/>
        <v>44788</v>
      </c>
    </row>
    <row r="39" spans="1:4" x14ac:dyDescent="0.35">
      <c r="A39" s="3"/>
      <c r="B39" s="4">
        <f>DATE(A29,11,1)</f>
        <v>44866</v>
      </c>
      <c r="C39" s="3" t="s">
        <v>30</v>
      </c>
      <c r="D39" s="5">
        <f t="shared" si="6"/>
        <v>44866</v>
      </c>
    </row>
    <row r="40" spans="1:4" x14ac:dyDescent="0.35">
      <c r="A40" s="3"/>
      <c r="B40" s="4">
        <f>DATE(A29,11,11)</f>
        <v>44876</v>
      </c>
      <c r="C40" s="3" t="s">
        <v>31</v>
      </c>
      <c r="D40" s="5">
        <f t="shared" si="6"/>
        <v>44876</v>
      </c>
    </row>
    <row r="41" spans="1:4" x14ac:dyDescent="0.35">
      <c r="A41" s="3"/>
      <c r="B41" s="4">
        <f>DATE(A29,12,25)</f>
        <v>44920</v>
      </c>
      <c r="C41" s="3" t="s">
        <v>32</v>
      </c>
      <c r="D41" s="5">
        <f t="shared" si="6"/>
        <v>0</v>
      </c>
    </row>
    <row r="42" spans="1:4" x14ac:dyDescent="0.35">
      <c r="A42" s="3"/>
      <c r="C42" s="3"/>
      <c r="D42" s="7"/>
    </row>
    <row r="43" spans="1:4" x14ac:dyDescent="0.35">
      <c r="A43" s="1">
        <f>A29+1</f>
        <v>2023</v>
      </c>
      <c r="B43" s="2" t="s">
        <v>18</v>
      </c>
      <c r="C43" s="2" t="s">
        <v>19</v>
      </c>
      <c r="D43" s="7"/>
    </row>
    <row r="44" spans="1:4" x14ac:dyDescent="0.35">
      <c r="A44" s="3"/>
      <c r="B44" s="4">
        <f>DATE(A43,1,1)</f>
        <v>44927</v>
      </c>
      <c r="C44" s="3" t="s">
        <v>21</v>
      </c>
      <c r="D44" s="5">
        <f t="shared" ref="D44" si="7">IF(OR(WEEKDAY(B44)=1,WEEKDAY(B44)=7),,B44)</f>
        <v>0</v>
      </c>
    </row>
    <row r="45" spans="1:4" x14ac:dyDescent="0.35">
      <c r="A45" s="3"/>
      <c r="B45" s="4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45025</v>
      </c>
      <c r="C45" s="3" t="s">
        <v>22</v>
      </c>
      <c r="D45" s="5"/>
    </row>
    <row r="46" spans="1:4" x14ac:dyDescent="0.35">
      <c r="A46" s="3"/>
      <c r="B46" s="4">
        <f>B45+1</f>
        <v>45026</v>
      </c>
      <c r="C46" s="3" t="s">
        <v>23</v>
      </c>
      <c r="D46" s="5">
        <f t="shared" ref="D46:D55" si="8">IF(OR(WEEKDAY(B46)=1,WEEKDAY(B46)=7),,B46)</f>
        <v>45026</v>
      </c>
    </row>
    <row r="47" spans="1:4" x14ac:dyDescent="0.35">
      <c r="A47" s="3"/>
      <c r="B47" s="4">
        <f>DATE(A43,5,1)</f>
        <v>45047</v>
      </c>
      <c r="C47" s="3" t="s">
        <v>24</v>
      </c>
      <c r="D47" s="5">
        <f t="shared" si="8"/>
        <v>45047</v>
      </c>
    </row>
    <row r="48" spans="1:4" x14ac:dyDescent="0.35">
      <c r="A48" s="3"/>
      <c r="B48" s="4">
        <f>DATE(A43,5,8)</f>
        <v>45054</v>
      </c>
      <c r="C48" s="3" t="s">
        <v>25</v>
      </c>
      <c r="D48" s="5">
        <f t="shared" si="8"/>
        <v>45054</v>
      </c>
    </row>
    <row r="49" spans="1:4" x14ac:dyDescent="0.35">
      <c r="A49" s="3"/>
      <c r="B49" s="4">
        <f>B45+39</f>
        <v>45064</v>
      </c>
      <c r="C49" s="3" t="s">
        <v>26</v>
      </c>
      <c r="D49" s="5">
        <f t="shared" si="8"/>
        <v>45064</v>
      </c>
    </row>
    <row r="50" spans="1:4" x14ac:dyDescent="0.35">
      <c r="A50" s="3"/>
      <c r="B50" s="4">
        <f>B45+50</f>
        <v>45075</v>
      </c>
      <c r="C50" s="3" t="s">
        <v>27</v>
      </c>
      <c r="D50" s="5">
        <f t="shared" si="8"/>
        <v>45075</v>
      </c>
    </row>
    <row r="51" spans="1:4" x14ac:dyDescent="0.35">
      <c r="A51" s="3"/>
      <c r="B51" s="4">
        <f>DATE(A43,7,14)</f>
        <v>45121</v>
      </c>
      <c r="C51" s="3" t="s">
        <v>28</v>
      </c>
      <c r="D51" s="5">
        <f t="shared" si="8"/>
        <v>45121</v>
      </c>
    </row>
    <row r="52" spans="1:4" x14ac:dyDescent="0.35">
      <c r="A52" s="3"/>
      <c r="B52" s="4">
        <f>DATE(A43,8,15)</f>
        <v>45153</v>
      </c>
      <c r="C52" s="3" t="s">
        <v>29</v>
      </c>
      <c r="D52" s="5">
        <f t="shared" si="8"/>
        <v>45153</v>
      </c>
    </row>
    <row r="53" spans="1:4" x14ac:dyDescent="0.35">
      <c r="A53" s="3"/>
      <c r="B53" s="4">
        <f>DATE(A43,11,1)</f>
        <v>45231</v>
      </c>
      <c r="C53" s="3" t="s">
        <v>30</v>
      </c>
      <c r="D53" s="5">
        <f t="shared" si="8"/>
        <v>45231</v>
      </c>
    </row>
    <row r="54" spans="1:4" x14ac:dyDescent="0.35">
      <c r="A54" s="3"/>
      <c r="B54" s="4">
        <f>DATE(A43,11,11)</f>
        <v>45241</v>
      </c>
      <c r="C54" s="3" t="s">
        <v>31</v>
      </c>
      <c r="D54" s="5">
        <f t="shared" si="8"/>
        <v>0</v>
      </c>
    </row>
    <row r="55" spans="1:4" x14ac:dyDescent="0.35">
      <c r="A55" s="3"/>
      <c r="B55" s="4">
        <f>DATE(A43,12,25)</f>
        <v>45285</v>
      </c>
      <c r="C55" s="3" t="s">
        <v>32</v>
      </c>
      <c r="D55" s="5">
        <f t="shared" si="8"/>
        <v>45285</v>
      </c>
    </row>
    <row r="56" spans="1:4" x14ac:dyDescent="0.35">
      <c r="A56" s="3"/>
      <c r="C56" s="3"/>
      <c r="D56" s="7"/>
    </row>
    <row r="57" spans="1:4" x14ac:dyDescent="0.35">
      <c r="A57" s="1">
        <f>A43+1</f>
        <v>2024</v>
      </c>
      <c r="B57" s="2" t="s">
        <v>18</v>
      </c>
      <c r="C57" s="2" t="s">
        <v>19</v>
      </c>
      <c r="D57" s="7"/>
    </row>
    <row r="58" spans="1:4" x14ac:dyDescent="0.35">
      <c r="A58" s="3"/>
      <c r="B58" s="4">
        <f>DATE(A57,1,1)</f>
        <v>45292</v>
      </c>
      <c r="C58" s="3" t="s">
        <v>21</v>
      </c>
      <c r="D58" s="5">
        <f t="shared" ref="D58" si="9">IF(OR(WEEKDAY(B58)=1,WEEKDAY(B58)=7),,B58)</f>
        <v>45292</v>
      </c>
    </row>
    <row r="59" spans="1:4" x14ac:dyDescent="0.35">
      <c r="A59" s="3"/>
      <c r="B59" s="4">
        <f>DATE(A57,IF((25-MOD((11*MOD(A57-1900,19)+4-INT((7*MOD(A57-1900,19)+1)/19)),29)-MOD(A57-1900+INT((A57-1900)/4)+31-MOD((11*MOD(A57-1900,19)+4-INT((7*MOD(A57-1900,19)+1)/19)),29),7))&gt;0,4,3),IF((25-MOD((11*MOD(A57-1900,19)+4-INT((7*MOD(A57-1900,19)+1)/19)),29)-MOD(A57-1900+INT((A57-1900)/4)+31-MOD((11*MOD(A57-1900,19)+4-INT((7*MOD(A57-1900,19)+1)/19)),29),7))&gt;0,(25-MOD((11*MOD(A57-1900,19)+4-INT((7*MOD(A57-1900,19)+1)/19)),29)-MOD(A57-1900+INT((A57-1900)/4)+31-MOD((11*MOD(A57-1900,19)+4-INT((7*MOD(A57-1900,19)+1)/19)),29),7)),31+(25-MOD((11*MOD(A57-1900,19)+4-INT((7*MOD(A57-1900,19)+1)/19)),29)-MOD(A57-1900+INT((A57-1900)/4)+31-MOD((11*MOD(A57-1900,19)+4-INT((7*MOD(A57-1900,19)+1)/19)),29),7))))</f>
        <v>45382</v>
      </c>
      <c r="C59" s="3" t="s">
        <v>22</v>
      </c>
      <c r="D59" s="5"/>
    </row>
    <row r="60" spans="1:4" x14ac:dyDescent="0.35">
      <c r="A60" s="3"/>
      <c r="B60" s="4">
        <f>B59+1</f>
        <v>45383</v>
      </c>
      <c r="C60" s="3" t="s">
        <v>23</v>
      </c>
      <c r="D60" s="5">
        <f t="shared" ref="D60:D69" si="10">IF(OR(WEEKDAY(B60)=1,WEEKDAY(B60)=7),,B60)</f>
        <v>45383</v>
      </c>
    </row>
    <row r="61" spans="1:4" x14ac:dyDescent="0.35">
      <c r="A61" s="3"/>
      <c r="B61" s="4">
        <f>DATE(A57,5,1)</f>
        <v>45413</v>
      </c>
      <c r="C61" s="3" t="s">
        <v>24</v>
      </c>
      <c r="D61" s="5">
        <f t="shared" si="10"/>
        <v>45413</v>
      </c>
    </row>
    <row r="62" spans="1:4" x14ac:dyDescent="0.35">
      <c r="A62" s="3"/>
      <c r="B62" s="4">
        <f>DATE(A57,5,8)</f>
        <v>45420</v>
      </c>
      <c r="C62" s="3" t="s">
        <v>25</v>
      </c>
      <c r="D62" s="5">
        <f t="shared" si="10"/>
        <v>45420</v>
      </c>
    </row>
    <row r="63" spans="1:4" x14ac:dyDescent="0.35">
      <c r="A63" s="3"/>
      <c r="B63" s="4">
        <f>B59+39</f>
        <v>45421</v>
      </c>
      <c r="C63" s="3" t="s">
        <v>26</v>
      </c>
      <c r="D63" s="5">
        <f t="shared" si="10"/>
        <v>45421</v>
      </c>
    </row>
    <row r="64" spans="1:4" x14ac:dyDescent="0.35">
      <c r="A64" s="3"/>
      <c r="B64" s="4">
        <f>B59+50</f>
        <v>45432</v>
      </c>
      <c r="C64" s="3" t="s">
        <v>27</v>
      </c>
      <c r="D64" s="5">
        <f t="shared" si="10"/>
        <v>45432</v>
      </c>
    </row>
    <row r="65" spans="1:4" x14ac:dyDescent="0.35">
      <c r="A65" s="3"/>
      <c r="B65" s="4">
        <f>DATE(A57,7,14)</f>
        <v>45487</v>
      </c>
      <c r="C65" s="3" t="s">
        <v>28</v>
      </c>
      <c r="D65" s="5">
        <f t="shared" si="10"/>
        <v>0</v>
      </c>
    </row>
    <row r="66" spans="1:4" x14ac:dyDescent="0.35">
      <c r="A66" s="3"/>
      <c r="B66" s="4">
        <f>DATE(A57,8,15)</f>
        <v>45519</v>
      </c>
      <c r="C66" s="3" t="s">
        <v>29</v>
      </c>
      <c r="D66" s="5">
        <f t="shared" si="10"/>
        <v>45519</v>
      </c>
    </row>
    <row r="67" spans="1:4" x14ac:dyDescent="0.35">
      <c r="A67" s="3"/>
      <c r="B67" s="4">
        <f>DATE(A57,11,1)</f>
        <v>45597</v>
      </c>
      <c r="C67" s="3" t="s">
        <v>30</v>
      </c>
      <c r="D67" s="5">
        <f t="shared" si="10"/>
        <v>45597</v>
      </c>
    </row>
    <row r="68" spans="1:4" x14ac:dyDescent="0.35">
      <c r="A68" s="3"/>
      <c r="B68" s="4">
        <f>DATE(A57,11,11)</f>
        <v>45607</v>
      </c>
      <c r="C68" s="3" t="s">
        <v>31</v>
      </c>
      <c r="D68" s="5">
        <f t="shared" si="10"/>
        <v>45607</v>
      </c>
    </row>
    <row r="69" spans="1:4" x14ac:dyDescent="0.35">
      <c r="A69" s="3"/>
      <c r="B69" s="4">
        <f>DATE(A57,12,25)</f>
        <v>45651</v>
      </c>
      <c r="C69" s="3" t="s">
        <v>32</v>
      </c>
      <c r="D69" s="5">
        <f t="shared" si="10"/>
        <v>45651</v>
      </c>
    </row>
    <row r="70" spans="1:4" x14ac:dyDescent="0.35">
      <c r="A70" s="3"/>
      <c r="C70" s="3"/>
      <c r="D7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6"/>
  <sheetViews>
    <sheetView tabSelected="1" zoomScaleNormal="100" workbookViewId="0">
      <selection activeCell="B7" sqref="B7"/>
    </sheetView>
  </sheetViews>
  <sheetFormatPr baseColWidth="10" defaultColWidth="10.6328125" defaultRowHeight="14.5" x14ac:dyDescent="0.35"/>
  <cols>
    <col min="1" max="1" width="10.6328125" style="19"/>
    <col min="2" max="2" width="11.81640625" style="19" bestFit="1" customWidth="1"/>
    <col min="3" max="3" width="11" style="19" bestFit="1" customWidth="1"/>
    <col min="4" max="4" width="24.26953125" style="19" bestFit="1" customWidth="1"/>
    <col min="5" max="5" width="8.90625" style="19" customWidth="1"/>
    <col min="6" max="6" width="10.6328125" style="19"/>
    <col min="7" max="7" width="7.6328125" style="19" bestFit="1" customWidth="1"/>
    <col min="8" max="8" width="7.54296875" style="19" bestFit="1" customWidth="1"/>
    <col min="9" max="9" width="10.453125" style="19" bestFit="1" customWidth="1"/>
    <col min="10" max="10" width="8.90625" style="19" customWidth="1"/>
    <col min="11" max="11" width="10.6328125" style="19"/>
    <col min="12" max="12" width="10.1796875" style="19" bestFit="1" customWidth="1"/>
    <col min="13" max="13" width="9.1796875" style="19" bestFit="1" customWidth="1"/>
    <col min="14" max="14" width="14.453125" style="19" bestFit="1" customWidth="1"/>
    <col min="15" max="15" width="11.90625" style="19" bestFit="1" customWidth="1"/>
    <col min="16" max="16" width="7.7265625" style="19" bestFit="1" customWidth="1"/>
    <col min="17" max="16384" width="10.6328125" style="19"/>
  </cols>
  <sheetData>
    <row r="1" spans="1:23" x14ac:dyDescent="0.35">
      <c r="B1" s="19" t="s">
        <v>66</v>
      </c>
      <c r="C1" s="19" t="s">
        <v>65</v>
      </c>
      <c r="D1" s="19" t="s">
        <v>67</v>
      </c>
      <c r="E1" s="19" t="s">
        <v>68</v>
      </c>
    </row>
    <row r="2" spans="1:23" ht="15.5" x14ac:dyDescent="0.35">
      <c r="B2" s="30">
        <f>YEAR(D2)</f>
        <v>2020</v>
      </c>
      <c r="C2" s="33">
        <f>MONTH(D2)</f>
        <v>10</v>
      </c>
      <c r="D2" s="47">
        <v>44126</v>
      </c>
      <c r="E2" s="24">
        <f>D2-DATE(B2,1,0)+IF(AND(MOD(B2,4)=0,C2&gt;2),0,1)</f>
        <v>296</v>
      </c>
      <c r="F2" s="24"/>
    </row>
    <row r="3" spans="1:23" ht="15.75" customHeight="1" x14ac:dyDescent="0.35">
      <c r="B3" s="22"/>
      <c r="C3" s="22"/>
      <c r="D3" s="22"/>
      <c r="G3" s="23"/>
      <c r="H3" s="23"/>
      <c r="I3" s="23"/>
      <c r="L3" s="22"/>
      <c r="M3" s="22"/>
      <c r="N3" s="22"/>
      <c r="O3" s="22"/>
      <c r="P3" s="22"/>
    </row>
    <row r="4" spans="1:23" s="25" customFormat="1" ht="37" x14ac:dyDescent="0.35">
      <c r="B4" s="26" t="s">
        <v>42</v>
      </c>
      <c r="C4" s="26"/>
      <c r="D4" s="26"/>
      <c r="G4" s="27" t="s">
        <v>64</v>
      </c>
      <c r="H4" s="26"/>
      <c r="I4" s="26"/>
      <c r="J4" s="28"/>
      <c r="K4" s="28"/>
      <c r="L4" s="26" t="s">
        <v>52</v>
      </c>
      <c r="M4" s="26"/>
      <c r="N4" s="26"/>
      <c r="O4" s="26"/>
      <c r="P4" s="26"/>
    </row>
    <row r="5" spans="1:23" ht="15.75" customHeight="1" x14ac:dyDescent="0.35">
      <c r="G5" s="20"/>
      <c r="H5" s="20"/>
      <c r="I5" s="20"/>
    </row>
    <row r="6" spans="1:23" ht="15.5" x14ac:dyDescent="0.35">
      <c r="B6" s="29" t="s">
        <v>5</v>
      </c>
      <c r="C6" s="29" t="s">
        <v>6</v>
      </c>
      <c r="D6" s="29" t="s">
        <v>7</v>
      </c>
      <c r="G6" s="29" t="s">
        <v>15</v>
      </c>
      <c r="H6" s="29" t="s">
        <v>16</v>
      </c>
      <c r="I6" s="29" t="s">
        <v>17</v>
      </c>
      <c r="L6" s="29" t="s">
        <v>53</v>
      </c>
      <c r="M6" s="29" t="s">
        <v>14</v>
      </c>
      <c r="N6" s="29" t="s">
        <v>13</v>
      </c>
      <c r="O6" s="29" t="s">
        <v>51</v>
      </c>
      <c r="P6" s="29" t="s">
        <v>12</v>
      </c>
    </row>
    <row r="7" spans="1:23" ht="15.5" x14ac:dyDescent="0.35">
      <c r="A7" s="19" t="s">
        <v>66</v>
      </c>
      <c r="B7" s="31">
        <f>IFERROR(GETPIVOTDATA("N° RNC",Synth_RNC!$A$3,"Type",B6,"Années",$B$2),0)</f>
        <v>0</v>
      </c>
      <c r="C7" s="31">
        <f>IFERROR(GETPIVOTDATA("N° RNC",Synth_RNC!$A$3,"Type",C6,"Années",$B$2),0)</f>
        <v>0</v>
      </c>
      <c r="D7" s="31">
        <f>IFERROR(GETPIVOTDATA("N° RNC",Synth_RNC!$A$3,"Type",D6,"Années",$B$2),0)</f>
        <v>0</v>
      </c>
      <c r="F7" s="19" t="s">
        <v>66</v>
      </c>
      <c r="G7" s="31">
        <f>IFERROR(GETPIVOTDATA("Date",'Synth_NC IF'!$A$3,"Type NC",G6,"Années",$B$2),0)</f>
        <v>0</v>
      </c>
      <c r="H7" s="31">
        <f>IFERROR(GETPIVOTDATA("Date",'Synth_NC IF'!$A$3,"Type NC",H6,"Années",$B$2),0)</f>
        <v>0</v>
      </c>
      <c r="I7" s="31">
        <f>IFERROR(GETPIVOTDATA("Date",'Synth_NC IF'!$A$3,"Type NC",I6,"Années",$B$2),0)</f>
        <v>0</v>
      </c>
      <c r="K7" s="19" t="s">
        <v>66</v>
      </c>
      <c r="L7" s="32">
        <f>SUM(M7:P7)</f>
        <v>0</v>
      </c>
      <c r="M7" s="32">
        <f>IFERROR(GETPIVOTDATA("Date",Synth_IA!$A$3,"Service",M6,"Années",$B$2),0)</f>
        <v>0</v>
      </c>
      <c r="N7" s="32">
        <f>IFERROR(GETPIVOTDATA("Date",Synth_IA!$A$3,"Service",N6,"Années",$B$2),0)</f>
        <v>0</v>
      </c>
      <c r="O7" s="32">
        <f>IFERROR(GETPIVOTDATA("Date",Synth_IA!$A$3,"Service",O6,"Années",$B$2),0)</f>
        <v>0</v>
      </c>
      <c r="P7" s="32">
        <f>IFERROR(GETPIVOTDATA("Date",Synth_IA!$A$3,"Service",P6,"Années",$B$2),0)</f>
        <v>0</v>
      </c>
      <c r="Q7" s="21"/>
      <c r="R7" s="21"/>
      <c r="S7" s="21"/>
      <c r="T7" s="21"/>
      <c r="U7" s="21"/>
      <c r="V7" s="21"/>
      <c r="W7" s="21"/>
    </row>
    <row r="8" spans="1:23" ht="15.5" x14ac:dyDescent="0.35">
      <c r="A8" s="19" t="s">
        <v>65</v>
      </c>
      <c r="B8" s="34">
        <f>IFERROR(GETPIVOTDATA("N° RNC",Synth_RNC!$A$3,"Type",B$6,"Mois",$C$2,"Années",$B$2),0)</f>
        <v>0</v>
      </c>
      <c r="C8" s="34">
        <f>IFERROR(GETPIVOTDATA("N° RNC",Synth_RNC!$A$3,"Type",C$6,"Mois",$C$2,"Années",$B$2),0)</f>
        <v>0</v>
      </c>
      <c r="D8" s="34">
        <f>IFERROR(GETPIVOTDATA("N° RNC",Synth_RNC!$A$3,"Type",D$6,"Mois",$C$2,"Années",$B$2),0)</f>
        <v>0</v>
      </c>
      <c r="F8" s="19" t="s">
        <v>65</v>
      </c>
      <c r="G8" s="34">
        <f>IFERROR(GETPIVOTDATA("Date",'Synth_NC IF'!$A$3,"Type NC",G$6,"Mois",$C$2,"Années",$B$2),0)</f>
        <v>0</v>
      </c>
      <c r="H8" s="34">
        <f>IFERROR(GETPIVOTDATA("Date",'Synth_NC IF'!$A$3,"Type NC",H$6,"Mois",$C$2,"Années",$B$2),0)</f>
        <v>0</v>
      </c>
      <c r="I8" s="34">
        <f>IFERROR(GETPIVOTDATA("Date",'Synth_NC IF'!$A$3,"Type NC",I$6,"Mois",$C$2,"Années",$B$2),0)</f>
        <v>0</v>
      </c>
      <c r="K8" s="19" t="s">
        <v>65</v>
      </c>
      <c r="L8" s="35">
        <f>SUM(M8:P8)</f>
        <v>0</v>
      </c>
      <c r="M8" s="35">
        <f>IFERROR(GETPIVOTDATA("Date",Synth_IA!$A$3,"Service",M$6,"Mois",$C$2,"Années",$B$2),0)</f>
        <v>0</v>
      </c>
      <c r="N8" s="35">
        <f>IFERROR(GETPIVOTDATA("Date",Synth_IA!$A$3,"Service",N$6,"Mois",$C$2,"Années",$B$2),0)</f>
        <v>0</v>
      </c>
      <c r="O8" s="35">
        <f>IFERROR(GETPIVOTDATA("Date",Synth_IA!$A$3,"Service",O$6,"Mois",$C$2,"Années",$B$2),0)</f>
        <v>0</v>
      </c>
      <c r="P8" s="35">
        <f>IFERROR(GETPIVOTDATA("Date",Synth_IA!$A$3,"Service",P$6,"Mois",$C$2,"Années",$B$2),0)</f>
        <v>0</v>
      </c>
      <c r="Q8" s="21"/>
      <c r="R8" s="21"/>
      <c r="S8" s="21"/>
      <c r="T8" s="21"/>
      <c r="U8" s="21"/>
      <c r="V8" s="21"/>
      <c r="W8" s="21"/>
    </row>
    <row r="9" spans="1:23" ht="15.5" x14ac:dyDescent="0.35">
      <c r="A9" s="19" t="s">
        <v>0</v>
      </c>
      <c r="B9" s="37">
        <f>IFERROR(GETPIVOTDATA("N° RNC",Synth_RNC!$A$3,"Date",$E$2,"Type",B$6,"Mois",$C$2,"Années",$B$2),0)</f>
        <v>0</v>
      </c>
      <c r="C9" s="37">
        <f>IFERROR(GETPIVOTDATA("N° RNC",Synth_RNC!$A$3,"Date",$E$2,"Type",C$6,"Mois",$C$2,"Années",$B$2),0)</f>
        <v>0</v>
      </c>
      <c r="D9" s="37">
        <f>IFERROR(GETPIVOTDATA("N° RNC",Synth_RNC!$A$3,"Date",$E$2,"Type",D$6,"Mois",$C$2,"Années",$B$2),0)</f>
        <v>0</v>
      </c>
      <c r="F9" s="19" t="s">
        <v>0</v>
      </c>
      <c r="G9" s="37">
        <f>IFERROR(GETPIVOTDATA("Date",'Synth_NC IF'!$A$3,"Date",287,"Type NC",G$6,"Mois",$C$2,"Années",$B$2),0)</f>
        <v>0</v>
      </c>
      <c r="H9" s="37">
        <f>IFERROR(GETPIVOTDATA("Date",'Synth_NC IF'!$A$3,"Date",287,"Type NC",H$6,"Mois",$C$2,"Années",$B$2),0)</f>
        <v>0</v>
      </c>
      <c r="I9" s="37">
        <f>IFERROR(GETPIVOTDATA("Date",'Synth_NC IF'!$A$3,"Date",287,"Type NC",I$6,"Mois",$C$2,"Années",$B$2),0)</f>
        <v>0</v>
      </c>
      <c r="K9" s="19" t="s">
        <v>0</v>
      </c>
      <c r="L9" s="38">
        <f>SUM(M9:P9)</f>
        <v>0</v>
      </c>
      <c r="M9" s="37">
        <f>IFERROR(GETPIVOTDATA("Date",Synth_IA!$A$3,"Date",$E$2,"Service",M$6,"Mois",$C$2,"Années",$B$2),0)</f>
        <v>0</v>
      </c>
      <c r="N9" s="37">
        <f>IFERROR(GETPIVOTDATA("Date",Synth_IA!$A$3,"Date",$E$2,"Service",N$6,"Mois",$C$2,"Années",$B$2),0)</f>
        <v>0</v>
      </c>
      <c r="O9" s="37">
        <f>IFERROR(GETPIVOTDATA("Date",Synth_IA!$A$3,"Date",$E$2,"Service",O$6,"Mois",$C$2,"Années",$B$2),0)</f>
        <v>0</v>
      </c>
      <c r="P9" s="37">
        <f>IFERROR(GETPIVOTDATA("Date",Synth_IA!$A$3,"Date",$E$2,"Service",P$6,"Mois",$C$2,"Années",$B$2),0)</f>
        <v>0</v>
      </c>
    </row>
    <row r="10" spans="1:23" ht="14.5" customHeight="1" x14ac:dyDescent="0.35">
      <c r="M10" s="22"/>
      <c r="N10" s="22"/>
      <c r="O10" s="22"/>
      <c r="P10" s="22"/>
    </row>
    <row r="11" spans="1:23" s="25" customFormat="1" ht="14.5" customHeight="1" x14ac:dyDescent="0.35">
      <c r="L11" s="26" t="s">
        <v>54</v>
      </c>
      <c r="M11" s="26"/>
      <c r="N11" s="26"/>
      <c r="O11" s="26"/>
      <c r="P11" s="26"/>
    </row>
    <row r="13" spans="1:23" ht="15.5" x14ac:dyDescent="0.35">
      <c r="L13" s="29" t="s">
        <v>8</v>
      </c>
      <c r="M13" s="29" t="s">
        <v>38</v>
      </c>
      <c r="N13" s="29" t="s">
        <v>41</v>
      </c>
      <c r="O13" s="29" t="s">
        <v>39</v>
      </c>
      <c r="P13" s="29" t="s">
        <v>40</v>
      </c>
    </row>
    <row r="14" spans="1:23" ht="15.5" x14ac:dyDescent="0.35">
      <c r="K14" s="19" t="s">
        <v>66</v>
      </c>
      <c r="L14" s="31">
        <f>IFERROR(GETPIVOTDATA("Date",'Synth_Anomalie préparation'!$A$3,"Typologie erreur",L13,"Années",$B$2),0)</f>
        <v>0</v>
      </c>
      <c r="M14" s="31">
        <f>IFERROR(GETPIVOTDATA("Date",'Synth_Anomalie préparation'!$A$3,"Typologie erreur",M13,"Années",$B$2),0)</f>
        <v>0</v>
      </c>
      <c r="N14" s="31">
        <f>IFERROR(GETPIVOTDATA("Date",'Synth_Anomalie préparation'!$A$3,"Typologie erreur",N13,"Années",$B$2),0)</f>
        <v>0</v>
      </c>
      <c r="O14" s="31">
        <f>IFERROR(GETPIVOTDATA("Date",'Synth_Anomalie préparation'!$A$3,"Typologie erreur",O13,"Années",$B$2),0)</f>
        <v>0</v>
      </c>
      <c r="P14" s="31">
        <f>IFERROR(GETPIVOTDATA("Date",'Synth_Anomalie préparation'!$A$3,"Typologie erreur",P13,"Années",$B$2),0)</f>
        <v>0</v>
      </c>
    </row>
    <row r="15" spans="1:23" x14ac:dyDescent="0.35">
      <c r="K15" s="19" t="s">
        <v>65</v>
      </c>
      <c r="L15" s="36">
        <f>IFERROR(GETPIVOTDATA("Date",'Synth_Anomalie préparation'!$A$3,"Typologie erreur",L$13,"Mois",$C$2,"Années",$B$2),0)</f>
        <v>0</v>
      </c>
      <c r="M15" s="36">
        <f>IFERROR(GETPIVOTDATA("Date",'Synth_Anomalie préparation'!$A$3,"Typologie erreur",M$13,"Mois",$C$2,"Années",$B$2),0)</f>
        <v>0</v>
      </c>
      <c r="N15" s="36">
        <f>IFERROR(GETPIVOTDATA("Date",'Synth_Anomalie préparation'!$A$3,"Typologie erreur",N$13,"Mois",$C$2,"Années",$B$2),0)</f>
        <v>0</v>
      </c>
      <c r="O15" s="36">
        <f>IFERROR(GETPIVOTDATA("Date",'Synth_Anomalie préparation'!$A$3,"Typologie erreur",O$13,"Mois",$C$2,"Années",$B$2),0)</f>
        <v>0</v>
      </c>
      <c r="P15" s="36">
        <f>IFERROR(GETPIVOTDATA("Date",'Synth_Anomalie préparation'!$A$3,"Typologie erreur",P$13,"Mois",$C$2,"Années",$B$2),0)</f>
        <v>0</v>
      </c>
    </row>
    <row r="16" spans="1:23" x14ac:dyDescent="0.35">
      <c r="K16" s="19" t="s">
        <v>0</v>
      </c>
      <c r="L16" s="37">
        <f>IFERROR(GETPIVOTDATA("Date",'Synth_Anomalie préparation'!$A$3,"Date",$E$2,"Typologie erreur",L$13,"Mois",$C$2,"Années",$B$2),0)</f>
        <v>0</v>
      </c>
      <c r="M16" s="37">
        <f>IFERROR(GETPIVOTDATA("Date",'Synth_Anomalie préparation'!$A$3,"Date",$E$2,"Typologie erreur",M$13,"Mois",$C$2,"Années",$B$2),0)</f>
        <v>0</v>
      </c>
      <c r="N16" s="37">
        <f>IFERROR(GETPIVOTDATA("Date",'Synth_Anomalie préparation'!$A$3,"Date",$E$2,"Typologie erreur",N$13,"Mois",$C$2,"Années",$B$2),0)</f>
        <v>0</v>
      </c>
      <c r="O16" s="37">
        <f>IFERROR(GETPIVOTDATA("Date",'Synth_Anomalie préparation'!$A$3,"Date",$E$2,"Typologie erreur",O$13,"Mois",$C$2,"Années",$B$2),0)</f>
        <v>0</v>
      </c>
      <c r="P16" s="37">
        <f>IFERROR(GETPIVOTDATA("Date",'Synth_Anomalie préparation'!$A$3,"Date",$E$2,"Typologie erreur",P$13,"Mois",$C$2,"Années",$B$2),0)</f>
        <v>0</v>
      </c>
      <c r="R16" s="21"/>
      <c r="S16" s="21"/>
      <c r="T16" s="21"/>
      <c r="U16" s="21"/>
      <c r="V16" s="21"/>
      <c r="W16" s="21"/>
    </row>
  </sheetData>
  <dataValidations count="1">
    <dataValidation type="list" allowBlank="1" showInputMessage="1" showErrorMessage="1" sqref="D2">
      <formula1>_choix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C8"/>
  <sheetViews>
    <sheetView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1.7265625" bestFit="1" customWidth="1"/>
    <col min="4" max="4" width="10.08984375" customWidth="1"/>
    <col min="5" max="5" width="5.54296875" bestFit="1" customWidth="1"/>
    <col min="6" max="6" width="11.7265625" bestFit="1" customWidth="1"/>
  </cols>
  <sheetData>
    <row r="3" spans="1:3" x14ac:dyDescent="0.35">
      <c r="A3" s="8" t="s">
        <v>58</v>
      </c>
      <c r="B3" s="8" t="s">
        <v>57</v>
      </c>
    </row>
    <row r="4" spans="1:3" x14ac:dyDescent="0.35">
      <c r="A4" s="8" t="s">
        <v>55</v>
      </c>
      <c r="B4" t="s">
        <v>75</v>
      </c>
      <c r="C4" t="s">
        <v>56</v>
      </c>
    </row>
    <row r="5" spans="1:3" x14ac:dyDescent="0.35">
      <c r="A5" s="16" t="s">
        <v>76</v>
      </c>
      <c r="B5" s="15"/>
      <c r="C5" s="15"/>
    </row>
    <row r="6" spans="1:3" x14ac:dyDescent="0.35">
      <c r="A6" s="17" t="s">
        <v>77</v>
      </c>
      <c r="B6" s="15"/>
      <c r="C6" s="15"/>
    </row>
    <row r="7" spans="1:3" x14ac:dyDescent="0.35">
      <c r="A7" s="18" t="s">
        <v>78</v>
      </c>
      <c r="B7" s="15"/>
      <c r="C7" s="15"/>
    </row>
    <row r="8" spans="1:3" x14ac:dyDescent="0.35">
      <c r="A8" s="16" t="s">
        <v>56</v>
      </c>
      <c r="B8" s="15"/>
      <c r="C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89"/>
  <sheetViews>
    <sheetView workbookViewId="0">
      <selection sqref="A1:XFD1048576"/>
    </sheetView>
  </sheetViews>
  <sheetFormatPr baseColWidth="10" defaultRowHeight="14.5" x14ac:dyDescent="0.35"/>
  <cols>
    <col min="1" max="2" width="14.453125" style="13" customWidth="1"/>
    <col min="3" max="3" width="16.26953125" style="13" customWidth="1"/>
    <col min="4" max="4" width="14.453125" style="13" customWidth="1"/>
    <col min="5" max="5" width="108.26953125" style="13" customWidth="1"/>
    <col min="6" max="6" width="9.54296875" style="13" customWidth="1"/>
    <col min="7" max="16384" width="10.90625" style="13"/>
  </cols>
  <sheetData>
    <row r="1" spans="1:6" s="14" customFormat="1" x14ac:dyDescent="0.3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</row>
    <row r="2" spans="1:6" x14ac:dyDescent="0.35">
      <c r="A2" s="45">
        <v>1</v>
      </c>
      <c r="B2" s="40"/>
      <c r="C2" s="40"/>
      <c r="D2" s="40"/>
      <c r="E2" s="39"/>
      <c r="F2" s="12"/>
    </row>
    <row r="3" spans="1:6" x14ac:dyDescent="0.35">
      <c r="A3" s="44"/>
      <c r="E3" s="12"/>
      <c r="F3" s="12"/>
    </row>
    <row r="4" spans="1:6" x14ac:dyDescent="0.35">
      <c r="A4" s="44"/>
      <c r="E4" s="12"/>
      <c r="F4" s="12"/>
    </row>
    <row r="5" spans="1:6" x14ac:dyDescent="0.35">
      <c r="A5" s="44"/>
      <c r="E5" s="12"/>
      <c r="F5" s="12"/>
    </row>
    <row r="6" spans="1:6" x14ac:dyDescent="0.35">
      <c r="A6" s="44"/>
      <c r="E6" s="12"/>
      <c r="F6" s="12"/>
    </row>
    <row r="7" spans="1:6" x14ac:dyDescent="0.35">
      <c r="A7" s="44"/>
      <c r="E7" s="12"/>
      <c r="F7" s="12"/>
    </row>
    <row r="8" spans="1:6" x14ac:dyDescent="0.35">
      <c r="A8" s="44"/>
      <c r="E8" s="12"/>
      <c r="F8" s="12"/>
    </row>
    <row r="9" spans="1:6" x14ac:dyDescent="0.35">
      <c r="A9" s="44"/>
      <c r="E9" s="12"/>
      <c r="F9" s="12"/>
    </row>
    <row r="10" spans="1:6" x14ac:dyDescent="0.35">
      <c r="A10" s="44"/>
      <c r="E10" s="12"/>
      <c r="F10" s="12"/>
    </row>
    <row r="11" spans="1:6" x14ac:dyDescent="0.35">
      <c r="A11" s="44"/>
      <c r="E11" s="12"/>
      <c r="F11" s="12"/>
    </row>
    <row r="12" spans="1:6" x14ac:dyDescent="0.35">
      <c r="A12" s="44"/>
      <c r="E12" s="12"/>
      <c r="F12" s="12"/>
    </row>
    <row r="13" spans="1:6" x14ac:dyDescent="0.35">
      <c r="A13" s="44"/>
      <c r="E13" s="12"/>
      <c r="F13" s="12"/>
    </row>
    <row r="14" spans="1:6" x14ac:dyDescent="0.35">
      <c r="A14" s="44"/>
      <c r="E14" s="12"/>
      <c r="F14" s="12"/>
    </row>
    <row r="15" spans="1:6" x14ac:dyDescent="0.35">
      <c r="A15" s="44"/>
      <c r="E15" s="12"/>
      <c r="F15" s="12"/>
    </row>
    <row r="16" spans="1:6" x14ac:dyDescent="0.35">
      <c r="A16" s="44"/>
      <c r="E16" s="12"/>
      <c r="F16" s="12"/>
    </row>
    <row r="17" spans="1:6" x14ac:dyDescent="0.35">
      <c r="A17" s="44"/>
      <c r="E17" s="12"/>
      <c r="F17" s="12"/>
    </row>
    <row r="18" spans="1:6" x14ac:dyDescent="0.35">
      <c r="A18" s="44"/>
      <c r="E18" s="12"/>
      <c r="F18" s="12"/>
    </row>
    <row r="19" spans="1:6" x14ac:dyDescent="0.35">
      <c r="A19" s="44"/>
      <c r="E19" s="12"/>
      <c r="F19" s="12"/>
    </row>
    <row r="20" spans="1:6" x14ac:dyDescent="0.35">
      <c r="A20" s="44"/>
      <c r="E20" s="12"/>
      <c r="F20" s="12"/>
    </row>
    <row r="21" spans="1:6" x14ac:dyDescent="0.35">
      <c r="A21" s="44"/>
      <c r="E21" s="12"/>
      <c r="F21" s="12"/>
    </row>
    <row r="22" spans="1:6" x14ac:dyDescent="0.35">
      <c r="A22" s="44"/>
      <c r="E22" s="12"/>
      <c r="F22" s="12"/>
    </row>
    <row r="23" spans="1:6" x14ac:dyDescent="0.35">
      <c r="A23" s="44"/>
      <c r="E23" s="12"/>
      <c r="F23" s="12"/>
    </row>
    <row r="24" spans="1:6" x14ac:dyDescent="0.35">
      <c r="A24" s="44"/>
      <c r="E24" s="12"/>
      <c r="F24" s="12"/>
    </row>
    <row r="25" spans="1:6" x14ac:dyDescent="0.35">
      <c r="A25" s="44"/>
      <c r="E25" s="12"/>
      <c r="F25" s="12"/>
    </row>
    <row r="26" spans="1:6" x14ac:dyDescent="0.35">
      <c r="A26" s="44"/>
      <c r="E26" s="12"/>
      <c r="F26" s="12"/>
    </row>
    <row r="27" spans="1:6" x14ac:dyDescent="0.35">
      <c r="A27" s="44"/>
      <c r="E27" s="12"/>
      <c r="F27" s="12"/>
    </row>
    <row r="28" spans="1:6" x14ac:dyDescent="0.35">
      <c r="A28" s="44"/>
      <c r="E28" s="12"/>
      <c r="F28" s="12"/>
    </row>
    <row r="29" spans="1:6" x14ac:dyDescent="0.35">
      <c r="A29" s="44"/>
      <c r="E29" s="12"/>
      <c r="F29" s="12"/>
    </row>
    <row r="30" spans="1:6" x14ac:dyDescent="0.35">
      <c r="A30" s="44"/>
      <c r="E30" s="12"/>
      <c r="F30" s="12"/>
    </row>
    <row r="31" spans="1:6" x14ac:dyDescent="0.35">
      <c r="A31" s="44"/>
      <c r="E31" s="12"/>
      <c r="F31" s="12"/>
    </row>
    <row r="32" spans="1:6" x14ac:dyDescent="0.35">
      <c r="A32" s="44"/>
      <c r="E32" s="12"/>
      <c r="F32" s="12"/>
    </row>
    <row r="33" spans="1:6" x14ac:dyDescent="0.35">
      <c r="A33" s="44"/>
      <c r="E33" s="12"/>
      <c r="F33" s="12"/>
    </row>
    <row r="34" spans="1:6" x14ac:dyDescent="0.35">
      <c r="A34" s="44"/>
      <c r="E34" s="12"/>
      <c r="F34" s="12"/>
    </row>
    <row r="35" spans="1:6" x14ac:dyDescent="0.35">
      <c r="A35" s="44"/>
      <c r="E35" s="12"/>
      <c r="F35" s="12"/>
    </row>
    <row r="36" spans="1:6" x14ac:dyDescent="0.35">
      <c r="A36" s="44"/>
      <c r="E36" s="12"/>
      <c r="F36" s="12"/>
    </row>
    <row r="37" spans="1:6" x14ac:dyDescent="0.35">
      <c r="A37" s="44"/>
      <c r="E37" s="12"/>
      <c r="F37" s="12"/>
    </row>
    <row r="38" spans="1:6" x14ac:dyDescent="0.35">
      <c r="A38" s="44"/>
      <c r="E38" s="12"/>
      <c r="F38" s="12"/>
    </row>
    <row r="39" spans="1:6" x14ac:dyDescent="0.35">
      <c r="A39" s="44"/>
      <c r="E39" s="12"/>
      <c r="F39" s="12"/>
    </row>
    <row r="40" spans="1:6" x14ac:dyDescent="0.35">
      <c r="A40" s="44"/>
      <c r="E40" s="12"/>
      <c r="F40" s="12"/>
    </row>
    <row r="41" spans="1:6" x14ac:dyDescent="0.35">
      <c r="A41" s="44"/>
      <c r="E41" s="12"/>
      <c r="F41" s="12"/>
    </row>
    <row r="42" spans="1:6" x14ac:dyDescent="0.35">
      <c r="A42" s="44"/>
      <c r="E42" s="12"/>
      <c r="F42" s="12"/>
    </row>
    <row r="43" spans="1:6" x14ac:dyDescent="0.35">
      <c r="A43" s="44"/>
      <c r="E43" s="12"/>
      <c r="F43" s="12"/>
    </row>
    <row r="44" spans="1:6" x14ac:dyDescent="0.35">
      <c r="A44" s="44"/>
      <c r="E44" s="12"/>
      <c r="F44" s="12"/>
    </row>
    <row r="45" spans="1:6" x14ac:dyDescent="0.35">
      <c r="A45" s="44"/>
      <c r="E45" s="12"/>
      <c r="F45" s="12"/>
    </row>
    <row r="46" spans="1:6" x14ac:dyDescent="0.35">
      <c r="A46" s="44"/>
      <c r="E46" s="12"/>
      <c r="F46" s="12"/>
    </row>
    <row r="47" spans="1:6" x14ac:dyDescent="0.35">
      <c r="A47" s="44"/>
      <c r="E47" s="12"/>
      <c r="F47" s="12"/>
    </row>
    <row r="48" spans="1:6" x14ac:dyDescent="0.35">
      <c r="A48" s="44"/>
      <c r="E48" s="12"/>
      <c r="F48" s="12"/>
    </row>
    <row r="49" spans="1:6" x14ac:dyDescent="0.35">
      <c r="A49" s="44"/>
      <c r="E49" s="12"/>
      <c r="F49" s="12"/>
    </row>
    <row r="50" spans="1:6" x14ac:dyDescent="0.35">
      <c r="A50" s="44"/>
      <c r="E50" s="12"/>
      <c r="F50" s="12"/>
    </row>
    <row r="51" spans="1:6" x14ac:dyDescent="0.35">
      <c r="A51" s="44"/>
      <c r="E51" s="12"/>
      <c r="F51" s="12"/>
    </row>
    <row r="52" spans="1:6" x14ac:dyDescent="0.35">
      <c r="A52" s="44"/>
      <c r="E52" s="12"/>
      <c r="F52" s="12"/>
    </row>
    <row r="53" spans="1:6" x14ac:dyDescent="0.35">
      <c r="A53" s="44"/>
      <c r="E53" s="12"/>
      <c r="F53" s="12"/>
    </row>
    <row r="54" spans="1:6" x14ac:dyDescent="0.35">
      <c r="A54" s="44"/>
      <c r="E54" s="12"/>
      <c r="F54" s="12"/>
    </row>
    <row r="55" spans="1:6" x14ac:dyDescent="0.35">
      <c r="A55" s="44"/>
      <c r="E55" s="12"/>
      <c r="F55" s="12"/>
    </row>
    <row r="56" spans="1:6" x14ac:dyDescent="0.35">
      <c r="A56" s="44"/>
      <c r="E56" s="12"/>
      <c r="F56" s="12"/>
    </row>
    <row r="57" spans="1:6" x14ac:dyDescent="0.35">
      <c r="A57" s="44"/>
      <c r="E57" s="12"/>
      <c r="F57" s="12"/>
    </row>
    <row r="58" spans="1:6" x14ac:dyDescent="0.35">
      <c r="A58" s="44"/>
      <c r="E58" s="12"/>
      <c r="F58" s="12"/>
    </row>
    <row r="59" spans="1:6" x14ac:dyDescent="0.35">
      <c r="A59" s="44"/>
      <c r="E59" s="12"/>
      <c r="F59" s="12"/>
    </row>
    <row r="60" spans="1:6" x14ac:dyDescent="0.35">
      <c r="A60" s="44"/>
      <c r="E60" s="12"/>
      <c r="F60" s="12"/>
    </row>
    <row r="61" spans="1:6" x14ac:dyDescent="0.35">
      <c r="A61" s="44"/>
      <c r="E61" s="12"/>
      <c r="F61" s="12"/>
    </row>
    <row r="62" spans="1:6" x14ac:dyDescent="0.35">
      <c r="A62" s="44"/>
      <c r="E62" s="12"/>
      <c r="F62" s="12"/>
    </row>
    <row r="63" spans="1:6" x14ac:dyDescent="0.35">
      <c r="A63" s="44"/>
      <c r="E63" s="12"/>
      <c r="F63" s="12"/>
    </row>
    <row r="64" spans="1:6" x14ac:dyDescent="0.35">
      <c r="A64" s="44"/>
      <c r="E64" s="12"/>
      <c r="F64" s="12"/>
    </row>
    <row r="65" spans="1:6" x14ac:dyDescent="0.35">
      <c r="A65" s="44"/>
      <c r="E65" s="12"/>
      <c r="F65" s="12"/>
    </row>
    <row r="66" spans="1:6" x14ac:dyDescent="0.35">
      <c r="A66" s="44"/>
      <c r="E66" s="12"/>
      <c r="F66" s="12"/>
    </row>
    <row r="67" spans="1:6" x14ac:dyDescent="0.35">
      <c r="A67" s="44"/>
      <c r="E67" s="12"/>
      <c r="F67" s="12"/>
    </row>
    <row r="68" spans="1:6" x14ac:dyDescent="0.35">
      <c r="A68" s="44"/>
      <c r="E68" s="12"/>
      <c r="F68" s="12"/>
    </row>
    <row r="69" spans="1:6" x14ac:dyDescent="0.35">
      <c r="A69" s="44"/>
      <c r="E69" s="12"/>
      <c r="F69" s="12"/>
    </row>
    <row r="70" spans="1:6" x14ac:dyDescent="0.35">
      <c r="A70" s="44"/>
      <c r="E70" s="12"/>
      <c r="F70" s="12"/>
    </row>
    <row r="71" spans="1:6" x14ac:dyDescent="0.35">
      <c r="A71" s="44"/>
      <c r="E71" s="12"/>
      <c r="F71" s="12"/>
    </row>
    <row r="72" spans="1:6" x14ac:dyDescent="0.35">
      <c r="A72" s="44"/>
      <c r="E72" s="12"/>
      <c r="F72" s="12"/>
    </row>
    <row r="73" spans="1:6" x14ac:dyDescent="0.35">
      <c r="A73" s="44"/>
      <c r="E73" s="12"/>
      <c r="F73" s="12"/>
    </row>
    <row r="74" spans="1:6" x14ac:dyDescent="0.35">
      <c r="A74" s="44"/>
      <c r="E74" s="12"/>
      <c r="F74" s="12"/>
    </row>
    <row r="75" spans="1:6" x14ac:dyDescent="0.35">
      <c r="A75" s="44"/>
      <c r="E75" s="12"/>
      <c r="F75" s="12"/>
    </row>
    <row r="76" spans="1:6" x14ac:dyDescent="0.35">
      <c r="A76" s="44"/>
      <c r="E76" s="12"/>
      <c r="F76" s="12"/>
    </row>
    <row r="77" spans="1:6" x14ac:dyDescent="0.35">
      <c r="A77" s="44"/>
      <c r="E77" s="12"/>
      <c r="F77" s="12"/>
    </row>
    <row r="78" spans="1:6" x14ac:dyDescent="0.35">
      <c r="A78" s="44"/>
      <c r="E78" s="12"/>
      <c r="F78" s="12"/>
    </row>
    <row r="79" spans="1:6" x14ac:dyDescent="0.35">
      <c r="A79" s="44"/>
      <c r="E79" s="12"/>
      <c r="F79" s="12"/>
    </row>
    <row r="80" spans="1:6" x14ac:dyDescent="0.35">
      <c r="A80" s="44"/>
      <c r="E80" s="12"/>
      <c r="F80" s="12"/>
    </row>
    <row r="81" spans="1:6" x14ac:dyDescent="0.35">
      <c r="A81" s="44"/>
      <c r="E81" s="12"/>
      <c r="F81" s="12"/>
    </row>
    <row r="82" spans="1:6" x14ac:dyDescent="0.35">
      <c r="A82" s="44"/>
      <c r="E82" s="12"/>
      <c r="F82" s="12"/>
    </row>
    <row r="83" spans="1:6" x14ac:dyDescent="0.35">
      <c r="A83" s="44"/>
      <c r="E83" s="12"/>
      <c r="F83" s="12"/>
    </row>
    <row r="84" spans="1:6" x14ac:dyDescent="0.35">
      <c r="A84" s="44"/>
      <c r="E84" s="12"/>
      <c r="F84" s="12"/>
    </row>
    <row r="85" spans="1:6" x14ac:dyDescent="0.35">
      <c r="A85" s="44"/>
      <c r="E85" s="12"/>
      <c r="F85" s="12"/>
    </row>
    <row r="86" spans="1:6" x14ac:dyDescent="0.35">
      <c r="A86" s="44"/>
      <c r="E86" s="12"/>
      <c r="F86" s="12"/>
    </row>
    <row r="87" spans="1:6" x14ac:dyDescent="0.35">
      <c r="A87" s="44"/>
      <c r="E87" s="12"/>
      <c r="F87" s="12"/>
    </row>
    <row r="88" spans="1:6" x14ac:dyDescent="0.35">
      <c r="A88" s="44"/>
      <c r="E88" s="12"/>
      <c r="F88" s="12"/>
    </row>
    <row r="89" spans="1:6" x14ac:dyDescent="0.35">
      <c r="A89" s="44"/>
      <c r="E89" s="12"/>
      <c r="F89" s="12"/>
    </row>
    <row r="90" spans="1:6" x14ac:dyDescent="0.35">
      <c r="A90" s="44"/>
      <c r="E90" s="12"/>
      <c r="F90" s="12"/>
    </row>
    <row r="91" spans="1:6" x14ac:dyDescent="0.35">
      <c r="A91" s="44"/>
      <c r="E91" s="12"/>
      <c r="F91" s="12"/>
    </row>
    <row r="92" spans="1:6" x14ac:dyDescent="0.35">
      <c r="A92" s="44"/>
      <c r="E92" s="12"/>
      <c r="F92" s="12"/>
    </row>
    <row r="93" spans="1:6" x14ac:dyDescent="0.35">
      <c r="A93" s="44"/>
      <c r="E93" s="12"/>
      <c r="F93" s="12"/>
    </row>
    <row r="94" spans="1:6" x14ac:dyDescent="0.35">
      <c r="A94" s="44"/>
      <c r="E94" s="12"/>
      <c r="F94" s="12"/>
    </row>
    <row r="95" spans="1:6" x14ac:dyDescent="0.35">
      <c r="A95" s="44"/>
      <c r="E95" s="12"/>
      <c r="F95" s="12"/>
    </row>
    <row r="96" spans="1:6" x14ac:dyDescent="0.35">
      <c r="A96" s="44"/>
      <c r="E96" s="12"/>
      <c r="F96" s="12"/>
    </row>
    <row r="97" spans="1:6" x14ac:dyDescent="0.35">
      <c r="A97" s="44"/>
      <c r="E97" s="12"/>
      <c r="F97" s="12"/>
    </row>
    <row r="98" spans="1:6" x14ac:dyDescent="0.35">
      <c r="A98" s="44"/>
      <c r="E98" s="12"/>
      <c r="F98" s="12"/>
    </row>
    <row r="99" spans="1:6" x14ac:dyDescent="0.35">
      <c r="A99" s="44"/>
      <c r="E99" s="12"/>
      <c r="F99" s="12"/>
    </row>
    <row r="100" spans="1:6" x14ac:dyDescent="0.35">
      <c r="A100" s="44"/>
      <c r="E100" s="12"/>
      <c r="F100" s="12"/>
    </row>
    <row r="101" spans="1:6" x14ac:dyDescent="0.35">
      <c r="A101" s="44"/>
      <c r="E101" s="12"/>
      <c r="F101" s="12"/>
    </row>
    <row r="102" spans="1:6" x14ac:dyDescent="0.35">
      <c r="A102" s="44"/>
      <c r="E102" s="12"/>
      <c r="F102" s="12"/>
    </row>
    <row r="103" spans="1:6" x14ac:dyDescent="0.35">
      <c r="A103" s="44"/>
      <c r="E103" s="12"/>
      <c r="F103" s="12"/>
    </row>
    <row r="104" spans="1:6" x14ac:dyDescent="0.35">
      <c r="A104" s="44"/>
      <c r="E104" s="12"/>
      <c r="F104" s="12"/>
    </row>
    <row r="105" spans="1:6" x14ac:dyDescent="0.35">
      <c r="A105" s="44"/>
      <c r="E105" s="12"/>
      <c r="F105" s="12"/>
    </row>
    <row r="106" spans="1:6" x14ac:dyDescent="0.35">
      <c r="A106" s="44"/>
      <c r="E106" s="12"/>
      <c r="F106" s="12"/>
    </row>
    <row r="107" spans="1:6" x14ac:dyDescent="0.35">
      <c r="A107" s="44"/>
      <c r="E107" s="12"/>
      <c r="F107" s="12"/>
    </row>
    <row r="108" spans="1:6" x14ac:dyDescent="0.35">
      <c r="A108" s="44"/>
      <c r="E108" s="12"/>
      <c r="F108" s="12"/>
    </row>
    <row r="109" spans="1:6" x14ac:dyDescent="0.35">
      <c r="A109" s="44"/>
      <c r="E109" s="12"/>
      <c r="F109" s="12"/>
    </row>
    <row r="110" spans="1:6" x14ac:dyDescent="0.35">
      <c r="A110" s="44"/>
      <c r="E110" s="12"/>
      <c r="F110" s="12"/>
    </row>
    <row r="111" spans="1:6" x14ac:dyDescent="0.35">
      <c r="A111" s="44"/>
      <c r="E111" s="12"/>
      <c r="F111" s="12"/>
    </row>
    <row r="112" spans="1:6" x14ac:dyDescent="0.35">
      <c r="A112" s="44"/>
      <c r="E112" s="12"/>
      <c r="F112" s="12"/>
    </row>
    <row r="113" spans="1:6" x14ac:dyDescent="0.35">
      <c r="A113" s="44"/>
      <c r="E113" s="12"/>
      <c r="F113" s="12"/>
    </row>
    <row r="114" spans="1:6" x14ac:dyDescent="0.35">
      <c r="A114" s="44"/>
      <c r="E114" s="12"/>
      <c r="F114" s="12"/>
    </row>
    <row r="115" spans="1:6" x14ac:dyDescent="0.35">
      <c r="A115" s="44"/>
      <c r="E115" s="12"/>
      <c r="F115" s="12"/>
    </row>
    <row r="116" spans="1:6" x14ac:dyDescent="0.35">
      <c r="A116" s="44"/>
      <c r="E116" s="12"/>
      <c r="F116" s="12"/>
    </row>
    <row r="117" spans="1:6" x14ac:dyDescent="0.35">
      <c r="A117" s="44"/>
      <c r="E117" s="12"/>
      <c r="F117" s="12"/>
    </row>
    <row r="118" spans="1:6" x14ac:dyDescent="0.35">
      <c r="A118" s="44"/>
      <c r="E118" s="12"/>
      <c r="F118" s="12"/>
    </row>
    <row r="119" spans="1:6" x14ac:dyDescent="0.35">
      <c r="A119" s="44"/>
      <c r="E119" s="12"/>
      <c r="F119" s="12"/>
    </row>
    <row r="120" spans="1:6" x14ac:dyDescent="0.35">
      <c r="A120" s="44"/>
      <c r="E120" s="12"/>
      <c r="F120" s="12"/>
    </row>
    <row r="121" spans="1:6" x14ac:dyDescent="0.35">
      <c r="A121" s="44"/>
      <c r="E121" s="12"/>
      <c r="F121" s="12"/>
    </row>
    <row r="122" spans="1:6" x14ac:dyDescent="0.35">
      <c r="A122" s="44"/>
      <c r="E122" s="12"/>
      <c r="F122" s="12"/>
    </row>
    <row r="123" spans="1:6" x14ac:dyDescent="0.35">
      <c r="A123" s="44"/>
      <c r="E123" s="12"/>
      <c r="F123" s="12"/>
    </row>
    <row r="124" spans="1:6" x14ac:dyDescent="0.35">
      <c r="A124" s="44"/>
      <c r="E124" s="12"/>
      <c r="F124" s="12"/>
    </row>
    <row r="125" spans="1:6" x14ac:dyDescent="0.35">
      <c r="A125" s="44"/>
      <c r="E125" s="12"/>
      <c r="F125" s="12"/>
    </row>
    <row r="126" spans="1:6" x14ac:dyDescent="0.35">
      <c r="A126" s="44"/>
      <c r="E126" s="12"/>
      <c r="F126" s="12"/>
    </row>
    <row r="127" spans="1:6" x14ac:dyDescent="0.35">
      <c r="A127" s="44"/>
      <c r="E127" s="12"/>
      <c r="F127" s="12"/>
    </row>
    <row r="128" spans="1:6" x14ac:dyDescent="0.35">
      <c r="A128" s="44"/>
      <c r="E128" s="12"/>
      <c r="F128" s="12"/>
    </row>
    <row r="129" spans="1:6" x14ac:dyDescent="0.35">
      <c r="A129" s="44"/>
      <c r="E129" s="12"/>
      <c r="F129" s="12"/>
    </row>
    <row r="130" spans="1:6" x14ac:dyDescent="0.35">
      <c r="A130" s="44"/>
      <c r="E130" s="12"/>
      <c r="F130" s="12"/>
    </row>
    <row r="131" spans="1:6" x14ac:dyDescent="0.35">
      <c r="A131" s="44"/>
      <c r="E131" s="12"/>
      <c r="F131" s="12"/>
    </row>
    <row r="132" spans="1:6" x14ac:dyDescent="0.35">
      <c r="A132" s="44"/>
      <c r="E132" s="12"/>
      <c r="F132" s="12"/>
    </row>
    <row r="133" spans="1:6" x14ac:dyDescent="0.35">
      <c r="A133" s="44"/>
      <c r="E133" s="12"/>
      <c r="F133" s="12"/>
    </row>
    <row r="134" spans="1:6" x14ac:dyDescent="0.35">
      <c r="A134" s="44"/>
      <c r="E134" s="12"/>
      <c r="F134" s="12"/>
    </row>
    <row r="135" spans="1:6" x14ac:dyDescent="0.35">
      <c r="A135" s="44"/>
      <c r="E135" s="12"/>
      <c r="F135" s="12"/>
    </row>
    <row r="136" spans="1:6" x14ac:dyDescent="0.35">
      <c r="A136" s="44"/>
      <c r="E136" s="12"/>
      <c r="F136" s="12"/>
    </row>
    <row r="137" spans="1:6" x14ac:dyDescent="0.35">
      <c r="A137" s="44"/>
      <c r="E137" s="12"/>
      <c r="F137" s="12"/>
    </row>
    <row r="138" spans="1:6" x14ac:dyDescent="0.35">
      <c r="A138" s="44"/>
      <c r="E138" s="12"/>
      <c r="F138" s="12"/>
    </row>
    <row r="139" spans="1:6" x14ac:dyDescent="0.35">
      <c r="A139" s="44"/>
      <c r="E139" s="12"/>
      <c r="F139" s="12"/>
    </row>
    <row r="140" spans="1:6" x14ac:dyDescent="0.35">
      <c r="A140" s="44"/>
      <c r="E140" s="12"/>
      <c r="F140" s="12"/>
    </row>
    <row r="141" spans="1:6" x14ac:dyDescent="0.35">
      <c r="A141" s="44"/>
      <c r="E141" s="12"/>
      <c r="F141" s="12"/>
    </row>
    <row r="142" spans="1:6" x14ac:dyDescent="0.35">
      <c r="A142" s="44"/>
      <c r="E142" s="12"/>
      <c r="F142" s="12"/>
    </row>
    <row r="143" spans="1:6" x14ac:dyDescent="0.35">
      <c r="A143" s="44"/>
      <c r="E143" s="12"/>
      <c r="F143" s="12"/>
    </row>
    <row r="144" spans="1:6" x14ac:dyDescent="0.35">
      <c r="A144" s="44"/>
      <c r="E144" s="12"/>
      <c r="F144" s="12"/>
    </row>
    <row r="145" spans="1:6" x14ac:dyDescent="0.35">
      <c r="A145" s="44"/>
      <c r="E145" s="12"/>
      <c r="F145" s="12"/>
    </row>
    <row r="146" spans="1:6" x14ac:dyDescent="0.35">
      <c r="A146" s="44"/>
      <c r="E146" s="12"/>
      <c r="F146" s="12"/>
    </row>
    <row r="147" spans="1:6" x14ac:dyDescent="0.35">
      <c r="A147" s="44"/>
      <c r="E147" s="12"/>
      <c r="F147" s="12"/>
    </row>
    <row r="148" spans="1:6" x14ac:dyDescent="0.35">
      <c r="A148" s="44"/>
      <c r="E148" s="12"/>
      <c r="F148" s="12"/>
    </row>
    <row r="149" spans="1:6" x14ac:dyDescent="0.35">
      <c r="A149" s="44"/>
      <c r="E149" s="12"/>
      <c r="F149" s="12"/>
    </row>
    <row r="150" spans="1:6" x14ac:dyDescent="0.35">
      <c r="A150" s="44"/>
      <c r="E150" s="12"/>
      <c r="F150" s="12"/>
    </row>
    <row r="151" spans="1:6" x14ac:dyDescent="0.35">
      <c r="A151" s="44"/>
      <c r="E151" s="12"/>
      <c r="F151" s="12"/>
    </row>
    <row r="152" spans="1:6" x14ac:dyDescent="0.35">
      <c r="A152" s="44"/>
      <c r="E152" s="12"/>
      <c r="F152" s="12"/>
    </row>
    <row r="153" spans="1:6" x14ac:dyDescent="0.35">
      <c r="A153" s="44"/>
      <c r="E153" s="12"/>
      <c r="F153" s="12"/>
    </row>
    <row r="154" spans="1:6" x14ac:dyDescent="0.35">
      <c r="A154" s="44"/>
      <c r="E154" s="12"/>
      <c r="F154" s="12"/>
    </row>
    <row r="155" spans="1:6" x14ac:dyDescent="0.35">
      <c r="A155" s="44"/>
      <c r="E155" s="12"/>
      <c r="F155" s="12"/>
    </row>
    <row r="156" spans="1:6" x14ac:dyDescent="0.35">
      <c r="A156" s="44"/>
      <c r="E156" s="12"/>
      <c r="F156" s="12"/>
    </row>
    <row r="157" spans="1:6" x14ac:dyDescent="0.35">
      <c r="A157" s="44"/>
      <c r="E157" s="12"/>
      <c r="F157" s="12"/>
    </row>
    <row r="158" spans="1:6" x14ac:dyDescent="0.35">
      <c r="A158" s="44"/>
      <c r="E158" s="12"/>
      <c r="F158" s="12"/>
    </row>
    <row r="159" spans="1:6" x14ac:dyDescent="0.35">
      <c r="A159" s="44"/>
      <c r="E159" s="12"/>
      <c r="F159" s="12"/>
    </row>
    <row r="160" spans="1:6" x14ac:dyDescent="0.35">
      <c r="A160" s="44"/>
      <c r="E160" s="12"/>
      <c r="F160" s="12"/>
    </row>
    <row r="161" spans="1:6" x14ac:dyDescent="0.35">
      <c r="A161" s="44"/>
      <c r="E161" s="12"/>
      <c r="F161" s="12"/>
    </row>
    <row r="162" spans="1:6" x14ac:dyDescent="0.35">
      <c r="A162" s="44"/>
      <c r="E162" s="12"/>
      <c r="F162" s="12"/>
    </row>
    <row r="163" spans="1:6" x14ac:dyDescent="0.35">
      <c r="A163" s="44"/>
      <c r="E163" s="12"/>
      <c r="F163" s="12"/>
    </row>
    <row r="164" spans="1:6" x14ac:dyDescent="0.35">
      <c r="A164" s="44"/>
      <c r="E164" s="12"/>
      <c r="F164" s="12"/>
    </row>
    <row r="165" spans="1:6" x14ac:dyDescent="0.35">
      <c r="A165" s="44"/>
      <c r="E165" s="12"/>
      <c r="F165" s="12"/>
    </row>
    <row r="166" spans="1:6" x14ac:dyDescent="0.35">
      <c r="A166" s="44"/>
      <c r="E166" s="12"/>
      <c r="F166" s="12"/>
    </row>
    <row r="167" spans="1:6" x14ac:dyDescent="0.35">
      <c r="A167" s="44"/>
      <c r="E167" s="12"/>
      <c r="F167" s="12"/>
    </row>
    <row r="168" spans="1:6" x14ac:dyDescent="0.35">
      <c r="A168" s="44"/>
      <c r="E168" s="12"/>
      <c r="F168" s="12"/>
    </row>
    <row r="169" spans="1:6" x14ac:dyDescent="0.35">
      <c r="A169" s="44"/>
      <c r="E169" s="12"/>
      <c r="F169" s="12"/>
    </row>
    <row r="170" spans="1:6" x14ac:dyDescent="0.35">
      <c r="A170" s="44"/>
      <c r="E170" s="12"/>
      <c r="F170" s="12"/>
    </row>
    <row r="171" spans="1:6" x14ac:dyDescent="0.35">
      <c r="A171" s="44"/>
      <c r="E171" s="12"/>
      <c r="F171" s="12"/>
    </row>
    <row r="172" spans="1:6" x14ac:dyDescent="0.35">
      <c r="A172" s="44"/>
      <c r="E172" s="12"/>
      <c r="F172" s="12"/>
    </row>
    <row r="173" spans="1:6" x14ac:dyDescent="0.35">
      <c r="A173" s="44"/>
      <c r="E173" s="12"/>
      <c r="F173" s="12"/>
    </row>
    <row r="174" spans="1:6" x14ac:dyDescent="0.35">
      <c r="A174" s="44"/>
      <c r="E174" s="12"/>
      <c r="F174" s="12"/>
    </row>
    <row r="175" spans="1:6" x14ac:dyDescent="0.35">
      <c r="A175" s="44"/>
      <c r="E175" s="12"/>
      <c r="F175" s="12"/>
    </row>
    <row r="176" spans="1:6" x14ac:dyDescent="0.35">
      <c r="A176" s="44"/>
      <c r="E176" s="12"/>
      <c r="F176" s="12"/>
    </row>
    <row r="177" spans="1:6" x14ac:dyDescent="0.35">
      <c r="A177" s="44"/>
      <c r="E177" s="12"/>
      <c r="F177" s="12"/>
    </row>
    <row r="178" spans="1:6" x14ac:dyDescent="0.35">
      <c r="A178" s="44"/>
      <c r="E178" s="12"/>
      <c r="F178" s="12"/>
    </row>
    <row r="179" spans="1:6" x14ac:dyDescent="0.35">
      <c r="A179" s="44"/>
      <c r="E179" s="12"/>
      <c r="F179" s="12"/>
    </row>
    <row r="180" spans="1:6" x14ac:dyDescent="0.35">
      <c r="A180" s="44"/>
      <c r="E180" s="12"/>
      <c r="F180" s="12"/>
    </row>
    <row r="181" spans="1:6" x14ac:dyDescent="0.35">
      <c r="A181" s="44"/>
      <c r="E181" s="12"/>
      <c r="F181" s="12"/>
    </row>
    <row r="182" spans="1:6" x14ac:dyDescent="0.35">
      <c r="A182" s="44"/>
      <c r="E182" s="12"/>
      <c r="F182" s="12"/>
    </row>
    <row r="183" spans="1:6" x14ac:dyDescent="0.35">
      <c r="A183" s="44"/>
      <c r="E183" s="12"/>
      <c r="F183" s="12"/>
    </row>
    <row r="184" spans="1:6" x14ac:dyDescent="0.35">
      <c r="A184" s="44"/>
      <c r="E184" s="12"/>
      <c r="F184" s="12"/>
    </row>
    <row r="185" spans="1:6" x14ac:dyDescent="0.35">
      <c r="A185" s="44"/>
      <c r="E185" s="12"/>
      <c r="F185" s="12"/>
    </row>
    <row r="186" spans="1:6" x14ac:dyDescent="0.35">
      <c r="A186" s="44"/>
      <c r="E186" s="12"/>
      <c r="F186" s="12"/>
    </row>
    <row r="187" spans="1:6" x14ac:dyDescent="0.35">
      <c r="A187" s="44"/>
      <c r="E187" s="12"/>
      <c r="F187" s="12"/>
    </row>
    <row r="188" spans="1:6" x14ac:dyDescent="0.35">
      <c r="A188" s="44"/>
      <c r="E188" s="12"/>
      <c r="F188" s="12"/>
    </row>
    <row r="189" spans="1:6" x14ac:dyDescent="0.35">
      <c r="A189" s="44"/>
      <c r="E189" s="12"/>
      <c r="F189" s="12"/>
    </row>
    <row r="190" spans="1:6" x14ac:dyDescent="0.35">
      <c r="A190" s="44"/>
      <c r="E190" s="12"/>
      <c r="F190" s="12"/>
    </row>
    <row r="191" spans="1:6" x14ac:dyDescent="0.35">
      <c r="A191" s="44"/>
      <c r="E191" s="12"/>
      <c r="F191" s="12"/>
    </row>
    <row r="192" spans="1:6" x14ac:dyDescent="0.35">
      <c r="A192" s="44"/>
      <c r="E192" s="12"/>
      <c r="F192" s="12"/>
    </row>
    <row r="193" spans="1:6" x14ac:dyDescent="0.35">
      <c r="A193" s="44"/>
      <c r="E193" s="12"/>
      <c r="F193" s="12"/>
    </row>
    <row r="194" spans="1:6" x14ac:dyDescent="0.35">
      <c r="A194" s="44"/>
      <c r="E194" s="12"/>
      <c r="F194" s="12"/>
    </row>
    <row r="195" spans="1:6" x14ac:dyDescent="0.35">
      <c r="A195" s="44"/>
      <c r="E195" s="12"/>
      <c r="F195" s="12"/>
    </row>
    <row r="196" spans="1:6" x14ac:dyDescent="0.35">
      <c r="A196" s="44"/>
      <c r="E196" s="12"/>
      <c r="F196" s="12"/>
    </row>
    <row r="197" spans="1:6" x14ac:dyDescent="0.35">
      <c r="A197" s="44"/>
      <c r="E197" s="12"/>
      <c r="F197" s="12"/>
    </row>
    <row r="198" spans="1:6" x14ac:dyDescent="0.35">
      <c r="A198" s="44"/>
      <c r="E198" s="12"/>
      <c r="F198" s="12"/>
    </row>
    <row r="199" spans="1:6" x14ac:dyDescent="0.35">
      <c r="A199" s="44"/>
      <c r="E199" s="12"/>
      <c r="F199" s="12"/>
    </row>
    <row r="200" spans="1:6" x14ac:dyDescent="0.35">
      <c r="A200" s="44"/>
      <c r="E200" s="12"/>
      <c r="F200" s="12"/>
    </row>
    <row r="201" spans="1:6" x14ac:dyDescent="0.35">
      <c r="A201" s="44"/>
      <c r="E201" s="12"/>
      <c r="F201" s="12"/>
    </row>
    <row r="202" spans="1:6" x14ac:dyDescent="0.35">
      <c r="A202" s="44"/>
      <c r="E202" s="12"/>
      <c r="F202" s="12"/>
    </row>
    <row r="203" spans="1:6" x14ac:dyDescent="0.35">
      <c r="A203" s="44"/>
      <c r="E203" s="12"/>
      <c r="F203" s="12"/>
    </row>
    <row r="204" spans="1:6" x14ac:dyDescent="0.35">
      <c r="A204" s="44"/>
      <c r="E204" s="12"/>
      <c r="F204" s="12"/>
    </row>
    <row r="205" spans="1:6" x14ac:dyDescent="0.35">
      <c r="A205" s="44"/>
      <c r="E205" s="12"/>
      <c r="F205" s="12"/>
    </row>
    <row r="206" spans="1:6" x14ac:dyDescent="0.35">
      <c r="A206" s="44"/>
      <c r="E206" s="12"/>
      <c r="F206" s="12"/>
    </row>
    <row r="207" spans="1:6" x14ac:dyDescent="0.35">
      <c r="A207" s="44"/>
      <c r="E207" s="12"/>
      <c r="F207" s="12"/>
    </row>
    <row r="208" spans="1:6" x14ac:dyDescent="0.35">
      <c r="A208" s="44"/>
      <c r="E208" s="12"/>
      <c r="F208" s="12"/>
    </row>
    <row r="209" spans="1:6" x14ac:dyDescent="0.35">
      <c r="A209" s="44"/>
      <c r="E209" s="12"/>
      <c r="F209" s="12"/>
    </row>
    <row r="210" spans="1:6" x14ac:dyDescent="0.35">
      <c r="A210" s="44"/>
      <c r="E210" s="12"/>
      <c r="F210" s="12"/>
    </row>
    <row r="211" spans="1:6" x14ac:dyDescent="0.35">
      <c r="A211" s="44"/>
      <c r="E211" s="12"/>
      <c r="F211" s="12"/>
    </row>
    <row r="212" spans="1:6" x14ac:dyDescent="0.35">
      <c r="A212" s="44"/>
      <c r="E212" s="12"/>
      <c r="F212" s="12"/>
    </row>
    <row r="213" spans="1:6" x14ac:dyDescent="0.35">
      <c r="A213" s="44"/>
      <c r="E213" s="12"/>
      <c r="F213" s="12"/>
    </row>
    <row r="214" spans="1:6" x14ac:dyDescent="0.35">
      <c r="A214" s="44"/>
      <c r="E214" s="12"/>
      <c r="F214" s="12"/>
    </row>
    <row r="215" spans="1:6" x14ac:dyDescent="0.35">
      <c r="A215" s="44"/>
      <c r="E215" s="12"/>
      <c r="F215" s="12"/>
    </row>
    <row r="216" spans="1:6" x14ac:dyDescent="0.35">
      <c r="A216" s="44"/>
      <c r="E216" s="12"/>
      <c r="F216" s="12"/>
    </row>
    <row r="217" spans="1:6" x14ac:dyDescent="0.35">
      <c r="A217" s="44"/>
      <c r="E217" s="12"/>
      <c r="F217" s="12"/>
    </row>
    <row r="218" spans="1:6" x14ac:dyDescent="0.35">
      <c r="A218" s="44"/>
      <c r="E218" s="12"/>
      <c r="F218" s="12"/>
    </row>
    <row r="219" spans="1:6" x14ac:dyDescent="0.35">
      <c r="A219" s="44"/>
      <c r="E219" s="12"/>
      <c r="F219" s="12"/>
    </row>
    <row r="220" spans="1:6" x14ac:dyDescent="0.35">
      <c r="A220" s="44"/>
      <c r="E220" s="12"/>
      <c r="F220" s="12"/>
    </row>
    <row r="221" spans="1:6" x14ac:dyDescent="0.35">
      <c r="A221" s="44"/>
      <c r="E221" s="12"/>
      <c r="F221" s="12"/>
    </row>
    <row r="222" spans="1:6" x14ac:dyDescent="0.35">
      <c r="A222" s="44"/>
      <c r="E222" s="12"/>
      <c r="F222" s="12"/>
    </row>
    <row r="223" spans="1:6" x14ac:dyDescent="0.35">
      <c r="A223" s="44"/>
      <c r="E223" s="12"/>
      <c r="F223" s="12"/>
    </row>
    <row r="224" spans="1:6" x14ac:dyDescent="0.35">
      <c r="A224" s="44"/>
      <c r="E224" s="12"/>
      <c r="F224" s="12"/>
    </row>
    <row r="225" spans="1:6" x14ac:dyDescent="0.35">
      <c r="A225" s="44"/>
      <c r="E225" s="12"/>
      <c r="F225" s="12"/>
    </row>
    <row r="226" spans="1:6" x14ac:dyDescent="0.35">
      <c r="A226" s="44"/>
      <c r="E226" s="12"/>
      <c r="F226" s="12"/>
    </row>
    <row r="227" spans="1:6" x14ac:dyDescent="0.35">
      <c r="A227" s="44"/>
      <c r="E227" s="12"/>
      <c r="F227" s="12"/>
    </row>
    <row r="228" spans="1:6" x14ac:dyDescent="0.35">
      <c r="A228" s="44"/>
      <c r="E228" s="12"/>
      <c r="F228" s="12"/>
    </row>
    <row r="229" spans="1:6" x14ac:dyDescent="0.35">
      <c r="A229" s="44"/>
      <c r="E229" s="12"/>
      <c r="F229" s="12"/>
    </row>
    <row r="230" spans="1:6" x14ac:dyDescent="0.35">
      <c r="A230" s="44"/>
      <c r="E230" s="12"/>
      <c r="F230" s="12"/>
    </row>
    <row r="231" spans="1:6" x14ac:dyDescent="0.35">
      <c r="A231" s="44"/>
      <c r="E231" s="12"/>
      <c r="F231" s="12"/>
    </row>
    <row r="232" spans="1:6" x14ac:dyDescent="0.35">
      <c r="A232" s="44"/>
      <c r="E232" s="12"/>
      <c r="F232" s="12"/>
    </row>
    <row r="233" spans="1:6" x14ac:dyDescent="0.35">
      <c r="A233" s="44"/>
      <c r="E233" s="12"/>
      <c r="F233" s="12"/>
    </row>
    <row r="234" spans="1:6" x14ac:dyDescent="0.35">
      <c r="A234" s="44"/>
      <c r="E234" s="12"/>
      <c r="F234" s="12"/>
    </row>
    <row r="235" spans="1:6" x14ac:dyDescent="0.35">
      <c r="A235" s="44"/>
      <c r="E235" s="12"/>
      <c r="F235" s="12"/>
    </row>
    <row r="236" spans="1:6" x14ac:dyDescent="0.35">
      <c r="A236" s="44"/>
      <c r="E236" s="12"/>
      <c r="F236" s="12"/>
    </row>
    <row r="237" spans="1:6" x14ac:dyDescent="0.35">
      <c r="A237" s="44"/>
      <c r="E237" s="12"/>
      <c r="F237" s="12"/>
    </row>
    <row r="238" spans="1:6" x14ac:dyDescent="0.35">
      <c r="A238" s="44"/>
      <c r="E238" s="12"/>
      <c r="F238" s="12"/>
    </row>
    <row r="239" spans="1:6" x14ac:dyDescent="0.35">
      <c r="A239" s="44"/>
      <c r="E239" s="12"/>
      <c r="F239" s="12"/>
    </row>
    <row r="240" spans="1:6" x14ac:dyDescent="0.35">
      <c r="A240" s="44"/>
      <c r="E240" s="12"/>
      <c r="F240" s="12"/>
    </row>
    <row r="241" spans="1:6" x14ac:dyDescent="0.35">
      <c r="A241" s="44"/>
      <c r="E241" s="12"/>
      <c r="F241" s="12"/>
    </row>
    <row r="242" spans="1:6" x14ac:dyDescent="0.35">
      <c r="A242" s="44"/>
      <c r="E242" s="12"/>
      <c r="F242" s="12"/>
    </row>
    <row r="243" spans="1:6" x14ac:dyDescent="0.35">
      <c r="A243" s="44"/>
      <c r="E243" s="12"/>
      <c r="F243" s="12"/>
    </row>
    <row r="244" spans="1:6" x14ac:dyDescent="0.35">
      <c r="A244" s="44"/>
      <c r="E244" s="12"/>
      <c r="F244" s="12"/>
    </row>
    <row r="245" spans="1:6" x14ac:dyDescent="0.35">
      <c r="A245" s="44"/>
      <c r="E245" s="12"/>
      <c r="F245" s="12"/>
    </row>
    <row r="246" spans="1:6" x14ac:dyDescent="0.35">
      <c r="A246" s="44"/>
      <c r="E246" s="12"/>
      <c r="F246" s="12"/>
    </row>
    <row r="247" spans="1:6" x14ac:dyDescent="0.35">
      <c r="A247" s="44"/>
      <c r="E247" s="12"/>
      <c r="F247" s="12"/>
    </row>
    <row r="248" spans="1:6" x14ac:dyDescent="0.35">
      <c r="A248" s="44"/>
      <c r="E248" s="12"/>
      <c r="F248" s="12"/>
    </row>
    <row r="249" spans="1:6" x14ac:dyDescent="0.35">
      <c r="A249" s="44"/>
      <c r="E249" s="12"/>
      <c r="F249" s="12"/>
    </row>
    <row r="250" spans="1:6" x14ac:dyDescent="0.35">
      <c r="A250" s="44"/>
      <c r="E250" s="12"/>
      <c r="F250" s="12"/>
    </row>
    <row r="251" spans="1:6" x14ac:dyDescent="0.35">
      <c r="A251" s="44"/>
      <c r="E251" s="12"/>
      <c r="F251" s="12"/>
    </row>
    <row r="252" spans="1:6" x14ac:dyDescent="0.35">
      <c r="A252" s="44"/>
      <c r="E252" s="12"/>
      <c r="F252" s="12"/>
    </row>
    <row r="253" spans="1:6" x14ac:dyDescent="0.35">
      <c r="A253" s="44"/>
      <c r="E253" s="12"/>
      <c r="F253" s="12"/>
    </row>
    <row r="254" spans="1:6" x14ac:dyDescent="0.35">
      <c r="A254" s="44"/>
      <c r="E254" s="12"/>
      <c r="F254" s="12"/>
    </row>
    <row r="255" spans="1:6" x14ac:dyDescent="0.35">
      <c r="A255" s="44"/>
      <c r="E255" s="12"/>
      <c r="F255" s="12"/>
    </row>
    <row r="256" spans="1:6" x14ac:dyDescent="0.35">
      <c r="A256" s="44"/>
      <c r="E256" s="12"/>
      <c r="F256" s="12"/>
    </row>
    <row r="257" spans="1:6" x14ac:dyDescent="0.35">
      <c r="A257" s="44"/>
      <c r="E257" s="12"/>
      <c r="F257" s="12"/>
    </row>
    <row r="258" spans="1:6" x14ac:dyDescent="0.35">
      <c r="A258" s="44"/>
      <c r="E258" s="12"/>
      <c r="F258" s="12"/>
    </row>
    <row r="259" spans="1:6" x14ac:dyDescent="0.35">
      <c r="A259" s="44"/>
      <c r="E259" s="12"/>
      <c r="F259" s="12"/>
    </row>
    <row r="260" spans="1:6" x14ac:dyDescent="0.35">
      <c r="A260" s="44"/>
      <c r="E260" s="12"/>
      <c r="F260" s="12"/>
    </row>
    <row r="261" spans="1:6" x14ac:dyDescent="0.35">
      <c r="A261" s="44"/>
      <c r="E261" s="12"/>
      <c r="F261" s="12"/>
    </row>
    <row r="262" spans="1:6" x14ac:dyDescent="0.35">
      <c r="A262" s="44"/>
      <c r="E262" s="12"/>
      <c r="F262" s="12"/>
    </row>
    <row r="263" spans="1:6" x14ac:dyDescent="0.35">
      <c r="A263" s="44"/>
      <c r="E263" s="12"/>
      <c r="F263" s="12"/>
    </row>
    <row r="264" spans="1:6" x14ac:dyDescent="0.35">
      <c r="A264" s="44"/>
      <c r="E264" s="12"/>
      <c r="F264" s="12"/>
    </row>
    <row r="265" spans="1:6" x14ac:dyDescent="0.35">
      <c r="A265" s="44"/>
      <c r="E265" s="12"/>
      <c r="F265" s="12"/>
    </row>
    <row r="266" spans="1:6" x14ac:dyDescent="0.35">
      <c r="A266" s="44"/>
      <c r="E266" s="12"/>
      <c r="F266" s="12"/>
    </row>
    <row r="267" spans="1:6" x14ac:dyDescent="0.35">
      <c r="A267" s="44"/>
      <c r="E267" s="12"/>
      <c r="F267" s="12"/>
    </row>
    <row r="268" spans="1:6" x14ac:dyDescent="0.35">
      <c r="A268" s="44"/>
      <c r="E268" s="12"/>
      <c r="F268" s="12"/>
    </row>
    <row r="269" spans="1:6" x14ac:dyDescent="0.35">
      <c r="A269" s="44"/>
      <c r="E269" s="12"/>
      <c r="F269" s="12"/>
    </row>
    <row r="270" spans="1:6" x14ac:dyDescent="0.35">
      <c r="A270" s="44"/>
      <c r="E270" s="12"/>
      <c r="F270" s="12"/>
    </row>
    <row r="271" spans="1:6" x14ac:dyDescent="0.35">
      <c r="A271" s="44"/>
      <c r="E271" s="12"/>
      <c r="F271" s="12"/>
    </row>
    <row r="272" spans="1:6" x14ac:dyDescent="0.35">
      <c r="A272" s="44"/>
      <c r="E272" s="12"/>
      <c r="F272" s="12"/>
    </row>
    <row r="273" spans="1:6" x14ac:dyDescent="0.35">
      <c r="A273" s="44"/>
      <c r="E273" s="12"/>
      <c r="F273" s="12"/>
    </row>
    <row r="274" spans="1:6" x14ac:dyDescent="0.35">
      <c r="A274" s="44"/>
      <c r="E274" s="12"/>
      <c r="F274" s="12"/>
    </row>
    <row r="275" spans="1:6" x14ac:dyDescent="0.35">
      <c r="A275" s="44"/>
      <c r="E275" s="12"/>
      <c r="F275" s="12"/>
    </row>
    <row r="276" spans="1:6" x14ac:dyDescent="0.35">
      <c r="A276" s="44"/>
      <c r="E276" s="12"/>
      <c r="F276" s="12"/>
    </row>
    <row r="277" spans="1:6" x14ac:dyDescent="0.35">
      <c r="A277" s="44"/>
      <c r="E277" s="12"/>
      <c r="F277" s="12"/>
    </row>
    <row r="278" spans="1:6" x14ac:dyDescent="0.35">
      <c r="A278" s="44"/>
      <c r="E278" s="12"/>
      <c r="F278" s="12"/>
    </row>
    <row r="279" spans="1:6" x14ac:dyDescent="0.35">
      <c r="A279" s="44"/>
      <c r="E279" s="12"/>
      <c r="F279" s="12"/>
    </row>
    <row r="280" spans="1:6" x14ac:dyDescent="0.35">
      <c r="A280" s="44"/>
      <c r="E280" s="12"/>
      <c r="F280" s="12"/>
    </row>
    <row r="281" spans="1:6" x14ac:dyDescent="0.35">
      <c r="A281" s="44"/>
      <c r="E281" s="12"/>
      <c r="F281" s="12"/>
    </row>
    <row r="282" spans="1:6" x14ac:dyDescent="0.35">
      <c r="A282" s="44"/>
      <c r="E282" s="12"/>
      <c r="F282" s="12"/>
    </row>
    <row r="283" spans="1:6" x14ac:dyDescent="0.35">
      <c r="A283" s="44"/>
      <c r="E283" s="12"/>
      <c r="F283" s="12"/>
    </row>
    <row r="284" spans="1:6" x14ac:dyDescent="0.35">
      <c r="A284" s="44"/>
      <c r="E284" s="12"/>
      <c r="F284" s="12"/>
    </row>
    <row r="285" spans="1:6" x14ac:dyDescent="0.35">
      <c r="A285" s="44"/>
      <c r="E285" s="12"/>
      <c r="F285" s="12"/>
    </row>
    <row r="286" spans="1:6" x14ac:dyDescent="0.35">
      <c r="A286" s="44"/>
      <c r="E286" s="12"/>
      <c r="F286" s="12"/>
    </row>
    <row r="287" spans="1:6" x14ac:dyDescent="0.35">
      <c r="A287" s="44"/>
      <c r="E287" s="12"/>
      <c r="F287" s="12"/>
    </row>
    <row r="288" spans="1:6" x14ac:dyDescent="0.35">
      <c r="A288" s="44"/>
      <c r="E288" s="12"/>
      <c r="F288" s="12"/>
    </row>
    <row r="289" spans="1:6" x14ac:dyDescent="0.35">
      <c r="A289" s="44"/>
      <c r="E289" s="12"/>
      <c r="F289" s="12"/>
    </row>
    <row r="290" spans="1:6" x14ac:dyDescent="0.35">
      <c r="A290" s="44"/>
      <c r="E290" s="12"/>
      <c r="F290" s="12"/>
    </row>
    <row r="291" spans="1:6" x14ac:dyDescent="0.35">
      <c r="A291" s="44"/>
      <c r="E291" s="12"/>
      <c r="F291" s="12"/>
    </row>
    <row r="292" spans="1:6" x14ac:dyDescent="0.35">
      <c r="A292" s="44"/>
      <c r="E292" s="12"/>
      <c r="F292" s="12"/>
    </row>
    <row r="293" spans="1:6" x14ac:dyDescent="0.35">
      <c r="A293" s="44"/>
      <c r="E293" s="12"/>
      <c r="F293" s="12"/>
    </row>
    <row r="294" spans="1:6" x14ac:dyDescent="0.35">
      <c r="A294" s="44"/>
      <c r="E294" s="12"/>
      <c r="F294" s="12"/>
    </row>
    <row r="295" spans="1:6" x14ac:dyDescent="0.35">
      <c r="A295" s="44"/>
      <c r="E295" s="12"/>
      <c r="F295" s="12"/>
    </row>
    <row r="296" spans="1:6" x14ac:dyDescent="0.35">
      <c r="A296" s="44"/>
      <c r="E296" s="12"/>
      <c r="F296" s="12"/>
    </row>
    <row r="297" spans="1:6" x14ac:dyDescent="0.35">
      <c r="A297" s="44"/>
      <c r="E297" s="12"/>
      <c r="F297" s="12"/>
    </row>
    <row r="298" spans="1:6" x14ac:dyDescent="0.35">
      <c r="A298" s="44"/>
      <c r="E298" s="12"/>
      <c r="F298" s="12"/>
    </row>
    <row r="299" spans="1:6" x14ac:dyDescent="0.35">
      <c r="A299" s="44"/>
      <c r="E299" s="12"/>
      <c r="F299" s="12"/>
    </row>
    <row r="300" spans="1:6" x14ac:dyDescent="0.35">
      <c r="A300" s="44"/>
      <c r="E300" s="12"/>
      <c r="F300" s="12"/>
    </row>
    <row r="301" spans="1:6" x14ac:dyDescent="0.35">
      <c r="A301" s="44"/>
      <c r="E301" s="12"/>
      <c r="F301" s="12"/>
    </row>
    <row r="302" spans="1:6" x14ac:dyDescent="0.35">
      <c r="A302" s="44"/>
      <c r="E302" s="12"/>
      <c r="F302" s="12"/>
    </row>
    <row r="303" spans="1:6" x14ac:dyDescent="0.35">
      <c r="A303" s="44"/>
      <c r="E303" s="12"/>
      <c r="F303" s="12"/>
    </row>
    <row r="304" spans="1:6" x14ac:dyDescent="0.35">
      <c r="A304" s="44"/>
      <c r="E304" s="12"/>
      <c r="F304" s="12"/>
    </row>
    <row r="305" spans="1:6" x14ac:dyDescent="0.35">
      <c r="A305" s="44"/>
      <c r="E305" s="12"/>
      <c r="F305" s="12"/>
    </row>
    <row r="306" spans="1:6" x14ac:dyDescent="0.35">
      <c r="A306" s="44"/>
      <c r="E306" s="12"/>
      <c r="F306" s="12"/>
    </row>
    <row r="307" spans="1:6" x14ac:dyDescent="0.35">
      <c r="A307" s="44"/>
      <c r="E307" s="12"/>
      <c r="F307" s="12"/>
    </row>
    <row r="308" spans="1:6" x14ac:dyDescent="0.35">
      <c r="A308" s="44"/>
      <c r="E308" s="12"/>
      <c r="F308" s="12"/>
    </row>
    <row r="309" spans="1:6" x14ac:dyDescent="0.35">
      <c r="A309" s="44"/>
      <c r="E309" s="12"/>
      <c r="F309" s="12"/>
    </row>
    <row r="310" spans="1:6" x14ac:dyDescent="0.35">
      <c r="A310" s="44"/>
      <c r="E310" s="12"/>
      <c r="F310" s="12"/>
    </row>
    <row r="311" spans="1:6" x14ac:dyDescent="0.35">
      <c r="A311" s="44"/>
      <c r="E311" s="12"/>
      <c r="F311" s="12"/>
    </row>
    <row r="312" spans="1:6" x14ac:dyDescent="0.35">
      <c r="A312" s="44"/>
      <c r="E312" s="12"/>
      <c r="F312" s="12"/>
    </row>
    <row r="313" spans="1:6" x14ac:dyDescent="0.35">
      <c r="A313" s="44"/>
      <c r="E313" s="12"/>
      <c r="F313" s="12"/>
    </row>
    <row r="314" spans="1:6" x14ac:dyDescent="0.35">
      <c r="A314" s="44"/>
      <c r="E314" s="12"/>
      <c r="F314" s="12"/>
    </row>
    <row r="315" spans="1:6" x14ac:dyDescent="0.35">
      <c r="A315" s="44"/>
      <c r="E315" s="12"/>
      <c r="F315" s="12"/>
    </row>
    <row r="316" spans="1:6" x14ac:dyDescent="0.35">
      <c r="A316" s="44"/>
      <c r="E316" s="12"/>
      <c r="F316" s="12"/>
    </row>
    <row r="317" spans="1:6" x14ac:dyDescent="0.35">
      <c r="A317" s="44"/>
      <c r="E317" s="12"/>
      <c r="F317" s="12"/>
    </row>
    <row r="318" spans="1:6" x14ac:dyDescent="0.35">
      <c r="A318" s="44"/>
      <c r="E318" s="12"/>
      <c r="F318" s="12"/>
    </row>
    <row r="319" spans="1:6" x14ac:dyDescent="0.35">
      <c r="A319" s="44"/>
      <c r="E319" s="12"/>
      <c r="F319" s="12"/>
    </row>
    <row r="320" spans="1:6" x14ac:dyDescent="0.35">
      <c r="A320" s="44"/>
      <c r="E320" s="12"/>
      <c r="F320" s="12"/>
    </row>
    <row r="321" spans="1:6" x14ac:dyDescent="0.35">
      <c r="A321" s="44"/>
      <c r="E321" s="12"/>
      <c r="F321" s="12"/>
    </row>
    <row r="322" spans="1:6" x14ac:dyDescent="0.35">
      <c r="A322" s="44"/>
      <c r="E322" s="12"/>
      <c r="F322" s="12"/>
    </row>
    <row r="323" spans="1:6" x14ac:dyDescent="0.35">
      <c r="A323" s="44"/>
      <c r="E323" s="12"/>
      <c r="F323" s="12"/>
    </row>
    <row r="324" spans="1:6" x14ac:dyDescent="0.35">
      <c r="A324" s="44"/>
      <c r="E324" s="12"/>
      <c r="F324" s="12"/>
    </row>
    <row r="325" spans="1:6" x14ac:dyDescent="0.35">
      <c r="A325" s="44"/>
      <c r="E325" s="12"/>
      <c r="F325" s="12"/>
    </row>
    <row r="326" spans="1:6" x14ac:dyDescent="0.35">
      <c r="A326" s="44"/>
      <c r="E326" s="12"/>
      <c r="F326" s="12"/>
    </row>
    <row r="327" spans="1:6" x14ac:dyDescent="0.35">
      <c r="A327" s="44"/>
      <c r="E327" s="12"/>
      <c r="F327" s="12"/>
    </row>
    <row r="328" spans="1:6" x14ac:dyDescent="0.35">
      <c r="A328" s="44"/>
      <c r="E328" s="12"/>
      <c r="F328" s="12"/>
    </row>
    <row r="329" spans="1:6" x14ac:dyDescent="0.35">
      <c r="A329" s="44"/>
      <c r="E329" s="12"/>
      <c r="F329" s="12"/>
    </row>
    <row r="330" spans="1:6" x14ac:dyDescent="0.35">
      <c r="A330" s="44"/>
      <c r="E330" s="12"/>
      <c r="F330" s="12"/>
    </row>
    <row r="331" spans="1:6" x14ac:dyDescent="0.35">
      <c r="A331" s="44"/>
      <c r="E331" s="12"/>
      <c r="F331" s="12"/>
    </row>
    <row r="332" spans="1:6" x14ac:dyDescent="0.35">
      <c r="A332" s="44"/>
      <c r="E332" s="12"/>
      <c r="F332" s="12"/>
    </row>
    <row r="333" spans="1:6" x14ac:dyDescent="0.35">
      <c r="A333" s="44"/>
      <c r="E333" s="12"/>
      <c r="F333" s="12"/>
    </row>
    <row r="334" spans="1:6" x14ac:dyDescent="0.35">
      <c r="A334" s="44"/>
      <c r="E334" s="12"/>
      <c r="F334" s="12"/>
    </row>
    <row r="335" spans="1:6" x14ac:dyDescent="0.35">
      <c r="A335" s="44"/>
      <c r="E335" s="12"/>
      <c r="F335" s="12"/>
    </row>
    <row r="336" spans="1:6" x14ac:dyDescent="0.35">
      <c r="A336" s="44"/>
      <c r="E336" s="12"/>
      <c r="F336" s="12"/>
    </row>
    <row r="337" spans="1:6" x14ac:dyDescent="0.35">
      <c r="A337" s="44"/>
      <c r="E337" s="12"/>
      <c r="F337" s="12"/>
    </row>
    <row r="338" spans="1:6" x14ac:dyDescent="0.35">
      <c r="A338" s="44"/>
      <c r="E338" s="12"/>
      <c r="F338" s="12"/>
    </row>
    <row r="339" spans="1:6" x14ac:dyDescent="0.35">
      <c r="A339" s="44"/>
      <c r="E339" s="12"/>
      <c r="F339" s="12"/>
    </row>
    <row r="340" spans="1:6" x14ac:dyDescent="0.35">
      <c r="A340" s="44"/>
      <c r="E340" s="12"/>
      <c r="F340" s="12"/>
    </row>
    <row r="341" spans="1:6" x14ac:dyDescent="0.35">
      <c r="A341" s="44"/>
      <c r="E341" s="12"/>
      <c r="F341" s="12"/>
    </row>
    <row r="342" spans="1:6" x14ac:dyDescent="0.35">
      <c r="A342" s="44"/>
      <c r="E342" s="12"/>
      <c r="F342" s="12"/>
    </row>
    <row r="343" spans="1:6" x14ac:dyDescent="0.35">
      <c r="A343" s="44"/>
      <c r="E343" s="12"/>
      <c r="F343" s="12"/>
    </row>
    <row r="344" spans="1:6" x14ac:dyDescent="0.35">
      <c r="A344" s="44"/>
      <c r="E344" s="12"/>
      <c r="F344" s="12"/>
    </row>
    <row r="345" spans="1:6" x14ac:dyDescent="0.35">
      <c r="A345" s="44"/>
      <c r="E345" s="12"/>
      <c r="F345" s="12"/>
    </row>
    <row r="346" spans="1:6" x14ac:dyDescent="0.35">
      <c r="A346" s="44"/>
      <c r="E346" s="12"/>
      <c r="F346" s="12"/>
    </row>
    <row r="347" spans="1:6" x14ac:dyDescent="0.35">
      <c r="A347" s="44"/>
      <c r="E347" s="12"/>
      <c r="F347" s="12"/>
    </row>
    <row r="348" spans="1:6" x14ac:dyDescent="0.35">
      <c r="A348" s="44"/>
      <c r="E348" s="12"/>
      <c r="F348" s="12"/>
    </row>
    <row r="349" spans="1:6" x14ac:dyDescent="0.35">
      <c r="A349" s="44"/>
      <c r="E349" s="12"/>
      <c r="F349" s="12"/>
    </row>
    <row r="350" spans="1:6" x14ac:dyDescent="0.35">
      <c r="A350" s="44"/>
      <c r="E350" s="12"/>
      <c r="F350" s="12"/>
    </row>
    <row r="351" spans="1:6" x14ac:dyDescent="0.35">
      <c r="A351" s="44"/>
      <c r="E351" s="12"/>
      <c r="F351" s="12"/>
    </row>
    <row r="352" spans="1:6" x14ac:dyDescent="0.35">
      <c r="A352" s="44"/>
      <c r="E352" s="12"/>
      <c r="F352" s="12"/>
    </row>
    <row r="353" spans="1:6" x14ac:dyDescent="0.35">
      <c r="A353" s="44"/>
      <c r="E353" s="12"/>
      <c r="F353" s="12"/>
    </row>
    <row r="354" spans="1:6" x14ac:dyDescent="0.35">
      <c r="A354" s="44"/>
      <c r="E354" s="12"/>
      <c r="F354" s="12"/>
    </row>
    <row r="355" spans="1:6" x14ac:dyDescent="0.35">
      <c r="A355" s="44"/>
      <c r="E355" s="12"/>
      <c r="F355" s="12"/>
    </row>
    <row r="356" spans="1:6" x14ac:dyDescent="0.35">
      <c r="A356" s="44"/>
      <c r="E356" s="12"/>
      <c r="F356" s="12"/>
    </row>
    <row r="357" spans="1:6" x14ac:dyDescent="0.35">
      <c r="A357" s="44"/>
      <c r="E357" s="12"/>
      <c r="F357" s="12"/>
    </row>
    <row r="358" spans="1:6" x14ac:dyDescent="0.35">
      <c r="A358" s="44"/>
      <c r="E358" s="12"/>
      <c r="F358" s="12"/>
    </row>
    <row r="359" spans="1:6" x14ac:dyDescent="0.35">
      <c r="A359" s="44"/>
      <c r="E359" s="12"/>
      <c r="F359" s="12"/>
    </row>
    <row r="360" spans="1:6" x14ac:dyDescent="0.35">
      <c r="A360" s="44"/>
      <c r="E360" s="12"/>
      <c r="F360" s="12"/>
    </row>
    <row r="361" spans="1:6" x14ac:dyDescent="0.35">
      <c r="A361" s="44"/>
      <c r="E361" s="12"/>
      <c r="F361" s="12"/>
    </row>
    <row r="362" spans="1:6" x14ac:dyDescent="0.35">
      <c r="A362" s="44"/>
      <c r="E362" s="12"/>
      <c r="F362" s="12"/>
    </row>
    <row r="363" spans="1:6" x14ac:dyDescent="0.35">
      <c r="A363" s="44"/>
      <c r="E363" s="12"/>
      <c r="F363" s="12"/>
    </row>
    <row r="364" spans="1:6" x14ac:dyDescent="0.35">
      <c r="A364" s="44"/>
      <c r="E364" s="12"/>
      <c r="F364" s="12"/>
    </row>
    <row r="365" spans="1:6" x14ac:dyDescent="0.35">
      <c r="A365" s="44"/>
      <c r="E365" s="12"/>
      <c r="F365" s="12"/>
    </row>
    <row r="366" spans="1:6" x14ac:dyDescent="0.35">
      <c r="A366" s="44"/>
      <c r="E366" s="12"/>
      <c r="F366" s="12"/>
    </row>
    <row r="367" spans="1:6" x14ac:dyDescent="0.35">
      <c r="A367" s="44"/>
      <c r="E367" s="12"/>
      <c r="F367" s="12"/>
    </row>
    <row r="368" spans="1:6" x14ac:dyDescent="0.35">
      <c r="A368" s="44"/>
      <c r="E368" s="12"/>
      <c r="F368" s="12"/>
    </row>
    <row r="369" spans="1:6" x14ac:dyDescent="0.35">
      <c r="A369" s="44"/>
      <c r="E369" s="12"/>
      <c r="F369" s="12"/>
    </row>
    <row r="370" spans="1:6" x14ac:dyDescent="0.35">
      <c r="A370" s="44"/>
      <c r="E370" s="12"/>
      <c r="F370" s="12"/>
    </row>
    <row r="371" spans="1:6" x14ac:dyDescent="0.35">
      <c r="A371" s="44"/>
      <c r="E371" s="12"/>
      <c r="F371" s="12"/>
    </row>
    <row r="372" spans="1:6" x14ac:dyDescent="0.35">
      <c r="A372" s="44"/>
      <c r="E372" s="12"/>
      <c r="F372" s="12"/>
    </row>
    <row r="373" spans="1:6" x14ac:dyDescent="0.35">
      <c r="A373" s="44"/>
      <c r="E373" s="12"/>
      <c r="F373" s="12"/>
    </row>
    <row r="374" spans="1:6" x14ac:dyDescent="0.35">
      <c r="A374" s="44"/>
      <c r="E374" s="12"/>
      <c r="F374" s="12"/>
    </row>
    <row r="375" spans="1:6" x14ac:dyDescent="0.35">
      <c r="A375" s="44"/>
      <c r="E375" s="12"/>
      <c r="F375" s="12"/>
    </row>
    <row r="376" spans="1:6" x14ac:dyDescent="0.35">
      <c r="A376" s="44"/>
      <c r="E376" s="12"/>
      <c r="F376" s="12"/>
    </row>
    <row r="377" spans="1:6" x14ac:dyDescent="0.35">
      <c r="A377" s="44"/>
      <c r="E377" s="12"/>
      <c r="F377" s="12"/>
    </row>
    <row r="378" spans="1:6" x14ac:dyDescent="0.35">
      <c r="A378" s="44"/>
      <c r="E378" s="12"/>
      <c r="F378" s="12"/>
    </row>
    <row r="379" spans="1:6" x14ac:dyDescent="0.35">
      <c r="A379" s="44"/>
      <c r="E379" s="12"/>
      <c r="F379" s="12"/>
    </row>
    <row r="380" spans="1:6" x14ac:dyDescent="0.35">
      <c r="A380" s="44"/>
      <c r="E380" s="12"/>
      <c r="F380" s="12"/>
    </row>
    <row r="381" spans="1:6" x14ac:dyDescent="0.35">
      <c r="A381" s="44"/>
      <c r="E381" s="12"/>
      <c r="F381" s="12"/>
    </row>
    <row r="382" spans="1:6" x14ac:dyDescent="0.35">
      <c r="A382" s="44"/>
      <c r="E382" s="12"/>
      <c r="F382" s="12"/>
    </row>
    <row r="383" spans="1:6" x14ac:dyDescent="0.35">
      <c r="A383" s="44"/>
      <c r="E383" s="12"/>
      <c r="F383" s="12"/>
    </row>
    <row r="384" spans="1:6" x14ac:dyDescent="0.35">
      <c r="A384" s="44"/>
      <c r="E384" s="12"/>
      <c r="F384" s="12"/>
    </row>
    <row r="385" spans="1:6" x14ac:dyDescent="0.35">
      <c r="A385" s="44"/>
      <c r="E385" s="12"/>
      <c r="F385" s="12"/>
    </row>
    <row r="386" spans="1:6" x14ac:dyDescent="0.35">
      <c r="A386" s="44"/>
      <c r="E386" s="12"/>
      <c r="F386" s="12"/>
    </row>
    <row r="387" spans="1:6" x14ac:dyDescent="0.35">
      <c r="A387" s="44"/>
      <c r="E387" s="12"/>
      <c r="F387" s="12"/>
    </row>
    <row r="388" spans="1:6" x14ac:dyDescent="0.35">
      <c r="A388" s="44"/>
      <c r="E388" s="12"/>
      <c r="F388" s="12"/>
    </row>
    <row r="389" spans="1:6" x14ac:dyDescent="0.35">
      <c r="A389" s="44"/>
      <c r="E389" s="12"/>
      <c r="F389" s="12"/>
    </row>
    <row r="390" spans="1:6" x14ac:dyDescent="0.35">
      <c r="A390" s="44"/>
      <c r="E390" s="12"/>
      <c r="F390" s="12"/>
    </row>
    <row r="391" spans="1:6" x14ac:dyDescent="0.35">
      <c r="A391" s="44"/>
      <c r="E391" s="12"/>
      <c r="F391" s="12"/>
    </row>
    <row r="392" spans="1:6" x14ac:dyDescent="0.35">
      <c r="A392" s="44"/>
      <c r="E392" s="12"/>
      <c r="F392" s="12"/>
    </row>
    <row r="393" spans="1:6" x14ac:dyDescent="0.35">
      <c r="A393" s="44"/>
      <c r="E393" s="12"/>
      <c r="F393" s="12"/>
    </row>
    <row r="394" spans="1:6" x14ac:dyDescent="0.35">
      <c r="A394" s="44"/>
      <c r="E394" s="12"/>
      <c r="F394" s="12"/>
    </row>
    <row r="395" spans="1:6" x14ac:dyDescent="0.35">
      <c r="A395" s="44"/>
      <c r="E395" s="12"/>
      <c r="F395" s="12"/>
    </row>
    <row r="396" spans="1:6" x14ac:dyDescent="0.35">
      <c r="A396" s="44"/>
      <c r="E396" s="12"/>
      <c r="F396" s="12"/>
    </row>
    <row r="397" spans="1:6" x14ac:dyDescent="0.35">
      <c r="A397" s="44"/>
      <c r="E397" s="12"/>
      <c r="F397" s="12"/>
    </row>
    <row r="398" spans="1:6" x14ac:dyDescent="0.35">
      <c r="A398" s="44"/>
      <c r="E398" s="12"/>
      <c r="F398" s="12"/>
    </row>
    <row r="399" spans="1:6" x14ac:dyDescent="0.35">
      <c r="A399" s="44"/>
      <c r="E399" s="12"/>
      <c r="F399" s="12"/>
    </row>
    <row r="400" spans="1:6" x14ac:dyDescent="0.35">
      <c r="A400" s="44"/>
      <c r="E400" s="12"/>
      <c r="F400" s="12"/>
    </row>
    <row r="401" spans="1:6" x14ac:dyDescent="0.35">
      <c r="A401" s="44"/>
      <c r="E401" s="12"/>
      <c r="F401" s="12"/>
    </row>
    <row r="402" spans="1:6" x14ac:dyDescent="0.35">
      <c r="A402" s="44"/>
      <c r="E402" s="12"/>
      <c r="F402" s="12"/>
    </row>
    <row r="403" spans="1:6" x14ac:dyDescent="0.35">
      <c r="A403" s="44"/>
      <c r="E403" s="12"/>
      <c r="F403" s="12"/>
    </row>
    <row r="404" spans="1:6" x14ac:dyDescent="0.35">
      <c r="A404" s="44"/>
      <c r="E404" s="12"/>
      <c r="F404" s="12"/>
    </row>
    <row r="405" spans="1:6" x14ac:dyDescent="0.35">
      <c r="A405" s="44"/>
      <c r="E405" s="12"/>
      <c r="F405" s="12"/>
    </row>
    <row r="406" spans="1:6" x14ac:dyDescent="0.35">
      <c r="A406" s="44"/>
      <c r="E406" s="12"/>
      <c r="F406" s="12"/>
    </row>
    <row r="407" spans="1:6" x14ac:dyDescent="0.35">
      <c r="A407" s="44"/>
      <c r="E407" s="12"/>
      <c r="F407" s="12"/>
    </row>
    <row r="408" spans="1:6" x14ac:dyDescent="0.35">
      <c r="A408" s="44"/>
      <c r="E408" s="12"/>
      <c r="F408" s="12"/>
    </row>
    <row r="409" spans="1:6" x14ac:dyDescent="0.35">
      <c r="A409" s="44"/>
      <c r="E409" s="12"/>
      <c r="F409" s="12"/>
    </row>
    <row r="410" spans="1:6" x14ac:dyDescent="0.35">
      <c r="A410" s="44"/>
      <c r="E410" s="12"/>
      <c r="F410" s="12"/>
    </row>
    <row r="411" spans="1:6" x14ac:dyDescent="0.35">
      <c r="A411" s="44"/>
      <c r="E411" s="12"/>
      <c r="F411" s="12"/>
    </row>
    <row r="412" spans="1:6" x14ac:dyDescent="0.35">
      <c r="A412" s="44"/>
      <c r="E412" s="12"/>
      <c r="F412" s="12"/>
    </row>
    <row r="413" spans="1:6" x14ac:dyDescent="0.35">
      <c r="A413" s="44"/>
      <c r="E413" s="12"/>
      <c r="F413" s="12"/>
    </row>
    <row r="414" spans="1:6" x14ac:dyDescent="0.35">
      <c r="A414" s="44"/>
      <c r="E414" s="12"/>
      <c r="F414" s="12"/>
    </row>
    <row r="415" spans="1:6" x14ac:dyDescent="0.35">
      <c r="A415" s="44"/>
      <c r="E415" s="12"/>
      <c r="F415" s="12"/>
    </row>
    <row r="416" spans="1:6" x14ac:dyDescent="0.35">
      <c r="A416" s="44"/>
      <c r="E416" s="12"/>
      <c r="F416" s="12"/>
    </row>
    <row r="417" spans="1:6" x14ac:dyDescent="0.35">
      <c r="A417" s="44"/>
      <c r="E417" s="12"/>
      <c r="F417" s="12"/>
    </row>
    <row r="418" spans="1:6" x14ac:dyDescent="0.35">
      <c r="A418" s="44"/>
      <c r="E418" s="12"/>
      <c r="F418" s="12"/>
    </row>
    <row r="419" spans="1:6" x14ac:dyDescent="0.35">
      <c r="A419" s="44"/>
      <c r="E419" s="12"/>
      <c r="F419" s="12"/>
    </row>
    <row r="420" spans="1:6" x14ac:dyDescent="0.35">
      <c r="A420" s="44"/>
      <c r="E420" s="12"/>
      <c r="F420" s="12"/>
    </row>
    <row r="421" spans="1:6" x14ac:dyDescent="0.35">
      <c r="A421" s="44"/>
      <c r="E421" s="12"/>
      <c r="F421" s="12"/>
    </row>
    <row r="422" spans="1:6" x14ac:dyDescent="0.35">
      <c r="A422" s="44"/>
      <c r="E422" s="12"/>
      <c r="F422" s="12"/>
    </row>
    <row r="423" spans="1:6" x14ac:dyDescent="0.35">
      <c r="A423" s="44"/>
      <c r="E423" s="12"/>
      <c r="F423" s="12"/>
    </row>
    <row r="424" spans="1:6" x14ac:dyDescent="0.35">
      <c r="A424" s="44"/>
      <c r="E424" s="12"/>
      <c r="F424" s="12"/>
    </row>
    <row r="425" spans="1:6" x14ac:dyDescent="0.35">
      <c r="A425" s="44"/>
      <c r="E425" s="12"/>
      <c r="F425" s="12"/>
    </row>
    <row r="426" spans="1:6" x14ac:dyDescent="0.35">
      <c r="A426" s="44"/>
      <c r="E426" s="12"/>
      <c r="F426" s="12"/>
    </row>
    <row r="427" spans="1:6" x14ac:dyDescent="0.35">
      <c r="A427" s="44"/>
      <c r="E427" s="12"/>
      <c r="F427" s="12"/>
    </row>
    <row r="428" spans="1:6" x14ac:dyDescent="0.35">
      <c r="A428" s="44"/>
      <c r="E428" s="12"/>
      <c r="F428" s="12"/>
    </row>
    <row r="429" spans="1:6" x14ac:dyDescent="0.35">
      <c r="A429" s="44"/>
      <c r="E429" s="12"/>
      <c r="F429" s="12"/>
    </row>
    <row r="430" spans="1:6" x14ac:dyDescent="0.35">
      <c r="A430" s="44"/>
      <c r="E430" s="12"/>
      <c r="F430" s="12"/>
    </row>
    <row r="431" spans="1:6" x14ac:dyDescent="0.35">
      <c r="A431" s="44"/>
      <c r="E431" s="12"/>
      <c r="F431" s="12"/>
    </row>
    <row r="432" spans="1:6" x14ac:dyDescent="0.35">
      <c r="A432" s="44"/>
      <c r="E432" s="12"/>
      <c r="F432" s="12"/>
    </row>
    <row r="433" spans="1:6" x14ac:dyDescent="0.35">
      <c r="A433" s="44"/>
      <c r="E433" s="12"/>
      <c r="F433" s="12"/>
    </row>
    <row r="434" spans="1:6" x14ac:dyDescent="0.35">
      <c r="A434" s="44"/>
      <c r="E434" s="12"/>
      <c r="F434" s="12"/>
    </row>
    <row r="435" spans="1:6" x14ac:dyDescent="0.35">
      <c r="A435" s="44"/>
      <c r="E435" s="12"/>
      <c r="F435" s="12"/>
    </row>
    <row r="436" spans="1:6" x14ac:dyDescent="0.35">
      <c r="A436" s="44"/>
      <c r="E436" s="12"/>
      <c r="F436" s="12"/>
    </row>
    <row r="437" spans="1:6" x14ac:dyDescent="0.35">
      <c r="A437" s="44"/>
      <c r="E437" s="12"/>
      <c r="F437" s="12"/>
    </row>
    <row r="438" spans="1:6" x14ac:dyDescent="0.35">
      <c r="A438" s="44"/>
      <c r="E438" s="12"/>
      <c r="F438" s="12"/>
    </row>
    <row r="439" spans="1:6" x14ac:dyDescent="0.35">
      <c r="A439" s="44"/>
      <c r="E439" s="12"/>
      <c r="F439" s="12"/>
    </row>
    <row r="440" spans="1:6" x14ac:dyDescent="0.35">
      <c r="A440" s="44"/>
      <c r="E440" s="12"/>
      <c r="F440" s="12"/>
    </row>
    <row r="441" spans="1:6" x14ac:dyDescent="0.35">
      <c r="A441" s="44"/>
      <c r="E441" s="12"/>
      <c r="F441" s="12"/>
    </row>
    <row r="442" spans="1:6" x14ac:dyDescent="0.35">
      <c r="A442" s="44"/>
      <c r="E442" s="12"/>
      <c r="F442" s="12"/>
    </row>
    <row r="443" spans="1:6" x14ac:dyDescent="0.35">
      <c r="A443" s="44"/>
      <c r="E443" s="12"/>
      <c r="F443" s="12"/>
    </row>
    <row r="444" spans="1:6" x14ac:dyDescent="0.35">
      <c r="A444" s="44"/>
      <c r="E444" s="12"/>
      <c r="F444" s="12"/>
    </row>
    <row r="445" spans="1:6" x14ac:dyDescent="0.35">
      <c r="A445" s="44"/>
      <c r="E445" s="12"/>
      <c r="F445" s="12"/>
    </row>
    <row r="446" spans="1:6" x14ac:dyDescent="0.35">
      <c r="A446" s="44"/>
      <c r="E446" s="12"/>
      <c r="F446" s="12"/>
    </row>
    <row r="447" spans="1:6" x14ac:dyDescent="0.35">
      <c r="A447" s="44"/>
      <c r="E447" s="12"/>
      <c r="F447" s="12"/>
    </row>
    <row r="448" spans="1:6" x14ac:dyDescent="0.35">
      <c r="A448" s="44"/>
      <c r="E448" s="12"/>
      <c r="F448" s="12"/>
    </row>
    <row r="449" spans="1:6" x14ac:dyDescent="0.35">
      <c r="A449" s="44"/>
      <c r="E449" s="12"/>
      <c r="F449" s="12"/>
    </row>
    <row r="450" spans="1:6" x14ac:dyDescent="0.35">
      <c r="A450" s="44"/>
      <c r="E450" s="12"/>
      <c r="F450" s="12"/>
    </row>
    <row r="451" spans="1:6" x14ac:dyDescent="0.35">
      <c r="A451" s="44"/>
      <c r="E451" s="12"/>
      <c r="F451" s="12"/>
    </row>
    <row r="452" spans="1:6" x14ac:dyDescent="0.35">
      <c r="A452" s="44"/>
      <c r="E452" s="12"/>
      <c r="F452" s="12"/>
    </row>
    <row r="453" spans="1:6" x14ac:dyDescent="0.35">
      <c r="A453" s="44"/>
      <c r="E453" s="12"/>
      <c r="F453" s="12"/>
    </row>
    <row r="454" spans="1:6" x14ac:dyDescent="0.35">
      <c r="A454" s="44"/>
      <c r="E454" s="12"/>
      <c r="F454" s="12"/>
    </row>
    <row r="455" spans="1:6" x14ac:dyDescent="0.35">
      <c r="A455" s="44"/>
      <c r="E455" s="12"/>
      <c r="F455" s="12"/>
    </row>
    <row r="456" spans="1:6" x14ac:dyDescent="0.35">
      <c r="A456" s="44"/>
      <c r="E456" s="12"/>
      <c r="F456" s="12"/>
    </row>
    <row r="457" spans="1:6" x14ac:dyDescent="0.35">
      <c r="A457" s="44"/>
      <c r="E457" s="12"/>
      <c r="F457" s="12"/>
    </row>
    <row r="458" spans="1:6" x14ac:dyDescent="0.35">
      <c r="A458" s="44"/>
      <c r="E458" s="12"/>
      <c r="F458" s="12"/>
    </row>
    <row r="459" spans="1:6" x14ac:dyDescent="0.35">
      <c r="A459" s="44"/>
      <c r="E459" s="12"/>
      <c r="F459" s="12"/>
    </row>
    <row r="460" spans="1:6" x14ac:dyDescent="0.35">
      <c r="A460" s="44"/>
      <c r="E460" s="12"/>
      <c r="F460" s="12"/>
    </row>
    <row r="461" spans="1:6" x14ac:dyDescent="0.35">
      <c r="A461" s="44"/>
      <c r="E461" s="12"/>
      <c r="F461" s="12"/>
    </row>
    <row r="462" spans="1:6" x14ac:dyDescent="0.35">
      <c r="A462" s="44"/>
      <c r="E462" s="12"/>
      <c r="F462" s="12"/>
    </row>
    <row r="463" spans="1:6" x14ac:dyDescent="0.35">
      <c r="A463" s="44"/>
      <c r="E463" s="12"/>
      <c r="F463" s="12"/>
    </row>
    <row r="464" spans="1:6" x14ac:dyDescent="0.35">
      <c r="A464" s="44"/>
      <c r="E464" s="12"/>
      <c r="F464" s="12"/>
    </row>
    <row r="465" spans="1:6" x14ac:dyDescent="0.35">
      <c r="A465" s="44"/>
      <c r="E465" s="12"/>
      <c r="F465" s="12"/>
    </row>
    <row r="466" spans="1:6" x14ac:dyDescent="0.35">
      <c r="A466" s="44"/>
      <c r="E466" s="12"/>
      <c r="F466" s="12"/>
    </row>
    <row r="467" spans="1:6" x14ac:dyDescent="0.35">
      <c r="A467" s="44"/>
      <c r="E467" s="12"/>
      <c r="F467" s="12"/>
    </row>
    <row r="468" spans="1:6" x14ac:dyDescent="0.35">
      <c r="A468" s="44"/>
      <c r="E468" s="12"/>
      <c r="F468" s="12"/>
    </row>
    <row r="469" spans="1:6" x14ac:dyDescent="0.35">
      <c r="A469" s="44"/>
      <c r="E469" s="12"/>
      <c r="F469" s="12"/>
    </row>
    <row r="470" spans="1:6" x14ac:dyDescent="0.35">
      <c r="A470" s="44"/>
      <c r="E470" s="12"/>
      <c r="F470" s="12"/>
    </row>
    <row r="471" spans="1:6" x14ac:dyDescent="0.35">
      <c r="A471" s="44"/>
      <c r="E471" s="12"/>
      <c r="F471" s="12"/>
    </row>
    <row r="472" spans="1:6" x14ac:dyDescent="0.35">
      <c r="A472" s="44"/>
      <c r="E472" s="12"/>
      <c r="F472" s="12"/>
    </row>
    <row r="473" spans="1:6" x14ac:dyDescent="0.35">
      <c r="A473" s="44"/>
      <c r="E473" s="12"/>
      <c r="F473" s="12"/>
    </row>
    <row r="474" spans="1:6" x14ac:dyDescent="0.35">
      <c r="A474" s="44"/>
      <c r="E474" s="12"/>
      <c r="F474" s="12"/>
    </row>
    <row r="475" spans="1:6" x14ac:dyDescent="0.35">
      <c r="A475" s="44"/>
      <c r="E475" s="12"/>
      <c r="F475" s="12"/>
    </row>
    <row r="476" spans="1:6" x14ac:dyDescent="0.35">
      <c r="A476" s="44"/>
      <c r="E476" s="12"/>
      <c r="F476" s="12"/>
    </row>
    <row r="477" spans="1:6" x14ac:dyDescent="0.35">
      <c r="A477" s="44"/>
      <c r="E477" s="12"/>
      <c r="F477" s="12"/>
    </row>
    <row r="478" spans="1:6" x14ac:dyDescent="0.35">
      <c r="A478" s="44"/>
      <c r="E478" s="12"/>
      <c r="F478" s="12"/>
    </row>
    <row r="479" spans="1:6" x14ac:dyDescent="0.35">
      <c r="A479" s="44"/>
      <c r="E479" s="12"/>
      <c r="F479" s="12"/>
    </row>
    <row r="480" spans="1:6" x14ac:dyDescent="0.35">
      <c r="A480" s="44"/>
      <c r="E480" s="12"/>
      <c r="F480" s="12"/>
    </row>
    <row r="481" spans="1:6" x14ac:dyDescent="0.35">
      <c r="A481" s="44"/>
      <c r="E481" s="12"/>
      <c r="F481" s="12"/>
    </row>
    <row r="482" spans="1:6" x14ac:dyDescent="0.35">
      <c r="A482" s="44"/>
      <c r="E482" s="12"/>
      <c r="F482" s="12"/>
    </row>
    <row r="483" spans="1:6" x14ac:dyDescent="0.35">
      <c r="A483" s="44"/>
      <c r="E483" s="12"/>
      <c r="F483" s="12"/>
    </row>
    <row r="484" spans="1:6" x14ac:dyDescent="0.35">
      <c r="A484" s="44"/>
      <c r="E484" s="12"/>
      <c r="F484" s="12"/>
    </row>
    <row r="485" spans="1:6" x14ac:dyDescent="0.35">
      <c r="A485" s="44"/>
      <c r="E485" s="12"/>
      <c r="F485" s="12"/>
    </row>
    <row r="486" spans="1:6" x14ac:dyDescent="0.35">
      <c r="A486" s="44"/>
      <c r="E486" s="12"/>
      <c r="F486" s="12"/>
    </row>
    <row r="487" spans="1:6" x14ac:dyDescent="0.35">
      <c r="A487" s="44"/>
      <c r="E487" s="12"/>
      <c r="F487" s="12"/>
    </row>
    <row r="488" spans="1:6" x14ac:dyDescent="0.35">
      <c r="A488" s="44"/>
      <c r="E488" s="12"/>
      <c r="F488" s="12"/>
    </row>
    <row r="489" spans="1:6" x14ac:dyDescent="0.35">
      <c r="A489" s="44"/>
      <c r="E489" s="12"/>
      <c r="F489" s="12"/>
    </row>
    <row r="490" spans="1:6" x14ac:dyDescent="0.35">
      <c r="A490" s="44"/>
      <c r="E490" s="12"/>
      <c r="F490" s="12"/>
    </row>
    <row r="491" spans="1:6" x14ac:dyDescent="0.35">
      <c r="A491" s="44"/>
      <c r="E491" s="12"/>
      <c r="F491" s="12"/>
    </row>
    <row r="492" spans="1:6" x14ac:dyDescent="0.35">
      <c r="A492" s="44"/>
      <c r="E492" s="12"/>
      <c r="F492" s="12"/>
    </row>
    <row r="493" spans="1:6" x14ac:dyDescent="0.35">
      <c r="A493" s="44"/>
      <c r="E493" s="12"/>
      <c r="F493" s="12"/>
    </row>
    <row r="494" spans="1:6" x14ac:dyDescent="0.35">
      <c r="A494" s="44"/>
      <c r="E494" s="12"/>
      <c r="F494" s="12"/>
    </row>
    <row r="495" spans="1:6" x14ac:dyDescent="0.35">
      <c r="A495" s="44"/>
      <c r="E495" s="12"/>
      <c r="F495" s="12"/>
    </row>
    <row r="496" spans="1:6" x14ac:dyDescent="0.35">
      <c r="A496" s="44"/>
      <c r="E496" s="12"/>
      <c r="F496" s="12"/>
    </row>
    <row r="497" spans="1:6" x14ac:dyDescent="0.35">
      <c r="A497" s="44"/>
      <c r="E497" s="12"/>
      <c r="F497" s="12"/>
    </row>
    <row r="498" spans="1:6" x14ac:dyDescent="0.35">
      <c r="A498" s="44"/>
      <c r="E498" s="12"/>
      <c r="F498" s="12"/>
    </row>
    <row r="499" spans="1:6" x14ac:dyDescent="0.35">
      <c r="A499" s="44"/>
      <c r="E499" s="12"/>
      <c r="F499" s="12"/>
    </row>
    <row r="500" spans="1:6" x14ac:dyDescent="0.35">
      <c r="A500" s="44"/>
      <c r="E500" s="12"/>
      <c r="F500" s="12"/>
    </row>
    <row r="501" spans="1:6" x14ac:dyDescent="0.35">
      <c r="A501" s="44"/>
      <c r="E501" s="12"/>
      <c r="F501" s="12"/>
    </row>
    <row r="502" spans="1:6" x14ac:dyDescent="0.35">
      <c r="A502" s="44"/>
      <c r="E502" s="12"/>
      <c r="F502" s="12"/>
    </row>
    <row r="503" spans="1:6" x14ac:dyDescent="0.35">
      <c r="A503" s="44"/>
      <c r="E503" s="12"/>
      <c r="F503" s="12"/>
    </row>
    <row r="504" spans="1:6" x14ac:dyDescent="0.35">
      <c r="A504" s="44"/>
      <c r="E504" s="12"/>
      <c r="F504" s="12"/>
    </row>
    <row r="505" spans="1:6" x14ac:dyDescent="0.35">
      <c r="A505" s="44"/>
      <c r="E505" s="12"/>
      <c r="F505" s="12"/>
    </row>
    <row r="506" spans="1:6" x14ac:dyDescent="0.35">
      <c r="A506" s="44"/>
      <c r="E506" s="12"/>
      <c r="F506" s="12"/>
    </row>
    <row r="507" spans="1:6" x14ac:dyDescent="0.35">
      <c r="A507" s="44"/>
      <c r="E507" s="12"/>
      <c r="F507" s="12"/>
    </row>
    <row r="508" spans="1:6" x14ac:dyDescent="0.35">
      <c r="A508" s="44"/>
      <c r="E508" s="12"/>
      <c r="F508" s="12"/>
    </row>
    <row r="509" spans="1:6" x14ac:dyDescent="0.35">
      <c r="A509" s="44"/>
      <c r="E509" s="12"/>
      <c r="F509" s="12"/>
    </row>
    <row r="510" spans="1:6" x14ac:dyDescent="0.35">
      <c r="A510" s="44"/>
      <c r="E510" s="12"/>
      <c r="F510" s="12"/>
    </row>
    <row r="511" spans="1:6" x14ac:dyDescent="0.35">
      <c r="A511" s="44"/>
      <c r="E511" s="12"/>
      <c r="F511" s="12"/>
    </row>
    <row r="512" spans="1:6" x14ac:dyDescent="0.35">
      <c r="A512" s="44"/>
      <c r="E512" s="12"/>
      <c r="F512" s="12"/>
    </row>
    <row r="513" spans="1:6" x14ac:dyDescent="0.35">
      <c r="A513" s="44"/>
      <c r="E513" s="12"/>
      <c r="F513" s="12"/>
    </row>
    <row r="514" spans="1:6" x14ac:dyDescent="0.35">
      <c r="A514" s="44"/>
      <c r="E514" s="12"/>
      <c r="F514" s="12"/>
    </row>
    <row r="515" spans="1:6" x14ac:dyDescent="0.35">
      <c r="A515" s="44"/>
      <c r="E515" s="12"/>
      <c r="F515" s="12"/>
    </row>
    <row r="516" spans="1:6" x14ac:dyDescent="0.35">
      <c r="A516" s="44"/>
      <c r="E516" s="12"/>
      <c r="F516" s="12"/>
    </row>
    <row r="517" spans="1:6" x14ac:dyDescent="0.35">
      <c r="A517" s="44"/>
      <c r="E517" s="12"/>
      <c r="F517" s="12"/>
    </row>
    <row r="518" spans="1:6" x14ac:dyDescent="0.35">
      <c r="A518" s="44"/>
      <c r="E518" s="12"/>
      <c r="F518" s="12"/>
    </row>
    <row r="519" spans="1:6" x14ac:dyDescent="0.35">
      <c r="A519" s="44"/>
      <c r="E519" s="12"/>
      <c r="F519" s="12"/>
    </row>
    <row r="520" spans="1:6" x14ac:dyDescent="0.35">
      <c r="A520" s="44"/>
      <c r="E520" s="12"/>
      <c r="F520" s="12"/>
    </row>
    <row r="521" spans="1:6" x14ac:dyDescent="0.35">
      <c r="A521" s="44"/>
      <c r="E521" s="12"/>
      <c r="F521" s="12"/>
    </row>
    <row r="522" spans="1:6" x14ac:dyDescent="0.35">
      <c r="A522" s="44"/>
      <c r="E522" s="12"/>
      <c r="F522" s="12"/>
    </row>
    <row r="523" spans="1:6" x14ac:dyDescent="0.35">
      <c r="A523" s="44"/>
      <c r="E523" s="12"/>
      <c r="F523" s="12"/>
    </row>
    <row r="524" spans="1:6" x14ac:dyDescent="0.35">
      <c r="A524" s="44"/>
      <c r="E524" s="12"/>
      <c r="F524" s="12"/>
    </row>
    <row r="525" spans="1:6" x14ac:dyDescent="0.35">
      <c r="A525" s="44"/>
      <c r="E525" s="12"/>
      <c r="F525" s="12"/>
    </row>
    <row r="526" spans="1:6" x14ac:dyDescent="0.35">
      <c r="A526" s="44"/>
      <c r="E526" s="12"/>
      <c r="F526" s="12"/>
    </row>
    <row r="527" spans="1:6" x14ac:dyDescent="0.35">
      <c r="A527" s="44"/>
      <c r="E527" s="12"/>
      <c r="F527" s="12"/>
    </row>
    <row r="528" spans="1:6" x14ac:dyDescent="0.35">
      <c r="A528" s="44"/>
      <c r="E528" s="12"/>
      <c r="F528" s="12"/>
    </row>
    <row r="529" spans="1:6" x14ac:dyDescent="0.35">
      <c r="A529" s="44"/>
      <c r="E529" s="12"/>
      <c r="F529" s="12"/>
    </row>
    <row r="530" spans="1:6" x14ac:dyDescent="0.35">
      <c r="A530" s="44"/>
      <c r="E530" s="12"/>
      <c r="F530" s="12"/>
    </row>
    <row r="531" spans="1:6" x14ac:dyDescent="0.35">
      <c r="A531" s="44"/>
      <c r="E531" s="12"/>
      <c r="F531" s="12"/>
    </row>
    <row r="532" spans="1:6" x14ac:dyDescent="0.35">
      <c r="A532" s="44"/>
      <c r="E532" s="12"/>
      <c r="F532" s="12"/>
    </row>
    <row r="533" spans="1:6" x14ac:dyDescent="0.35">
      <c r="A533" s="44"/>
      <c r="E533" s="12"/>
      <c r="F533" s="12"/>
    </row>
    <row r="534" spans="1:6" x14ac:dyDescent="0.35">
      <c r="A534" s="44"/>
      <c r="E534" s="12"/>
      <c r="F534" s="12"/>
    </row>
    <row r="535" spans="1:6" x14ac:dyDescent="0.35">
      <c r="A535" s="44"/>
      <c r="E535" s="12"/>
      <c r="F535" s="12"/>
    </row>
    <row r="536" spans="1:6" x14ac:dyDescent="0.35">
      <c r="A536" s="44"/>
      <c r="E536" s="12"/>
      <c r="F536" s="12"/>
    </row>
    <row r="537" spans="1:6" x14ac:dyDescent="0.35">
      <c r="A537" s="44"/>
      <c r="E537" s="12"/>
      <c r="F537" s="12"/>
    </row>
    <row r="538" spans="1:6" x14ac:dyDescent="0.35">
      <c r="A538" s="44"/>
      <c r="E538" s="12"/>
      <c r="F538" s="12"/>
    </row>
    <row r="539" spans="1:6" x14ac:dyDescent="0.35">
      <c r="A539" s="44"/>
      <c r="E539" s="12"/>
      <c r="F539" s="12"/>
    </row>
    <row r="540" spans="1:6" x14ac:dyDescent="0.35">
      <c r="A540" s="44"/>
      <c r="E540" s="12"/>
      <c r="F540" s="12"/>
    </row>
    <row r="541" spans="1:6" x14ac:dyDescent="0.35">
      <c r="A541" s="44"/>
      <c r="E541" s="12"/>
      <c r="F541" s="12"/>
    </row>
    <row r="542" spans="1:6" x14ac:dyDescent="0.35">
      <c r="A542" s="44"/>
      <c r="E542" s="12"/>
      <c r="F542" s="12"/>
    </row>
    <row r="543" spans="1:6" x14ac:dyDescent="0.35">
      <c r="A543" s="44"/>
      <c r="E543" s="12"/>
      <c r="F543" s="12"/>
    </row>
    <row r="544" spans="1:6" x14ac:dyDescent="0.35">
      <c r="A544" s="44"/>
      <c r="E544" s="12"/>
      <c r="F544" s="12"/>
    </row>
    <row r="545" spans="1:6" x14ac:dyDescent="0.35">
      <c r="A545" s="44"/>
      <c r="E545" s="12"/>
      <c r="F545" s="12"/>
    </row>
    <row r="546" spans="1:6" x14ac:dyDescent="0.35">
      <c r="A546" s="44"/>
      <c r="E546" s="12"/>
      <c r="F546" s="12"/>
    </row>
    <row r="547" spans="1:6" x14ac:dyDescent="0.35">
      <c r="A547" s="44"/>
      <c r="E547" s="12"/>
      <c r="F547" s="12"/>
    </row>
    <row r="548" spans="1:6" x14ac:dyDescent="0.35">
      <c r="A548" s="44"/>
      <c r="E548" s="12"/>
      <c r="F548" s="12"/>
    </row>
    <row r="549" spans="1:6" x14ac:dyDescent="0.35">
      <c r="A549" s="44"/>
      <c r="E549" s="12"/>
      <c r="F549" s="12"/>
    </row>
    <row r="550" spans="1:6" x14ac:dyDescent="0.35">
      <c r="A550" s="44"/>
      <c r="E550" s="12"/>
      <c r="F550" s="12"/>
    </row>
    <row r="551" spans="1:6" x14ac:dyDescent="0.35">
      <c r="A551" s="44"/>
      <c r="E551" s="12"/>
      <c r="F551" s="12"/>
    </row>
    <row r="552" spans="1:6" x14ac:dyDescent="0.35">
      <c r="A552" s="44"/>
      <c r="E552" s="12"/>
      <c r="F552" s="12"/>
    </row>
    <row r="553" spans="1:6" x14ac:dyDescent="0.35">
      <c r="A553" s="44"/>
      <c r="E553" s="12"/>
      <c r="F553" s="12"/>
    </row>
    <row r="554" spans="1:6" x14ac:dyDescent="0.35">
      <c r="A554" s="44"/>
      <c r="E554" s="12"/>
      <c r="F554" s="12"/>
    </row>
    <row r="555" spans="1:6" x14ac:dyDescent="0.35">
      <c r="A555" s="44"/>
      <c r="E555" s="12"/>
      <c r="F555" s="12"/>
    </row>
    <row r="556" spans="1:6" x14ac:dyDescent="0.35">
      <c r="A556" s="44"/>
      <c r="E556" s="12"/>
      <c r="F556" s="12"/>
    </row>
    <row r="557" spans="1:6" x14ac:dyDescent="0.35">
      <c r="A557" s="44"/>
      <c r="E557" s="12"/>
      <c r="F557" s="12"/>
    </row>
    <row r="558" spans="1:6" x14ac:dyDescent="0.35">
      <c r="A558" s="44"/>
      <c r="E558" s="12"/>
      <c r="F558" s="12"/>
    </row>
    <row r="559" spans="1:6" x14ac:dyDescent="0.35">
      <c r="A559" s="44"/>
      <c r="E559" s="12"/>
      <c r="F559" s="12"/>
    </row>
    <row r="560" spans="1:6" x14ac:dyDescent="0.35">
      <c r="A560" s="44"/>
      <c r="E560" s="12"/>
      <c r="F560" s="12"/>
    </row>
    <row r="561" spans="1:6" x14ac:dyDescent="0.35">
      <c r="A561" s="44"/>
      <c r="E561" s="12"/>
      <c r="F561" s="12"/>
    </row>
    <row r="562" spans="1:6" x14ac:dyDescent="0.35">
      <c r="A562" s="44"/>
      <c r="E562" s="12"/>
      <c r="F562" s="12"/>
    </row>
    <row r="563" spans="1:6" x14ac:dyDescent="0.35">
      <c r="A563" s="44"/>
      <c r="E563" s="12"/>
      <c r="F563" s="12"/>
    </row>
    <row r="564" spans="1:6" x14ac:dyDescent="0.35">
      <c r="A564" s="44"/>
      <c r="E564" s="12"/>
      <c r="F564" s="12"/>
    </row>
    <row r="565" spans="1:6" x14ac:dyDescent="0.35">
      <c r="A565" s="44"/>
      <c r="E565" s="12"/>
      <c r="F565" s="12"/>
    </row>
    <row r="566" spans="1:6" x14ac:dyDescent="0.35">
      <c r="A566" s="44"/>
      <c r="E566" s="12"/>
      <c r="F566" s="12"/>
    </row>
    <row r="567" spans="1:6" x14ac:dyDescent="0.35">
      <c r="A567" s="44"/>
      <c r="E567" s="12"/>
      <c r="F567" s="12"/>
    </row>
    <row r="568" spans="1:6" x14ac:dyDescent="0.35">
      <c r="A568" s="44"/>
      <c r="E568" s="12"/>
      <c r="F568" s="12"/>
    </row>
    <row r="569" spans="1:6" x14ac:dyDescent="0.35">
      <c r="A569" s="44"/>
      <c r="E569" s="12"/>
      <c r="F569" s="12"/>
    </row>
    <row r="570" spans="1:6" x14ac:dyDescent="0.35">
      <c r="A570" s="44"/>
      <c r="E570" s="12"/>
      <c r="F570" s="12"/>
    </row>
    <row r="571" spans="1:6" x14ac:dyDescent="0.35">
      <c r="A571" s="44"/>
      <c r="E571" s="12"/>
      <c r="F571" s="12"/>
    </row>
    <row r="572" spans="1:6" x14ac:dyDescent="0.35">
      <c r="A572" s="44"/>
      <c r="E572" s="12"/>
      <c r="F572" s="12"/>
    </row>
    <row r="573" spans="1:6" x14ac:dyDescent="0.35">
      <c r="A573" s="44"/>
      <c r="E573" s="12"/>
      <c r="F573" s="12"/>
    </row>
    <row r="574" spans="1:6" x14ac:dyDescent="0.35">
      <c r="A574" s="44"/>
      <c r="E574" s="12"/>
      <c r="F574" s="12"/>
    </row>
    <row r="575" spans="1:6" x14ac:dyDescent="0.35">
      <c r="A575" s="44"/>
      <c r="E575" s="12"/>
      <c r="F575" s="12"/>
    </row>
    <row r="576" spans="1:6" x14ac:dyDescent="0.35">
      <c r="A576" s="44"/>
      <c r="E576" s="12"/>
      <c r="F576" s="12"/>
    </row>
    <row r="577" spans="1:6" x14ac:dyDescent="0.35">
      <c r="A577" s="44"/>
      <c r="E577" s="12"/>
      <c r="F577" s="12"/>
    </row>
    <row r="578" spans="1:6" x14ac:dyDescent="0.35">
      <c r="A578" s="44"/>
      <c r="E578" s="12"/>
      <c r="F578" s="12"/>
    </row>
    <row r="579" spans="1:6" x14ac:dyDescent="0.35">
      <c r="A579" s="44"/>
      <c r="E579" s="12"/>
      <c r="F579" s="12"/>
    </row>
    <row r="580" spans="1:6" x14ac:dyDescent="0.35">
      <c r="A580" s="44"/>
      <c r="E580" s="12"/>
      <c r="F580" s="12"/>
    </row>
    <row r="581" spans="1:6" x14ac:dyDescent="0.35">
      <c r="A581" s="44"/>
      <c r="E581" s="12"/>
      <c r="F581" s="12"/>
    </row>
    <row r="582" spans="1:6" x14ac:dyDescent="0.35">
      <c r="A582" s="44"/>
      <c r="E582" s="12"/>
      <c r="F582" s="12"/>
    </row>
    <row r="583" spans="1:6" x14ac:dyDescent="0.35">
      <c r="A583" s="44"/>
      <c r="E583" s="12"/>
      <c r="F583" s="12"/>
    </row>
    <row r="584" spans="1:6" x14ac:dyDescent="0.35">
      <c r="A584" s="44"/>
      <c r="E584" s="12"/>
      <c r="F584" s="12"/>
    </row>
    <row r="585" spans="1:6" x14ac:dyDescent="0.35">
      <c r="A585" s="44"/>
      <c r="E585" s="12"/>
      <c r="F585" s="12"/>
    </row>
    <row r="586" spans="1:6" x14ac:dyDescent="0.35">
      <c r="A586" s="44"/>
      <c r="E586" s="12"/>
      <c r="F586" s="12"/>
    </row>
    <row r="587" spans="1:6" x14ac:dyDescent="0.35">
      <c r="A587" s="44"/>
      <c r="E587" s="12"/>
      <c r="F587" s="12"/>
    </row>
    <row r="588" spans="1:6" x14ac:dyDescent="0.35">
      <c r="A588" s="44"/>
      <c r="E588" s="12"/>
      <c r="F588" s="12"/>
    </row>
    <row r="589" spans="1:6" x14ac:dyDescent="0.35">
      <c r="A589" s="44"/>
      <c r="E589" s="12"/>
      <c r="F589" s="12"/>
    </row>
    <row r="590" spans="1:6" x14ac:dyDescent="0.35">
      <c r="A590" s="44"/>
      <c r="E590" s="12"/>
      <c r="F590" s="12"/>
    </row>
    <row r="591" spans="1:6" x14ac:dyDescent="0.35">
      <c r="A591" s="44"/>
      <c r="E591" s="12"/>
      <c r="F591" s="12"/>
    </row>
    <row r="592" spans="1:6" x14ac:dyDescent="0.35">
      <c r="A592" s="44"/>
      <c r="E592" s="12"/>
      <c r="F592" s="12"/>
    </row>
    <row r="593" spans="1:6" x14ac:dyDescent="0.35">
      <c r="A593" s="44"/>
      <c r="E593" s="12"/>
      <c r="F593" s="12"/>
    </row>
    <row r="594" spans="1:6" x14ac:dyDescent="0.35">
      <c r="A594" s="44"/>
      <c r="E594" s="12"/>
      <c r="F594" s="12"/>
    </row>
    <row r="595" spans="1:6" x14ac:dyDescent="0.35">
      <c r="A595" s="44"/>
      <c r="E595" s="12"/>
      <c r="F595" s="12"/>
    </row>
    <row r="596" spans="1:6" x14ac:dyDescent="0.35">
      <c r="A596" s="44"/>
      <c r="E596" s="12"/>
      <c r="F596" s="12"/>
    </row>
    <row r="597" spans="1:6" x14ac:dyDescent="0.35">
      <c r="A597" s="44"/>
      <c r="E597" s="12"/>
      <c r="F597" s="12"/>
    </row>
    <row r="598" spans="1:6" x14ac:dyDescent="0.35">
      <c r="A598" s="44"/>
      <c r="E598" s="12"/>
      <c r="F598" s="12"/>
    </row>
    <row r="599" spans="1:6" x14ac:dyDescent="0.35">
      <c r="A599" s="44"/>
      <c r="E599" s="12"/>
      <c r="F599" s="12"/>
    </row>
    <row r="600" spans="1:6" x14ac:dyDescent="0.35">
      <c r="A600" s="44"/>
      <c r="E600" s="12"/>
      <c r="F600" s="12"/>
    </row>
    <row r="601" spans="1:6" x14ac:dyDescent="0.35">
      <c r="A601" s="44"/>
      <c r="E601" s="12"/>
      <c r="F601" s="12"/>
    </row>
    <row r="602" spans="1:6" x14ac:dyDescent="0.35">
      <c r="A602" s="44"/>
      <c r="E602" s="12"/>
      <c r="F602" s="12"/>
    </row>
    <row r="603" spans="1:6" x14ac:dyDescent="0.35">
      <c r="A603" s="44"/>
      <c r="E603" s="12"/>
      <c r="F603" s="12"/>
    </row>
    <row r="604" spans="1:6" x14ac:dyDescent="0.35">
      <c r="A604" s="44"/>
      <c r="E604" s="12"/>
      <c r="F604" s="12"/>
    </row>
    <row r="605" spans="1:6" x14ac:dyDescent="0.35">
      <c r="A605" s="44"/>
      <c r="E605" s="12"/>
      <c r="F605" s="12"/>
    </row>
    <row r="606" spans="1:6" x14ac:dyDescent="0.35">
      <c r="A606" s="44"/>
      <c r="E606" s="12"/>
      <c r="F606" s="12"/>
    </row>
    <row r="607" spans="1:6" x14ac:dyDescent="0.35">
      <c r="A607" s="44"/>
      <c r="E607" s="12"/>
      <c r="F607" s="12"/>
    </row>
    <row r="608" spans="1:6" x14ac:dyDescent="0.35">
      <c r="A608" s="44"/>
      <c r="E608" s="12"/>
      <c r="F608" s="12"/>
    </row>
    <row r="609" spans="1:6" x14ac:dyDescent="0.35">
      <c r="A609" s="44"/>
      <c r="E609" s="12"/>
      <c r="F609" s="12"/>
    </row>
    <row r="610" spans="1:6" x14ac:dyDescent="0.35">
      <c r="A610" s="44"/>
      <c r="E610" s="12"/>
      <c r="F610" s="12"/>
    </row>
    <row r="611" spans="1:6" x14ac:dyDescent="0.35">
      <c r="A611" s="44"/>
      <c r="E611" s="12"/>
      <c r="F611" s="12"/>
    </row>
    <row r="612" spans="1:6" x14ac:dyDescent="0.35">
      <c r="A612" s="44"/>
      <c r="E612" s="12"/>
      <c r="F612" s="12"/>
    </row>
    <row r="613" spans="1:6" x14ac:dyDescent="0.35">
      <c r="A613" s="44"/>
      <c r="E613" s="12"/>
      <c r="F613" s="12"/>
    </row>
    <row r="614" spans="1:6" x14ac:dyDescent="0.35">
      <c r="A614" s="44"/>
      <c r="E614" s="12"/>
      <c r="F614" s="12"/>
    </row>
    <row r="615" spans="1:6" x14ac:dyDescent="0.35">
      <c r="A615" s="44"/>
      <c r="E615" s="12"/>
      <c r="F615" s="12"/>
    </row>
    <row r="616" spans="1:6" x14ac:dyDescent="0.35">
      <c r="A616" s="44"/>
      <c r="E616" s="12"/>
      <c r="F616" s="12"/>
    </row>
    <row r="617" spans="1:6" x14ac:dyDescent="0.35">
      <c r="A617" s="44"/>
      <c r="E617" s="12"/>
      <c r="F617" s="12"/>
    </row>
    <row r="618" spans="1:6" x14ac:dyDescent="0.35">
      <c r="A618" s="44"/>
      <c r="E618" s="12"/>
      <c r="F618" s="12"/>
    </row>
    <row r="619" spans="1:6" x14ac:dyDescent="0.35">
      <c r="A619" s="44"/>
      <c r="E619" s="12"/>
      <c r="F619" s="12"/>
    </row>
    <row r="620" spans="1:6" x14ac:dyDescent="0.35">
      <c r="A620" s="44"/>
      <c r="E620" s="12"/>
      <c r="F620" s="12"/>
    </row>
    <row r="621" spans="1:6" x14ac:dyDescent="0.35">
      <c r="A621" s="44"/>
      <c r="E621" s="12"/>
      <c r="F621" s="12"/>
    </row>
    <row r="622" spans="1:6" x14ac:dyDescent="0.35">
      <c r="A622" s="44"/>
      <c r="E622" s="12"/>
      <c r="F622" s="12"/>
    </row>
    <row r="623" spans="1:6" x14ac:dyDescent="0.35">
      <c r="A623" s="44"/>
      <c r="E623" s="12"/>
      <c r="F623" s="12"/>
    </row>
    <row r="624" spans="1:6" x14ac:dyDescent="0.35">
      <c r="A624" s="44"/>
      <c r="E624" s="12"/>
      <c r="F624" s="12"/>
    </row>
    <row r="625" spans="1:6" x14ac:dyDescent="0.35">
      <c r="A625" s="44"/>
      <c r="E625" s="12"/>
      <c r="F625" s="12"/>
    </row>
    <row r="626" spans="1:6" x14ac:dyDescent="0.35">
      <c r="A626" s="44"/>
      <c r="E626" s="12"/>
      <c r="F626" s="12"/>
    </row>
    <row r="627" spans="1:6" x14ac:dyDescent="0.35">
      <c r="A627" s="44"/>
      <c r="E627" s="12"/>
      <c r="F627" s="12"/>
    </row>
    <row r="628" spans="1:6" x14ac:dyDescent="0.35">
      <c r="A628" s="44"/>
      <c r="E628" s="12"/>
      <c r="F628" s="12"/>
    </row>
    <row r="629" spans="1:6" x14ac:dyDescent="0.35">
      <c r="A629" s="44"/>
      <c r="E629" s="12"/>
      <c r="F629" s="12"/>
    </row>
    <row r="630" spans="1:6" x14ac:dyDescent="0.35">
      <c r="A630" s="44"/>
      <c r="E630" s="12"/>
      <c r="F630" s="12"/>
    </row>
    <row r="631" spans="1:6" x14ac:dyDescent="0.35">
      <c r="A631" s="44"/>
      <c r="E631" s="12"/>
      <c r="F631" s="12"/>
    </row>
    <row r="632" spans="1:6" x14ac:dyDescent="0.35">
      <c r="A632" s="44"/>
      <c r="E632" s="12"/>
      <c r="F632" s="12"/>
    </row>
    <row r="633" spans="1:6" x14ac:dyDescent="0.35">
      <c r="A633" s="44"/>
      <c r="E633" s="12"/>
      <c r="F633" s="12"/>
    </row>
    <row r="634" spans="1:6" x14ac:dyDescent="0.35">
      <c r="A634" s="44"/>
      <c r="E634" s="12"/>
      <c r="F634" s="12"/>
    </row>
    <row r="635" spans="1:6" x14ac:dyDescent="0.35">
      <c r="A635" s="44"/>
      <c r="E635" s="12"/>
      <c r="F635" s="12"/>
    </row>
    <row r="636" spans="1:6" x14ac:dyDescent="0.35">
      <c r="A636" s="44"/>
      <c r="E636" s="12"/>
      <c r="F636" s="12"/>
    </row>
    <row r="637" spans="1:6" x14ac:dyDescent="0.35">
      <c r="A637" s="44"/>
      <c r="E637" s="12"/>
      <c r="F637" s="12"/>
    </row>
    <row r="638" spans="1:6" x14ac:dyDescent="0.35">
      <c r="A638" s="44"/>
      <c r="E638" s="12"/>
      <c r="F638" s="12"/>
    </row>
    <row r="639" spans="1:6" x14ac:dyDescent="0.35">
      <c r="A639" s="44"/>
      <c r="E639" s="12"/>
      <c r="F639" s="12"/>
    </row>
    <row r="640" spans="1:6" x14ac:dyDescent="0.35">
      <c r="A640" s="44"/>
      <c r="E640" s="12"/>
      <c r="F640" s="12"/>
    </row>
    <row r="641" spans="1:6" x14ac:dyDescent="0.35">
      <c r="A641" s="44"/>
      <c r="E641" s="12"/>
      <c r="F641" s="12"/>
    </row>
    <row r="642" spans="1:6" x14ac:dyDescent="0.35">
      <c r="A642" s="44"/>
      <c r="E642" s="12"/>
      <c r="F642" s="12"/>
    </row>
    <row r="643" spans="1:6" x14ac:dyDescent="0.35">
      <c r="A643" s="44"/>
      <c r="E643" s="12"/>
      <c r="F643" s="12"/>
    </row>
    <row r="644" spans="1:6" x14ac:dyDescent="0.35">
      <c r="A644" s="44"/>
      <c r="E644" s="12"/>
      <c r="F644" s="12"/>
    </row>
    <row r="645" spans="1:6" x14ac:dyDescent="0.35">
      <c r="A645" s="44"/>
      <c r="E645" s="12"/>
      <c r="F645" s="12"/>
    </row>
    <row r="646" spans="1:6" x14ac:dyDescent="0.35">
      <c r="A646" s="44"/>
      <c r="E646" s="12"/>
      <c r="F646" s="12"/>
    </row>
    <row r="647" spans="1:6" x14ac:dyDescent="0.35">
      <c r="A647" s="44"/>
      <c r="E647" s="12"/>
      <c r="F647" s="12"/>
    </row>
    <row r="648" spans="1:6" x14ac:dyDescent="0.35">
      <c r="A648" s="44"/>
      <c r="E648" s="12"/>
      <c r="F648" s="12"/>
    </row>
    <row r="649" spans="1:6" x14ac:dyDescent="0.35">
      <c r="A649" s="44"/>
      <c r="E649" s="12"/>
      <c r="F649" s="12"/>
    </row>
    <row r="650" spans="1:6" x14ac:dyDescent="0.35">
      <c r="A650" s="44"/>
      <c r="E650" s="12"/>
      <c r="F650" s="12"/>
    </row>
    <row r="651" spans="1:6" x14ac:dyDescent="0.35">
      <c r="A651" s="44"/>
      <c r="E651" s="12"/>
      <c r="F651" s="12"/>
    </row>
    <row r="652" spans="1:6" x14ac:dyDescent="0.35">
      <c r="A652" s="44"/>
      <c r="E652" s="12"/>
      <c r="F652" s="12"/>
    </row>
    <row r="653" spans="1:6" x14ac:dyDescent="0.35">
      <c r="A653" s="44"/>
      <c r="E653" s="12"/>
      <c r="F653" s="12"/>
    </row>
    <row r="654" spans="1:6" x14ac:dyDescent="0.35">
      <c r="A654" s="44"/>
      <c r="E654" s="12"/>
      <c r="F654" s="12"/>
    </row>
    <row r="655" spans="1:6" x14ac:dyDescent="0.35">
      <c r="A655" s="44"/>
      <c r="E655" s="12"/>
      <c r="F655" s="12"/>
    </row>
    <row r="656" spans="1:6" x14ac:dyDescent="0.35">
      <c r="A656" s="44"/>
      <c r="E656" s="12"/>
      <c r="F656" s="12"/>
    </row>
    <row r="657" spans="1:6" x14ac:dyDescent="0.35">
      <c r="A657" s="44"/>
      <c r="E657" s="12"/>
      <c r="F657" s="12"/>
    </row>
    <row r="658" spans="1:6" x14ac:dyDescent="0.35">
      <c r="A658" s="44"/>
      <c r="E658" s="12"/>
      <c r="F658" s="12"/>
    </row>
    <row r="659" spans="1:6" x14ac:dyDescent="0.35">
      <c r="A659" s="44"/>
      <c r="E659" s="12"/>
      <c r="F659" s="12"/>
    </row>
    <row r="660" spans="1:6" x14ac:dyDescent="0.35">
      <c r="A660" s="44"/>
      <c r="E660" s="12"/>
      <c r="F660" s="12"/>
    </row>
    <row r="661" spans="1:6" x14ac:dyDescent="0.35">
      <c r="A661" s="44"/>
      <c r="E661" s="12"/>
      <c r="F661" s="12"/>
    </row>
    <row r="662" spans="1:6" x14ac:dyDescent="0.35">
      <c r="A662" s="44"/>
      <c r="E662" s="12"/>
      <c r="F662" s="12"/>
    </row>
    <row r="663" spans="1:6" x14ac:dyDescent="0.35">
      <c r="A663" s="44"/>
      <c r="E663" s="12"/>
      <c r="F663" s="12"/>
    </row>
    <row r="664" spans="1:6" x14ac:dyDescent="0.35">
      <c r="A664" s="44"/>
      <c r="E664" s="12"/>
      <c r="F664" s="12"/>
    </row>
    <row r="665" spans="1:6" x14ac:dyDescent="0.35">
      <c r="A665" s="44"/>
      <c r="E665" s="12"/>
      <c r="F665" s="12"/>
    </row>
    <row r="666" spans="1:6" x14ac:dyDescent="0.35">
      <c r="A666" s="44"/>
      <c r="E666" s="12"/>
      <c r="F666" s="12"/>
    </row>
    <row r="667" spans="1:6" x14ac:dyDescent="0.35">
      <c r="A667" s="44"/>
      <c r="E667" s="12"/>
      <c r="F667" s="12"/>
    </row>
    <row r="668" spans="1:6" x14ac:dyDescent="0.35">
      <c r="A668" s="44"/>
      <c r="E668" s="12"/>
      <c r="F668" s="12"/>
    </row>
    <row r="669" spans="1:6" x14ac:dyDescent="0.35">
      <c r="A669" s="44"/>
      <c r="E669" s="12"/>
      <c r="F669" s="12"/>
    </row>
    <row r="670" spans="1:6" x14ac:dyDescent="0.35">
      <c r="A670" s="44"/>
      <c r="E670" s="12"/>
      <c r="F670" s="12"/>
    </row>
    <row r="671" spans="1:6" x14ac:dyDescent="0.35">
      <c r="A671" s="44"/>
      <c r="E671" s="12"/>
      <c r="F671" s="12"/>
    </row>
    <row r="672" spans="1:6" x14ac:dyDescent="0.35">
      <c r="A672" s="44"/>
      <c r="E672" s="12"/>
      <c r="F672" s="12"/>
    </row>
    <row r="673" spans="1:6" x14ac:dyDescent="0.35">
      <c r="A673" s="44"/>
      <c r="E673" s="12"/>
      <c r="F673" s="12"/>
    </row>
    <row r="674" spans="1:6" x14ac:dyDescent="0.35">
      <c r="A674" s="44"/>
      <c r="E674" s="12"/>
      <c r="F674" s="12"/>
    </row>
    <row r="675" spans="1:6" x14ac:dyDescent="0.35">
      <c r="A675" s="44"/>
      <c r="E675" s="12"/>
      <c r="F675" s="12"/>
    </row>
    <row r="676" spans="1:6" x14ac:dyDescent="0.35">
      <c r="A676" s="44"/>
      <c r="E676" s="12"/>
      <c r="F676" s="12"/>
    </row>
    <row r="677" spans="1:6" x14ac:dyDescent="0.35">
      <c r="A677" s="44"/>
      <c r="E677" s="12"/>
      <c r="F677" s="12"/>
    </row>
    <row r="678" spans="1:6" x14ac:dyDescent="0.35">
      <c r="A678" s="44"/>
      <c r="E678" s="12"/>
      <c r="F678" s="12"/>
    </row>
    <row r="679" spans="1:6" x14ac:dyDescent="0.35">
      <c r="A679" s="44"/>
      <c r="E679" s="12"/>
      <c r="F679" s="12"/>
    </row>
    <row r="680" spans="1:6" x14ac:dyDescent="0.35">
      <c r="A680" s="44"/>
      <c r="E680" s="12"/>
      <c r="F680" s="12"/>
    </row>
    <row r="681" spans="1:6" x14ac:dyDescent="0.35">
      <c r="A681" s="44"/>
      <c r="E681" s="12"/>
      <c r="F681" s="12"/>
    </row>
    <row r="682" spans="1:6" x14ac:dyDescent="0.35">
      <c r="A682" s="44"/>
      <c r="E682" s="12"/>
      <c r="F682" s="12"/>
    </row>
    <row r="683" spans="1:6" x14ac:dyDescent="0.35">
      <c r="A683" s="44"/>
      <c r="E683" s="12"/>
      <c r="F683" s="12"/>
    </row>
    <row r="684" spans="1:6" x14ac:dyDescent="0.35">
      <c r="A684" s="44"/>
      <c r="E684" s="12"/>
      <c r="F684" s="12"/>
    </row>
    <row r="685" spans="1:6" x14ac:dyDescent="0.35">
      <c r="A685" s="44"/>
      <c r="E685" s="12"/>
      <c r="F685" s="12"/>
    </row>
    <row r="686" spans="1:6" x14ac:dyDescent="0.35">
      <c r="A686" s="44"/>
      <c r="E686" s="12"/>
      <c r="F686" s="12"/>
    </row>
    <row r="687" spans="1:6" x14ac:dyDescent="0.35">
      <c r="A687" s="44"/>
      <c r="E687" s="12"/>
      <c r="F687" s="12"/>
    </row>
    <row r="688" spans="1:6" x14ac:dyDescent="0.35">
      <c r="A688" s="44"/>
      <c r="E688" s="12"/>
      <c r="F688" s="12"/>
    </row>
    <row r="689" spans="1:6" x14ac:dyDescent="0.35">
      <c r="A689" s="44"/>
      <c r="E689" s="12"/>
      <c r="F689" s="12"/>
    </row>
    <row r="690" spans="1:6" x14ac:dyDescent="0.35">
      <c r="A690" s="44"/>
      <c r="E690" s="12"/>
      <c r="F690" s="12"/>
    </row>
    <row r="691" spans="1:6" x14ac:dyDescent="0.35">
      <c r="A691" s="44"/>
      <c r="E691" s="12"/>
      <c r="F691" s="12"/>
    </row>
    <row r="692" spans="1:6" x14ac:dyDescent="0.35">
      <c r="A692" s="44"/>
      <c r="E692" s="12"/>
      <c r="F692" s="12"/>
    </row>
    <row r="693" spans="1:6" x14ac:dyDescent="0.35">
      <c r="A693" s="44"/>
      <c r="E693" s="12"/>
      <c r="F693" s="12"/>
    </row>
    <row r="694" spans="1:6" x14ac:dyDescent="0.35">
      <c r="A694" s="44"/>
      <c r="E694" s="12"/>
      <c r="F694" s="12"/>
    </row>
    <row r="695" spans="1:6" x14ac:dyDescent="0.35">
      <c r="A695" s="44"/>
      <c r="E695" s="12"/>
      <c r="F695" s="12"/>
    </row>
    <row r="696" spans="1:6" x14ac:dyDescent="0.35">
      <c r="A696" s="44"/>
      <c r="E696" s="12"/>
      <c r="F696" s="12"/>
    </row>
    <row r="697" spans="1:6" x14ac:dyDescent="0.35">
      <c r="A697" s="44"/>
      <c r="E697" s="12"/>
      <c r="F697" s="12"/>
    </row>
    <row r="698" spans="1:6" x14ac:dyDescent="0.35">
      <c r="A698" s="44"/>
      <c r="E698" s="12"/>
      <c r="F698" s="12"/>
    </row>
    <row r="699" spans="1:6" x14ac:dyDescent="0.35">
      <c r="A699" s="44"/>
      <c r="E699" s="12"/>
      <c r="F699" s="12"/>
    </row>
    <row r="700" spans="1:6" x14ac:dyDescent="0.35">
      <c r="A700" s="44"/>
      <c r="E700" s="12"/>
      <c r="F700" s="12"/>
    </row>
    <row r="701" spans="1:6" x14ac:dyDescent="0.35">
      <c r="A701" s="44"/>
      <c r="E701" s="12"/>
      <c r="F701" s="12"/>
    </row>
    <row r="702" spans="1:6" x14ac:dyDescent="0.35">
      <c r="A702" s="44"/>
      <c r="E702" s="12"/>
      <c r="F702" s="12"/>
    </row>
    <row r="703" spans="1:6" x14ac:dyDescent="0.35">
      <c r="A703" s="44"/>
      <c r="E703" s="12"/>
      <c r="F703" s="12"/>
    </row>
    <row r="704" spans="1:6" x14ac:dyDescent="0.35">
      <c r="A704" s="44"/>
      <c r="E704" s="12"/>
      <c r="F704" s="12"/>
    </row>
    <row r="705" spans="1:6" x14ac:dyDescent="0.35">
      <c r="A705" s="44"/>
      <c r="E705" s="12"/>
      <c r="F705" s="12"/>
    </row>
    <row r="706" spans="1:6" x14ac:dyDescent="0.35">
      <c r="A706" s="44"/>
      <c r="E706" s="12"/>
      <c r="F706" s="12"/>
    </row>
    <row r="707" spans="1:6" x14ac:dyDescent="0.35">
      <c r="A707" s="44"/>
      <c r="E707" s="12"/>
      <c r="F707" s="12"/>
    </row>
    <row r="708" spans="1:6" x14ac:dyDescent="0.35">
      <c r="A708" s="44"/>
      <c r="E708" s="12"/>
      <c r="F708" s="12"/>
    </row>
    <row r="709" spans="1:6" x14ac:dyDescent="0.35">
      <c r="A709" s="44"/>
      <c r="E709" s="12"/>
      <c r="F709" s="12"/>
    </row>
    <row r="710" spans="1:6" x14ac:dyDescent="0.35">
      <c r="A710" s="44"/>
      <c r="E710" s="12"/>
      <c r="F710" s="12"/>
    </row>
    <row r="711" spans="1:6" x14ac:dyDescent="0.35">
      <c r="A711" s="44"/>
      <c r="E711" s="12"/>
      <c r="F711" s="12"/>
    </row>
    <row r="712" spans="1:6" x14ac:dyDescent="0.35">
      <c r="A712" s="44"/>
      <c r="E712" s="12"/>
      <c r="F712" s="12"/>
    </row>
    <row r="713" spans="1:6" x14ac:dyDescent="0.35">
      <c r="A713" s="44"/>
      <c r="E713" s="12"/>
      <c r="F713" s="12"/>
    </row>
    <row r="714" spans="1:6" x14ac:dyDescent="0.35">
      <c r="A714" s="44"/>
      <c r="E714" s="12"/>
      <c r="F714" s="12"/>
    </row>
    <row r="715" spans="1:6" x14ac:dyDescent="0.35">
      <c r="A715" s="44"/>
      <c r="E715" s="12"/>
      <c r="F715" s="12"/>
    </row>
    <row r="716" spans="1:6" x14ac:dyDescent="0.35">
      <c r="A716" s="44"/>
      <c r="E716" s="12"/>
      <c r="F716" s="12"/>
    </row>
    <row r="717" spans="1:6" x14ac:dyDescent="0.35">
      <c r="A717" s="44"/>
      <c r="E717" s="12"/>
      <c r="F717" s="12"/>
    </row>
    <row r="718" spans="1:6" x14ac:dyDescent="0.35">
      <c r="A718" s="44"/>
      <c r="E718" s="12"/>
      <c r="F718" s="12"/>
    </row>
    <row r="719" spans="1:6" x14ac:dyDescent="0.35">
      <c r="A719" s="44"/>
      <c r="E719" s="12"/>
      <c r="F719" s="12"/>
    </row>
    <row r="720" spans="1:6" x14ac:dyDescent="0.35">
      <c r="A720" s="44"/>
      <c r="E720" s="12"/>
      <c r="F720" s="12"/>
    </row>
    <row r="721" spans="1:6" x14ac:dyDescent="0.35">
      <c r="A721" s="44"/>
      <c r="E721" s="12"/>
      <c r="F721" s="12"/>
    </row>
    <row r="722" spans="1:6" x14ac:dyDescent="0.35">
      <c r="A722" s="44"/>
      <c r="E722" s="12"/>
      <c r="F722" s="12"/>
    </row>
    <row r="723" spans="1:6" x14ac:dyDescent="0.35">
      <c r="A723" s="44"/>
      <c r="E723" s="12"/>
      <c r="F723" s="12"/>
    </row>
    <row r="724" spans="1:6" x14ac:dyDescent="0.35">
      <c r="A724" s="44"/>
      <c r="E724" s="12"/>
      <c r="F724" s="12"/>
    </row>
    <row r="725" spans="1:6" x14ac:dyDescent="0.35">
      <c r="A725" s="44"/>
      <c r="E725" s="12"/>
      <c r="F725" s="12"/>
    </row>
    <row r="726" spans="1:6" x14ac:dyDescent="0.35">
      <c r="A726" s="44"/>
      <c r="E726" s="12"/>
      <c r="F726" s="12"/>
    </row>
    <row r="727" spans="1:6" x14ac:dyDescent="0.35">
      <c r="A727" s="44"/>
      <c r="E727" s="12"/>
      <c r="F727" s="12"/>
    </row>
    <row r="728" spans="1:6" x14ac:dyDescent="0.35">
      <c r="A728" s="44"/>
      <c r="E728" s="12"/>
      <c r="F728" s="12"/>
    </row>
    <row r="729" spans="1:6" x14ac:dyDescent="0.35">
      <c r="A729" s="44"/>
      <c r="E729" s="12"/>
      <c r="F729" s="12"/>
    </row>
    <row r="730" spans="1:6" x14ac:dyDescent="0.35">
      <c r="A730" s="44"/>
      <c r="E730" s="12"/>
      <c r="F730" s="12"/>
    </row>
    <row r="731" spans="1:6" x14ac:dyDescent="0.35">
      <c r="A731" s="44"/>
      <c r="E731" s="12"/>
      <c r="F731" s="12"/>
    </row>
    <row r="732" spans="1:6" x14ac:dyDescent="0.35">
      <c r="A732" s="44"/>
      <c r="E732" s="12"/>
      <c r="F732" s="12"/>
    </row>
    <row r="733" spans="1:6" x14ac:dyDescent="0.35">
      <c r="A733" s="44"/>
      <c r="E733" s="12"/>
      <c r="F733" s="12"/>
    </row>
    <row r="734" spans="1:6" x14ac:dyDescent="0.35">
      <c r="A734" s="44"/>
      <c r="E734" s="12"/>
      <c r="F734" s="12"/>
    </row>
    <row r="735" spans="1:6" x14ac:dyDescent="0.35">
      <c r="A735" s="44"/>
      <c r="E735" s="12"/>
      <c r="F735" s="12"/>
    </row>
    <row r="736" spans="1:6" x14ac:dyDescent="0.35">
      <c r="A736" s="44"/>
      <c r="E736" s="12"/>
      <c r="F736" s="12"/>
    </row>
    <row r="737" spans="1:6" x14ac:dyDescent="0.35">
      <c r="A737" s="44"/>
      <c r="E737" s="12"/>
      <c r="F737" s="12"/>
    </row>
    <row r="738" spans="1:6" x14ac:dyDescent="0.35">
      <c r="A738" s="44"/>
      <c r="E738" s="12"/>
      <c r="F738" s="12"/>
    </row>
    <row r="739" spans="1:6" x14ac:dyDescent="0.35">
      <c r="A739" s="44"/>
      <c r="E739" s="12"/>
      <c r="F739" s="12"/>
    </row>
    <row r="740" spans="1:6" x14ac:dyDescent="0.35">
      <c r="A740" s="44"/>
      <c r="E740" s="12"/>
      <c r="F740" s="12"/>
    </row>
    <row r="741" spans="1:6" x14ac:dyDescent="0.35">
      <c r="A741" s="44"/>
      <c r="E741" s="12"/>
      <c r="F741" s="12"/>
    </row>
    <row r="742" spans="1:6" x14ac:dyDescent="0.35">
      <c r="A742" s="44"/>
      <c r="E742" s="12"/>
      <c r="F742" s="12"/>
    </row>
    <row r="743" spans="1:6" x14ac:dyDescent="0.35">
      <c r="A743" s="44"/>
      <c r="E743" s="12"/>
      <c r="F743" s="12"/>
    </row>
    <row r="744" spans="1:6" x14ac:dyDescent="0.35">
      <c r="A744" s="44"/>
      <c r="E744" s="12"/>
      <c r="F744" s="12"/>
    </row>
    <row r="745" spans="1:6" x14ac:dyDescent="0.35">
      <c r="A745" s="44"/>
      <c r="E745" s="12"/>
      <c r="F745" s="12"/>
    </row>
    <row r="746" spans="1:6" x14ac:dyDescent="0.35">
      <c r="A746" s="44"/>
      <c r="E746" s="12"/>
      <c r="F746" s="12"/>
    </row>
    <row r="747" spans="1:6" x14ac:dyDescent="0.35">
      <c r="A747" s="44"/>
      <c r="E747" s="12"/>
      <c r="F747" s="12"/>
    </row>
    <row r="748" spans="1:6" x14ac:dyDescent="0.35">
      <c r="A748" s="44"/>
      <c r="E748" s="12"/>
      <c r="F748" s="12"/>
    </row>
    <row r="749" spans="1:6" x14ac:dyDescent="0.35">
      <c r="A749" s="44"/>
      <c r="E749" s="12"/>
      <c r="F749" s="12"/>
    </row>
    <row r="750" spans="1:6" x14ac:dyDescent="0.35">
      <c r="A750" s="44"/>
      <c r="E750" s="12"/>
      <c r="F750" s="12"/>
    </row>
    <row r="751" spans="1:6" x14ac:dyDescent="0.35">
      <c r="A751" s="44"/>
      <c r="E751" s="12"/>
      <c r="F751" s="12"/>
    </row>
    <row r="752" spans="1:6" x14ac:dyDescent="0.35">
      <c r="A752" s="44"/>
      <c r="E752" s="12"/>
      <c r="F752" s="12"/>
    </row>
    <row r="753" spans="1:6" x14ac:dyDescent="0.35">
      <c r="A753" s="44"/>
      <c r="E753" s="12"/>
      <c r="F753" s="12"/>
    </row>
    <row r="754" spans="1:6" x14ac:dyDescent="0.35">
      <c r="A754" s="44"/>
      <c r="E754" s="12"/>
      <c r="F754" s="12"/>
    </row>
    <row r="755" spans="1:6" x14ac:dyDescent="0.35">
      <c r="A755" s="44"/>
      <c r="E755" s="12"/>
      <c r="F755" s="12"/>
    </row>
    <row r="756" spans="1:6" x14ac:dyDescent="0.35">
      <c r="A756" s="44"/>
      <c r="E756" s="12"/>
      <c r="F756" s="12"/>
    </row>
    <row r="757" spans="1:6" x14ac:dyDescent="0.35">
      <c r="A757" s="44"/>
      <c r="E757" s="12"/>
      <c r="F757" s="12"/>
    </row>
    <row r="758" spans="1:6" x14ac:dyDescent="0.35">
      <c r="A758" s="44"/>
      <c r="E758" s="12"/>
      <c r="F758" s="12"/>
    </row>
    <row r="759" spans="1:6" x14ac:dyDescent="0.35">
      <c r="A759" s="44"/>
      <c r="E759" s="12"/>
      <c r="F759" s="12"/>
    </row>
    <row r="760" spans="1:6" x14ac:dyDescent="0.35">
      <c r="A760" s="44"/>
      <c r="E760" s="12"/>
      <c r="F760" s="12"/>
    </row>
    <row r="761" spans="1:6" x14ac:dyDescent="0.35">
      <c r="A761" s="44"/>
      <c r="E761" s="12"/>
      <c r="F761" s="12"/>
    </row>
    <row r="762" spans="1:6" x14ac:dyDescent="0.35">
      <c r="A762" s="44"/>
      <c r="E762" s="12"/>
      <c r="F762" s="12"/>
    </row>
    <row r="763" spans="1:6" x14ac:dyDescent="0.35">
      <c r="A763" s="44"/>
      <c r="E763" s="12"/>
      <c r="F763" s="12"/>
    </row>
    <row r="764" spans="1:6" x14ac:dyDescent="0.35">
      <c r="A764" s="44"/>
      <c r="E764" s="12"/>
      <c r="F764" s="12"/>
    </row>
    <row r="765" spans="1:6" x14ac:dyDescent="0.35">
      <c r="A765" s="44"/>
      <c r="E765" s="12"/>
      <c r="F765" s="12"/>
    </row>
    <row r="766" spans="1:6" x14ac:dyDescent="0.35">
      <c r="A766" s="44"/>
      <c r="E766" s="12"/>
      <c r="F766" s="12"/>
    </row>
    <row r="767" spans="1:6" x14ac:dyDescent="0.35">
      <c r="A767" s="44"/>
      <c r="E767" s="12"/>
      <c r="F767" s="12"/>
    </row>
    <row r="768" spans="1:6" x14ac:dyDescent="0.35">
      <c r="A768" s="44"/>
      <c r="E768" s="12"/>
      <c r="F768" s="12"/>
    </row>
    <row r="769" spans="1:6" x14ac:dyDescent="0.35">
      <c r="A769" s="44"/>
      <c r="E769" s="12"/>
      <c r="F769" s="12"/>
    </row>
    <row r="770" spans="1:6" x14ac:dyDescent="0.35">
      <c r="A770" s="44"/>
      <c r="E770" s="12"/>
      <c r="F770" s="12"/>
    </row>
    <row r="771" spans="1:6" x14ac:dyDescent="0.35">
      <c r="A771" s="44"/>
      <c r="E771" s="12"/>
      <c r="F771" s="12"/>
    </row>
    <row r="772" spans="1:6" x14ac:dyDescent="0.35">
      <c r="A772" s="44"/>
      <c r="E772" s="12"/>
      <c r="F772" s="12"/>
    </row>
    <row r="773" spans="1:6" x14ac:dyDescent="0.35">
      <c r="A773" s="44"/>
      <c r="E773" s="12"/>
      <c r="F773" s="12"/>
    </row>
    <row r="774" spans="1:6" x14ac:dyDescent="0.35">
      <c r="A774" s="44"/>
      <c r="E774" s="12"/>
      <c r="F774" s="12"/>
    </row>
    <row r="775" spans="1:6" x14ac:dyDescent="0.35">
      <c r="A775" s="44"/>
      <c r="E775" s="12"/>
      <c r="F775" s="12"/>
    </row>
    <row r="776" spans="1:6" x14ac:dyDescent="0.35">
      <c r="A776" s="44"/>
      <c r="E776" s="12"/>
      <c r="F776" s="12"/>
    </row>
    <row r="777" spans="1:6" x14ac:dyDescent="0.35">
      <c r="A777" s="44"/>
      <c r="E777" s="12"/>
      <c r="F777" s="12"/>
    </row>
    <row r="778" spans="1:6" x14ac:dyDescent="0.35">
      <c r="A778" s="44"/>
      <c r="E778" s="12"/>
      <c r="F778" s="12"/>
    </row>
    <row r="779" spans="1:6" x14ac:dyDescent="0.35">
      <c r="A779" s="44"/>
      <c r="E779" s="12"/>
      <c r="F779" s="12"/>
    </row>
    <row r="780" spans="1:6" x14ac:dyDescent="0.35">
      <c r="A780" s="44"/>
      <c r="E780" s="12"/>
      <c r="F780" s="12"/>
    </row>
    <row r="781" spans="1:6" x14ac:dyDescent="0.35">
      <c r="A781" s="44"/>
      <c r="E781" s="12"/>
      <c r="F781" s="12"/>
    </row>
    <row r="782" spans="1:6" x14ac:dyDescent="0.35">
      <c r="A782" s="44"/>
      <c r="E782" s="12"/>
      <c r="F782" s="12"/>
    </row>
    <row r="783" spans="1:6" x14ac:dyDescent="0.35">
      <c r="A783" s="44"/>
      <c r="E783" s="12"/>
      <c r="F783" s="12"/>
    </row>
    <row r="784" spans="1:6" x14ac:dyDescent="0.35">
      <c r="A784" s="44"/>
      <c r="E784" s="12"/>
      <c r="F784" s="12"/>
    </row>
    <row r="785" spans="1:6" x14ac:dyDescent="0.35">
      <c r="A785" s="44"/>
      <c r="E785" s="12"/>
      <c r="F785" s="12"/>
    </row>
    <row r="786" spans="1:6" x14ac:dyDescent="0.35">
      <c r="A786" s="44"/>
      <c r="E786" s="12"/>
      <c r="F786" s="12"/>
    </row>
    <row r="787" spans="1:6" x14ac:dyDescent="0.35">
      <c r="A787" s="44"/>
      <c r="E787" s="12"/>
      <c r="F787" s="12"/>
    </row>
    <row r="788" spans="1:6" x14ac:dyDescent="0.35">
      <c r="A788" s="44"/>
      <c r="E788" s="12"/>
      <c r="F788" s="12"/>
    </row>
    <row r="789" spans="1:6" x14ac:dyDescent="0.35">
      <c r="A789" s="44"/>
      <c r="E789" s="12"/>
      <c r="F789" s="12"/>
    </row>
    <row r="790" spans="1:6" x14ac:dyDescent="0.35">
      <c r="A790" s="44"/>
      <c r="E790" s="12"/>
      <c r="F790" s="12"/>
    </row>
    <row r="791" spans="1:6" x14ac:dyDescent="0.35">
      <c r="A791" s="44"/>
      <c r="E791" s="12"/>
      <c r="F791" s="12"/>
    </row>
    <row r="792" spans="1:6" x14ac:dyDescent="0.35">
      <c r="A792" s="44"/>
      <c r="E792" s="12"/>
      <c r="F792" s="12"/>
    </row>
    <row r="793" spans="1:6" x14ac:dyDescent="0.35">
      <c r="A793" s="44"/>
      <c r="E793" s="12"/>
      <c r="F793" s="12"/>
    </row>
    <row r="794" spans="1:6" x14ac:dyDescent="0.35">
      <c r="A794" s="44"/>
      <c r="E794" s="12"/>
      <c r="F794" s="12"/>
    </row>
    <row r="795" spans="1:6" x14ac:dyDescent="0.35">
      <c r="A795" s="44"/>
      <c r="E795" s="12"/>
      <c r="F795" s="12"/>
    </row>
    <row r="796" spans="1:6" x14ac:dyDescent="0.35">
      <c r="A796" s="44"/>
      <c r="E796" s="12"/>
      <c r="F796" s="12"/>
    </row>
    <row r="797" spans="1:6" x14ac:dyDescent="0.35">
      <c r="A797" s="44"/>
      <c r="E797" s="12"/>
      <c r="F797" s="12"/>
    </row>
    <row r="798" spans="1:6" x14ac:dyDescent="0.35">
      <c r="A798" s="44"/>
      <c r="E798" s="12"/>
      <c r="F798" s="12"/>
    </row>
    <row r="799" spans="1:6" x14ac:dyDescent="0.35">
      <c r="A799" s="44"/>
      <c r="E799" s="12"/>
      <c r="F799" s="12"/>
    </row>
    <row r="800" spans="1:6" x14ac:dyDescent="0.35">
      <c r="A800" s="44"/>
      <c r="E800" s="12"/>
      <c r="F800" s="12"/>
    </row>
    <row r="801" spans="1:6" x14ac:dyDescent="0.35">
      <c r="A801" s="44"/>
      <c r="E801" s="12"/>
      <c r="F801" s="12"/>
    </row>
    <row r="802" spans="1:6" x14ac:dyDescent="0.35">
      <c r="A802" s="44"/>
      <c r="E802" s="12"/>
      <c r="F802" s="12"/>
    </row>
    <row r="803" spans="1:6" x14ac:dyDescent="0.35">
      <c r="A803" s="44"/>
      <c r="E803" s="12"/>
      <c r="F803" s="12"/>
    </row>
    <row r="804" spans="1:6" x14ac:dyDescent="0.35">
      <c r="A804" s="44"/>
      <c r="E804" s="12"/>
      <c r="F804" s="12"/>
    </row>
    <row r="805" spans="1:6" x14ac:dyDescent="0.35">
      <c r="A805" s="44"/>
      <c r="E805" s="12"/>
      <c r="F805" s="12"/>
    </row>
    <row r="806" spans="1:6" x14ac:dyDescent="0.35">
      <c r="A806" s="44"/>
      <c r="E806" s="12"/>
      <c r="F806" s="12"/>
    </row>
    <row r="807" spans="1:6" x14ac:dyDescent="0.35">
      <c r="A807" s="44"/>
      <c r="E807" s="12"/>
      <c r="F807" s="12"/>
    </row>
    <row r="808" spans="1:6" x14ac:dyDescent="0.35">
      <c r="A808" s="44"/>
      <c r="E808" s="12"/>
      <c r="F808" s="12"/>
    </row>
    <row r="809" spans="1:6" x14ac:dyDescent="0.35">
      <c r="A809" s="44"/>
      <c r="E809" s="12"/>
      <c r="F809" s="12"/>
    </row>
    <row r="810" spans="1:6" x14ac:dyDescent="0.35">
      <c r="A810" s="44"/>
      <c r="E810" s="12"/>
      <c r="F810" s="12"/>
    </row>
    <row r="811" spans="1:6" x14ac:dyDescent="0.35">
      <c r="A811" s="44"/>
      <c r="E811" s="12"/>
      <c r="F811" s="12"/>
    </row>
    <row r="812" spans="1:6" x14ac:dyDescent="0.35">
      <c r="A812" s="44"/>
      <c r="E812" s="12"/>
      <c r="F812" s="12"/>
    </row>
    <row r="813" spans="1:6" x14ac:dyDescent="0.35">
      <c r="A813" s="44"/>
      <c r="E813" s="12"/>
      <c r="F813" s="12"/>
    </row>
    <row r="814" spans="1:6" x14ac:dyDescent="0.35">
      <c r="A814" s="44"/>
      <c r="E814" s="12"/>
      <c r="F814" s="12"/>
    </row>
    <row r="815" spans="1:6" x14ac:dyDescent="0.35">
      <c r="A815" s="44"/>
      <c r="E815" s="12"/>
      <c r="F815" s="12"/>
    </row>
    <row r="816" spans="1:6" x14ac:dyDescent="0.35">
      <c r="A816" s="44"/>
      <c r="E816" s="12"/>
      <c r="F816" s="12"/>
    </row>
    <row r="817" spans="1:6" x14ac:dyDescent="0.35">
      <c r="A817" s="44"/>
      <c r="E817" s="12"/>
      <c r="F817" s="12"/>
    </row>
    <row r="818" spans="1:6" x14ac:dyDescent="0.35">
      <c r="A818" s="44"/>
      <c r="E818" s="12"/>
      <c r="F818" s="12"/>
    </row>
    <row r="819" spans="1:6" x14ac:dyDescent="0.35">
      <c r="A819" s="44"/>
      <c r="E819" s="12"/>
      <c r="F819" s="12"/>
    </row>
    <row r="820" spans="1:6" x14ac:dyDescent="0.35">
      <c r="A820" s="44"/>
      <c r="E820" s="12"/>
      <c r="F820" s="12"/>
    </row>
    <row r="821" spans="1:6" x14ac:dyDescent="0.35">
      <c r="A821" s="44"/>
      <c r="E821" s="12"/>
      <c r="F821" s="12"/>
    </row>
    <row r="822" spans="1:6" x14ac:dyDescent="0.35">
      <c r="A822" s="44"/>
      <c r="E822" s="12"/>
      <c r="F822" s="12"/>
    </row>
    <row r="823" spans="1:6" x14ac:dyDescent="0.35">
      <c r="A823" s="44"/>
      <c r="E823" s="12"/>
      <c r="F823" s="12"/>
    </row>
    <row r="824" spans="1:6" x14ac:dyDescent="0.35">
      <c r="A824" s="44"/>
      <c r="E824" s="12"/>
      <c r="F824" s="12"/>
    </row>
    <row r="825" spans="1:6" x14ac:dyDescent="0.35">
      <c r="A825" s="44"/>
      <c r="E825" s="12"/>
      <c r="F825" s="12"/>
    </row>
    <row r="826" spans="1:6" x14ac:dyDescent="0.35">
      <c r="A826" s="44"/>
      <c r="E826" s="12"/>
      <c r="F826" s="12"/>
    </row>
    <row r="827" spans="1:6" x14ac:dyDescent="0.35">
      <c r="A827" s="44"/>
      <c r="E827" s="12"/>
      <c r="F827" s="12"/>
    </row>
    <row r="828" spans="1:6" x14ac:dyDescent="0.35">
      <c r="A828" s="44"/>
      <c r="E828" s="12"/>
      <c r="F828" s="12"/>
    </row>
    <row r="829" spans="1:6" x14ac:dyDescent="0.35">
      <c r="A829" s="44"/>
      <c r="E829" s="12"/>
      <c r="F829" s="12"/>
    </row>
    <row r="830" spans="1:6" x14ac:dyDescent="0.35">
      <c r="A830" s="44"/>
      <c r="E830" s="12"/>
      <c r="F830" s="12"/>
    </row>
    <row r="831" spans="1:6" x14ac:dyDescent="0.35">
      <c r="A831" s="44"/>
      <c r="E831" s="12"/>
      <c r="F831" s="12"/>
    </row>
    <row r="832" spans="1:6" x14ac:dyDescent="0.35">
      <c r="A832" s="44"/>
      <c r="E832" s="12"/>
      <c r="F832" s="12"/>
    </row>
    <row r="833" spans="1:6" x14ac:dyDescent="0.35">
      <c r="A833" s="44"/>
      <c r="E833" s="12"/>
      <c r="F833" s="12"/>
    </row>
    <row r="834" spans="1:6" x14ac:dyDescent="0.35">
      <c r="A834" s="44"/>
      <c r="E834" s="12"/>
      <c r="F834" s="12"/>
    </row>
    <row r="835" spans="1:6" x14ac:dyDescent="0.35">
      <c r="A835" s="44"/>
      <c r="E835" s="12"/>
      <c r="F835" s="12"/>
    </row>
    <row r="836" spans="1:6" x14ac:dyDescent="0.35">
      <c r="A836" s="44"/>
      <c r="E836" s="12"/>
      <c r="F836" s="12"/>
    </row>
    <row r="837" spans="1:6" x14ac:dyDescent="0.35">
      <c r="A837" s="44"/>
      <c r="E837" s="12"/>
      <c r="F837" s="12"/>
    </row>
    <row r="838" spans="1:6" x14ac:dyDescent="0.35">
      <c r="A838" s="44"/>
      <c r="E838" s="12"/>
      <c r="F838" s="12"/>
    </row>
    <row r="839" spans="1:6" x14ac:dyDescent="0.35">
      <c r="A839" s="44"/>
      <c r="E839" s="12"/>
      <c r="F839" s="12"/>
    </row>
    <row r="840" spans="1:6" x14ac:dyDescent="0.35">
      <c r="A840" s="44"/>
      <c r="E840" s="12"/>
      <c r="F840" s="12"/>
    </row>
    <row r="841" spans="1:6" x14ac:dyDescent="0.35">
      <c r="A841" s="44"/>
      <c r="E841" s="12"/>
      <c r="F841" s="12"/>
    </row>
    <row r="842" spans="1:6" x14ac:dyDescent="0.35">
      <c r="A842" s="44"/>
      <c r="E842" s="12"/>
      <c r="F842" s="12"/>
    </row>
    <row r="843" spans="1:6" x14ac:dyDescent="0.35">
      <c r="A843" s="44"/>
      <c r="E843" s="12"/>
      <c r="F843" s="12"/>
    </row>
    <row r="844" spans="1:6" x14ac:dyDescent="0.35">
      <c r="A844" s="44"/>
      <c r="E844" s="12"/>
      <c r="F844" s="12"/>
    </row>
    <row r="845" spans="1:6" x14ac:dyDescent="0.35">
      <c r="A845" s="44"/>
      <c r="E845" s="12"/>
      <c r="F845" s="12"/>
    </row>
    <row r="846" spans="1:6" x14ac:dyDescent="0.35">
      <c r="A846" s="44"/>
      <c r="E846" s="12"/>
      <c r="F846" s="12"/>
    </row>
    <row r="847" spans="1:6" x14ac:dyDescent="0.35">
      <c r="A847" s="44"/>
      <c r="E847" s="12"/>
      <c r="F847" s="12"/>
    </row>
    <row r="848" spans="1:6" x14ac:dyDescent="0.35">
      <c r="A848" s="44"/>
      <c r="E848" s="12"/>
      <c r="F848" s="12"/>
    </row>
    <row r="849" spans="1:6" x14ac:dyDescent="0.35">
      <c r="A849" s="44"/>
      <c r="E849" s="12"/>
      <c r="F849" s="12"/>
    </row>
    <row r="850" spans="1:6" x14ac:dyDescent="0.35">
      <c r="A850" s="44"/>
      <c r="E850" s="12"/>
      <c r="F850" s="12"/>
    </row>
    <row r="851" spans="1:6" x14ac:dyDescent="0.35">
      <c r="A851" s="44"/>
      <c r="E851" s="12"/>
      <c r="F851" s="12"/>
    </row>
    <row r="852" spans="1:6" x14ac:dyDescent="0.35">
      <c r="A852" s="44"/>
      <c r="E852" s="12"/>
      <c r="F852" s="12"/>
    </row>
    <row r="853" spans="1:6" x14ac:dyDescent="0.35">
      <c r="A853" s="44"/>
      <c r="E853" s="12"/>
      <c r="F853" s="12"/>
    </row>
    <row r="854" spans="1:6" x14ac:dyDescent="0.35">
      <c r="A854" s="44"/>
      <c r="E854" s="12"/>
      <c r="F854" s="12"/>
    </row>
    <row r="855" spans="1:6" x14ac:dyDescent="0.35">
      <c r="A855" s="44"/>
      <c r="E855" s="12"/>
      <c r="F855" s="12"/>
    </row>
    <row r="856" spans="1:6" x14ac:dyDescent="0.35">
      <c r="A856" s="44"/>
      <c r="E856" s="12"/>
      <c r="F856" s="12"/>
    </row>
    <row r="857" spans="1:6" x14ac:dyDescent="0.35">
      <c r="A857" s="44"/>
      <c r="E857" s="12"/>
      <c r="F857" s="12"/>
    </row>
    <row r="858" spans="1:6" x14ac:dyDescent="0.35">
      <c r="A858" s="44"/>
      <c r="E858" s="12"/>
      <c r="F858" s="12"/>
    </row>
    <row r="859" spans="1:6" x14ac:dyDescent="0.35">
      <c r="A859" s="44"/>
      <c r="E859" s="12"/>
      <c r="F859" s="12"/>
    </row>
    <row r="860" spans="1:6" x14ac:dyDescent="0.35">
      <c r="A860" s="44"/>
      <c r="E860" s="12"/>
      <c r="F860" s="12"/>
    </row>
    <row r="861" spans="1:6" x14ac:dyDescent="0.35">
      <c r="A861" s="44"/>
      <c r="E861" s="12"/>
      <c r="F861" s="12"/>
    </row>
    <row r="862" spans="1:6" x14ac:dyDescent="0.35">
      <c r="A862" s="44"/>
      <c r="E862" s="12"/>
      <c r="F862" s="12"/>
    </row>
    <row r="863" spans="1:6" x14ac:dyDescent="0.35">
      <c r="A863" s="44"/>
      <c r="E863" s="12"/>
      <c r="F863" s="12"/>
    </row>
    <row r="864" spans="1:6" x14ac:dyDescent="0.35">
      <c r="A864" s="44"/>
      <c r="E864" s="12"/>
      <c r="F864" s="12"/>
    </row>
    <row r="865" spans="1:6" x14ac:dyDescent="0.35">
      <c r="A865" s="44"/>
      <c r="E865" s="12"/>
      <c r="F865" s="12"/>
    </row>
    <row r="866" spans="1:6" x14ac:dyDescent="0.35">
      <c r="A866" s="44"/>
      <c r="E866" s="12"/>
      <c r="F866" s="12"/>
    </row>
    <row r="867" spans="1:6" x14ac:dyDescent="0.35">
      <c r="A867" s="44"/>
      <c r="E867" s="12"/>
      <c r="F867" s="12"/>
    </row>
    <row r="868" spans="1:6" x14ac:dyDescent="0.35">
      <c r="A868" s="44"/>
      <c r="E868" s="12"/>
      <c r="F868" s="12"/>
    </row>
    <row r="869" spans="1:6" x14ac:dyDescent="0.35">
      <c r="A869" s="44"/>
      <c r="E869" s="12"/>
      <c r="F869" s="12"/>
    </row>
    <row r="870" spans="1:6" x14ac:dyDescent="0.35">
      <c r="A870" s="44"/>
      <c r="E870" s="12"/>
      <c r="F870" s="12"/>
    </row>
    <row r="871" spans="1:6" x14ac:dyDescent="0.35">
      <c r="A871" s="44"/>
      <c r="E871" s="12"/>
      <c r="F871" s="12"/>
    </row>
    <row r="872" spans="1:6" x14ac:dyDescent="0.35">
      <c r="A872" s="44"/>
      <c r="E872" s="12"/>
      <c r="F872" s="12"/>
    </row>
    <row r="873" spans="1:6" x14ac:dyDescent="0.35">
      <c r="A873" s="44"/>
      <c r="E873" s="12"/>
      <c r="F873" s="12"/>
    </row>
    <row r="874" spans="1:6" x14ac:dyDescent="0.35">
      <c r="A874" s="44"/>
      <c r="E874" s="12"/>
      <c r="F874" s="12"/>
    </row>
    <row r="875" spans="1:6" x14ac:dyDescent="0.35">
      <c r="A875" s="44"/>
      <c r="E875" s="12"/>
      <c r="F875" s="12"/>
    </row>
    <row r="876" spans="1:6" x14ac:dyDescent="0.35">
      <c r="A876" s="44"/>
      <c r="E876" s="12"/>
      <c r="F876" s="12"/>
    </row>
    <row r="877" spans="1:6" x14ac:dyDescent="0.35">
      <c r="A877" s="44"/>
      <c r="E877" s="12"/>
      <c r="F877" s="12"/>
    </row>
    <row r="878" spans="1:6" x14ac:dyDescent="0.35">
      <c r="A878" s="44"/>
      <c r="E878" s="12"/>
      <c r="F878" s="12"/>
    </row>
    <row r="879" spans="1:6" x14ac:dyDescent="0.35">
      <c r="A879" s="44"/>
      <c r="E879" s="12"/>
      <c r="F879" s="12"/>
    </row>
    <row r="880" spans="1:6" x14ac:dyDescent="0.35">
      <c r="A880" s="44"/>
      <c r="E880" s="12"/>
      <c r="F880" s="12"/>
    </row>
    <row r="881" spans="1:6" x14ac:dyDescent="0.35">
      <c r="A881" s="44"/>
      <c r="E881" s="12"/>
      <c r="F881" s="12"/>
    </row>
    <row r="882" spans="1:6" x14ac:dyDescent="0.35">
      <c r="A882" s="44"/>
      <c r="E882" s="12"/>
      <c r="F882" s="12"/>
    </row>
    <row r="883" spans="1:6" x14ac:dyDescent="0.35">
      <c r="A883" s="44"/>
      <c r="E883" s="12"/>
      <c r="F883" s="12"/>
    </row>
    <row r="884" spans="1:6" x14ac:dyDescent="0.35">
      <c r="A884" s="44"/>
      <c r="E884" s="12"/>
      <c r="F884" s="12"/>
    </row>
    <row r="885" spans="1:6" x14ac:dyDescent="0.35">
      <c r="A885" s="44"/>
      <c r="E885" s="12"/>
      <c r="F885" s="12"/>
    </row>
    <row r="886" spans="1:6" x14ac:dyDescent="0.35">
      <c r="A886" s="44"/>
      <c r="E886" s="12"/>
      <c r="F886" s="12"/>
    </row>
    <row r="887" spans="1:6" x14ac:dyDescent="0.35">
      <c r="A887" s="44"/>
      <c r="E887" s="12"/>
      <c r="F887" s="12"/>
    </row>
    <row r="888" spans="1:6" x14ac:dyDescent="0.35">
      <c r="A888" s="44"/>
      <c r="E888" s="12"/>
      <c r="F888" s="12"/>
    </row>
    <row r="889" spans="1:6" x14ac:dyDescent="0.35">
      <c r="A889" s="44"/>
      <c r="E889" s="12"/>
      <c r="F889" s="12"/>
    </row>
    <row r="890" spans="1:6" x14ac:dyDescent="0.35">
      <c r="A890" s="44"/>
      <c r="E890" s="12"/>
      <c r="F890" s="12"/>
    </row>
    <row r="891" spans="1:6" x14ac:dyDescent="0.35">
      <c r="A891" s="44"/>
      <c r="E891" s="12"/>
      <c r="F891" s="12"/>
    </row>
    <row r="892" spans="1:6" x14ac:dyDescent="0.35">
      <c r="A892" s="44"/>
      <c r="E892" s="12"/>
      <c r="F892" s="12"/>
    </row>
    <row r="893" spans="1:6" x14ac:dyDescent="0.35">
      <c r="A893" s="44"/>
      <c r="E893" s="12"/>
      <c r="F893" s="12"/>
    </row>
    <row r="894" spans="1:6" x14ac:dyDescent="0.35">
      <c r="A894" s="44"/>
      <c r="E894" s="12"/>
      <c r="F894" s="12"/>
    </row>
    <row r="895" spans="1:6" x14ac:dyDescent="0.35">
      <c r="A895" s="44"/>
      <c r="E895" s="12"/>
      <c r="F895" s="12"/>
    </row>
    <row r="896" spans="1:6" x14ac:dyDescent="0.35">
      <c r="A896" s="44"/>
      <c r="E896" s="12"/>
      <c r="F896" s="12"/>
    </row>
    <row r="897" spans="1:6" x14ac:dyDescent="0.35">
      <c r="A897" s="44"/>
      <c r="E897" s="12"/>
      <c r="F897" s="12"/>
    </row>
    <row r="898" spans="1:6" x14ac:dyDescent="0.35">
      <c r="A898" s="44"/>
      <c r="E898" s="12"/>
      <c r="F898" s="12"/>
    </row>
    <row r="899" spans="1:6" x14ac:dyDescent="0.35">
      <c r="A899" s="44"/>
      <c r="E899" s="12"/>
      <c r="F899" s="12"/>
    </row>
    <row r="900" spans="1:6" x14ac:dyDescent="0.35">
      <c r="A900" s="44"/>
      <c r="E900" s="12"/>
      <c r="F900" s="12"/>
    </row>
    <row r="901" spans="1:6" x14ac:dyDescent="0.35">
      <c r="A901" s="44"/>
      <c r="E901" s="12"/>
      <c r="F901" s="12"/>
    </row>
    <row r="902" spans="1:6" x14ac:dyDescent="0.35">
      <c r="A902" s="44"/>
      <c r="E902" s="12"/>
      <c r="F902" s="12"/>
    </row>
    <row r="903" spans="1:6" x14ac:dyDescent="0.35">
      <c r="A903" s="44"/>
      <c r="E903" s="12"/>
      <c r="F903" s="12"/>
    </row>
    <row r="904" spans="1:6" x14ac:dyDescent="0.35">
      <c r="A904" s="44"/>
      <c r="E904" s="12"/>
      <c r="F904" s="12"/>
    </row>
    <row r="905" spans="1:6" x14ac:dyDescent="0.35">
      <c r="A905" s="44"/>
      <c r="E905" s="12"/>
      <c r="F905" s="12"/>
    </row>
    <row r="906" spans="1:6" x14ac:dyDescent="0.35">
      <c r="A906" s="44"/>
      <c r="E906" s="12"/>
      <c r="F906" s="12"/>
    </row>
    <row r="907" spans="1:6" x14ac:dyDescent="0.35">
      <c r="A907" s="44"/>
      <c r="E907" s="12"/>
      <c r="F907" s="12"/>
    </row>
    <row r="908" spans="1:6" x14ac:dyDescent="0.35">
      <c r="A908" s="44"/>
      <c r="E908" s="12"/>
      <c r="F908" s="12"/>
    </row>
    <row r="909" spans="1:6" x14ac:dyDescent="0.35">
      <c r="A909" s="44"/>
      <c r="E909" s="12"/>
      <c r="F909" s="12"/>
    </row>
    <row r="910" spans="1:6" x14ac:dyDescent="0.35">
      <c r="A910" s="44"/>
      <c r="E910" s="12"/>
      <c r="F910" s="12"/>
    </row>
    <row r="911" spans="1:6" x14ac:dyDescent="0.35">
      <c r="A911" s="44"/>
      <c r="E911" s="12"/>
      <c r="F911" s="12"/>
    </row>
    <row r="912" spans="1:6" x14ac:dyDescent="0.35">
      <c r="A912" s="44"/>
      <c r="E912" s="12"/>
      <c r="F912" s="12"/>
    </row>
    <row r="913" spans="1:6" x14ac:dyDescent="0.35">
      <c r="A913" s="44"/>
      <c r="E913" s="12"/>
      <c r="F913" s="12"/>
    </row>
    <row r="914" spans="1:6" x14ac:dyDescent="0.35">
      <c r="A914" s="44"/>
      <c r="E914" s="12"/>
      <c r="F914" s="12"/>
    </row>
    <row r="915" spans="1:6" x14ac:dyDescent="0.35">
      <c r="A915" s="44"/>
      <c r="E915" s="12"/>
      <c r="F915" s="12"/>
    </row>
    <row r="916" spans="1:6" x14ac:dyDescent="0.35">
      <c r="A916" s="44"/>
      <c r="E916" s="12"/>
      <c r="F916" s="12"/>
    </row>
    <row r="917" spans="1:6" x14ac:dyDescent="0.35">
      <c r="A917" s="44"/>
      <c r="E917" s="12"/>
      <c r="F917" s="12"/>
    </row>
    <row r="918" spans="1:6" x14ac:dyDescent="0.35">
      <c r="A918" s="44"/>
      <c r="E918" s="12"/>
      <c r="F918" s="12"/>
    </row>
    <row r="919" spans="1:6" x14ac:dyDescent="0.35">
      <c r="A919" s="44"/>
      <c r="E919" s="12"/>
      <c r="F919" s="12"/>
    </row>
    <row r="920" spans="1:6" x14ac:dyDescent="0.35">
      <c r="A920" s="44"/>
      <c r="E920" s="12"/>
      <c r="F920" s="12"/>
    </row>
    <row r="921" spans="1:6" x14ac:dyDescent="0.35">
      <c r="A921" s="44"/>
      <c r="E921" s="12"/>
      <c r="F921" s="12"/>
    </row>
    <row r="922" spans="1:6" x14ac:dyDescent="0.35">
      <c r="A922" s="44"/>
      <c r="E922" s="12"/>
      <c r="F922" s="12"/>
    </row>
    <row r="923" spans="1:6" x14ac:dyDescent="0.35">
      <c r="A923" s="44"/>
      <c r="E923" s="12"/>
      <c r="F923" s="12"/>
    </row>
    <row r="924" spans="1:6" x14ac:dyDescent="0.35">
      <c r="A924" s="44"/>
      <c r="E924" s="12"/>
      <c r="F924" s="12"/>
    </row>
    <row r="925" spans="1:6" x14ac:dyDescent="0.35">
      <c r="A925" s="44"/>
      <c r="E925" s="12"/>
      <c r="F925" s="12"/>
    </row>
    <row r="926" spans="1:6" x14ac:dyDescent="0.35">
      <c r="A926" s="44"/>
      <c r="E926" s="12"/>
      <c r="F926" s="12"/>
    </row>
    <row r="927" spans="1:6" x14ac:dyDescent="0.35">
      <c r="A927" s="44"/>
      <c r="E927" s="12"/>
      <c r="F927" s="12"/>
    </row>
    <row r="928" spans="1:6" x14ac:dyDescent="0.35">
      <c r="A928" s="44"/>
      <c r="E928" s="12"/>
      <c r="F928" s="12"/>
    </row>
    <row r="929" spans="1:6" x14ac:dyDescent="0.35">
      <c r="A929" s="44"/>
      <c r="E929" s="12"/>
      <c r="F929" s="12"/>
    </row>
    <row r="930" spans="1:6" x14ac:dyDescent="0.35">
      <c r="A930" s="44"/>
      <c r="E930" s="12"/>
      <c r="F930" s="12"/>
    </row>
    <row r="931" spans="1:6" x14ac:dyDescent="0.35">
      <c r="A931" s="44"/>
      <c r="E931" s="12"/>
      <c r="F931" s="12"/>
    </row>
    <row r="932" spans="1:6" x14ac:dyDescent="0.35">
      <c r="A932" s="44"/>
      <c r="E932" s="12"/>
      <c r="F932" s="12"/>
    </row>
    <row r="933" spans="1:6" x14ac:dyDescent="0.35">
      <c r="A933" s="44"/>
      <c r="E933" s="12"/>
      <c r="F933" s="12"/>
    </row>
    <row r="934" spans="1:6" x14ac:dyDescent="0.35">
      <c r="A934" s="44"/>
      <c r="E934" s="12"/>
      <c r="F934" s="12"/>
    </row>
    <row r="935" spans="1:6" x14ac:dyDescent="0.35">
      <c r="A935" s="44"/>
      <c r="E935" s="12"/>
      <c r="F935" s="12"/>
    </row>
    <row r="936" spans="1:6" x14ac:dyDescent="0.35">
      <c r="A936" s="44"/>
      <c r="E936" s="12"/>
      <c r="F936" s="12"/>
    </row>
    <row r="937" spans="1:6" x14ac:dyDescent="0.35">
      <c r="A937" s="44"/>
      <c r="E937" s="12"/>
      <c r="F937" s="12"/>
    </row>
    <row r="938" spans="1:6" x14ac:dyDescent="0.35">
      <c r="A938" s="44"/>
      <c r="E938" s="12"/>
      <c r="F938" s="12"/>
    </row>
    <row r="939" spans="1:6" x14ac:dyDescent="0.35">
      <c r="A939" s="44"/>
      <c r="E939" s="12"/>
      <c r="F939" s="12"/>
    </row>
    <row r="940" spans="1:6" x14ac:dyDescent="0.35">
      <c r="A940" s="44"/>
      <c r="E940" s="12"/>
      <c r="F940" s="12"/>
    </row>
    <row r="941" spans="1:6" x14ac:dyDescent="0.35">
      <c r="A941" s="44"/>
      <c r="E941" s="12"/>
      <c r="F941" s="12"/>
    </row>
    <row r="942" spans="1:6" x14ac:dyDescent="0.35">
      <c r="A942" s="44"/>
      <c r="E942" s="12"/>
      <c r="F942" s="12"/>
    </row>
    <row r="943" spans="1:6" x14ac:dyDescent="0.35">
      <c r="A943" s="44"/>
      <c r="E943" s="12"/>
      <c r="F943" s="12"/>
    </row>
    <row r="944" spans="1:6" x14ac:dyDescent="0.35">
      <c r="A944" s="44"/>
      <c r="E944" s="12"/>
      <c r="F944" s="12"/>
    </row>
    <row r="945" spans="1:6" x14ac:dyDescent="0.35">
      <c r="A945" s="44"/>
      <c r="E945" s="12"/>
      <c r="F945" s="12"/>
    </row>
    <row r="946" spans="1:6" x14ac:dyDescent="0.35">
      <c r="A946" s="44"/>
      <c r="E946" s="12"/>
      <c r="F946" s="12"/>
    </row>
    <row r="947" spans="1:6" x14ac:dyDescent="0.35">
      <c r="A947" s="44"/>
      <c r="E947" s="12"/>
      <c r="F947" s="12"/>
    </row>
    <row r="948" spans="1:6" x14ac:dyDescent="0.35">
      <c r="A948" s="44"/>
      <c r="E948" s="12"/>
      <c r="F948" s="12"/>
    </row>
    <row r="949" spans="1:6" x14ac:dyDescent="0.35">
      <c r="A949" s="44"/>
      <c r="E949" s="12"/>
      <c r="F949" s="12"/>
    </row>
    <row r="950" spans="1:6" x14ac:dyDescent="0.35">
      <c r="A950" s="44"/>
      <c r="E950" s="12"/>
      <c r="F950" s="12"/>
    </row>
    <row r="951" spans="1:6" x14ac:dyDescent="0.35">
      <c r="A951" s="44"/>
      <c r="E951" s="12"/>
      <c r="F951" s="12"/>
    </row>
    <row r="952" spans="1:6" x14ac:dyDescent="0.35">
      <c r="A952" s="44"/>
      <c r="E952" s="12"/>
      <c r="F952" s="12"/>
    </row>
    <row r="953" spans="1:6" x14ac:dyDescent="0.35">
      <c r="A953" s="44"/>
      <c r="E953" s="12"/>
      <c r="F953" s="12"/>
    </row>
    <row r="954" spans="1:6" x14ac:dyDescent="0.35">
      <c r="A954" s="44"/>
      <c r="E954" s="12"/>
      <c r="F954" s="12"/>
    </row>
    <row r="955" spans="1:6" x14ac:dyDescent="0.35">
      <c r="A955" s="44"/>
      <c r="E955" s="12"/>
      <c r="F955" s="12"/>
    </row>
    <row r="956" spans="1:6" x14ac:dyDescent="0.35">
      <c r="A956" s="44"/>
      <c r="E956" s="12"/>
      <c r="F956" s="12"/>
    </row>
    <row r="957" spans="1:6" x14ac:dyDescent="0.35">
      <c r="A957" s="44"/>
      <c r="E957" s="12"/>
      <c r="F957" s="12"/>
    </row>
    <row r="958" spans="1:6" x14ac:dyDescent="0.35">
      <c r="A958" s="44"/>
      <c r="E958" s="12"/>
      <c r="F958" s="12"/>
    </row>
    <row r="959" spans="1:6" x14ac:dyDescent="0.35">
      <c r="A959" s="44"/>
      <c r="E959" s="12"/>
      <c r="F959" s="12"/>
    </row>
    <row r="960" spans="1:6" x14ac:dyDescent="0.35">
      <c r="A960" s="44"/>
      <c r="E960" s="12"/>
      <c r="F960" s="12"/>
    </row>
    <row r="961" spans="1:6" x14ac:dyDescent="0.35">
      <c r="A961" s="44"/>
      <c r="E961" s="12"/>
      <c r="F961" s="12"/>
    </row>
    <row r="962" spans="1:6" x14ac:dyDescent="0.35">
      <c r="A962" s="44"/>
      <c r="E962" s="12"/>
      <c r="F962" s="12"/>
    </row>
    <row r="963" spans="1:6" x14ac:dyDescent="0.35">
      <c r="A963" s="44"/>
      <c r="E963" s="12"/>
      <c r="F963" s="12"/>
    </row>
    <row r="964" spans="1:6" x14ac:dyDescent="0.35">
      <c r="A964" s="44"/>
      <c r="E964" s="12"/>
      <c r="F964" s="12"/>
    </row>
    <row r="965" spans="1:6" x14ac:dyDescent="0.35">
      <c r="A965" s="44"/>
      <c r="E965" s="12"/>
      <c r="F965" s="12"/>
    </row>
    <row r="966" spans="1:6" x14ac:dyDescent="0.35">
      <c r="A966" s="44"/>
      <c r="E966" s="12"/>
      <c r="F966" s="12"/>
    </row>
    <row r="967" spans="1:6" x14ac:dyDescent="0.35">
      <c r="A967" s="44"/>
      <c r="E967" s="12"/>
      <c r="F967" s="12"/>
    </row>
    <row r="968" spans="1:6" x14ac:dyDescent="0.35">
      <c r="A968" s="44"/>
      <c r="E968" s="12"/>
      <c r="F968" s="12"/>
    </row>
    <row r="969" spans="1:6" x14ac:dyDescent="0.35">
      <c r="A969" s="44"/>
      <c r="E969" s="12"/>
      <c r="F969" s="12"/>
    </row>
    <row r="970" spans="1:6" x14ac:dyDescent="0.35">
      <c r="A970" s="44"/>
      <c r="E970" s="12"/>
      <c r="F970" s="12"/>
    </row>
    <row r="971" spans="1:6" x14ac:dyDescent="0.35">
      <c r="A971" s="44"/>
      <c r="E971" s="12"/>
      <c r="F971" s="12"/>
    </row>
    <row r="972" spans="1:6" x14ac:dyDescent="0.35">
      <c r="A972" s="44"/>
      <c r="E972" s="12"/>
      <c r="F972" s="12"/>
    </row>
    <row r="973" spans="1:6" x14ac:dyDescent="0.35">
      <c r="A973" s="44"/>
      <c r="E973" s="12"/>
      <c r="F973" s="12"/>
    </row>
    <row r="974" spans="1:6" x14ac:dyDescent="0.35">
      <c r="A974" s="44"/>
      <c r="E974" s="12"/>
      <c r="F974" s="12"/>
    </row>
    <row r="975" spans="1:6" x14ac:dyDescent="0.35">
      <c r="A975" s="44"/>
      <c r="E975" s="12"/>
      <c r="F975" s="12"/>
    </row>
    <row r="976" spans="1:6" x14ac:dyDescent="0.35">
      <c r="A976" s="44"/>
      <c r="E976" s="12"/>
      <c r="F976" s="12"/>
    </row>
    <row r="977" spans="1:6" x14ac:dyDescent="0.35">
      <c r="A977" s="44"/>
      <c r="E977" s="12"/>
      <c r="F977" s="12"/>
    </row>
    <row r="978" spans="1:6" x14ac:dyDescent="0.35">
      <c r="A978" s="44"/>
      <c r="E978" s="12"/>
      <c r="F978" s="12"/>
    </row>
    <row r="979" spans="1:6" x14ac:dyDescent="0.35">
      <c r="A979" s="44"/>
      <c r="E979" s="12"/>
      <c r="F979" s="12"/>
    </row>
    <row r="980" spans="1:6" x14ac:dyDescent="0.35">
      <c r="A980" s="44"/>
      <c r="E980" s="12"/>
      <c r="F980" s="12"/>
    </row>
    <row r="981" spans="1:6" x14ac:dyDescent="0.35">
      <c r="A981" s="44"/>
      <c r="E981" s="12"/>
    </row>
    <row r="982" spans="1:6" x14ac:dyDescent="0.35">
      <c r="A982" s="44"/>
      <c r="E982" s="12"/>
    </row>
    <row r="983" spans="1:6" x14ac:dyDescent="0.35">
      <c r="A983" s="44"/>
      <c r="E983" s="12"/>
    </row>
    <row r="984" spans="1:6" x14ac:dyDescent="0.35">
      <c r="A984" s="44"/>
      <c r="E984" s="12"/>
    </row>
    <row r="985" spans="1:6" x14ac:dyDescent="0.35">
      <c r="A985" s="44"/>
      <c r="E985" s="12"/>
    </row>
    <row r="986" spans="1:6" x14ac:dyDescent="0.35">
      <c r="A986" s="44"/>
      <c r="E986" s="12"/>
    </row>
    <row r="987" spans="1:6" x14ac:dyDescent="0.35">
      <c r="A987" s="44"/>
      <c r="E987" s="12"/>
    </row>
    <row r="988" spans="1:6" x14ac:dyDescent="0.35">
      <c r="A988" s="44"/>
      <c r="E988" s="12"/>
    </row>
    <row r="989" spans="1:6" x14ac:dyDescent="0.35">
      <c r="A989" s="44"/>
      <c r="E989" s="12"/>
    </row>
  </sheetData>
  <sortState ref="A2:A8">
    <sortCondition ref="A2:A8" customList="Lun.,Mar.,Mer.,Jeu.,Ven."/>
  </sortState>
  <dataValidations count="2">
    <dataValidation type="list" allowBlank="1" showInputMessage="1" showErrorMessage="1" error="Utilisez le menu déroulant" sqref="D3:D989">
      <formula1>#REF!</formula1>
    </dataValidation>
    <dataValidation type="list" allowBlank="1" showInputMessage="1" showErrorMessage="1" error="Utilisez le menu déroulant" sqref="D2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D9"/>
  <sheetViews>
    <sheetView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0.26953125" customWidth="1"/>
    <col min="4" max="4" width="11.7265625" bestFit="1" customWidth="1"/>
    <col min="5" max="5" width="8.36328125" customWidth="1"/>
    <col min="6" max="6" width="11.6328125" customWidth="1"/>
    <col min="7" max="7" width="11.26953125" bestFit="1" customWidth="1"/>
    <col min="8" max="8" width="8.36328125" customWidth="1"/>
    <col min="9" max="9" width="4.36328125" customWidth="1"/>
    <col min="10" max="10" width="14.1796875" bestFit="1" customWidth="1"/>
    <col min="11" max="11" width="7.36328125" bestFit="1" customWidth="1"/>
    <col min="12" max="12" width="10.26953125" bestFit="1" customWidth="1"/>
    <col min="13" max="13" width="11.7265625" bestFit="1" customWidth="1"/>
  </cols>
  <sheetData>
    <row r="3" spans="1:4" x14ac:dyDescent="0.35">
      <c r="A3" s="8" t="s">
        <v>59</v>
      </c>
      <c r="B3" s="8" t="s">
        <v>57</v>
      </c>
    </row>
    <row r="4" spans="1:4" x14ac:dyDescent="0.35">
      <c r="B4" t="s">
        <v>75</v>
      </c>
      <c r="C4" t="s">
        <v>79</v>
      </c>
      <c r="D4" t="s">
        <v>56</v>
      </c>
    </row>
    <row r="5" spans="1:4" x14ac:dyDescent="0.35">
      <c r="A5" s="8" t="s">
        <v>55</v>
      </c>
      <c r="B5" t="s">
        <v>75</v>
      </c>
    </row>
    <row r="6" spans="1:4" x14ac:dyDescent="0.35">
      <c r="A6" s="16" t="s">
        <v>76</v>
      </c>
      <c r="B6" s="15">
        <v>1</v>
      </c>
      <c r="C6" s="15">
        <v>1</v>
      </c>
      <c r="D6" s="15">
        <v>1</v>
      </c>
    </row>
    <row r="7" spans="1:4" x14ac:dyDescent="0.35">
      <c r="A7" s="17" t="s">
        <v>77</v>
      </c>
      <c r="B7" s="15">
        <v>1</v>
      </c>
      <c r="C7" s="15">
        <v>1</v>
      </c>
      <c r="D7" s="15">
        <v>1</v>
      </c>
    </row>
    <row r="8" spans="1:4" x14ac:dyDescent="0.35">
      <c r="A8" s="18" t="s">
        <v>78</v>
      </c>
      <c r="B8" s="15">
        <v>1</v>
      </c>
      <c r="C8" s="15">
        <v>1</v>
      </c>
      <c r="D8" s="15">
        <v>1</v>
      </c>
    </row>
    <row r="9" spans="1:4" x14ac:dyDescent="0.35">
      <c r="A9" s="16" t="s">
        <v>56</v>
      </c>
      <c r="B9" s="15">
        <v>1</v>
      </c>
      <c r="C9" s="15">
        <v>1</v>
      </c>
      <c r="D9" s="15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sqref="A1:XFD1048576"/>
    </sheetView>
  </sheetViews>
  <sheetFormatPr baseColWidth="10" defaultRowHeight="14.5" x14ac:dyDescent="0.35"/>
  <cols>
    <col min="1" max="1" width="12.7265625" style="13" customWidth="1"/>
    <col min="2" max="2" width="13" style="13" customWidth="1"/>
    <col min="3" max="3" width="20.54296875" style="13" customWidth="1"/>
    <col min="4" max="4" width="25.1796875" style="13" customWidth="1"/>
    <col min="5" max="5" width="102.7265625" style="13" customWidth="1"/>
    <col min="6" max="16384" width="10.90625" style="13"/>
  </cols>
  <sheetData>
    <row r="1" spans="1:5" s="14" customFormat="1" x14ac:dyDescent="0.35">
      <c r="A1" s="14" t="s">
        <v>0</v>
      </c>
      <c r="B1" s="14" t="s">
        <v>9</v>
      </c>
      <c r="C1" s="14" t="s">
        <v>10</v>
      </c>
      <c r="D1" s="14" t="s">
        <v>11</v>
      </c>
      <c r="E1" s="14" t="s">
        <v>4</v>
      </c>
    </row>
    <row r="2" spans="1:5" x14ac:dyDescent="0.35">
      <c r="A2" s="45">
        <v>1</v>
      </c>
      <c r="B2" s="40"/>
      <c r="C2" s="40"/>
      <c r="D2" s="40"/>
      <c r="E2" s="40"/>
    </row>
  </sheetData>
  <dataValidations count="2">
    <dataValidation type="list" allowBlank="1" showInputMessage="1" showErrorMessage="1" error="Utilisez le menu déroulant" sqref="B3:C216">
      <formula1>#REF!</formula1>
    </dataValidation>
    <dataValidation type="list" allowBlank="1" showInputMessage="1" showErrorMessage="1" error="Utilisez le menu déroulant" sqref="B2:C2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C8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1.7265625" bestFit="1" customWidth="1"/>
    <col min="4" max="4" width="8.36328125" customWidth="1"/>
    <col min="5" max="5" width="4.36328125" bestFit="1" customWidth="1"/>
    <col min="6" max="6" width="5.54296875" bestFit="1" customWidth="1"/>
    <col min="7" max="7" width="11.7265625" bestFit="1" customWidth="1"/>
  </cols>
  <sheetData>
    <row r="3" spans="1:3" x14ac:dyDescent="0.35">
      <c r="A3" s="8" t="s">
        <v>59</v>
      </c>
      <c r="B3" s="8" t="s">
        <v>57</v>
      </c>
    </row>
    <row r="4" spans="1:3" x14ac:dyDescent="0.35">
      <c r="A4" s="8" t="s">
        <v>55</v>
      </c>
      <c r="B4" t="s">
        <v>75</v>
      </c>
      <c r="C4" t="s">
        <v>56</v>
      </c>
    </row>
    <row r="5" spans="1:3" x14ac:dyDescent="0.35">
      <c r="A5" s="16" t="s">
        <v>76</v>
      </c>
      <c r="B5" s="15">
        <v>1</v>
      </c>
      <c r="C5" s="15">
        <v>1</v>
      </c>
    </row>
    <row r="6" spans="1:3" x14ac:dyDescent="0.35">
      <c r="A6" s="17" t="s">
        <v>77</v>
      </c>
      <c r="B6" s="15">
        <v>1</v>
      </c>
      <c r="C6" s="15">
        <v>1</v>
      </c>
    </row>
    <row r="7" spans="1:3" x14ac:dyDescent="0.35">
      <c r="A7" s="18" t="s">
        <v>78</v>
      </c>
      <c r="B7" s="15">
        <v>1</v>
      </c>
      <c r="C7" s="15">
        <v>1</v>
      </c>
    </row>
    <row r="8" spans="1:3" x14ac:dyDescent="0.35">
      <c r="A8" s="16" t="s">
        <v>56</v>
      </c>
      <c r="B8" s="15">
        <v>1</v>
      </c>
      <c r="C8" s="15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2"/>
  <sheetViews>
    <sheetView workbookViewId="0">
      <selection activeCell="A192" sqref="A1:XFD1048576"/>
    </sheetView>
  </sheetViews>
  <sheetFormatPr baseColWidth="10" defaultRowHeight="14.5" x14ac:dyDescent="0.35"/>
  <cols>
    <col min="1" max="1" width="10.90625" style="13"/>
    <col min="2" max="2" width="12.1796875" style="13" customWidth="1"/>
    <col min="3" max="3" width="13" style="13" customWidth="1"/>
    <col min="4" max="4" width="14.1796875" style="13" customWidth="1"/>
    <col min="5" max="16384" width="10.90625" style="13"/>
  </cols>
  <sheetData>
    <row r="1" spans="1:4" s="14" customFormat="1" x14ac:dyDescent="0.35">
      <c r="A1" s="14" t="s">
        <v>0</v>
      </c>
      <c r="B1" s="14" t="s">
        <v>50</v>
      </c>
      <c r="C1" s="14" t="s">
        <v>43</v>
      </c>
      <c r="D1" s="14" t="s">
        <v>4</v>
      </c>
    </row>
    <row r="2" spans="1:4" x14ac:dyDescent="0.35">
      <c r="A2" s="45">
        <v>1</v>
      </c>
      <c r="B2" s="40"/>
      <c r="C2" s="40"/>
      <c r="D2" s="40"/>
    </row>
  </sheetData>
  <dataValidations count="1">
    <dataValidation type="list" allowBlank="1" showInputMessage="1" showErrorMessage="1" error="Utilisez le menu déroulant" sqref="C2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D9"/>
  <sheetViews>
    <sheetView workbookViewId="0">
      <selection activeCell="A7" sqref="A7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0.26953125" customWidth="1"/>
    <col min="4" max="4" width="11.7265625" bestFit="1" customWidth="1"/>
    <col min="5" max="9" width="11.08984375" bestFit="1" customWidth="1"/>
    <col min="10" max="26" width="12.08984375" bestFit="1" customWidth="1"/>
    <col min="27" max="27" width="9" bestFit="1" customWidth="1"/>
    <col min="28" max="28" width="11.08984375" bestFit="1" customWidth="1"/>
    <col min="29" max="31" width="7.08984375" bestFit="1" customWidth="1"/>
    <col min="32" max="53" width="8.08984375" bestFit="1" customWidth="1"/>
    <col min="54" max="54" width="11.36328125" bestFit="1" customWidth="1"/>
    <col min="55" max="55" width="7.36328125" bestFit="1" customWidth="1"/>
    <col min="56" max="56" width="10.26953125" bestFit="1" customWidth="1"/>
    <col min="57" max="57" width="11.7265625" bestFit="1" customWidth="1"/>
  </cols>
  <sheetData>
    <row r="3" spans="1:4" x14ac:dyDescent="0.35">
      <c r="A3" s="8" t="s">
        <v>59</v>
      </c>
      <c r="B3" s="8" t="s">
        <v>57</v>
      </c>
    </row>
    <row r="4" spans="1:4" x14ac:dyDescent="0.35">
      <c r="B4" t="s">
        <v>75</v>
      </c>
      <c r="C4" t="s">
        <v>79</v>
      </c>
      <c r="D4" t="s">
        <v>56</v>
      </c>
    </row>
    <row r="5" spans="1:4" x14ac:dyDescent="0.35">
      <c r="A5" s="8" t="s">
        <v>55</v>
      </c>
      <c r="B5" t="s">
        <v>75</v>
      </c>
    </row>
    <row r="6" spans="1:4" x14ac:dyDescent="0.35">
      <c r="A6" s="16" t="s">
        <v>76</v>
      </c>
      <c r="B6" s="15">
        <v>1</v>
      </c>
      <c r="C6" s="15">
        <v>1</v>
      </c>
      <c r="D6" s="15">
        <v>1</v>
      </c>
    </row>
    <row r="7" spans="1:4" x14ac:dyDescent="0.35">
      <c r="A7" s="17" t="s">
        <v>77</v>
      </c>
      <c r="B7" s="15">
        <v>1</v>
      </c>
      <c r="C7" s="15">
        <v>1</v>
      </c>
      <c r="D7" s="15">
        <v>1</v>
      </c>
    </row>
    <row r="8" spans="1:4" x14ac:dyDescent="0.35">
      <c r="A8" s="18" t="s">
        <v>78</v>
      </c>
      <c r="B8" s="15">
        <v>1</v>
      </c>
      <c r="C8" s="15">
        <v>1</v>
      </c>
      <c r="D8" s="15">
        <v>1</v>
      </c>
    </row>
    <row r="9" spans="1:4" x14ac:dyDescent="0.35">
      <c r="A9" s="16" t="s">
        <v>56</v>
      </c>
      <c r="B9" s="15">
        <v>1</v>
      </c>
      <c r="C9" s="15">
        <v>1</v>
      </c>
      <c r="D9" s="15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90"/>
  <sheetViews>
    <sheetView workbookViewId="0">
      <selection sqref="A1:XFD1048576"/>
    </sheetView>
  </sheetViews>
  <sheetFormatPr baseColWidth="10" defaultRowHeight="14.5" x14ac:dyDescent="0.35"/>
  <cols>
    <col min="1" max="1" width="10.90625" style="13"/>
    <col min="2" max="2" width="17.26953125" style="13" customWidth="1"/>
    <col min="3" max="3" width="15.453125" style="13" customWidth="1"/>
    <col min="4" max="4" width="12" style="13" customWidth="1"/>
    <col min="5" max="5" width="10.90625" style="13"/>
    <col min="6" max="6" width="117.1796875" style="13" customWidth="1"/>
    <col min="7" max="16384" width="10.90625" style="13"/>
  </cols>
  <sheetData>
    <row r="1" spans="1:6" s="14" customFormat="1" x14ac:dyDescent="0.35">
      <c r="A1" s="14" t="s">
        <v>0</v>
      </c>
      <c r="B1" s="14" t="s">
        <v>2</v>
      </c>
      <c r="C1" s="14" t="s">
        <v>34</v>
      </c>
      <c r="D1" s="14" t="s">
        <v>43</v>
      </c>
      <c r="E1" s="14" t="s">
        <v>44</v>
      </c>
      <c r="F1" s="14" t="s">
        <v>4</v>
      </c>
    </row>
    <row r="2" spans="1:6" x14ac:dyDescent="0.35">
      <c r="A2" s="45">
        <v>1</v>
      </c>
      <c r="B2" s="40"/>
      <c r="C2" s="40"/>
      <c r="D2" s="40"/>
      <c r="E2" s="40"/>
      <c r="F2" s="40"/>
    </row>
    <row r="3" spans="1:6" x14ac:dyDescent="0.35">
      <c r="A3" s="44"/>
    </row>
    <row r="4" spans="1:6" x14ac:dyDescent="0.35">
      <c r="A4" s="44"/>
    </row>
    <row r="5" spans="1:6" x14ac:dyDescent="0.35">
      <c r="A5" s="44"/>
    </row>
    <row r="6" spans="1:6" x14ac:dyDescent="0.35">
      <c r="A6" s="44"/>
    </row>
    <row r="7" spans="1:6" x14ac:dyDescent="0.35">
      <c r="A7" s="44"/>
    </row>
    <row r="8" spans="1:6" x14ac:dyDescent="0.35">
      <c r="A8" s="44"/>
    </row>
    <row r="9" spans="1:6" x14ac:dyDescent="0.35">
      <c r="A9" s="44"/>
    </row>
    <row r="10" spans="1:6" x14ac:dyDescent="0.35">
      <c r="A10" s="44"/>
    </row>
    <row r="11" spans="1:6" x14ac:dyDescent="0.35">
      <c r="A11" s="44"/>
    </row>
    <row r="12" spans="1:6" x14ac:dyDescent="0.35">
      <c r="A12" s="44"/>
    </row>
    <row r="13" spans="1:6" x14ac:dyDescent="0.35">
      <c r="A13" s="44"/>
    </row>
    <row r="14" spans="1:6" x14ac:dyDescent="0.35">
      <c r="A14" s="44"/>
    </row>
    <row r="15" spans="1:6" x14ac:dyDescent="0.35">
      <c r="A15" s="44"/>
    </row>
    <row r="16" spans="1:6" x14ac:dyDescent="0.35">
      <c r="A16" s="44"/>
    </row>
    <row r="17" spans="1:1" x14ac:dyDescent="0.35">
      <c r="A17" s="44"/>
    </row>
    <row r="18" spans="1:1" x14ac:dyDescent="0.35">
      <c r="A18" s="44"/>
    </row>
    <row r="19" spans="1:1" x14ac:dyDescent="0.35">
      <c r="A19" s="44"/>
    </row>
    <row r="20" spans="1:1" x14ac:dyDescent="0.35">
      <c r="A20" s="44"/>
    </row>
    <row r="21" spans="1:1" x14ac:dyDescent="0.35">
      <c r="A21" s="44"/>
    </row>
    <row r="22" spans="1:1" x14ac:dyDescent="0.35">
      <c r="A22" s="44"/>
    </row>
    <row r="23" spans="1:1" x14ac:dyDescent="0.35">
      <c r="A23" s="44"/>
    </row>
    <row r="24" spans="1:1" x14ac:dyDescent="0.35">
      <c r="A24" s="44"/>
    </row>
    <row r="25" spans="1:1" x14ac:dyDescent="0.35">
      <c r="A25" s="44"/>
    </row>
    <row r="26" spans="1:1" x14ac:dyDescent="0.35">
      <c r="A26" s="44"/>
    </row>
    <row r="27" spans="1:1" x14ac:dyDescent="0.35">
      <c r="A27" s="44"/>
    </row>
    <row r="28" spans="1:1" x14ac:dyDescent="0.35">
      <c r="A28" s="44"/>
    </row>
    <row r="29" spans="1:1" x14ac:dyDescent="0.35">
      <c r="A29" s="44"/>
    </row>
    <row r="30" spans="1:1" x14ac:dyDescent="0.35">
      <c r="A30" s="44"/>
    </row>
    <row r="31" spans="1:1" x14ac:dyDescent="0.35">
      <c r="A31" s="44"/>
    </row>
    <row r="32" spans="1:1" x14ac:dyDescent="0.35">
      <c r="A32" s="44"/>
    </row>
    <row r="33" spans="1:1" x14ac:dyDescent="0.35">
      <c r="A33" s="44"/>
    </row>
    <row r="34" spans="1:1" x14ac:dyDescent="0.35">
      <c r="A34" s="44"/>
    </row>
    <row r="35" spans="1:1" x14ac:dyDescent="0.35">
      <c r="A35" s="44"/>
    </row>
    <row r="36" spans="1:1" x14ac:dyDescent="0.35">
      <c r="A36" s="44"/>
    </row>
    <row r="37" spans="1:1" x14ac:dyDescent="0.35">
      <c r="A37" s="44"/>
    </row>
    <row r="38" spans="1:1" x14ac:dyDescent="0.35">
      <c r="A38" s="44"/>
    </row>
    <row r="39" spans="1:1" x14ac:dyDescent="0.35">
      <c r="A39" s="44"/>
    </row>
    <row r="40" spans="1:1" x14ac:dyDescent="0.35">
      <c r="A40" s="44"/>
    </row>
    <row r="41" spans="1:1" x14ac:dyDescent="0.35">
      <c r="A41" s="44"/>
    </row>
    <row r="42" spans="1:1" x14ac:dyDescent="0.35">
      <c r="A42" s="44"/>
    </row>
    <row r="43" spans="1:1" x14ac:dyDescent="0.35">
      <c r="A43" s="44"/>
    </row>
    <row r="44" spans="1:1" x14ac:dyDescent="0.35">
      <c r="A44" s="44"/>
    </row>
    <row r="45" spans="1:1" x14ac:dyDescent="0.35">
      <c r="A45" s="44"/>
    </row>
    <row r="46" spans="1:1" x14ac:dyDescent="0.35">
      <c r="A46" s="44"/>
    </row>
    <row r="47" spans="1:1" x14ac:dyDescent="0.35">
      <c r="A47" s="44"/>
    </row>
    <row r="48" spans="1:1" x14ac:dyDescent="0.35">
      <c r="A48" s="44"/>
    </row>
    <row r="49" spans="1:1" x14ac:dyDescent="0.35">
      <c r="A49" s="44"/>
    </row>
    <row r="50" spans="1:1" x14ac:dyDescent="0.35">
      <c r="A50" s="44"/>
    </row>
    <row r="51" spans="1:1" x14ac:dyDescent="0.35">
      <c r="A51" s="44"/>
    </row>
    <row r="52" spans="1:1" x14ac:dyDescent="0.35">
      <c r="A52" s="44"/>
    </row>
    <row r="53" spans="1:1" x14ac:dyDescent="0.35">
      <c r="A53" s="44"/>
    </row>
    <row r="54" spans="1:1" x14ac:dyDescent="0.35">
      <c r="A54" s="44"/>
    </row>
    <row r="55" spans="1:1" x14ac:dyDescent="0.35">
      <c r="A55" s="44"/>
    </row>
    <row r="56" spans="1:1" x14ac:dyDescent="0.35">
      <c r="A56" s="44"/>
    </row>
    <row r="57" spans="1:1" x14ac:dyDescent="0.35">
      <c r="A57" s="44"/>
    </row>
    <row r="58" spans="1:1" x14ac:dyDescent="0.35">
      <c r="A58" s="44"/>
    </row>
    <row r="59" spans="1:1" x14ac:dyDescent="0.35">
      <c r="A59" s="44"/>
    </row>
    <row r="60" spans="1:1" x14ac:dyDescent="0.35">
      <c r="A60" s="44"/>
    </row>
    <row r="61" spans="1:1" x14ac:dyDescent="0.35">
      <c r="A61" s="44"/>
    </row>
    <row r="62" spans="1:1" x14ac:dyDescent="0.35">
      <c r="A62" s="44"/>
    </row>
    <row r="63" spans="1:1" x14ac:dyDescent="0.35">
      <c r="A63" s="44"/>
    </row>
    <row r="64" spans="1:1" x14ac:dyDescent="0.35">
      <c r="A64" s="44"/>
    </row>
    <row r="65" spans="1:1" x14ac:dyDescent="0.35">
      <c r="A65" s="44"/>
    </row>
    <row r="66" spans="1:1" x14ac:dyDescent="0.35">
      <c r="A66" s="44"/>
    </row>
    <row r="67" spans="1:1" x14ac:dyDescent="0.35">
      <c r="A67" s="44"/>
    </row>
    <row r="68" spans="1:1" x14ac:dyDescent="0.35">
      <c r="A68" s="44"/>
    </row>
    <row r="69" spans="1:1" x14ac:dyDescent="0.35">
      <c r="A69" s="44"/>
    </row>
    <row r="70" spans="1:1" x14ac:dyDescent="0.35">
      <c r="A70" s="44"/>
    </row>
    <row r="71" spans="1:1" x14ac:dyDescent="0.35">
      <c r="A71" s="44"/>
    </row>
    <row r="72" spans="1:1" x14ac:dyDescent="0.35">
      <c r="A72" s="44"/>
    </row>
    <row r="73" spans="1:1" x14ac:dyDescent="0.35">
      <c r="A73" s="44"/>
    </row>
    <row r="74" spans="1:1" x14ac:dyDescent="0.35">
      <c r="A74" s="44"/>
    </row>
    <row r="75" spans="1:1" x14ac:dyDescent="0.35">
      <c r="A75" s="44"/>
    </row>
    <row r="76" spans="1:1" x14ac:dyDescent="0.35">
      <c r="A76" s="44"/>
    </row>
    <row r="77" spans="1:1" x14ac:dyDescent="0.35">
      <c r="A77" s="44"/>
    </row>
    <row r="78" spans="1:1" x14ac:dyDescent="0.35">
      <c r="A78" s="44"/>
    </row>
    <row r="79" spans="1:1" x14ac:dyDescent="0.35">
      <c r="A79" s="44"/>
    </row>
    <row r="80" spans="1:1" x14ac:dyDescent="0.35">
      <c r="A80" s="44"/>
    </row>
    <row r="81" spans="1:1" x14ac:dyDescent="0.35">
      <c r="A81" s="44"/>
    </row>
    <row r="82" spans="1:1" x14ac:dyDescent="0.35">
      <c r="A82" s="44"/>
    </row>
    <row r="83" spans="1:1" x14ac:dyDescent="0.35">
      <c r="A83" s="44"/>
    </row>
    <row r="84" spans="1:1" x14ac:dyDescent="0.35">
      <c r="A84" s="44"/>
    </row>
    <row r="85" spans="1:1" x14ac:dyDescent="0.35">
      <c r="A85" s="44"/>
    </row>
    <row r="86" spans="1:1" x14ac:dyDescent="0.35">
      <c r="A86" s="44"/>
    </row>
    <row r="87" spans="1:1" x14ac:dyDescent="0.35">
      <c r="A87" s="44"/>
    </row>
    <row r="88" spans="1:1" x14ac:dyDescent="0.35">
      <c r="A88" s="44"/>
    </row>
    <row r="89" spans="1:1" x14ac:dyDescent="0.35">
      <c r="A89" s="44"/>
    </row>
    <row r="90" spans="1:1" x14ac:dyDescent="0.35">
      <c r="A90" s="44"/>
    </row>
    <row r="91" spans="1:1" x14ac:dyDescent="0.35">
      <c r="A91" s="44"/>
    </row>
    <row r="92" spans="1:1" x14ac:dyDescent="0.35">
      <c r="A92" s="44"/>
    </row>
    <row r="93" spans="1:1" x14ac:dyDescent="0.35">
      <c r="A93" s="44"/>
    </row>
    <row r="94" spans="1:1" x14ac:dyDescent="0.35">
      <c r="A94" s="44"/>
    </row>
    <row r="95" spans="1:1" x14ac:dyDescent="0.35">
      <c r="A95" s="44"/>
    </row>
    <row r="96" spans="1:1" x14ac:dyDescent="0.35">
      <c r="A96" s="44"/>
    </row>
    <row r="97" spans="1:1" x14ac:dyDescent="0.35">
      <c r="A97" s="44"/>
    </row>
    <row r="98" spans="1:1" x14ac:dyDescent="0.35">
      <c r="A98" s="44"/>
    </row>
    <row r="99" spans="1:1" x14ac:dyDescent="0.35">
      <c r="A99" s="44"/>
    </row>
    <row r="100" spans="1:1" x14ac:dyDescent="0.35">
      <c r="A100" s="44"/>
    </row>
    <row r="101" spans="1:1" x14ac:dyDescent="0.35">
      <c r="A101" s="44"/>
    </row>
    <row r="102" spans="1:1" x14ac:dyDescent="0.35">
      <c r="A102" s="44"/>
    </row>
    <row r="103" spans="1:1" x14ac:dyDescent="0.35">
      <c r="A103" s="44"/>
    </row>
    <row r="104" spans="1:1" x14ac:dyDescent="0.35">
      <c r="A104" s="44"/>
    </row>
    <row r="105" spans="1:1" x14ac:dyDescent="0.35">
      <c r="A105" s="44"/>
    </row>
    <row r="106" spans="1:1" x14ac:dyDescent="0.35">
      <c r="A106" s="44"/>
    </row>
    <row r="107" spans="1:1" x14ac:dyDescent="0.35">
      <c r="A107" s="44"/>
    </row>
    <row r="108" spans="1:1" x14ac:dyDescent="0.35">
      <c r="A108" s="44"/>
    </row>
    <row r="109" spans="1:1" x14ac:dyDescent="0.35">
      <c r="A109" s="44"/>
    </row>
    <row r="110" spans="1:1" x14ac:dyDescent="0.35">
      <c r="A110" s="44"/>
    </row>
    <row r="111" spans="1:1" x14ac:dyDescent="0.35">
      <c r="A111" s="44"/>
    </row>
    <row r="112" spans="1:1" x14ac:dyDescent="0.35">
      <c r="A112" s="44"/>
    </row>
    <row r="113" spans="1:1" x14ac:dyDescent="0.35">
      <c r="A113" s="44"/>
    </row>
    <row r="114" spans="1:1" x14ac:dyDescent="0.35">
      <c r="A114" s="44"/>
    </row>
    <row r="115" spans="1:1" x14ac:dyDescent="0.35">
      <c r="A115" s="44"/>
    </row>
    <row r="116" spans="1:1" x14ac:dyDescent="0.35">
      <c r="A116" s="44"/>
    </row>
    <row r="117" spans="1:1" x14ac:dyDescent="0.35">
      <c r="A117" s="44"/>
    </row>
    <row r="118" spans="1:1" x14ac:dyDescent="0.35">
      <c r="A118" s="44"/>
    </row>
    <row r="119" spans="1:1" x14ac:dyDescent="0.35">
      <c r="A119" s="44"/>
    </row>
    <row r="120" spans="1:1" x14ac:dyDescent="0.35">
      <c r="A120" s="44"/>
    </row>
    <row r="121" spans="1:1" x14ac:dyDescent="0.35">
      <c r="A121" s="44"/>
    </row>
    <row r="122" spans="1:1" x14ac:dyDescent="0.35">
      <c r="A122" s="44"/>
    </row>
    <row r="123" spans="1:1" x14ac:dyDescent="0.35">
      <c r="A123" s="44"/>
    </row>
    <row r="124" spans="1:1" x14ac:dyDescent="0.35">
      <c r="A124" s="44"/>
    </row>
    <row r="125" spans="1:1" x14ac:dyDescent="0.35">
      <c r="A125" s="44"/>
    </row>
    <row r="126" spans="1:1" x14ac:dyDescent="0.35">
      <c r="A126" s="44"/>
    </row>
    <row r="127" spans="1:1" x14ac:dyDescent="0.35">
      <c r="A127" s="44"/>
    </row>
    <row r="128" spans="1:1" x14ac:dyDescent="0.35">
      <c r="A128" s="44"/>
    </row>
    <row r="129" spans="1:1" x14ac:dyDescent="0.35">
      <c r="A129" s="44"/>
    </row>
    <row r="130" spans="1:1" x14ac:dyDescent="0.35">
      <c r="A130" s="44"/>
    </row>
    <row r="131" spans="1:1" x14ac:dyDescent="0.35">
      <c r="A131" s="44"/>
    </row>
    <row r="132" spans="1:1" x14ac:dyDescent="0.35">
      <c r="A132" s="44"/>
    </row>
    <row r="133" spans="1:1" x14ac:dyDescent="0.35">
      <c r="A133" s="44"/>
    </row>
    <row r="134" spans="1:1" x14ac:dyDescent="0.35">
      <c r="A134" s="44"/>
    </row>
    <row r="135" spans="1:1" x14ac:dyDescent="0.35">
      <c r="A135" s="44"/>
    </row>
    <row r="136" spans="1:1" x14ac:dyDescent="0.35">
      <c r="A136" s="44"/>
    </row>
    <row r="137" spans="1:1" x14ac:dyDescent="0.35">
      <c r="A137" s="44"/>
    </row>
    <row r="138" spans="1:1" x14ac:dyDescent="0.35">
      <c r="A138" s="44"/>
    </row>
    <row r="139" spans="1:1" x14ac:dyDescent="0.35">
      <c r="A139" s="44"/>
    </row>
    <row r="140" spans="1:1" x14ac:dyDescent="0.35">
      <c r="A140" s="44"/>
    </row>
    <row r="141" spans="1:1" x14ac:dyDescent="0.35">
      <c r="A141" s="44"/>
    </row>
    <row r="142" spans="1:1" x14ac:dyDescent="0.35">
      <c r="A142" s="44"/>
    </row>
    <row r="143" spans="1:1" x14ac:dyDescent="0.35">
      <c r="A143" s="44"/>
    </row>
    <row r="144" spans="1:1" x14ac:dyDescent="0.35">
      <c r="A144" s="44"/>
    </row>
    <row r="145" spans="1:1" x14ac:dyDescent="0.35">
      <c r="A145" s="44"/>
    </row>
    <row r="146" spans="1:1" x14ac:dyDescent="0.35">
      <c r="A146" s="44"/>
    </row>
    <row r="147" spans="1:1" x14ac:dyDescent="0.35">
      <c r="A147" s="44"/>
    </row>
    <row r="148" spans="1:1" x14ac:dyDescent="0.35">
      <c r="A148" s="44"/>
    </row>
    <row r="149" spans="1:1" x14ac:dyDescent="0.35">
      <c r="A149" s="44"/>
    </row>
    <row r="150" spans="1:1" x14ac:dyDescent="0.35">
      <c r="A150" s="44"/>
    </row>
    <row r="151" spans="1:1" x14ac:dyDescent="0.35">
      <c r="A151" s="44"/>
    </row>
    <row r="152" spans="1:1" x14ac:dyDescent="0.35">
      <c r="A152" s="44"/>
    </row>
    <row r="153" spans="1:1" x14ac:dyDescent="0.35">
      <c r="A153" s="44"/>
    </row>
    <row r="154" spans="1:1" x14ac:dyDescent="0.35">
      <c r="A154" s="44"/>
    </row>
    <row r="155" spans="1:1" x14ac:dyDescent="0.35">
      <c r="A155" s="44"/>
    </row>
    <row r="156" spans="1:1" x14ac:dyDescent="0.35">
      <c r="A156" s="44"/>
    </row>
    <row r="157" spans="1:1" x14ac:dyDescent="0.35">
      <c r="A157" s="44"/>
    </row>
    <row r="158" spans="1:1" x14ac:dyDescent="0.35">
      <c r="A158" s="44"/>
    </row>
    <row r="159" spans="1:1" x14ac:dyDescent="0.35">
      <c r="A159" s="44"/>
    </row>
    <row r="160" spans="1:1" x14ac:dyDescent="0.35">
      <c r="A160" s="44"/>
    </row>
    <row r="161" spans="1:1" x14ac:dyDescent="0.35">
      <c r="A161" s="44"/>
    </row>
    <row r="162" spans="1:1" x14ac:dyDescent="0.35">
      <c r="A162" s="44"/>
    </row>
    <row r="163" spans="1:1" x14ac:dyDescent="0.35">
      <c r="A163" s="44"/>
    </row>
    <row r="164" spans="1:1" x14ac:dyDescent="0.35">
      <c r="A164" s="44"/>
    </row>
    <row r="165" spans="1:1" x14ac:dyDescent="0.35">
      <c r="A165" s="44"/>
    </row>
    <row r="166" spans="1:1" x14ac:dyDescent="0.35">
      <c r="A166" s="44"/>
    </row>
    <row r="167" spans="1:1" x14ac:dyDescent="0.35">
      <c r="A167" s="44"/>
    </row>
    <row r="168" spans="1:1" x14ac:dyDescent="0.35">
      <c r="A168" s="44"/>
    </row>
    <row r="169" spans="1:1" x14ac:dyDescent="0.35">
      <c r="A169" s="44"/>
    </row>
    <row r="170" spans="1:1" x14ac:dyDescent="0.35">
      <c r="A170" s="44"/>
    </row>
    <row r="171" spans="1:1" x14ac:dyDescent="0.35">
      <c r="A171" s="44"/>
    </row>
    <row r="172" spans="1:1" x14ac:dyDescent="0.35">
      <c r="A172" s="44"/>
    </row>
    <row r="173" spans="1:1" x14ac:dyDescent="0.35">
      <c r="A173" s="44"/>
    </row>
    <row r="174" spans="1:1" x14ac:dyDescent="0.35">
      <c r="A174" s="44"/>
    </row>
    <row r="175" spans="1:1" x14ac:dyDescent="0.35">
      <c r="A175" s="44"/>
    </row>
    <row r="176" spans="1:1" x14ac:dyDescent="0.35">
      <c r="A176" s="44"/>
    </row>
    <row r="177" spans="1:1" x14ac:dyDescent="0.35">
      <c r="A177" s="44"/>
    </row>
    <row r="178" spans="1:1" x14ac:dyDescent="0.35">
      <c r="A178" s="44"/>
    </row>
    <row r="179" spans="1:1" x14ac:dyDescent="0.35">
      <c r="A179" s="44"/>
    </row>
    <row r="180" spans="1:1" x14ac:dyDescent="0.35">
      <c r="A180" s="44"/>
    </row>
    <row r="181" spans="1:1" x14ac:dyDescent="0.35">
      <c r="A181" s="44"/>
    </row>
    <row r="182" spans="1:1" x14ac:dyDescent="0.35">
      <c r="A182" s="44"/>
    </row>
    <row r="183" spans="1:1" x14ac:dyDescent="0.35">
      <c r="A183" s="44"/>
    </row>
    <row r="184" spans="1:1" x14ac:dyDescent="0.35">
      <c r="A184" s="44"/>
    </row>
    <row r="185" spans="1:1" x14ac:dyDescent="0.35">
      <c r="A185" s="44"/>
    </row>
    <row r="186" spans="1:1" x14ac:dyDescent="0.35">
      <c r="A186" s="44"/>
    </row>
    <row r="187" spans="1:1" x14ac:dyDescent="0.35">
      <c r="A187" s="44"/>
    </row>
    <row r="188" spans="1:1" x14ac:dyDescent="0.35">
      <c r="A188" s="44"/>
    </row>
    <row r="189" spans="1:1" x14ac:dyDescent="0.35">
      <c r="A189" s="44"/>
    </row>
    <row r="190" spans="1:1" x14ac:dyDescent="0.35">
      <c r="A190" s="44"/>
    </row>
  </sheetData>
  <dataValidations count="2">
    <dataValidation type="list" allowBlank="1" showInputMessage="1" showErrorMessage="1" error="Utilisez le menu déroulant" sqref="D3:E190">
      <formula1>#REF!</formula1>
    </dataValidation>
    <dataValidation type="list" allowBlank="1" showInputMessage="1" showErrorMessage="1" error="Utilisez le menu déroulant" sqref="D2:E2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C8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11.7265625" customWidth="1"/>
    <col min="4" max="4" width="10.54296875" customWidth="1"/>
    <col min="5" max="5" width="8.26953125" customWidth="1"/>
    <col min="6" max="6" width="9.1796875" customWidth="1"/>
    <col min="7" max="7" width="5.54296875" customWidth="1"/>
    <col min="8" max="8" width="11.7265625" bestFit="1" customWidth="1"/>
  </cols>
  <sheetData>
    <row r="3" spans="1:3" x14ac:dyDescent="0.35">
      <c r="A3" s="8" t="s">
        <v>59</v>
      </c>
      <c r="B3" s="8" t="s">
        <v>57</v>
      </c>
    </row>
    <row r="4" spans="1:3" x14ac:dyDescent="0.35">
      <c r="A4" s="8" t="s">
        <v>55</v>
      </c>
      <c r="B4" t="s">
        <v>75</v>
      </c>
      <c r="C4" t="s">
        <v>56</v>
      </c>
    </row>
    <row r="5" spans="1:3" x14ac:dyDescent="0.35">
      <c r="A5" s="16" t="s">
        <v>76</v>
      </c>
      <c r="B5" s="15">
        <v>1</v>
      </c>
      <c r="C5" s="15">
        <v>1</v>
      </c>
    </row>
    <row r="6" spans="1:3" x14ac:dyDescent="0.35">
      <c r="A6" s="17" t="s">
        <v>77</v>
      </c>
      <c r="B6" s="15">
        <v>1</v>
      </c>
      <c r="C6" s="15">
        <v>1</v>
      </c>
    </row>
    <row r="7" spans="1:3" x14ac:dyDescent="0.35">
      <c r="A7" s="18" t="s">
        <v>78</v>
      </c>
      <c r="B7" s="15">
        <v>1</v>
      </c>
      <c r="C7" s="15">
        <v>1</v>
      </c>
    </row>
    <row r="8" spans="1:3" x14ac:dyDescent="0.35">
      <c r="A8" s="16" t="s">
        <v>56</v>
      </c>
      <c r="B8" s="15">
        <v>1</v>
      </c>
      <c r="C8" s="15">
        <v>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zoomScale="90" zoomScaleNormal="90" workbookViewId="0">
      <selection sqref="A1:XFD1048576"/>
    </sheetView>
  </sheetViews>
  <sheetFormatPr baseColWidth="10" defaultRowHeight="14.5" x14ac:dyDescent="0.35"/>
  <cols>
    <col min="1" max="1" width="10.90625" style="13"/>
    <col min="2" max="2" width="16.453125" style="13" bestFit="1" customWidth="1"/>
    <col min="3" max="3" width="13.81640625" style="13" customWidth="1"/>
    <col min="4" max="4" width="21.1796875" style="13" customWidth="1"/>
    <col min="5" max="5" width="18.26953125" style="13" customWidth="1"/>
    <col min="6" max="6" width="22.81640625" style="13" customWidth="1"/>
    <col min="7" max="7" width="30.453125" style="13" customWidth="1"/>
    <col min="8" max="8" width="84.453125" style="13" customWidth="1"/>
    <col min="9" max="9" width="11.453125" style="13" customWidth="1"/>
    <col min="10" max="16384" width="10.90625" style="13"/>
  </cols>
  <sheetData>
    <row r="1" spans="1:8" s="14" customFormat="1" x14ac:dyDescent="0.35">
      <c r="A1" s="14" t="s">
        <v>0</v>
      </c>
      <c r="B1" s="14" t="s">
        <v>34</v>
      </c>
      <c r="C1" s="14" t="s">
        <v>35</v>
      </c>
      <c r="D1" s="14" t="s">
        <v>36</v>
      </c>
      <c r="E1" s="14" t="s">
        <v>2</v>
      </c>
      <c r="F1" s="14" t="s">
        <v>8</v>
      </c>
      <c r="G1" s="14" t="s">
        <v>37</v>
      </c>
      <c r="H1" s="14" t="s">
        <v>4</v>
      </c>
    </row>
    <row r="2" spans="1:8" x14ac:dyDescent="0.35">
      <c r="A2" s="45">
        <v>1</v>
      </c>
      <c r="B2" s="40"/>
      <c r="C2" s="40"/>
      <c r="D2" s="40"/>
      <c r="E2" s="40"/>
      <c r="F2" s="40"/>
      <c r="G2" s="40"/>
      <c r="H2" s="40"/>
    </row>
  </sheetData>
  <dataValidations count="4">
    <dataValidation type="list" allowBlank="1" showInputMessage="1" showErrorMessage="1" error="Utiliser le menu déroulant" sqref="D3:D491">
      <formula1>#REF!</formula1>
    </dataValidation>
    <dataValidation type="list" allowBlank="1" showInputMessage="1" showErrorMessage="1" error="Utilisez le menu déroulant" sqref="C3:C491">
      <formula1>#REF!</formula1>
    </dataValidation>
    <dataValidation type="list" allowBlank="1" showInputMessage="1" showErrorMessage="1" error="Utilisez le menu déroulant" sqref="C2">
      <formula1>#REF!</formula1>
    </dataValidation>
    <dataValidation type="list" allowBlank="1" showInputMessage="1" showErrorMessage="1" error="Utiliser le menu déroulant" sqref="D2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E7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4.90625" customWidth="1"/>
    <col min="3" max="3" width="22.453125" customWidth="1"/>
    <col min="4" max="4" width="18.453125" customWidth="1"/>
    <col min="5" max="5" width="26.36328125" customWidth="1"/>
  </cols>
  <sheetData>
    <row r="3" spans="1:5" x14ac:dyDescent="0.35">
      <c r="A3" s="8" t="s">
        <v>55</v>
      </c>
      <c r="B3" t="s">
        <v>62</v>
      </c>
      <c r="C3" t="s">
        <v>61</v>
      </c>
      <c r="D3" t="s">
        <v>60</v>
      </c>
      <c r="E3" t="s">
        <v>63</v>
      </c>
    </row>
    <row r="4" spans="1:5" x14ac:dyDescent="0.35">
      <c r="A4" s="16" t="s">
        <v>76</v>
      </c>
      <c r="B4" s="15"/>
      <c r="C4" s="15"/>
      <c r="D4" s="15"/>
      <c r="E4" s="15"/>
    </row>
    <row r="5" spans="1:5" x14ac:dyDescent="0.35">
      <c r="A5" s="17" t="s">
        <v>77</v>
      </c>
      <c r="B5" s="15"/>
      <c r="C5" s="15"/>
      <c r="D5" s="15"/>
      <c r="E5" s="15"/>
    </row>
    <row r="6" spans="1:5" x14ac:dyDescent="0.35">
      <c r="A6" s="18" t="s">
        <v>78</v>
      </c>
      <c r="B6" s="15"/>
      <c r="C6" s="15"/>
      <c r="D6" s="15"/>
      <c r="E6" s="15"/>
    </row>
    <row r="7" spans="1:5" x14ac:dyDescent="0.35">
      <c r="A7" s="16" t="s">
        <v>56</v>
      </c>
      <c r="B7" s="15"/>
      <c r="C7" s="15"/>
      <c r="D7" s="15"/>
      <c r="E7" s="1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"/>
  <sheetViews>
    <sheetView workbookViewId="0">
      <selection sqref="A1:XFD1048576"/>
    </sheetView>
  </sheetViews>
  <sheetFormatPr baseColWidth="10" defaultRowHeight="14.5" x14ac:dyDescent="0.35"/>
  <cols>
    <col min="1" max="1" width="10.90625" style="13"/>
    <col min="2" max="2" width="17.26953125" style="13" customWidth="1"/>
    <col min="3" max="3" width="15" style="13" customWidth="1"/>
    <col min="4" max="4" width="11.08984375" style="13" customWidth="1"/>
    <col min="5" max="5" width="18.6328125" style="13" customWidth="1"/>
    <col min="6" max="6" width="92.453125" style="13" customWidth="1"/>
    <col min="7" max="16384" width="10.90625" style="13"/>
  </cols>
  <sheetData>
    <row r="1" spans="1:6" s="14" customFormat="1" x14ac:dyDescent="0.35">
      <c r="A1" s="14" t="s">
        <v>0</v>
      </c>
      <c r="B1" s="14" t="s">
        <v>46</v>
      </c>
      <c r="C1" s="14" t="s">
        <v>47</v>
      </c>
      <c r="D1" s="14" t="s">
        <v>48</v>
      </c>
      <c r="E1" s="14" t="s">
        <v>49</v>
      </c>
      <c r="F1" s="14" t="s">
        <v>4</v>
      </c>
    </row>
    <row r="2" spans="1:6" x14ac:dyDescent="0.35">
      <c r="A2" s="48">
        <v>1</v>
      </c>
      <c r="B2" s="49"/>
      <c r="C2" s="49"/>
      <c r="D2" s="49"/>
      <c r="E2" s="49"/>
      <c r="F2" s="4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Bilan veille</vt:lpstr>
      <vt:lpstr>Calendrier</vt:lpstr>
      <vt:lpstr>TdBord</vt:lpstr>
      <vt:lpstr>Synth_RNC</vt:lpstr>
      <vt:lpstr>RNC</vt:lpstr>
      <vt:lpstr>Synth_NC IF</vt:lpstr>
      <vt:lpstr>NC IF</vt:lpstr>
      <vt:lpstr>Synth_IA</vt:lpstr>
      <vt:lpstr>IA</vt:lpstr>
      <vt:lpstr>Synth_Troubleshooting</vt:lpstr>
      <vt:lpstr>Troubleshooting</vt:lpstr>
      <vt:lpstr>Synth_Anomalie préparation</vt:lpstr>
      <vt:lpstr>Anomalie préparation</vt:lpstr>
      <vt:lpstr>Synth_HSE</vt:lpstr>
      <vt:lpstr>HSE</vt:lpstr>
      <vt:lpstr>_choix</vt:lpstr>
      <vt:lpstr>_JF</vt:lpstr>
      <vt:lpstr>_veille</vt:lpstr>
      <vt:lpstr>'Bilan veille'!Criteres</vt:lpstr>
      <vt:lpstr>'Bilan veille'!Extraire</vt:lpstr>
    </vt:vector>
  </TitlesOfParts>
  <Company>CRYOSTAR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Michel</cp:lastModifiedBy>
  <dcterms:created xsi:type="dcterms:W3CDTF">2020-10-16T11:14:12Z</dcterms:created>
  <dcterms:modified xsi:type="dcterms:W3CDTF">2020-10-23T02:48:49Z</dcterms:modified>
</cp:coreProperties>
</file>