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saisie des heures" sheetId="1" r:id="rId1"/>
    <sheet name="edition mensuelle" sheetId="2" r:id="rId2"/>
  </sheets>
  <definedNames>
    <definedName name="_xlnm._FilterDatabase" localSheetId="0" hidden="1">'saisie des heures'!$A$5:$I$238</definedName>
    <definedName name="_mois">'edition mensuelle'!$B$3</definedName>
    <definedName name="_xlnm.Criteria" localSheetId="1">'edition mensuelle'!$K$1:$L$2</definedName>
    <definedName name="_xlnm.Extract" localSheetId="1">'edition mensuelle'!$A$7:$I$7</definedName>
    <definedName name="MOIS">'saisie des heures'!$D$3</definedName>
    <definedName name="PRENOM">'saisie des heures'!$B$2</definedName>
  </definedNames>
  <calcPr calcId="152511" iterateDelta="1E-4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5" i="2" l="1"/>
  <c r="G5" i="2"/>
  <c r="I5" i="2"/>
  <c r="K2" i="2"/>
  <c r="L2" i="2"/>
  <c r="F3" i="2"/>
  <c r="D3" i="2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G13" i="1"/>
  <c r="G14" i="1"/>
  <c r="G15" i="1"/>
  <c r="G16" i="1"/>
  <c r="I19" i="1"/>
  <c r="I20" i="1"/>
  <c r="I21" i="1"/>
  <c r="I22" i="1"/>
  <c r="I23" i="1"/>
  <c r="I24" i="1"/>
  <c r="I25" i="1"/>
  <c r="G20" i="1"/>
  <c r="G21" i="1"/>
  <c r="G22" i="1"/>
  <c r="G23" i="1"/>
  <c r="I26" i="1"/>
  <c r="I27" i="1"/>
  <c r="I28" i="1"/>
  <c r="I29" i="1"/>
  <c r="I30" i="1"/>
  <c r="I31" i="1"/>
  <c r="I32" i="1"/>
  <c r="G27" i="1"/>
  <c r="G28" i="1"/>
  <c r="G29" i="1"/>
  <c r="G30" i="1"/>
  <c r="G31" i="1"/>
  <c r="I33" i="1"/>
  <c r="I34" i="1"/>
  <c r="I35" i="1"/>
  <c r="I36" i="1"/>
  <c r="I37" i="1"/>
  <c r="I38" i="1"/>
  <c r="I39" i="1"/>
  <c r="G34" i="1"/>
  <c r="G35" i="1"/>
  <c r="G36" i="1"/>
  <c r="G37" i="1"/>
  <c r="G38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C6" i="1"/>
  <c r="C7" i="1"/>
  <c r="C8" i="1"/>
  <c r="C9" i="1"/>
  <c r="C10" i="1"/>
  <c r="C11" i="1"/>
  <c r="C12" i="1"/>
  <c r="G6" i="1"/>
  <c r="G7" i="1"/>
  <c r="G8" i="1"/>
  <c r="G9" i="1"/>
  <c r="G11" i="1"/>
  <c r="C13" i="1"/>
  <c r="C14" i="1"/>
  <c r="C15" i="1"/>
  <c r="C16" i="1"/>
  <c r="C17" i="1"/>
  <c r="C18" i="1"/>
  <c r="C19" i="1"/>
  <c r="G12" i="1"/>
  <c r="G17" i="1"/>
  <c r="G18" i="1"/>
  <c r="C20" i="1"/>
  <c r="C21" i="1"/>
  <c r="C22" i="1"/>
  <c r="C23" i="1"/>
  <c r="C24" i="1"/>
  <c r="C25" i="1"/>
  <c r="C26" i="1"/>
  <c r="G19" i="1"/>
  <c r="G24" i="1"/>
  <c r="G25" i="1"/>
  <c r="C27" i="1"/>
  <c r="C28" i="1"/>
  <c r="C29" i="1"/>
  <c r="C30" i="1"/>
  <c r="C31" i="1"/>
  <c r="C32" i="1"/>
  <c r="C33" i="1"/>
  <c r="G26" i="1"/>
  <c r="G32" i="1"/>
  <c r="C34" i="1"/>
  <c r="C35" i="1"/>
  <c r="C36" i="1"/>
  <c r="C37" i="1"/>
  <c r="C38" i="1"/>
  <c r="C39" i="1"/>
  <c r="C40" i="1"/>
  <c r="G33" i="1"/>
  <c r="G39" i="1"/>
  <c r="C41" i="1"/>
  <c r="C42" i="1"/>
  <c r="C43" i="1"/>
  <c r="C44" i="1"/>
  <c r="C45" i="1"/>
  <c r="C46" i="1"/>
  <c r="C47" i="1"/>
  <c r="G40" i="1"/>
  <c r="G41" i="1"/>
  <c r="G42" i="1"/>
  <c r="G43" i="1"/>
  <c r="G44" i="1"/>
  <c r="G45" i="1"/>
  <c r="G46" i="1"/>
  <c r="C48" i="1"/>
  <c r="C49" i="1"/>
  <c r="C50" i="1"/>
  <c r="C51" i="1"/>
  <c r="C52" i="1"/>
  <c r="C53" i="1"/>
  <c r="C54" i="1"/>
  <c r="G47" i="1"/>
  <c r="G48" i="1"/>
  <c r="G49" i="1"/>
  <c r="G50" i="1"/>
  <c r="G51" i="1"/>
  <c r="G52" i="1"/>
  <c r="G53" i="1"/>
  <c r="C55" i="1"/>
  <c r="C56" i="1"/>
  <c r="C57" i="1"/>
  <c r="C58" i="1"/>
  <c r="C59" i="1"/>
  <c r="C60" i="1"/>
  <c r="C61" i="1"/>
  <c r="G54" i="1"/>
  <c r="G55" i="1"/>
  <c r="G56" i="1"/>
  <c r="G57" i="1"/>
  <c r="G58" i="1"/>
  <c r="G59" i="1"/>
  <c r="G60" i="1"/>
  <c r="C62" i="1"/>
  <c r="C63" i="1"/>
  <c r="C64" i="1"/>
  <c r="C65" i="1"/>
  <c r="C66" i="1"/>
  <c r="C67" i="1"/>
  <c r="C68" i="1"/>
  <c r="G61" i="1"/>
  <c r="G62" i="1"/>
  <c r="G63" i="1"/>
  <c r="G64" i="1"/>
  <c r="G65" i="1"/>
  <c r="G66" i="1"/>
  <c r="G67" i="1"/>
  <c r="C69" i="1"/>
  <c r="C70" i="1"/>
  <c r="C71" i="1"/>
  <c r="C72" i="1"/>
  <c r="C73" i="1"/>
  <c r="C74" i="1"/>
  <c r="C75" i="1"/>
  <c r="G68" i="1"/>
  <c r="G69" i="1"/>
  <c r="G70" i="1"/>
  <c r="G71" i="1"/>
  <c r="G72" i="1"/>
  <c r="G73" i="1"/>
  <c r="G74" i="1"/>
  <c r="C76" i="1"/>
  <c r="C77" i="1"/>
  <c r="C78" i="1"/>
  <c r="C79" i="1"/>
  <c r="C80" i="1"/>
  <c r="C81" i="1"/>
  <c r="C82" i="1"/>
  <c r="G75" i="1"/>
  <c r="G76" i="1"/>
  <c r="G77" i="1"/>
  <c r="G78" i="1"/>
  <c r="G79" i="1"/>
  <c r="G80" i="1"/>
  <c r="G81" i="1"/>
  <c r="C83" i="1"/>
  <c r="C84" i="1"/>
  <c r="C85" i="1"/>
  <c r="C86" i="1"/>
  <c r="C87" i="1"/>
  <c r="C88" i="1"/>
  <c r="C89" i="1"/>
  <c r="G82" i="1"/>
  <c r="G83" i="1"/>
  <c r="G84" i="1"/>
  <c r="G85" i="1"/>
  <c r="G86" i="1"/>
  <c r="G87" i="1"/>
  <c r="G88" i="1"/>
  <c r="C90" i="1"/>
  <c r="C91" i="1"/>
  <c r="C92" i="1"/>
  <c r="C93" i="1"/>
  <c r="C94" i="1"/>
  <c r="C95" i="1"/>
  <c r="C96" i="1"/>
  <c r="G89" i="1"/>
  <c r="G90" i="1"/>
  <c r="G91" i="1"/>
  <c r="G92" i="1"/>
  <c r="G93" i="1"/>
  <c r="G94" i="1"/>
  <c r="G95" i="1"/>
  <c r="C97" i="1"/>
  <c r="C98" i="1"/>
  <c r="C99" i="1"/>
  <c r="C100" i="1"/>
  <c r="C101" i="1"/>
  <c r="C102" i="1"/>
  <c r="C103" i="1"/>
  <c r="G96" i="1"/>
  <c r="G97" i="1"/>
  <c r="G98" i="1"/>
  <c r="G99" i="1"/>
  <c r="G100" i="1"/>
  <c r="G101" i="1"/>
  <c r="G102" i="1"/>
  <c r="C104" i="1"/>
  <c r="C105" i="1"/>
  <c r="C106" i="1"/>
  <c r="C107" i="1"/>
  <c r="C108" i="1"/>
  <c r="C109" i="1"/>
  <c r="C110" i="1"/>
  <c r="G103" i="1"/>
  <c r="G104" i="1"/>
  <c r="G105" i="1"/>
  <c r="G106" i="1"/>
  <c r="G107" i="1"/>
  <c r="G108" i="1"/>
  <c r="G109" i="1"/>
  <c r="C111" i="1"/>
  <c r="C112" i="1"/>
  <c r="C113" i="1"/>
  <c r="C114" i="1"/>
  <c r="C115" i="1"/>
  <c r="C116" i="1"/>
  <c r="C117" i="1"/>
  <c r="G110" i="1"/>
  <c r="G111" i="1"/>
  <c r="G112" i="1"/>
  <c r="G113" i="1"/>
  <c r="G114" i="1"/>
  <c r="G115" i="1"/>
  <c r="G116" i="1"/>
  <c r="C118" i="1"/>
  <c r="C119" i="1"/>
  <c r="C120" i="1"/>
  <c r="C121" i="1"/>
  <c r="C122" i="1"/>
  <c r="C123" i="1"/>
  <c r="C124" i="1"/>
  <c r="G117" i="1"/>
  <c r="G118" i="1"/>
  <c r="G119" i="1"/>
  <c r="G120" i="1"/>
  <c r="G121" i="1"/>
  <c r="G122" i="1"/>
  <c r="G123" i="1"/>
  <c r="C125" i="1"/>
  <c r="C126" i="1"/>
  <c r="C127" i="1"/>
  <c r="C128" i="1"/>
  <c r="C129" i="1"/>
  <c r="C130" i="1"/>
  <c r="C131" i="1"/>
  <c r="G124" i="1"/>
  <c r="G125" i="1"/>
  <c r="G126" i="1"/>
  <c r="G127" i="1"/>
  <c r="G128" i="1"/>
  <c r="G129" i="1"/>
  <c r="G130" i="1"/>
  <c r="C132" i="1"/>
  <c r="C133" i="1"/>
  <c r="C134" i="1"/>
  <c r="C135" i="1"/>
  <c r="C136" i="1"/>
  <c r="C137" i="1"/>
  <c r="C138" i="1"/>
  <c r="G131" i="1"/>
  <c r="G132" i="1"/>
  <c r="G133" i="1"/>
  <c r="G134" i="1"/>
  <c r="G135" i="1"/>
  <c r="G136" i="1"/>
  <c r="G137" i="1"/>
  <c r="C139" i="1"/>
  <c r="C140" i="1"/>
  <c r="C141" i="1"/>
  <c r="C142" i="1"/>
  <c r="C143" i="1"/>
  <c r="C144" i="1"/>
  <c r="C145" i="1"/>
  <c r="G138" i="1"/>
  <c r="G139" i="1"/>
  <c r="G140" i="1"/>
  <c r="G141" i="1"/>
  <c r="G142" i="1"/>
  <c r="G143" i="1"/>
  <c r="G144" i="1"/>
  <c r="C146" i="1"/>
  <c r="C147" i="1"/>
  <c r="C148" i="1"/>
  <c r="C149" i="1"/>
  <c r="C150" i="1"/>
  <c r="C151" i="1"/>
  <c r="C152" i="1"/>
  <c r="G145" i="1"/>
  <c r="G146" i="1"/>
  <c r="G147" i="1"/>
  <c r="G148" i="1"/>
  <c r="G149" i="1"/>
  <c r="G150" i="1"/>
  <c r="G151" i="1"/>
  <c r="C153" i="1"/>
  <c r="C154" i="1"/>
  <c r="C155" i="1"/>
  <c r="C156" i="1"/>
  <c r="C157" i="1"/>
  <c r="C158" i="1"/>
  <c r="C159" i="1"/>
  <c r="G152" i="1"/>
  <c r="G153" i="1"/>
  <c r="G154" i="1"/>
  <c r="G155" i="1"/>
  <c r="G156" i="1"/>
  <c r="G157" i="1"/>
  <c r="G158" i="1"/>
  <c r="C160" i="1"/>
  <c r="C161" i="1"/>
  <c r="C162" i="1"/>
  <c r="C163" i="1"/>
  <c r="C164" i="1"/>
  <c r="C165" i="1"/>
  <c r="C166" i="1"/>
  <c r="G159" i="1"/>
  <c r="G160" i="1"/>
  <c r="G161" i="1"/>
  <c r="G162" i="1"/>
  <c r="G163" i="1"/>
  <c r="G164" i="1"/>
  <c r="G165" i="1"/>
  <c r="C167" i="1"/>
  <c r="C168" i="1"/>
  <c r="C169" i="1"/>
  <c r="C170" i="1"/>
  <c r="C171" i="1"/>
  <c r="C172" i="1"/>
  <c r="C173" i="1"/>
  <c r="G166" i="1"/>
  <c r="G167" i="1"/>
  <c r="G168" i="1"/>
  <c r="G169" i="1"/>
  <c r="G170" i="1"/>
  <c r="G171" i="1"/>
  <c r="G172" i="1"/>
  <c r="C174" i="1"/>
  <c r="C175" i="1"/>
  <c r="C176" i="1"/>
  <c r="C177" i="1"/>
  <c r="C178" i="1"/>
  <c r="C179" i="1"/>
  <c r="C180" i="1"/>
  <c r="G173" i="1"/>
  <c r="G174" i="1"/>
  <c r="G175" i="1"/>
  <c r="G176" i="1"/>
  <c r="G177" i="1"/>
  <c r="G178" i="1"/>
  <c r="G179" i="1"/>
  <c r="C181" i="1"/>
  <c r="C182" i="1"/>
  <c r="C183" i="1"/>
  <c r="C184" i="1"/>
  <c r="C185" i="1"/>
  <c r="C186" i="1"/>
  <c r="C187" i="1"/>
  <c r="G180" i="1"/>
  <c r="G181" i="1"/>
  <c r="G182" i="1"/>
  <c r="G183" i="1"/>
  <c r="G184" i="1"/>
  <c r="G185" i="1"/>
  <c r="G186" i="1"/>
  <c r="C188" i="1"/>
  <c r="C189" i="1"/>
  <c r="C190" i="1"/>
  <c r="C191" i="1"/>
  <c r="C192" i="1"/>
  <c r="C193" i="1"/>
  <c r="C194" i="1"/>
  <c r="G187" i="1"/>
  <c r="G188" i="1"/>
  <c r="G189" i="1"/>
  <c r="G190" i="1"/>
  <c r="G191" i="1"/>
  <c r="G192" i="1"/>
  <c r="G193" i="1"/>
  <c r="C195" i="1"/>
  <c r="C196" i="1"/>
  <c r="C197" i="1"/>
  <c r="C198" i="1"/>
  <c r="C199" i="1"/>
  <c r="C200" i="1"/>
  <c r="C201" i="1"/>
  <c r="G194" i="1"/>
  <c r="G195" i="1"/>
  <c r="G196" i="1"/>
  <c r="G197" i="1"/>
  <c r="G198" i="1"/>
  <c r="G199" i="1"/>
  <c r="G200" i="1"/>
  <c r="C202" i="1"/>
  <c r="C203" i="1"/>
  <c r="C204" i="1"/>
  <c r="C205" i="1"/>
  <c r="C206" i="1"/>
  <c r="C207" i="1"/>
  <c r="C208" i="1"/>
  <c r="G201" i="1"/>
  <c r="G202" i="1"/>
  <c r="G203" i="1"/>
  <c r="G204" i="1"/>
  <c r="G205" i="1"/>
  <c r="G206" i="1"/>
  <c r="G207" i="1"/>
  <c r="C209" i="1"/>
  <c r="C210" i="1"/>
  <c r="C211" i="1"/>
  <c r="C212" i="1"/>
  <c r="C213" i="1"/>
  <c r="C214" i="1"/>
  <c r="C215" i="1"/>
  <c r="G208" i="1"/>
  <c r="G209" i="1"/>
  <c r="G210" i="1"/>
  <c r="G211" i="1"/>
  <c r="G212" i="1"/>
  <c r="G213" i="1"/>
  <c r="G214" i="1"/>
  <c r="C216" i="1"/>
  <c r="C217" i="1"/>
  <c r="C218" i="1"/>
  <c r="C219" i="1"/>
  <c r="C220" i="1"/>
  <c r="C221" i="1"/>
  <c r="C222" i="1"/>
  <c r="G215" i="1"/>
  <c r="G216" i="1"/>
  <c r="G217" i="1"/>
  <c r="G218" i="1"/>
  <c r="G219" i="1"/>
  <c r="G220" i="1"/>
  <c r="G221" i="1"/>
  <c r="C223" i="1"/>
  <c r="C224" i="1"/>
  <c r="C225" i="1"/>
  <c r="C226" i="1"/>
  <c r="C227" i="1"/>
  <c r="C228" i="1"/>
  <c r="C229" i="1"/>
  <c r="G222" i="1"/>
  <c r="G223" i="1"/>
  <c r="G224" i="1"/>
  <c r="G225" i="1"/>
  <c r="G226" i="1"/>
  <c r="G227" i="1"/>
  <c r="G228" i="1"/>
  <c r="C230" i="1"/>
  <c r="C231" i="1"/>
  <c r="C232" i="1"/>
  <c r="C233" i="1"/>
  <c r="C234" i="1"/>
  <c r="C235" i="1"/>
  <c r="C236" i="1"/>
  <c r="G229" i="1"/>
  <c r="G230" i="1"/>
  <c r="G231" i="1"/>
  <c r="G232" i="1"/>
  <c r="G233" i="1"/>
  <c r="G234" i="1"/>
  <c r="G235" i="1"/>
  <c r="C237" i="1"/>
  <c r="C238" i="1"/>
  <c r="G236" i="1"/>
  <c r="G237" i="1"/>
  <c r="G238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</calcChain>
</file>

<file path=xl/sharedStrings.xml><?xml version="1.0" encoding="utf-8"?>
<sst xmlns="http://schemas.openxmlformats.org/spreadsheetml/2006/main" count="94" uniqueCount="32">
  <si>
    <t>FEUIILE D'HEURES SUPPLEMENTAIRE D'</t>
  </si>
  <si>
    <t xml:space="preserve">EMILIE </t>
  </si>
  <si>
    <t>ESSAI</t>
  </si>
  <si>
    <t xml:space="preserve">Début </t>
  </si>
  <si>
    <t xml:space="preserve">Fin </t>
  </si>
  <si>
    <t>Pause</t>
  </si>
  <si>
    <t>Temps de travail</t>
  </si>
  <si>
    <t xml:space="preserve"> CP / ABS</t>
  </si>
  <si>
    <t>LUNDI</t>
  </si>
  <si>
    <t>MARDI</t>
  </si>
  <si>
    <t>MERCREDI</t>
  </si>
  <si>
    <t>JEUDI</t>
  </si>
  <si>
    <t>VENDREDI</t>
  </si>
  <si>
    <t>SAMEDI</t>
  </si>
  <si>
    <t>ABS</t>
  </si>
  <si>
    <t>C.P.</t>
  </si>
  <si>
    <t>FERIE</t>
  </si>
  <si>
    <t>STAROSTA</t>
  </si>
  <si>
    <t>Date</t>
  </si>
  <si>
    <t>Heures sup</t>
  </si>
  <si>
    <t>Jour</t>
  </si>
  <si>
    <t>Semaine</t>
  </si>
  <si>
    <t>DEPUIS LE :</t>
  </si>
  <si>
    <t xml:space="preserve">Temps hebdomadaire </t>
  </si>
  <si>
    <t>Mois :</t>
  </si>
  <si>
    <t/>
  </si>
  <si>
    <t>DIMANCHE</t>
  </si>
  <si>
    <t>semaine 1</t>
  </si>
  <si>
    <t>semaine 2</t>
  </si>
  <si>
    <t>semaine 3</t>
  </si>
  <si>
    <t>semaine 4</t>
  </si>
  <si>
    <t>semaine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</si>
</sst>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[hh]:mm"/>
    <numFmt numFmtId="165" formatCode="mmm\-yyyy"/>
  </numFmts>
  <fonts count="1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mbria"/>
      <family val="1"/>
    </font>
    <font>
      <sz val="16"/>
      <name val="Cambria"/>
      <family val="1"/>
    </font>
    <font>
      <b/>
      <sz val="22"/>
      <color theme="1"/>
      <name val="Calibri"/>
      <family val="2"/>
      <scheme val="minor"/>
    </font>
    <font>
      <sz val="11"/>
      <color theme="4" tint="0.59999389629810485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/>
      <right/>
      <top style="medium">
        <color auto="1"/>
      </top>
      <bottom/>
      <diagonal/>
    </border>
    <border diagonalUp="1"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 style="medium">
        <color auto="1"/>
      </diagonal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 diagonalUp="1">
      <left style="medium">
        <color auto="1"/>
      </left>
      <right style="medium">
        <color auto="1"/>
      </right>
      <top style="medium">
        <color auto="1"/>
      </top>
      <bottom/>
      <diagonal style="medium">
        <color auto="1"/>
      </diagonal>
    </border>
    <border>
      <left style="medium">
        <color auto="1"/>
      </left>
      <right style="medium">
        <color auto="1"/>
      </right>
      <top/>
      <bottom/>
      <diagonal/>
    </border>
    <border diagonalUp="1">
      <left style="medium">
        <color auto="1"/>
      </left>
      <right style="medium">
        <color auto="1"/>
      </right>
      <top/>
      <bottom/>
      <diagonal style="medium">
        <color auto="1"/>
      </diagonal>
    </border>
    <border diagonalUp="1">
      <left style="medium">
        <color auto="1"/>
      </left>
      <right style="medium">
        <color auto="1"/>
      </right>
      <top/>
      <bottom style="medium">
        <color auto="1"/>
      </bottom>
      <diagonal style="medium">
        <color auto="1"/>
      </diagonal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9" fillId="0" borderId="0" applyFont="0" applyFill="0" applyBorder="0" applyAlignment="0" applyProtection="0"/>
  </cellStyleXfs>
  <cellXfs count="40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20" fontId="7" fillId="3" borderId="0" xfId="0" applyNumberFormat="1" applyFont="1" applyFill="1" applyAlignment="1">
      <alignment horizontal="center" vertical="center"/>
    </xf>
    <xf numFmtId="0" fontId="1" fillId="0" borderId="0" xfId="0" applyFont="1"/>
    <xf numFmtId="0" fontId="2" fillId="0" borderId="5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 wrapText="1"/>
    </xf>
    <xf numFmtId="0" fontId="0" fillId="5" borderId="6" xfId="0" applyFill="1" applyBorder="1" applyAlignment="1">
      <alignment horizontal="center" vertical="center" textRotation="45"/>
    </xf>
    <xf numFmtId="20" fontId="0" fillId="0" borderId="0" xfId="0" applyNumberFormat="1" applyBorder="1" applyAlignment="1">
      <alignment horizontal="center" vertical="center"/>
    </xf>
    <xf numFmtId="0" fontId="1" fillId="0" borderId="0" xfId="0" applyFont="1" applyFill="1" applyBorder="1"/>
    <xf numFmtId="0" fontId="0" fillId="0" borderId="0" xfId="0" applyFill="1" applyBorder="1" applyAlignment="1">
      <alignment horizontal="right" vertical="center"/>
    </xf>
    <xf numFmtId="14" fontId="0" fillId="0" borderId="0" xfId="0" applyNumberFormat="1" applyFill="1" applyBorder="1" applyAlignment="1">
      <alignment horizontal="center" vertical="center"/>
    </xf>
    <xf numFmtId="14" fontId="0" fillId="0" borderId="0" xfId="0" applyNumberFormat="1" applyFill="1" applyBorder="1"/>
    <xf numFmtId="0" fontId="2" fillId="0" borderId="7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 wrapText="1"/>
    </xf>
    <xf numFmtId="0" fontId="0" fillId="5" borderId="8" xfId="0" applyFill="1" applyBorder="1" applyAlignment="1">
      <alignment horizontal="center" vertical="center" textRotation="45"/>
    </xf>
    <xf numFmtId="43" fontId="0" fillId="0" borderId="0" xfId="1" applyFont="1"/>
    <xf numFmtId="43" fontId="0" fillId="5" borderId="9" xfId="1" applyFont="1" applyFill="1" applyBorder="1" applyAlignment="1">
      <alignment horizontal="center" vertical="center" textRotation="45"/>
    </xf>
    <xf numFmtId="43" fontId="0" fillId="5" borderId="2" xfId="1" applyFont="1" applyFill="1" applyBorder="1" applyAlignment="1">
      <alignment horizontal="center" vertical="center" textRotation="45"/>
    </xf>
    <xf numFmtId="0" fontId="0" fillId="2" borderId="0" xfId="0" applyFill="1" applyBorder="1"/>
    <xf numFmtId="0" fontId="8" fillId="4" borderId="10" xfId="0" applyFont="1" applyFill="1" applyBorder="1" applyAlignment="1">
      <alignment horizontal="center" vertical="center" wrapText="1"/>
    </xf>
    <xf numFmtId="164" fontId="0" fillId="3" borderId="11" xfId="0" applyNumberFormat="1" applyFill="1" applyBorder="1" applyAlignment="1">
      <alignment horizontal="center" vertical="center"/>
    </xf>
    <xf numFmtId="0" fontId="2" fillId="2" borderId="4" xfId="0" applyFont="1" applyFill="1" applyBorder="1" applyAlignment="1">
      <alignment vertical="center" wrapText="1"/>
    </xf>
    <xf numFmtId="0" fontId="2" fillId="2" borderId="12" xfId="0" applyFont="1" applyFill="1" applyBorder="1" applyAlignment="1">
      <alignment vertical="center" wrapText="1"/>
    </xf>
    <xf numFmtId="0" fontId="2" fillId="2" borderId="3" xfId="0" applyFont="1" applyFill="1" applyBorder="1" applyAlignment="1">
      <alignment vertical="center" wrapText="1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0" fontId="10" fillId="0" borderId="0" xfId="0" applyFont="1"/>
    <xf numFmtId="43" fontId="11" fillId="0" borderId="0" xfId="0" applyNumberFormat="1" applyFont="1"/>
    <xf numFmtId="0" fontId="11" fillId="0" borderId="0" xfId="0" applyFont="1"/>
    <xf numFmtId="0" fontId="12" fillId="0" borderId="0" xfId="0" applyFont="1"/>
    <xf numFmtId="165" fontId="10" fillId="6" borderId="0" xfId="0" applyNumberFormat="1" applyFont="1" applyFill="1"/>
    <xf numFmtId="0" fontId="3" fillId="2" borderId="1" xfId="0" applyFont="1" applyFill="1" applyBorder="1" applyAlignment="1">
      <alignment horizontal="center" vertical="center" wrapText="1"/>
    </xf>
    <xf numFmtId="0" fontId="6" fillId="2" borderId="12" xfId="0" applyFont="1" applyFill="1" applyBorder="1" applyAlignment="1">
      <alignment horizontal="center" vertical="center" wrapText="1"/>
    </xf>
    <xf numFmtId="14" fontId="0" fillId="7" borderId="0" xfId="0" applyNumberFormat="1" applyFill="1" applyAlignment="1">
      <alignment horizontal="center" vertical="center"/>
    </xf>
    <xf numFmtId="0" fontId="4" fillId="7" borderId="0" xfId="0" applyFont="1" applyFill="1" applyBorder="1" applyAlignment="1">
      <alignment horizontal="right" vertical="center" wrapText="1"/>
    </xf>
    <xf numFmtId="0" fontId="5" fillId="7" borderId="0" xfId="0" applyFont="1" applyFill="1" applyBorder="1" applyAlignment="1">
      <alignment horizontal="left" vertical="center" wrapText="1"/>
    </xf>
    <xf numFmtId="43" fontId="13" fillId="0" borderId="0" xfId="1" applyFont="1" applyAlignment="1">
      <alignment horizontal="center"/>
    </xf>
    <xf numFmtId="0" fontId="13" fillId="0" borderId="0" xfId="0" applyFont="1" applyAlignment="1">
      <alignment horizontal="center"/>
    </xf>
  </cellXfs>
  <cellStyles count="2">
    <cellStyle name="Milliers" xfId="1" builtinId="3"/>
    <cellStyle name="Normal" xfId="0" builtinId="0"/>
  </cellStyles>
  <dxfs count="15"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numFmt numFmtId="35" formatCode="_-* #,##0.00\ _€_-;\-* #,##0.00\ _€_-;_-* &quot;-&quot;??\ _€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</dxf>
    <dxf>
      <numFmt numFmtId="25" formatCode="hh:mm"/>
      <alignment horizontal="center" vertical="center" textRotation="0" wrapText="0" indent="0" justifyLastLine="0" shrinkToFit="0" readingOrder="0"/>
    </dxf>
    <dxf>
      <numFmt numFmtId="25" formatCode="hh:mm"/>
      <alignment horizontal="center" vertical="center" textRotation="0" wrapText="0" indent="0" justifyLastLine="0" shrinkToFit="0" readingOrder="0"/>
    </dxf>
    <dxf>
      <numFmt numFmtId="25" formatCode="hh:mm"/>
      <alignment horizontal="center" vertical="center" textRotation="0" wrapText="0" indent="0" justifyLastLine="0" shrinkToFit="0" readingOrder="0"/>
    </dxf>
    <dxf>
      <numFmt numFmtId="25" formatCode="hh:mm"/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border outline="0">
        <top style="medium">
          <color auto="1"/>
        </top>
      </border>
    </dxf>
    <dxf>
      <fill>
        <patternFill>
          <bgColor theme="0" tint="-0.24994659260841701"/>
        </patternFill>
      </fill>
    </dxf>
    <dxf>
      <border>
        <bottom style="thin">
          <color auto="1"/>
        </bottom>
        <vertical/>
        <horizontal/>
      </border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133350</xdr:colOff>
      <xdr:row>4</xdr:row>
      <xdr:rowOff>342900</xdr:rowOff>
    </xdr:from>
    <xdr:to>
      <xdr:col>15</xdr:col>
      <xdr:colOff>133350</xdr:colOff>
      <xdr:row>14</xdr:row>
      <xdr:rowOff>6350</xdr:rowOff>
    </xdr:to>
    <xdr:sp macro="" textlink="">
      <xdr:nvSpPr>
        <xdr:cNvPr id="2" name="Rectangle 1"/>
        <xdr:cNvSpPr/>
      </xdr:nvSpPr>
      <xdr:spPr>
        <a:xfrm>
          <a:off x="8172450" y="1543050"/>
          <a:ext cx="4572000" cy="1974850"/>
        </a:xfrm>
        <a:prstGeom prst="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le relevé des heures</a:t>
          </a:r>
          <a:r>
            <a:rPr lang="fr-FR" sz="1100" baseline="0"/>
            <a:t> se fait ici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mettre à jour nom, prénom et date de début (qui ne changera jamais sauf à vouloir réinitialiser), si la date de début n'est pas un lundi cela peut poser le problème des heures pour la première semaine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ensuite renseigner les heures, les heures sup se claculeront en fin de semaine, donc chaque dimanche même si pas travaillé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on peut automatiser la détection des jours fériés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501650</xdr:colOff>
      <xdr:row>6</xdr:row>
      <xdr:rowOff>438150</xdr:rowOff>
    </xdr:from>
    <xdr:to>
      <xdr:col>14</xdr:col>
      <xdr:colOff>127000</xdr:colOff>
      <xdr:row>11</xdr:row>
      <xdr:rowOff>25400</xdr:rowOff>
    </xdr:to>
    <xdr:sp macro="" textlink="">
      <xdr:nvSpPr>
        <xdr:cNvPr id="2" name="Rectangle 1"/>
        <xdr:cNvSpPr/>
      </xdr:nvSpPr>
      <xdr:spPr>
        <a:xfrm>
          <a:off x="7670800" y="1765300"/>
          <a:ext cx="1911350" cy="977900"/>
        </a:xfrm>
        <a:prstGeom prst="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on a ici une récap pour le mois indiqué en B3 (indiquer un jour quelconque du mois)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5:I238" totalsRowShown="0" tableBorderDxfId="12">
  <tableColumns count="9">
    <tableColumn id="1" name="Semaine" dataDxfId="11">
      <calculatedColumnFormula>IF(WEEKDAY(Tableau1[[#This Row],[Date]],2)=4,"semaine "&amp;_xlfn.ISOWEEKNUM(Tableau1[[#This Row],[Date]]),"")</calculatedColumnFormula>
    </tableColumn>
    <tableColumn id="2" name="Jour" dataDxfId="10">
      <calculatedColumnFormula>UPPER(TEXT(Tableau1[[#This Row],[Date]],"jjjj"))</calculatedColumnFormula>
    </tableColumn>
    <tableColumn id="3" name="Date" dataDxfId="9">
      <calculatedColumnFormula>$C$4+ROW()-ROW(Tableau1[[#Headers],[Date]])-1</calculatedColumnFormula>
    </tableColumn>
    <tableColumn id="4" name="Début " dataDxfId="8"/>
    <tableColumn id="5" name="Fin " dataDxfId="7"/>
    <tableColumn id="6" name="Pause" dataDxfId="6"/>
    <tableColumn id="7" name="Temps de travail" dataDxfId="5">
      <calculatedColumnFormula>Tableau1[[#This Row],[Fin ]]-Tableau1[[#This Row],[Pause]]-Tableau1[[#This Row],[Début ]]</calculatedColumnFormula>
    </tableColumn>
    <tableColumn id="9" name=" CP / ABS" dataDxfId="4"/>
    <tableColumn id="10" name="Heures sup" dataDxfId="3" dataCellStyle="Milliers">
      <calculatedColumnFormula>IF(WEEKDAY(Tableau1[[#This Row],[Date]],2)&lt;7,0,SUM(OFFSET(Tableau1[[#This Row],[Temps de travail]],-7,,7))+COUNTA(OFFSET(Tableau1[[#This Row],[ CP / ABS]],-7,,7))*$F$4/5-$F$4)*24</calculatedColumnFormula>
    </tableColumn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238"/>
  <sheetViews>
    <sheetView showZeros="0" tabSelected="1" workbookViewId="0">
      <pane ySplit="5" topLeftCell="A6" activePane="bottomLeft" state="frozen"/>
      <selection pane="bottomLeft" activeCell="L16" sqref="L16"/>
    </sheetView>
  </sheetViews>
  <sheetFormatPr baseColWidth="10" defaultRowHeight="14.5" x14ac:dyDescent="0.35"/>
  <cols>
    <col min="1" max="1" width="9.90625" customWidth="1"/>
    <col min="3" max="3" width="11.26953125" customWidth="1"/>
    <col min="4" max="6" width="14.453125" customWidth="1"/>
    <col min="7" max="7" width="16.6328125" customWidth="1"/>
    <col min="8" max="8" width="10.81640625" customWidth="1"/>
    <col min="9" max="9" width="12.1796875" style="17" customWidth="1"/>
  </cols>
  <sheetData>
    <row r="1" spans="1:11" ht="15.5" x14ac:dyDescent="0.35">
      <c r="A1" s="20"/>
      <c r="B1" s="33" t="s">
        <v>0</v>
      </c>
      <c r="C1" s="33"/>
      <c r="D1" s="33"/>
      <c r="E1" s="33"/>
      <c r="F1" s="33"/>
      <c r="G1" s="33"/>
    </row>
    <row r="2" spans="1:11" ht="21.75" customHeight="1" x14ac:dyDescent="0.35">
      <c r="A2" s="20"/>
      <c r="B2" s="36" t="s">
        <v>1</v>
      </c>
      <c r="C2" s="36"/>
      <c r="D2" s="36"/>
      <c r="E2" s="37" t="s">
        <v>17</v>
      </c>
      <c r="F2" s="37"/>
      <c r="G2" s="37"/>
    </row>
    <row r="3" spans="1:11" ht="28.5" x14ac:dyDescent="0.35">
      <c r="A3" s="20"/>
      <c r="B3" s="23"/>
      <c r="C3" s="24"/>
      <c r="D3" s="34" t="s">
        <v>2</v>
      </c>
      <c r="E3" s="34"/>
      <c r="F3" s="34"/>
      <c r="G3" s="25"/>
    </row>
    <row r="4" spans="1:11" ht="29" x14ac:dyDescent="0.35">
      <c r="A4" s="1"/>
      <c r="B4" s="2" t="s">
        <v>22</v>
      </c>
      <c r="C4" s="35">
        <v>43829</v>
      </c>
      <c r="D4" s="3"/>
      <c r="E4" s="21" t="s">
        <v>23</v>
      </c>
      <c r="F4" s="22">
        <v>1.4583333333333333</v>
      </c>
      <c r="G4" s="4">
        <v>0</v>
      </c>
      <c r="H4" s="1"/>
    </row>
    <row r="5" spans="1:11" ht="51.5" thickBot="1" x14ac:dyDescent="0.4">
      <c r="A5" s="14" t="s">
        <v>21</v>
      </c>
      <c r="B5" s="14" t="s">
        <v>20</v>
      </c>
      <c r="C5" s="14" t="s">
        <v>18</v>
      </c>
      <c r="D5" s="14" t="s">
        <v>3</v>
      </c>
      <c r="E5" s="14" t="s">
        <v>4</v>
      </c>
      <c r="F5" s="14" t="s">
        <v>5</v>
      </c>
      <c r="G5" s="15" t="s">
        <v>6</v>
      </c>
      <c r="H5" s="16" t="s">
        <v>7</v>
      </c>
      <c r="I5" s="18" t="s">
        <v>19</v>
      </c>
    </row>
    <row r="6" spans="1:11" x14ac:dyDescent="0.35">
      <c r="A6" s="11" t="str">
        <f>IF(WEEKDAY(Tableau1[[#This Row],[Date]],2)=4,"semaine "&amp;_xlfn.ISOWEEKNUM(Tableau1[[#This Row],[Date]]),"")</f>
        <v/>
      </c>
      <c r="B6" s="12" t="str">
        <f>UPPER(TEXT(Tableau1[[#This Row],[Date]],"jjjj"))</f>
        <v>LUNDI</v>
      </c>
      <c r="C6" s="13">
        <f>$C$4+ROW()-ROW(Tableau1[[#Headers],[Date]])-1</f>
        <v>43829</v>
      </c>
      <c r="D6" s="9">
        <v>0.20833333333333334</v>
      </c>
      <c r="E6" s="9">
        <v>0.625</v>
      </c>
      <c r="F6" s="9">
        <v>8.3333333333333329E-2</v>
      </c>
      <c r="G6" s="9">
        <f>Tableau1[[#This Row],[Fin ]]-Tableau1[[#This Row],[Pause]]-Tableau1[[#This Row],[Début ]]</f>
        <v>0.33333333333333326</v>
      </c>
      <c r="H6" s="10"/>
      <c r="I6" s="17">
        <f ca="1">IF(WEEKDAY(Tableau1[[#This Row],[Date]],2)&lt;7,0,SUM(OFFSET(Tableau1[[#This Row],[Temps de travail]],-7,,7))+COUNTA(OFFSET(Tableau1[[#This Row],[ CP / ABS]],-7,,7))*$F$4/5-$F$4)*24</f>
        <v>0</v>
      </c>
      <c r="K6" s="5" t="s">
        <v>14</v>
      </c>
    </row>
    <row r="7" spans="1:11" x14ac:dyDescent="0.35">
      <c r="A7" s="11" t="str">
        <f>IF(WEEKDAY(Tableau1[[#This Row],[Date]],2)=4,"semaine "&amp;_xlfn.ISOWEEKNUM(Tableau1[[#This Row],[Date]]),"")</f>
        <v/>
      </c>
      <c r="B7" s="12" t="str">
        <f>UPPER(TEXT(Tableau1[[#This Row],[Date]],"jjjj"))</f>
        <v>MARDI</v>
      </c>
      <c r="C7" s="13">
        <f>$C$4+ROW()-ROW(Tableau1[[#Headers],[Date]])-1</f>
        <v>43830</v>
      </c>
      <c r="D7" s="9">
        <v>0.20833333333333334</v>
      </c>
      <c r="E7" s="9">
        <v>0.625</v>
      </c>
      <c r="F7" s="9">
        <v>8.3333333333333329E-2</v>
      </c>
      <c r="G7" s="9">
        <f>Tableau1[[#This Row],[Fin ]]-Tableau1[[#This Row],[Pause]]-Tableau1[[#This Row],[Début ]]</f>
        <v>0.33333333333333326</v>
      </c>
      <c r="H7" s="10"/>
      <c r="I7" s="17">
        <f ca="1">IF(WEEKDAY(Tableau1[[#This Row],[Date]],2)&lt;7,0,SUM(OFFSET(Tableau1[[#This Row],[Temps de travail]],-7,,7))+COUNTA(OFFSET(Tableau1[[#This Row],[ CP / ABS]],-7,,7))*$F$4/5-$F$4)*24</f>
        <v>0</v>
      </c>
      <c r="K7" s="5" t="s">
        <v>15</v>
      </c>
    </row>
    <row r="8" spans="1:11" x14ac:dyDescent="0.35">
      <c r="A8" s="11" t="str">
        <f>IF(WEEKDAY(Tableau1[[#This Row],[Date]],2)=4,"semaine "&amp;_xlfn.ISOWEEKNUM(Tableau1[[#This Row],[Date]]),"")</f>
        <v/>
      </c>
      <c r="B8" s="12" t="str">
        <f>UPPER(TEXT(Tableau1[[#This Row],[Date]],"jjjj"))</f>
        <v>MERCREDI</v>
      </c>
      <c r="C8" s="13">
        <f>$C$4+ROW()-ROW(Tableau1[[#Headers],[Date]])-1</f>
        <v>43831</v>
      </c>
      <c r="D8" s="9">
        <v>0.20833333333333334</v>
      </c>
      <c r="E8" s="9">
        <v>0.625</v>
      </c>
      <c r="F8" s="9">
        <v>8.3333333333333329E-2</v>
      </c>
      <c r="G8" s="9">
        <f>Tableau1[[#This Row],[Fin ]]-Tableau1[[#This Row],[Pause]]-Tableau1[[#This Row],[Début ]]</f>
        <v>0.33333333333333326</v>
      </c>
      <c r="H8" s="10"/>
      <c r="I8" s="17">
        <f ca="1">IF(WEEKDAY(Tableau1[[#This Row],[Date]],2)&lt;7,0,SUM(OFFSET(Tableau1[[#This Row],[Temps de travail]],-7,,7))+COUNTA(OFFSET(Tableau1[[#This Row],[ CP / ABS]],-7,,7))*$F$4/5-$F$4)*24</f>
        <v>0</v>
      </c>
      <c r="K8" s="5" t="s">
        <v>16</v>
      </c>
    </row>
    <row r="9" spans="1:11" x14ac:dyDescent="0.35">
      <c r="A9" s="11" t="str">
        <f>IF(WEEKDAY(Tableau1[[#This Row],[Date]],2)=4,"semaine "&amp;_xlfn.ISOWEEKNUM(Tableau1[[#This Row],[Date]]),"")</f>
        <v>semaine 1</v>
      </c>
      <c r="B9" s="12" t="str">
        <f>UPPER(TEXT(Tableau1[[#This Row],[Date]],"jjjj"))</f>
        <v>JEUDI</v>
      </c>
      <c r="C9" s="13">
        <f>$C$4+ROW()-ROW(Tableau1[[#Headers],[Date]])-1</f>
        <v>43832</v>
      </c>
      <c r="D9" s="9">
        <v>0.20833333333333334</v>
      </c>
      <c r="E9" s="9">
        <v>0.625</v>
      </c>
      <c r="F9" s="9">
        <v>8.3333333333333329E-2</v>
      </c>
      <c r="G9" s="9">
        <f>Tableau1[[#This Row],[Fin ]]-Tableau1[[#This Row],[Pause]]-Tableau1[[#This Row],[Début ]]</f>
        <v>0.33333333333333326</v>
      </c>
      <c r="H9" s="10"/>
      <c r="I9" s="17">
        <f ca="1">IF(WEEKDAY(Tableau1[[#This Row],[Date]],2)&lt;7,0,SUM(OFFSET(Tableau1[[#This Row],[Temps de travail]],-7,,7))+COUNTA(OFFSET(Tableau1[[#This Row],[ CP / ABS]],-7,,7))*$F$4/5-$F$4)*24</f>
        <v>0</v>
      </c>
    </row>
    <row r="10" spans="1:11" x14ac:dyDescent="0.35">
      <c r="A10" s="11" t="str">
        <f>IF(WEEKDAY(Tableau1[[#This Row],[Date]],2)=4,"semaine "&amp;_xlfn.ISOWEEKNUM(Tableau1[[#This Row],[Date]]),"")</f>
        <v/>
      </c>
      <c r="B10" s="12" t="str">
        <f>UPPER(TEXT(Tableau1[[#This Row],[Date]],"jjjj"))</f>
        <v>VENDREDI</v>
      </c>
      <c r="C10" s="13">
        <f>$C$4+ROW()-ROW(Tableau1[[#Headers],[Date]])-1</f>
        <v>43833</v>
      </c>
      <c r="D10" s="9"/>
      <c r="E10" s="9"/>
      <c r="F10" s="9"/>
      <c r="G10" s="9"/>
      <c r="H10" s="10" t="s">
        <v>14</v>
      </c>
      <c r="I10" s="17">
        <f ca="1">IF(WEEKDAY(Tableau1[[#This Row],[Date]],2)&lt;7,0,SUM(OFFSET(Tableau1[[#This Row],[Temps de travail]],-7,,7))+COUNTA(OFFSET(Tableau1[[#This Row],[ CP / ABS]],-7,,7))*$F$4/5-$F$4)*24</f>
        <v>0</v>
      </c>
    </row>
    <row r="11" spans="1:11" x14ac:dyDescent="0.35">
      <c r="A11" s="11" t="str">
        <f>IF(WEEKDAY(Tableau1[[#This Row],[Date]],2)=4,"semaine "&amp;_xlfn.ISOWEEKNUM(Tableau1[[#This Row],[Date]]),"")</f>
        <v/>
      </c>
      <c r="B11" s="12" t="str">
        <f>UPPER(TEXT(Tableau1[[#This Row],[Date]],"jjjj"))</f>
        <v>SAMEDI</v>
      </c>
      <c r="C11" s="13">
        <f>$C$4+ROW()-ROW(Tableau1[[#Headers],[Date]])-1</f>
        <v>43834</v>
      </c>
      <c r="D11" s="9"/>
      <c r="E11" s="9"/>
      <c r="F11" s="9"/>
      <c r="G11" s="9">
        <f>Tableau1[[#This Row],[Fin ]]-Tableau1[[#This Row],[Pause]]-Tableau1[[#This Row],[Début ]]</f>
        <v>0</v>
      </c>
      <c r="H11" s="10"/>
      <c r="I11" s="17">
        <f ca="1">IF(WEEKDAY(Tableau1[[#This Row],[Date]],2)&lt;7,0,SUM(OFFSET(Tableau1[[#This Row],[Temps de travail]],-7,,7))+COUNTA(OFFSET(Tableau1[[#This Row],[ CP / ABS]],-7,,7))*$F$4/5-$F$4)*24</f>
        <v>0</v>
      </c>
    </row>
    <row r="12" spans="1:11" x14ac:dyDescent="0.35">
      <c r="A12" s="11" t="str">
        <f>IF(WEEKDAY(Tableau1[[#This Row],[Date]],2)=4,"semaine "&amp;_xlfn.ISOWEEKNUM(Tableau1[[#This Row],[Date]]),"")</f>
        <v/>
      </c>
      <c r="B12" s="12" t="str">
        <f>UPPER(TEXT(Tableau1[[#This Row],[Date]],"jjjj"))</f>
        <v>DIMANCHE</v>
      </c>
      <c r="C12" s="13">
        <f>$C$4+ROW()-ROW(Tableau1[[#Headers],[Date]])-1</f>
        <v>43835</v>
      </c>
      <c r="D12" s="9"/>
      <c r="E12" s="9"/>
      <c r="F12" s="9"/>
      <c r="G12" s="9">
        <f>Tableau1[[#This Row],[Fin ]]-Tableau1[[#This Row],[Pause]]-Tableau1[[#This Row],[Début ]]</f>
        <v>0</v>
      </c>
      <c r="H12" s="10"/>
      <c r="I12" s="17">
        <f ca="1">IF(WEEKDAY(Tableau1[[#This Row],[Date]],2)&lt;7,0,SUM(OFFSET(Tableau1[[#This Row],[Temps de travail]],-7,,7))+COUNTA(OFFSET(Tableau1[[#This Row],[ CP / ABS]],-7,,7))*$F$4/5-$F$4)*24</f>
        <v>10.999999999999993</v>
      </c>
    </row>
    <row r="13" spans="1:11" x14ac:dyDescent="0.35">
      <c r="A13" s="11" t="str">
        <f>IF(WEEKDAY(Tableau1[[#This Row],[Date]],2)=4,"semaine "&amp;_xlfn.ISOWEEKNUM(Tableau1[[#This Row],[Date]]),"")</f>
        <v/>
      </c>
      <c r="B13" s="12" t="str">
        <f>UPPER(TEXT(Tableau1[[#This Row],[Date]],"jjjj"))</f>
        <v>LUNDI</v>
      </c>
      <c r="C13" s="13">
        <f>$C$4+ROW()-ROW(Tableau1[[#Headers],[Date]])-1</f>
        <v>43836</v>
      </c>
      <c r="D13" s="9">
        <v>0.20833333333333334</v>
      </c>
      <c r="E13" s="9">
        <v>0.625</v>
      </c>
      <c r="F13" s="9">
        <v>8.3333333333333329E-2</v>
      </c>
      <c r="G13" s="9">
        <f>Tableau1[[#This Row],[Fin ]]-Tableau1[[#This Row],[Pause]]-Tableau1[[#This Row],[Début ]]</f>
        <v>0.33333333333333326</v>
      </c>
      <c r="H13" s="10"/>
      <c r="I13" s="17">
        <f ca="1">IF(WEEKDAY(Tableau1[[#This Row],[Date]],2)&lt;7,0,SUM(OFFSET(Tableau1[[#This Row],[Temps de travail]],-7,,7))+COUNTA(OFFSET(Tableau1[[#This Row],[ CP / ABS]],-7,,7))*$F$4/5-$F$4)*24</f>
        <v>0</v>
      </c>
    </row>
    <row r="14" spans="1:11" x14ac:dyDescent="0.35">
      <c r="A14" s="11" t="str">
        <f>IF(WEEKDAY(Tableau1[[#This Row],[Date]],2)=4,"semaine "&amp;_xlfn.ISOWEEKNUM(Tableau1[[#This Row],[Date]]),"")</f>
        <v/>
      </c>
      <c r="B14" s="12" t="str">
        <f>UPPER(TEXT(Tableau1[[#This Row],[Date]],"jjjj"))</f>
        <v>MARDI</v>
      </c>
      <c r="C14" s="13">
        <f>$C$4+ROW()-ROW(Tableau1[[#Headers],[Date]])-1</f>
        <v>43837</v>
      </c>
      <c r="D14" s="9">
        <v>0.20833333333333334</v>
      </c>
      <c r="E14" s="9">
        <v>0.625</v>
      </c>
      <c r="F14" s="9">
        <v>8.3333333333333329E-2</v>
      </c>
      <c r="G14" s="9">
        <f>Tableau1[[#This Row],[Fin ]]-Tableau1[[#This Row],[Pause]]-Tableau1[[#This Row],[Début ]]</f>
        <v>0.33333333333333326</v>
      </c>
      <c r="H14" s="10"/>
      <c r="I14" s="17">
        <f ca="1">IF(WEEKDAY(Tableau1[[#This Row],[Date]],2)&lt;7,0,SUM(OFFSET(Tableau1[[#This Row],[Temps de travail]],-7,,7))+COUNTA(OFFSET(Tableau1[[#This Row],[ CP / ABS]],-7,,7))*$F$4/5-$F$4)*24</f>
        <v>0</v>
      </c>
    </row>
    <row r="15" spans="1:11" x14ac:dyDescent="0.35">
      <c r="A15" s="11" t="str">
        <f>IF(WEEKDAY(Tableau1[[#This Row],[Date]],2)=4,"semaine "&amp;_xlfn.ISOWEEKNUM(Tableau1[[#This Row],[Date]]),"")</f>
        <v/>
      </c>
      <c r="B15" s="12" t="str">
        <f>UPPER(TEXT(Tableau1[[#This Row],[Date]],"jjjj"))</f>
        <v>MERCREDI</v>
      </c>
      <c r="C15" s="13">
        <f>$C$4+ROW()-ROW(Tableau1[[#Headers],[Date]])-1</f>
        <v>43838</v>
      </c>
      <c r="D15" s="9">
        <v>0.20833333333333334</v>
      </c>
      <c r="E15" s="9">
        <v>0.625</v>
      </c>
      <c r="F15" s="9">
        <v>8.3333333333333329E-2</v>
      </c>
      <c r="G15" s="9">
        <f>Tableau1[[#This Row],[Fin ]]-Tableau1[[#This Row],[Pause]]-Tableau1[[#This Row],[Début ]]</f>
        <v>0.33333333333333326</v>
      </c>
      <c r="H15" s="10"/>
      <c r="I15" s="17">
        <f ca="1">IF(WEEKDAY(Tableau1[[#This Row],[Date]],2)&lt;7,0,SUM(OFFSET(Tableau1[[#This Row],[Temps de travail]],-7,,7))+COUNTA(OFFSET(Tableau1[[#This Row],[ CP / ABS]],-7,,7))*$F$4/5-$F$4)*24</f>
        <v>0</v>
      </c>
    </row>
    <row r="16" spans="1:11" x14ac:dyDescent="0.35">
      <c r="A16" s="11" t="str">
        <f>IF(WEEKDAY(Tableau1[[#This Row],[Date]],2)=4,"semaine "&amp;_xlfn.ISOWEEKNUM(Tableau1[[#This Row],[Date]]),"")</f>
        <v>semaine 2</v>
      </c>
      <c r="B16" s="12" t="str">
        <f>UPPER(TEXT(Tableau1[[#This Row],[Date]],"jjjj"))</f>
        <v>JEUDI</v>
      </c>
      <c r="C16" s="13">
        <f>$C$4+ROW()-ROW(Tableau1[[#Headers],[Date]])-1</f>
        <v>43839</v>
      </c>
      <c r="D16" s="9">
        <v>0.20833333333333334</v>
      </c>
      <c r="E16" s="9">
        <v>0.625</v>
      </c>
      <c r="F16" s="9">
        <v>8.3333333333333329E-2</v>
      </c>
      <c r="G16" s="9">
        <f>Tableau1[[#This Row],[Fin ]]-Tableau1[[#This Row],[Pause]]-Tableau1[[#This Row],[Début ]]</f>
        <v>0.33333333333333326</v>
      </c>
      <c r="H16" s="10"/>
      <c r="I16" s="17">
        <f ca="1">IF(WEEKDAY(Tableau1[[#This Row],[Date]],2)&lt;7,0,SUM(OFFSET(Tableau1[[#This Row],[Temps de travail]],-7,,7))+COUNTA(OFFSET(Tableau1[[#This Row],[ CP / ABS]],-7,,7))*$F$4/5-$F$4)*24</f>
        <v>0</v>
      </c>
    </row>
    <row r="17" spans="1:9" x14ac:dyDescent="0.35">
      <c r="A17" s="11" t="str">
        <f>IF(WEEKDAY(Tableau1[[#This Row],[Date]],2)=4,"semaine "&amp;_xlfn.ISOWEEKNUM(Tableau1[[#This Row],[Date]]),"")</f>
        <v/>
      </c>
      <c r="B17" s="12" t="str">
        <f>UPPER(TEXT(Tableau1[[#This Row],[Date]],"jjjj"))</f>
        <v>VENDREDI</v>
      </c>
      <c r="C17" s="13">
        <f>$C$4+ROW()-ROW(Tableau1[[#Headers],[Date]])-1</f>
        <v>43840</v>
      </c>
      <c r="D17" s="9"/>
      <c r="E17" s="9"/>
      <c r="F17" s="9"/>
      <c r="G17" s="9">
        <f>Tableau1[[#This Row],[Fin ]]-Tableau1[[#This Row],[Pause]]-Tableau1[[#This Row],[Début ]]</f>
        <v>0</v>
      </c>
      <c r="H17" s="10"/>
      <c r="I17" s="17">
        <f ca="1">IF(WEEKDAY(Tableau1[[#This Row],[Date]],2)&lt;7,0,SUM(OFFSET(Tableau1[[#This Row],[Temps de travail]],-7,,7))+COUNTA(OFFSET(Tableau1[[#This Row],[ CP / ABS]],-7,,7))*$F$4/5-$F$4)*24</f>
        <v>0</v>
      </c>
    </row>
    <row r="18" spans="1:9" x14ac:dyDescent="0.35">
      <c r="A18" s="11" t="str">
        <f>IF(WEEKDAY(Tableau1[[#This Row],[Date]],2)=4,"semaine "&amp;_xlfn.ISOWEEKNUM(Tableau1[[#This Row],[Date]]),"")</f>
        <v/>
      </c>
      <c r="B18" s="12" t="str">
        <f>UPPER(TEXT(Tableau1[[#This Row],[Date]],"jjjj"))</f>
        <v>SAMEDI</v>
      </c>
      <c r="C18" s="13">
        <f>$C$4+ROW()-ROW(Tableau1[[#Headers],[Date]])-1</f>
        <v>43841</v>
      </c>
      <c r="D18" s="9"/>
      <c r="E18" s="9"/>
      <c r="F18" s="9"/>
      <c r="G18" s="9">
        <f>Tableau1[[#This Row],[Fin ]]-Tableau1[[#This Row],[Pause]]-Tableau1[[#This Row],[Début ]]</f>
        <v>0</v>
      </c>
      <c r="H18" s="10"/>
      <c r="I18" s="17">
        <f ca="1">IF(WEEKDAY(Tableau1[[#This Row],[Date]],2)&lt;7,0,SUM(OFFSET(Tableau1[[#This Row],[Temps de travail]],-7,,7))+COUNTA(OFFSET(Tableau1[[#This Row],[ CP / ABS]],-7,,7))*$F$4/5-$F$4)*24</f>
        <v>0</v>
      </c>
    </row>
    <row r="19" spans="1:9" x14ac:dyDescent="0.35">
      <c r="A19" s="11" t="str">
        <f>IF(WEEKDAY(Tableau1[[#This Row],[Date]],2)=4,"semaine "&amp;_xlfn.ISOWEEKNUM(Tableau1[[#This Row],[Date]]),"")</f>
        <v/>
      </c>
      <c r="B19" s="12" t="str">
        <f>UPPER(TEXT(Tableau1[[#This Row],[Date]],"jjjj"))</f>
        <v>DIMANCHE</v>
      </c>
      <c r="C19" s="13">
        <f>$C$4+ROW()-ROW(Tableau1[[#Headers],[Date]])-1</f>
        <v>43842</v>
      </c>
      <c r="D19" s="9"/>
      <c r="E19" s="9"/>
      <c r="F19" s="9"/>
      <c r="G19" s="9">
        <f>Tableau1[[#This Row],[Fin ]]-Tableau1[[#This Row],[Pause]]-Tableau1[[#This Row],[Début ]]</f>
        <v>0</v>
      </c>
      <c r="H19" s="10"/>
      <c r="I19" s="17">
        <f ca="1">IF(WEEKDAY(Tableau1[[#This Row],[Date]],2)&lt;7,0,SUM(OFFSET(Tableau1[[#This Row],[Temps de travail]],-7,,7))+COUNTA(OFFSET(Tableau1[[#This Row],[ CP / ABS]],-7,,7))*$F$4/5-$F$4)*24</f>
        <v>-3.0000000000000053</v>
      </c>
    </row>
    <row r="20" spans="1:9" x14ac:dyDescent="0.35">
      <c r="A20" s="11" t="str">
        <f>IF(WEEKDAY(Tableau1[[#This Row],[Date]],2)=4,"semaine "&amp;_xlfn.ISOWEEKNUM(Tableau1[[#This Row],[Date]]),"")</f>
        <v/>
      </c>
      <c r="B20" s="12" t="str">
        <f>UPPER(TEXT(Tableau1[[#This Row],[Date]],"jjjj"))</f>
        <v>LUNDI</v>
      </c>
      <c r="C20" s="13">
        <f>$C$4+ROW()-ROW(Tableau1[[#Headers],[Date]])-1</f>
        <v>43843</v>
      </c>
      <c r="D20" s="9">
        <v>0.20833333333333334</v>
      </c>
      <c r="E20" s="9">
        <v>0.625</v>
      </c>
      <c r="F20" s="9">
        <v>8.3333333333333329E-2</v>
      </c>
      <c r="G20" s="9">
        <f>Tableau1[[#This Row],[Fin ]]-Tableau1[[#This Row],[Pause]]-Tableau1[[#This Row],[Début ]]</f>
        <v>0.33333333333333326</v>
      </c>
      <c r="H20" s="10"/>
      <c r="I20" s="17">
        <f ca="1">IF(WEEKDAY(Tableau1[[#This Row],[Date]],2)&lt;7,0,SUM(OFFSET(Tableau1[[#This Row],[Temps de travail]],-7,,7))+COUNTA(OFFSET(Tableau1[[#This Row],[ CP / ABS]],-7,,7))*$F$4/5-$F$4)*24</f>
        <v>0</v>
      </c>
    </row>
    <row r="21" spans="1:9" x14ac:dyDescent="0.35">
      <c r="A21" s="11" t="str">
        <f>IF(WEEKDAY(Tableau1[[#This Row],[Date]],2)=4,"semaine "&amp;_xlfn.ISOWEEKNUM(Tableau1[[#This Row],[Date]]),"")</f>
        <v/>
      </c>
      <c r="B21" s="12" t="str">
        <f>UPPER(TEXT(Tableau1[[#This Row],[Date]],"jjjj"))</f>
        <v>MARDI</v>
      </c>
      <c r="C21" s="13">
        <f>$C$4+ROW()-ROW(Tableau1[[#Headers],[Date]])-1</f>
        <v>43844</v>
      </c>
      <c r="D21" s="9">
        <v>0.20833333333333334</v>
      </c>
      <c r="E21" s="9">
        <v>0.625</v>
      </c>
      <c r="F21" s="9">
        <v>8.3333333333333329E-2</v>
      </c>
      <c r="G21" s="9">
        <f>Tableau1[[#This Row],[Fin ]]-Tableau1[[#This Row],[Pause]]-Tableau1[[#This Row],[Début ]]</f>
        <v>0.33333333333333326</v>
      </c>
      <c r="H21" s="10"/>
      <c r="I21" s="17">
        <f ca="1">IF(WEEKDAY(Tableau1[[#This Row],[Date]],2)&lt;7,0,SUM(OFFSET(Tableau1[[#This Row],[Temps de travail]],-7,,7))+COUNTA(OFFSET(Tableau1[[#This Row],[ CP / ABS]],-7,,7))*$F$4/5-$F$4)*24</f>
        <v>0</v>
      </c>
    </row>
    <row r="22" spans="1:9" x14ac:dyDescent="0.35">
      <c r="A22" s="11" t="str">
        <f>IF(WEEKDAY(Tableau1[[#This Row],[Date]],2)=4,"semaine "&amp;_xlfn.ISOWEEKNUM(Tableau1[[#This Row],[Date]]),"")</f>
        <v/>
      </c>
      <c r="B22" s="12" t="str">
        <f>UPPER(TEXT(Tableau1[[#This Row],[Date]],"jjjj"))</f>
        <v>MERCREDI</v>
      </c>
      <c r="C22" s="13">
        <f>$C$4+ROW()-ROW(Tableau1[[#Headers],[Date]])-1</f>
        <v>43845</v>
      </c>
      <c r="D22" s="9">
        <v>0.20833333333333334</v>
      </c>
      <c r="E22" s="9">
        <v>0.625</v>
      </c>
      <c r="F22" s="9">
        <v>8.3333333333333329E-2</v>
      </c>
      <c r="G22" s="9">
        <f>Tableau1[[#This Row],[Fin ]]-Tableau1[[#This Row],[Pause]]-Tableau1[[#This Row],[Début ]]</f>
        <v>0.33333333333333326</v>
      </c>
      <c r="H22" s="10"/>
      <c r="I22" s="17">
        <f ca="1">IF(WEEKDAY(Tableau1[[#This Row],[Date]],2)&lt;7,0,SUM(OFFSET(Tableau1[[#This Row],[Temps de travail]],-7,,7))+COUNTA(OFFSET(Tableau1[[#This Row],[ CP / ABS]],-7,,7))*$F$4/5-$F$4)*24</f>
        <v>0</v>
      </c>
    </row>
    <row r="23" spans="1:9" x14ac:dyDescent="0.35">
      <c r="A23" s="11" t="str">
        <f>IF(WEEKDAY(Tableau1[[#This Row],[Date]],2)=4,"semaine "&amp;_xlfn.ISOWEEKNUM(Tableau1[[#This Row],[Date]]),"")</f>
        <v>semaine 3</v>
      </c>
      <c r="B23" s="12" t="str">
        <f>UPPER(TEXT(Tableau1[[#This Row],[Date]],"jjjj"))</f>
        <v>JEUDI</v>
      </c>
      <c r="C23" s="13">
        <f>$C$4+ROW()-ROW(Tableau1[[#Headers],[Date]])-1</f>
        <v>43846</v>
      </c>
      <c r="D23" s="9">
        <v>0.20833333333333334</v>
      </c>
      <c r="E23" s="9">
        <v>0.625</v>
      </c>
      <c r="F23" s="9">
        <v>8.3333333333333329E-2</v>
      </c>
      <c r="G23" s="9">
        <f>Tableau1[[#This Row],[Fin ]]-Tableau1[[#This Row],[Pause]]-Tableau1[[#This Row],[Début ]]</f>
        <v>0.33333333333333326</v>
      </c>
      <c r="H23" s="10"/>
      <c r="I23" s="17">
        <f ca="1">IF(WEEKDAY(Tableau1[[#This Row],[Date]],2)&lt;7,0,SUM(OFFSET(Tableau1[[#This Row],[Temps de travail]],-7,,7))+COUNTA(OFFSET(Tableau1[[#This Row],[ CP / ABS]],-7,,7))*$F$4/5-$F$4)*24</f>
        <v>0</v>
      </c>
    </row>
    <row r="24" spans="1:9" x14ac:dyDescent="0.35">
      <c r="A24" s="11" t="str">
        <f>IF(WEEKDAY(Tableau1[[#This Row],[Date]],2)=4,"semaine "&amp;_xlfn.ISOWEEKNUM(Tableau1[[#This Row],[Date]]),"")</f>
        <v/>
      </c>
      <c r="B24" s="12" t="str">
        <f>UPPER(TEXT(Tableau1[[#This Row],[Date]],"jjjj"))</f>
        <v>VENDREDI</v>
      </c>
      <c r="C24" s="13">
        <f>$C$4+ROW()-ROW(Tableau1[[#Headers],[Date]])-1</f>
        <v>43847</v>
      </c>
      <c r="D24" s="9"/>
      <c r="E24" s="9"/>
      <c r="F24" s="9"/>
      <c r="G24" s="9">
        <f>Tableau1[[#This Row],[Fin ]]-Tableau1[[#This Row],[Pause]]-Tableau1[[#This Row],[Début ]]</f>
        <v>0</v>
      </c>
      <c r="H24" s="10"/>
      <c r="I24" s="17">
        <f ca="1">IF(WEEKDAY(Tableau1[[#This Row],[Date]],2)&lt;7,0,SUM(OFFSET(Tableau1[[#This Row],[Temps de travail]],-7,,7))+COUNTA(OFFSET(Tableau1[[#This Row],[ CP / ABS]],-7,,7))*$F$4/5-$F$4)*24</f>
        <v>0</v>
      </c>
    </row>
    <row r="25" spans="1:9" x14ac:dyDescent="0.35">
      <c r="A25" s="11" t="str">
        <f>IF(WEEKDAY(Tableau1[[#This Row],[Date]],2)=4,"semaine "&amp;_xlfn.ISOWEEKNUM(Tableau1[[#This Row],[Date]]),"")</f>
        <v/>
      </c>
      <c r="B25" s="12" t="str">
        <f>UPPER(TEXT(Tableau1[[#This Row],[Date]],"jjjj"))</f>
        <v>SAMEDI</v>
      </c>
      <c r="C25" s="13">
        <f>$C$4+ROW()-ROW(Tableau1[[#Headers],[Date]])-1</f>
        <v>43848</v>
      </c>
      <c r="D25" s="9"/>
      <c r="E25" s="9"/>
      <c r="F25" s="9"/>
      <c r="G25" s="9">
        <f>Tableau1[[#This Row],[Fin ]]-Tableau1[[#This Row],[Pause]]-Tableau1[[#This Row],[Début ]]</f>
        <v>0</v>
      </c>
      <c r="H25" s="10"/>
      <c r="I25" s="17">
        <f ca="1">IF(WEEKDAY(Tableau1[[#This Row],[Date]],2)&lt;7,0,SUM(OFFSET(Tableau1[[#This Row],[Temps de travail]],-7,,7))+COUNTA(OFFSET(Tableau1[[#This Row],[ CP / ABS]],-7,,7))*$F$4/5-$F$4)*24</f>
        <v>0</v>
      </c>
    </row>
    <row r="26" spans="1:9" x14ac:dyDescent="0.35">
      <c r="A26" s="11" t="str">
        <f>IF(WEEKDAY(Tableau1[[#This Row],[Date]],2)=4,"semaine "&amp;_xlfn.ISOWEEKNUM(Tableau1[[#This Row],[Date]]),"")</f>
        <v/>
      </c>
      <c r="B26" s="12" t="str">
        <f>UPPER(TEXT(Tableau1[[#This Row],[Date]],"jjjj"))</f>
        <v>DIMANCHE</v>
      </c>
      <c r="C26" s="13">
        <f>$C$4+ROW()-ROW(Tableau1[[#Headers],[Date]])-1</f>
        <v>43849</v>
      </c>
      <c r="D26" s="9"/>
      <c r="E26" s="9"/>
      <c r="F26" s="9"/>
      <c r="G26" s="9">
        <f>Tableau1[[#This Row],[Fin ]]-Tableau1[[#This Row],[Pause]]-Tableau1[[#This Row],[Début ]]</f>
        <v>0</v>
      </c>
      <c r="H26" s="10"/>
      <c r="I26" s="17">
        <f ca="1">IF(WEEKDAY(Tableau1[[#This Row],[Date]],2)&lt;7,0,SUM(OFFSET(Tableau1[[#This Row],[Temps de travail]],-7,,7))+COUNTA(OFFSET(Tableau1[[#This Row],[ CP / ABS]],-7,,7))*$F$4/5-$F$4)*24</f>
        <v>-3.0000000000000053</v>
      </c>
    </row>
    <row r="27" spans="1:9" x14ac:dyDescent="0.35">
      <c r="A27" s="11" t="str">
        <f>IF(WEEKDAY(Tableau1[[#This Row],[Date]],2)=4,"semaine "&amp;_xlfn.ISOWEEKNUM(Tableau1[[#This Row],[Date]]),"")</f>
        <v/>
      </c>
      <c r="B27" s="12" t="str">
        <f>UPPER(TEXT(Tableau1[[#This Row],[Date]],"jjjj"))</f>
        <v>LUNDI</v>
      </c>
      <c r="C27" s="13">
        <f>$C$4+ROW()-ROW(Tableau1[[#Headers],[Date]])-1</f>
        <v>43850</v>
      </c>
      <c r="D27" s="9">
        <v>0.20833333333333334</v>
      </c>
      <c r="E27" s="9">
        <v>0.625</v>
      </c>
      <c r="F27" s="9">
        <v>8.3333333333333329E-2</v>
      </c>
      <c r="G27" s="9">
        <f>Tableau1[[#This Row],[Fin ]]-Tableau1[[#This Row],[Pause]]-Tableau1[[#This Row],[Début ]]</f>
        <v>0.33333333333333326</v>
      </c>
      <c r="H27" s="10"/>
      <c r="I27" s="17">
        <f ca="1">IF(WEEKDAY(Tableau1[[#This Row],[Date]],2)&lt;7,0,SUM(OFFSET(Tableau1[[#This Row],[Temps de travail]],-7,,7))+COUNTA(OFFSET(Tableau1[[#This Row],[ CP / ABS]],-7,,7))*$F$4/5-$F$4)*24</f>
        <v>0</v>
      </c>
    </row>
    <row r="28" spans="1:9" x14ac:dyDescent="0.35">
      <c r="A28" s="11" t="str">
        <f>IF(WEEKDAY(Tableau1[[#This Row],[Date]],2)=4,"semaine "&amp;_xlfn.ISOWEEKNUM(Tableau1[[#This Row],[Date]]),"")</f>
        <v/>
      </c>
      <c r="B28" s="12" t="str">
        <f>UPPER(TEXT(Tableau1[[#This Row],[Date]],"jjjj"))</f>
        <v>MARDI</v>
      </c>
      <c r="C28" s="13">
        <f>$C$4+ROW()-ROW(Tableau1[[#Headers],[Date]])-1</f>
        <v>43851</v>
      </c>
      <c r="D28" s="9">
        <v>0.20833333333333334</v>
      </c>
      <c r="E28" s="9">
        <v>0.625</v>
      </c>
      <c r="F28" s="9">
        <v>8.3333333333333329E-2</v>
      </c>
      <c r="G28" s="9">
        <f>Tableau1[[#This Row],[Fin ]]-Tableau1[[#This Row],[Pause]]-Tableau1[[#This Row],[Début ]]</f>
        <v>0.33333333333333326</v>
      </c>
      <c r="H28" s="10"/>
      <c r="I28" s="17">
        <f ca="1">IF(WEEKDAY(Tableau1[[#This Row],[Date]],2)&lt;7,0,SUM(OFFSET(Tableau1[[#This Row],[Temps de travail]],-7,,7))+COUNTA(OFFSET(Tableau1[[#This Row],[ CP / ABS]],-7,,7))*$F$4/5-$F$4)*24</f>
        <v>0</v>
      </c>
    </row>
    <row r="29" spans="1:9" x14ac:dyDescent="0.35">
      <c r="A29" s="11" t="str">
        <f>IF(WEEKDAY(Tableau1[[#This Row],[Date]],2)=4,"semaine "&amp;_xlfn.ISOWEEKNUM(Tableau1[[#This Row],[Date]]),"")</f>
        <v/>
      </c>
      <c r="B29" s="12" t="str">
        <f>UPPER(TEXT(Tableau1[[#This Row],[Date]],"jjjj"))</f>
        <v>MERCREDI</v>
      </c>
      <c r="C29" s="13">
        <f>$C$4+ROW()-ROW(Tableau1[[#Headers],[Date]])-1</f>
        <v>43852</v>
      </c>
      <c r="D29" s="9">
        <v>0.20833333333333334</v>
      </c>
      <c r="E29" s="9">
        <v>0.625</v>
      </c>
      <c r="F29" s="9">
        <v>8.3333333333333329E-2</v>
      </c>
      <c r="G29" s="9">
        <f>Tableau1[[#This Row],[Fin ]]-Tableau1[[#This Row],[Pause]]-Tableau1[[#This Row],[Début ]]</f>
        <v>0.33333333333333326</v>
      </c>
      <c r="H29" s="10"/>
      <c r="I29" s="17">
        <f ca="1">IF(WEEKDAY(Tableau1[[#This Row],[Date]],2)&lt;7,0,SUM(OFFSET(Tableau1[[#This Row],[Temps de travail]],-7,,7))+COUNTA(OFFSET(Tableau1[[#This Row],[ CP / ABS]],-7,,7))*$F$4/5-$F$4)*24</f>
        <v>0</v>
      </c>
    </row>
    <row r="30" spans="1:9" x14ac:dyDescent="0.35">
      <c r="A30" s="11" t="str">
        <f>IF(WEEKDAY(Tableau1[[#This Row],[Date]],2)=4,"semaine "&amp;_xlfn.ISOWEEKNUM(Tableau1[[#This Row],[Date]]),"")</f>
        <v>semaine 4</v>
      </c>
      <c r="B30" s="12" t="str">
        <f>UPPER(TEXT(Tableau1[[#This Row],[Date]],"jjjj"))</f>
        <v>JEUDI</v>
      </c>
      <c r="C30" s="13">
        <f>$C$4+ROW()-ROW(Tableau1[[#Headers],[Date]])-1</f>
        <v>43853</v>
      </c>
      <c r="D30" s="9">
        <v>0.20833333333333334</v>
      </c>
      <c r="E30" s="9">
        <v>0.625</v>
      </c>
      <c r="F30" s="9">
        <v>8.3333333333333329E-2</v>
      </c>
      <c r="G30" s="9">
        <f>Tableau1[[#This Row],[Fin ]]-Tableau1[[#This Row],[Pause]]-Tableau1[[#This Row],[Début ]]</f>
        <v>0.33333333333333326</v>
      </c>
      <c r="H30" s="10"/>
      <c r="I30" s="17">
        <f ca="1">IF(WEEKDAY(Tableau1[[#This Row],[Date]],2)&lt;7,0,SUM(OFFSET(Tableau1[[#This Row],[Temps de travail]],-7,,7))+COUNTA(OFFSET(Tableau1[[#This Row],[ CP / ABS]],-7,,7))*$F$4/5-$F$4)*24</f>
        <v>0</v>
      </c>
    </row>
    <row r="31" spans="1:9" x14ac:dyDescent="0.35">
      <c r="A31" s="11" t="str">
        <f>IF(WEEKDAY(Tableau1[[#This Row],[Date]],2)=4,"semaine "&amp;_xlfn.ISOWEEKNUM(Tableau1[[#This Row],[Date]]),"")</f>
        <v/>
      </c>
      <c r="B31" s="12" t="str">
        <f>UPPER(TEXT(Tableau1[[#This Row],[Date]],"jjjj"))</f>
        <v>VENDREDI</v>
      </c>
      <c r="C31" s="13">
        <f>$C$4+ROW()-ROW(Tableau1[[#Headers],[Date]])-1</f>
        <v>43854</v>
      </c>
      <c r="D31" s="9">
        <v>0.20833333333333334</v>
      </c>
      <c r="E31" s="9">
        <v>0.625</v>
      </c>
      <c r="F31" s="9">
        <v>8.3333333333333329E-2</v>
      </c>
      <c r="G31" s="9">
        <f>Tableau1[[#This Row],[Fin ]]-Tableau1[[#This Row],[Pause]]-Tableau1[[#This Row],[Début ]]</f>
        <v>0.33333333333333326</v>
      </c>
      <c r="H31" s="10"/>
      <c r="I31" s="17">
        <f ca="1">IF(WEEKDAY(Tableau1[[#This Row],[Date]],2)&lt;7,0,SUM(OFFSET(Tableau1[[#This Row],[Temps de travail]],-7,,7))+COUNTA(OFFSET(Tableau1[[#This Row],[ CP / ABS]],-7,,7))*$F$4/5-$F$4)*24</f>
        <v>0</v>
      </c>
    </row>
    <row r="32" spans="1:9" x14ac:dyDescent="0.35">
      <c r="A32" s="11" t="str">
        <f>IF(WEEKDAY(Tableau1[[#This Row],[Date]],2)=4,"semaine "&amp;_xlfn.ISOWEEKNUM(Tableau1[[#This Row],[Date]]),"")</f>
        <v/>
      </c>
      <c r="B32" s="12" t="str">
        <f>UPPER(TEXT(Tableau1[[#This Row],[Date]],"jjjj"))</f>
        <v>SAMEDI</v>
      </c>
      <c r="C32" s="13">
        <f>$C$4+ROW()-ROW(Tableau1[[#Headers],[Date]])-1</f>
        <v>43855</v>
      </c>
      <c r="D32" s="9"/>
      <c r="E32" s="9"/>
      <c r="F32" s="9"/>
      <c r="G32" s="9">
        <f>Tableau1[[#This Row],[Fin ]]-Tableau1[[#This Row],[Pause]]-Tableau1[[#This Row],[Début ]]</f>
        <v>0</v>
      </c>
      <c r="H32" s="10"/>
      <c r="I32" s="17">
        <f ca="1">IF(WEEKDAY(Tableau1[[#This Row],[Date]],2)&lt;7,0,SUM(OFFSET(Tableau1[[#This Row],[Temps de travail]],-7,,7))+COUNTA(OFFSET(Tableau1[[#This Row],[ CP / ABS]],-7,,7))*$F$4/5-$F$4)*24</f>
        <v>0</v>
      </c>
    </row>
    <row r="33" spans="1:9" x14ac:dyDescent="0.35">
      <c r="A33" s="11" t="str">
        <f>IF(WEEKDAY(Tableau1[[#This Row],[Date]],2)=4,"semaine "&amp;_xlfn.ISOWEEKNUM(Tableau1[[#This Row],[Date]]),"")</f>
        <v/>
      </c>
      <c r="B33" s="12" t="str">
        <f>UPPER(TEXT(Tableau1[[#This Row],[Date]],"jjjj"))</f>
        <v>DIMANCHE</v>
      </c>
      <c r="C33" s="13">
        <f>$C$4+ROW()-ROW(Tableau1[[#Headers],[Date]])-1</f>
        <v>43856</v>
      </c>
      <c r="D33" s="9"/>
      <c r="E33" s="9"/>
      <c r="F33" s="9"/>
      <c r="G33" s="9">
        <f>Tableau1[[#This Row],[Fin ]]-Tableau1[[#This Row],[Pause]]-Tableau1[[#This Row],[Début ]]</f>
        <v>0</v>
      </c>
      <c r="H33" s="10"/>
      <c r="I33" s="17">
        <f ca="1">IF(WEEKDAY(Tableau1[[#This Row],[Date]],2)&lt;7,0,SUM(OFFSET(Tableau1[[#This Row],[Temps de travail]],-7,,7))+COUNTA(OFFSET(Tableau1[[#This Row],[ CP / ABS]],-7,,7))*$F$4/5-$F$4)*24</f>
        <v>4.9999999999999929</v>
      </c>
    </row>
    <row r="34" spans="1:9" x14ac:dyDescent="0.35">
      <c r="A34" s="11" t="str">
        <f>IF(WEEKDAY(Tableau1[[#This Row],[Date]],2)=4,"semaine "&amp;_xlfn.ISOWEEKNUM(Tableau1[[#This Row],[Date]]),"")</f>
        <v/>
      </c>
      <c r="B34" s="12" t="str">
        <f>UPPER(TEXT(Tableau1[[#This Row],[Date]],"jjjj"))</f>
        <v>LUNDI</v>
      </c>
      <c r="C34" s="13">
        <f>$C$4+ROW()-ROW(Tableau1[[#Headers],[Date]])-1</f>
        <v>43857</v>
      </c>
      <c r="D34" s="9">
        <v>0.20833333333333334</v>
      </c>
      <c r="E34" s="9">
        <v>0.625</v>
      </c>
      <c r="F34" s="9">
        <v>8.3333333333333329E-2</v>
      </c>
      <c r="G34" s="9">
        <f>Tableau1[[#This Row],[Fin ]]-Tableau1[[#This Row],[Pause]]-Tableau1[[#This Row],[Début ]]</f>
        <v>0.33333333333333326</v>
      </c>
      <c r="H34" s="10"/>
      <c r="I34" s="17">
        <f ca="1">IF(WEEKDAY(Tableau1[[#This Row],[Date]],2)&lt;7,0,SUM(OFFSET(Tableau1[[#This Row],[Temps de travail]],-7,,7))+COUNTA(OFFSET(Tableau1[[#This Row],[ CP / ABS]],-7,,7))*$F$4/5-$F$4)*24</f>
        <v>0</v>
      </c>
    </row>
    <row r="35" spans="1:9" x14ac:dyDescent="0.35">
      <c r="A35" s="11" t="str">
        <f>IF(WEEKDAY(Tableau1[[#This Row],[Date]],2)=4,"semaine "&amp;_xlfn.ISOWEEKNUM(Tableau1[[#This Row],[Date]]),"")</f>
        <v/>
      </c>
      <c r="B35" s="12" t="str">
        <f>UPPER(TEXT(Tableau1[[#This Row],[Date]],"jjjj"))</f>
        <v>MARDI</v>
      </c>
      <c r="C35" s="13">
        <f>$C$4+ROW()-ROW(Tableau1[[#Headers],[Date]])-1</f>
        <v>43858</v>
      </c>
      <c r="D35" s="9">
        <v>0.20833333333333334</v>
      </c>
      <c r="E35" s="9">
        <v>0.625</v>
      </c>
      <c r="F35" s="9">
        <v>8.3333333333333329E-2</v>
      </c>
      <c r="G35" s="9">
        <f>Tableau1[[#This Row],[Fin ]]-Tableau1[[#This Row],[Pause]]-Tableau1[[#This Row],[Début ]]</f>
        <v>0.33333333333333326</v>
      </c>
      <c r="H35" s="10"/>
      <c r="I35" s="17">
        <f ca="1">IF(WEEKDAY(Tableau1[[#This Row],[Date]],2)&lt;7,0,SUM(OFFSET(Tableau1[[#This Row],[Temps de travail]],-7,,7))+COUNTA(OFFSET(Tableau1[[#This Row],[ CP / ABS]],-7,,7))*$F$4/5-$F$4)*24</f>
        <v>0</v>
      </c>
    </row>
    <row r="36" spans="1:9" x14ac:dyDescent="0.35">
      <c r="A36" s="11" t="str">
        <f>IF(WEEKDAY(Tableau1[[#This Row],[Date]],2)=4,"semaine "&amp;_xlfn.ISOWEEKNUM(Tableau1[[#This Row],[Date]]),"")</f>
        <v/>
      </c>
      <c r="B36" s="12" t="str">
        <f>UPPER(TEXT(Tableau1[[#This Row],[Date]],"jjjj"))</f>
        <v>MERCREDI</v>
      </c>
      <c r="C36" s="13">
        <f>$C$4+ROW()-ROW(Tableau1[[#Headers],[Date]])-1</f>
        <v>43859</v>
      </c>
      <c r="D36" s="9">
        <v>0.20833333333333334</v>
      </c>
      <c r="E36" s="9">
        <v>0.625</v>
      </c>
      <c r="F36" s="9">
        <v>8.3333333333333329E-2</v>
      </c>
      <c r="G36" s="9">
        <f>Tableau1[[#This Row],[Fin ]]-Tableau1[[#This Row],[Pause]]-Tableau1[[#This Row],[Début ]]</f>
        <v>0.33333333333333326</v>
      </c>
      <c r="H36" s="10"/>
      <c r="I36" s="17">
        <f ca="1">IF(WEEKDAY(Tableau1[[#This Row],[Date]],2)&lt;7,0,SUM(OFFSET(Tableau1[[#This Row],[Temps de travail]],-7,,7))+COUNTA(OFFSET(Tableau1[[#This Row],[ CP / ABS]],-7,,7))*$F$4/5-$F$4)*24</f>
        <v>0</v>
      </c>
    </row>
    <row r="37" spans="1:9" x14ac:dyDescent="0.35">
      <c r="A37" s="11" t="str">
        <f>IF(WEEKDAY(Tableau1[[#This Row],[Date]],2)=4,"semaine "&amp;_xlfn.ISOWEEKNUM(Tableau1[[#This Row],[Date]]),"")</f>
        <v>semaine 5</v>
      </c>
      <c r="B37" s="12" t="str">
        <f>UPPER(TEXT(Tableau1[[#This Row],[Date]],"jjjj"))</f>
        <v>JEUDI</v>
      </c>
      <c r="C37" s="13">
        <f>$C$4+ROW()-ROW(Tableau1[[#Headers],[Date]])-1</f>
        <v>43860</v>
      </c>
      <c r="D37" s="9">
        <v>0.20833333333333334</v>
      </c>
      <c r="E37" s="9">
        <v>0.625</v>
      </c>
      <c r="F37" s="9">
        <v>8.3333333333333329E-2</v>
      </c>
      <c r="G37" s="9">
        <f>Tableau1[[#This Row],[Fin ]]-Tableau1[[#This Row],[Pause]]-Tableau1[[#This Row],[Début ]]</f>
        <v>0.33333333333333326</v>
      </c>
      <c r="H37" s="10"/>
      <c r="I37" s="17">
        <f ca="1">IF(WEEKDAY(Tableau1[[#This Row],[Date]],2)&lt;7,0,SUM(OFFSET(Tableau1[[#This Row],[Temps de travail]],-7,,7))+COUNTA(OFFSET(Tableau1[[#This Row],[ CP / ABS]],-7,,7))*$F$4/5-$F$4)*24</f>
        <v>0</v>
      </c>
    </row>
    <row r="38" spans="1:9" x14ac:dyDescent="0.35">
      <c r="A38" s="11" t="str">
        <f>IF(WEEKDAY(Tableau1[[#This Row],[Date]],2)=4,"semaine "&amp;_xlfn.ISOWEEKNUM(Tableau1[[#This Row],[Date]]),"")</f>
        <v/>
      </c>
      <c r="B38" s="12" t="str">
        <f>UPPER(TEXT(Tableau1[[#This Row],[Date]],"jjjj"))</f>
        <v>VENDREDI</v>
      </c>
      <c r="C38" s="13">
        <f>$C$4+ROW()-ROW(Tableau1[[#Headers],[Date]])-1</f>
        <v>43861</v>
      </c>
      <c r="D38" s="9">
        <v>0.20833333333333334</v>
      </c>
      <c r="E38" s="9">
        <v>0.625</v>
      </c>
      <c r="F38" s="9">
        <v>8.3333333333333329E-2</v>
      </c>
      <c r="G38" s="9">
        <f>Tableau1[[#This Row],[Fin ]]-Tableau1[[#This Row],[Pause]]-Tableau1[[#This Row],[Début ]]</f>
        <v>0.33333333333333326</v>
      </c>
      <c r="H38" s="10"/>
      <c r="I38" s="17">
        <f ca="1">IF(WEEKDAY(Tableau1[[#This Row],[Date]],2)&lt;7,0,SUM(OFFSET(Tableau1[[#This Row],[Temps de travail]],-7,,7))+COUNTA(OFFSET(Tableau1[[#This Row],[ CP / ABS]],-7,,7))*$F$4/5-$F$4)*24</f>
        <v>0</v>
      </c>
    </row>
    <row r="39" spans="1:9" x14ac:dyDescent="0.35">
      <c r="A39" s="11" t="str">
        <f>IF(WEEKDAY(Tableau1[[#This Row],[Date]],2)=4,"semaine "&amp;_xlfn.ISOWEEKNUM(Tableau1[[#This Row],[Date]]),"")</f>
        <v/>
      </c>
      <c r="B39" s="12" t="str">
        <f>UPPER(TEXT(Tableau1[[#This Row],[Date]],"jjjj"))</f>
        <v>SAMEDI</v>
      </c>
      <c r="C39" s="13">
        <f>$C$4+ROW()-ROW(Tableau1[[#Headers],[Date]])-1</f>
        <v>43862</v>
      </c>
      <c r="D39" s="9"/>
      <c r="E39" s="9"/>
      <c r="F39" s="9"/>
      <c r="G39" s="9">
        <f>Tableau1[[#This Row],[Fin ]]-Tableau1[[#This Row],[Pause]]-Tableau1[[#This Row],[Début ]]</f>
        <v>0</v>
      </c>
      <c r="H39" s="10"/>
      <c r="I39" s="17">
        <f ca="1">IF(WEEKDAY(Tableau1[[#This Row],[Date]],2)&lt;7,0,SUM(OFFSET(Tableau1[[#This Row],[Temps de travail]],-7,,7))+COUNTA(OFFSET(Tableau1[[#This Row],[ CP / ABS]],-7,,7))*$F$4/5-$F$4)*24</f>
        <v>0</v>
      </c>
    </row>
    <row r="40" spans="1:9" x14ac:dyDescent="0.35">
      <c r="A40" s="11" t="str">
        <f>IF(WEEKDAY(Tableau1[[#This Row],[Date]],2)=4,"semaine "&amp;_xlfn.ISOWEEKNUM(Tableau1[[#This Row],[Date]]),"")</f>
        <v/>
      </c>
      <c r="B40" s="12" t="str">
        <f>UPPER(TEXT(Tableau1[[#This Row],[Date]],"jjjj"))</f>
        <v>DIMANCHE</v>
      </c>
      <c r="C40" s="13">
        <f>$C$4+ROW()-ROW(Tableau1[[#Headers],[Date]])-1</f>
        <v>43863</v>
      </c>
      <c r="D40" s="9"/>
      <c r="E40" s="9"/>
      <c r="F40" s="9"/>
      <c r="G40" s="9">
        <f>Tableau1[[#This Row],[Fin ]]-Tableau1[[#This Row],[Pause]]-Tableau1[[#This Row],[Début ]]</f>
        <v>0</v>
      </c>
      <c r="H40" s="10"/>
      <c r="I40" s="17">
        <f ca="1">IF(WEEKDAY(Tableau1[[#This Row],[Date]],2)&lt;7,0,SUM(OFFSET(Tableau1[[#This Row],[Temps de travail]],-7,,7))+COUNTA(OFFSET(Tableau1[[#This Row],[ CP / ABS]],-7,,7))*$F$4/5-$F$4)*24</f>
        <v>4.9999999999999929</v>
      </c>
    </row>
    <row r="41" spans="1:9" x14ac:dyDescent="0.35">
      <c r="A41" s="11" t="str">
        <f>IF(WEEKDAY(Tableau1[[#This Row],[Date]],2)=4,"semaine "&amp;_xlfn.ISOWEEKNUM(Tableau1[[#This Row],[Date]]),"")</f>
        <v/>
      </c>
      <c r="B41" s="12" t="str">
        <f>UPPER(TEXT(Tableau1[[#This Row],[Date]],"jjjj"))</f>
        <v>LUNDI</v>
      </c>
      <c r="C41" s="13">
        <f>$C$4+ROW()-ROW(Tableau1[[#Headers],[Date]])-1</f>
        <v>43864</v>
      </c>
      <c r="D41" s="9"/>
      <c r="E41" s="9"/>
      <c r="F41" s="9"/>
      <c r="G41" s="9">
        <f>Tableau1[[#This Row],[Fin ]]-Tableau1[[#This Row],[Pause]]-Tableau1[[#This Row],[Début ]]</f>
        <v>0</v>
      </c>
      <c r="H41" s="10"/>
      <c r="I41" s="17">
        <f ca="1">IF(WEEKDAY(Tableau1[[#This Row],[Date]],2)&lt;7,0,SUM(OFFSET(Tableau1[[#This Row],[Temps de travail]],-7,,7))+COUNTA(OFFSET(Tableau1[[#This Row],[ CP / ABS]],-7,,7))*$F$4/5-$F$4)*24</f>
        <v>0</v>
      </c>
    </row>
    <row r="42" spans="1:9" x14ac:dyDescent="0.35">
      <c r="A42" s="11" t="str">
        <f>IF(WEEKDAY(Tableau1[[#This Row],[Date]],2)=4,"semaine "&amp;_xlfn.ISOWEEKNUM(Tableau1[[#This Row],[Date]]),"")</f>
        <v/>
      </c>
      <c r="B42" s="12" t="str">
        <f>UPPER(TEXT(Tableau1[[#This Row],[Date]],"jjjj"))</f>
        <v>MARDI</v>
      </c>
      <c r="C42" s="13">
        <f>$C$4+ROW()-ROW(Tableau1[[#Headers],[Date]])-1</f>
        <v>43865</v>
      </c>
      <c r="D42" s="9"/>
      <c r="E42" s="9"/>
      <c r="F42" s="9"/>
      <c r="G42" s="9">
        <f>Tableau1[[#This Row],[Fin ]]-Tableau1[[#This Row],[Pause]]-Tableau1[[#This Row],[Début ]]</f>
        <v>0</v>
      </c>
      <c r="H42" s="10"/>
      <c r="I42" s="17">
        <f ca="1">IF(WEEKDAY(Tableau1[[#This Row],[Date]],2)&lt;7,0,SUM(OFFSET(Tableau1[[#This Row],[Temps de travail]],-7,,7))+COUNTA(OFFSET(Tableau1[[#This Row],[ CP / ABS]],-7,,7))*$F$4/5-$F$4)*24</f>
        <v>0</v>
      </c>
    </row>
    <row r="43" spans="1:9" x14ac:dyDescent="0.35">
      <c r="A43" s="11" t="str">
        <f>IF(WEEKDAY(Tableau1[[#This Row],[Date]],2)=4,"semaine "&amp;_xlfn.ISOWEEKNUM(Tableau1[[#This Row],[Date]]),"")</f>
        <v/>
      </c>
      <c r="B43" s="12" t="str">
        <f>UPPER(TEXT(Tableau1[[#This Row],[Date]],"jjjj"))</f>
        <v>MERCREDI</v>
      </c>
      <c r="C43" s="13">
        <f>$C$4+ROW()-ROW(Tableau1[[#Headers],[Date]])-1</f>
        <v>43866</v>
      </c>
      <c r="D43" s="9"/>
      <c r="E43" s="9"/>
      <c r="F43" s="9"/>
      <c r="G43" s="9">
        <f>Tableau1[[#This Row],[Fin ]]-Tableau1[[#This Row],[Pause]]-Tableau1[[#This Row],[Début ]]</f>
        <v>0</v>
      </c>
      <c r="H43" s="10"/>
      <c r="I43" s="17">
        <f ca="1">IF(WEEKDAY(Tableau1[[#This Row],[Date]],2)&lt;7,0,SUM(OFFSET(Tableau1[[#This Row],[Temps de travail]],-7,,7))+COUNTA(OFFSET(Tableau1[[#This Row],[ CP / ABS]],-7,,7))*$F$4/5-$F$4)*24</f>
        <v>0</v>
      </c>
    </row>
    <row r="44" spans="1:9" x14ac:dyDescent="0.35">
      <c r="A44" s="11" t="str">
        <f>IF(WEEKDAY(Tableau1[[#This Row],[Date]],2)=4,"semaine "&amp;_xlfn.ISOWEEKNUM(Tableau1[[#This Row],[Date]]),"")</f>
        <v>semaine 6</v>
      </c>
      <c r="B44" s="12" t="str">
        <f>UPPER(TEXT(Tableau1[[#This Row],[Date]],"jjjj"))</f>
        <v>JEUDI</v>
      </c>
      <c r="C44" s="13">
        <f>$C$4+ROW()-ROW(Tableau1[[#Headers],[Date]])-1</f>
        <v>43867</v>
      </c>
      <c r="D44" s="9"/>
      <c r="E44" s="9"/>
      <c r="F44" s="9"/>
      <c r="G44" s="9">
        <f>Tableau1[[#This Row],[Fin ]]-Tableau1[[#This Row],[Pause]]-Tableau1[[#This Row],[Début ]]</f>
        <v>0</v>
      </c>
      <c r="H44" s="10"/>
      <c r="I44" s="17">
        <f ca="1">IF(WEEKDAY(Tableau1[[#This Row],[Date]],2)&lt;7,0,SUM(OFFSET(Tableau1[[#This Row],[Temps de travail]],-7,,7))+COUNTA(OFFSET(Tableau1[[#This Row],[ CP / ABS]],-7,,7))*$F$4/5-$F$4)*24</f>
        <v>0</v>
      </c>
    </row>
    <row r="45" spans="1:9" x14ac:dyDescent="0.35">
      <c r="A45" s="11" t="str">
        <f>IF(WEEKDAY(Tableau1[[#This Row],[Date]],2)=4,"semaine "&amp;_xlfn.ISOWEEKNUM(Tableau1[[#This Row],[Date]]),"")</f>
        <v/>
      </c>
      <c r="B45" s="12" t="str">
        <f>UPPER(TEXT(Tableau1[[#This Row],[Date]],"jjjj"))</f>
        <v>VENDREDI</v>
      </c>
      <c r="C45" s="13">
        <f>$C$4+ROW()-ROW(Tableau1[[#Headers],[Date]])-1</f>
        <v>43868</v>
      </c>
      <c r="D45" s="9"/>
      <c r="E45" s="9"/>
      <c r="F45" s="9"/>
      <c r="G45" s="9">
        <f>Tableau1[[#This Row],[Fin ]]-Tableau1[[#This Row],[Pause]]-Tableau1[[#This Row],[Début ]]</f>
        <v>0</v>
      </c>
      <c r="H45" s="10"/>
      <c r="I45" s="17">
        <f ca="1">IF(WEEKDAY(Tableau1[[#This Row],[Date]],2)&lt;7,0,SUM(OFFSET(Tableau1[[#This Row],[Temps de travail]],-7,,7))+COUNTA(OFFSET(Tableau1[[#This Row],[ CP / ABS]],-7,,7))*$F$4/5-$F$4)*24</f>
        <v>0</v>
      </c>
    </row>
    <row r="46" spans="1:9" x14ac:dyDescent="0.35">
      <c r="A46" s="11" t="str">
        <f>IF(WEEKDAY(Tableau1[[#This Row],[Date]],2)=4,"semaine "&amp;_xlfn.ISOWEEKNUM(Tableau1[[#This Row],[Date]]),"")</f>
        <v/>
      </c>
      <c r="B46" s="12" t="str">
        <f>UPPER(TEXT(Tableau1[[#This Row],[Date]],"jjjj"))</f>
        <v>SAMEDI</v>
      </c>
      <c r="C46" s="13">
        <f>$C$4+ROW()-ROW(Tableau1[[#Headers],[Date]])-1</f>
        <v>43869</v>
      </c>
      <c r="D46" s="9"/>
      <c r="E46" s="9"/>
      <c r="F46" s="9"/>
      <c r="G46" s="9">
        <f>Tableau1[[#This Row],[Fin ]]-Tableau1[[#This Row],[Pause]]-Tableau1[[#This Row],[Début ]]</f>
        <v>0</v>
      </c>
      <c r="H46" s="10"/>
      <c r="I46" s="17">
        <f ca="1">IF(WEEKDAY(Tableau1[[#This Row],[Date]],2)&lt;7,0,SUM(OFFSET(Tableau1[[#This Row],[Temps de travail]],-7,,7))+COUNTA(OFFSET(Tableau1[[#This Row],[ CP / ABS]],-7,,7))*$F$4/5-$F$4)*24</f>
        <v>0</v>
      </c>
    </row>
    <row r="47" spans="1:9" x14ac:dyDescent="0.35">
      <c r="A47" s="11" t="str">
        <f>IF(WEEKDAY(Tableau1[[#This Row],[Date]],2)=4,"semaine "&amp;_xlfn.ISOWEEKNUM(Tableau1[[#This Row],[Date]]),"")</f>
        <v/>
      </c>
      <c r="B47" s="12" t="str">
        <f>UPPER(TEXT(Tableau1[[#This Row],[Date]],"jjjj"))</f>
        <v>DIMANCHE</v>
      </c>
      <c r="C47" s="13">
        <f>$C$4+ROW()-ROW(Tableau1[[#Headers],[Date]])-1</f>
        <v>43870</v>
      </c>
      <c r="D47" s="9"/>
      <c r="E47" s="9"/>
      <c r="F47" s="9"/>
      <c r="G47" s="9">
        <f>Tableau1[[#This Row],[Fin ]]-Tableau1[[#This Row],[Pause]]-Tableau1[[#This Row],[Début ]]</f>
        <v>0</v>
      </c>
      <c r="H47" s="10"/>
      <c r="I47" s="17">
        <f ca="1">IF(WEEKDAY(Tableau1[[#This Row],[Date]],2)&lt;7,0,SUM(OFFSET(Tableau1[[#This Row],[Temps de travail]],-7,,7))+COUNTA(OFFSET(Tableau1[[#This Row],[ CP / ABS]],-7,,7))*$F$4/5-$F$4)*24</f>
        <v>-35</v>
      </c>
    </row>
    <row r="48" spans="1:9" x14ac:dyDescent="0.35">
      <c r="A48" s="11" t="str">
        <f>IF(WEEKDAY(Tableau1[[#This Row],[Date]],2)=4,"semaine "&amp;_xlfn.ISOWEEKNUM(Tableau1[[#This Row],[Date]]),"")</f>
        <v/>
      </c>
      <c r="B48" s="12" t="str">
        <f>UPPER(TEXT(Tableau1[[#This Row],[Date]],"jjjj"))</f>
        <v>LUNDI</v>
      </c>
      <c r="C48" s="13">
        <f>$C$4+ROW()-ROW(Tableau1[[#Headers],[Date]])-1</f>
        <v>43871</v>
      </c>
      <c r="D48" s="9"/>
      <c r="E48" s="9"/>
      <c r="F48" s="9"/>
      <c r="G48" s="9">
        <f>Tableau1[[#This Row],[Fin ]]-Tableau1[[#This Row],[Pause]]-Tableau1[[#This Row],[Début ]]</f>
        <v>0</v>
      </c>
      <c r="H48" s="10"/>
      <c r="I48" s="17">
        <f ca="1">IF(WEEKDAY(Tableau1[[#This Row],[Date]],2)&lt;7,0,SUM(OFFSET(Tableau1[[#This Row],[Temps de travail]],-7,,7))+COUNTA(OFFSET(Tableau1[[#This Row],[ CP / ABS]],-7,,7))*$F$4/5-$F$4)*24</f>
        <v>0</v>
      </c>
    </row>
    <row r="49" spans="1:9" x14ac:dyDescent="0.35">
      <c r="A49" s="11" t="str">
        <f>IF(WEEKDAY(Tableau1[[#This Row],[Date]],2)=4,"semaine "&amp;_xlfn.ISOWEEKNUM(Tableau1[[#This Row],[Date]]),"")</f>
        <v/>
      </c>
      <c r="B49" s="12" t="str">
        <f>UPPER(TEXT(Tableau1[[#This Row],[Date]],"jjjj"))</f>
        <v>MARDI</v>
      </c>
      <c r="C49" s="13">
        <f>$C$4+ROW()-ROW(Tableau1[[#Headers],[Date]])-1</f>
        <v>43872</v>
      </c>
      <c r="D49" s="9"/>
      <c r="E49" s="9"/>
      <c r="F49" s="9"/>
      <c r="G49" s="9">
        <f>Tableau1[[#This Row],[Fin ]]-Tableau1[[#This Row],[Pause]]-Tableau1[[#This Row],[Début ]]</f>
        <v>0</v>
      </c>
      <c r="H49" s="10"/>
      <c r="I49" s="17">
        <f ca="1">IF(WEEKDAY(Tableau1[[#This Row],[Date]],2)&lt;7,0,SUM(OFFSET(Tableau1[[#This Row],[Temps de travail]],-7,,7))+COUNTA(OFFSET(Tableau1[[#This Row],[ CP / ABS]],-7,,7))*$F$4/5-$F$4)*24</f>
        <v>0</v>
      </c>
    </row>
    <row r="50" spans="1:9" x14ac:dyDescent="0.35">
      <c r="A50" s="11" t="str">
        <f>IF(WEEKDAY(Tableau1[[#This Row],[Date]],2)=4,"semaine "&amp;_xlfn.ISOWEEKNUM(Tableau1[[#This Row],[Date]]),"")</f>
        <v/>
      </c>
      <c r="B50" s="12" t="str">
        <f>UPPER(TEXT(Tableau1[[#This Row],[Date]],"jjjj"))</f>
        <v>MERCREDI</v>
      </c>
      <c r="C50" s="13">
        <f>$C$4+ROW()-ROW(Tableau1[[#Headers],[Date]])-1</f>
        <v>43873</v>
      </c>
      <c r="D50" s="9"/>
      <c r="E50" s="9"/>
      <c r="F50" s="9"/>
      <c r="G50" s="9">
        <f>Tableau1[[#This Row],[Fin ]]-Tableau1[[#This Row],[Pause]]-Tableau1[[#This Row],[Début ]]</f>
        <v>0</v>
      </c>
      <c r="H50" s="10"/>
      <c r="I50" s="17">
        <f ca="1">IF(WEEKDAY(Tableau1[[#This Row],[Date]],2)&lt;7,0,SUM(OFFSET(Tableau1[[#This Row],[Temps de travail]],-7,,7))+COUNTA(OFFSET(Tableau1[[#This Row],[ CP / ABS]],-7,,7))*$F$4/5-$F$4)*24</f>
        <v>0</v>
      </c>
    </row>
    <row r="51" spans="1:9" x14ac:dyDescent="0.35">
      <c r="A51" s="11" t="str">
        <f>IF(WEEKDAY(Tableau1[[#This Row],[Date]],2)=4,"semaine "&amp;_xlfn.ISOWEEKNUM(Tableau1[[#This Row],[Date]]),"")</f>
        <v>semaine 7</v>
      </c>
      <c r="B51" s="12" t="str">
        <f>UPPER(TEXT(Tableau1[[#This Row],[Date]],"jjjj"))</f>
        <v>JEUDI</v>
      </c>
      <c r="C51" s="13">
        <f>$C$4+ROW()-ROW(Tableau1[[#Headers],[Date]])-1</f>
        <v>43874</v>
      </c>
      <c r="D51" s="9"/>
      <c r="E51" s="9"/>
      <c r="F51" s="9"/>
      <c r="G51" s="9">
        <f>Tableau1[[#This Row],[Fin ]]-Tableau1[[#This Row],[Pause]]-Tableau1[[#This Row],[Début ]]</f>
        <v>0</v>
      </c>
      <c r="H51" s="10"/>
      <c r="I51" s="17">
        <f ca="1">IF(WEEKDAY(Tableau1[[#This Row],[Date]],2)&lt;7,0,SUM(OFFSET(Tableau1[[#This Row],[Temps de travail]],-7,,7))+COUNTA(OFFSET(Tableau1[[#This Row],[ CP / ABS]],-7,,7))*$F$4/5-$F$4)*24</f>
        <v>0</v>
      </c>
    </row>
    <row r="52" spans="1:9" x14ac:dyDescent="0.35">
      <c r="A52" s="11" t="str">
        <f>IF(WEEKDAY(Tableau1[[#This Row],[Date]],2)=4,"semaine "&amp;_xlfn.ISOWEEKNUM(Tableau1[[#This Row],[Date]]),"")</f>
        <v/>
      </c>
      <c r="B52" s="12" t="str">
        <f>UPPER(TEXT(Tableau1[[#This Row],[Date]],"jjjj"))</f>
        <v>VENDREDI</v>
      </c>
      <c r="C52" s="13">
        <f>$C$4+ROW()-ROW(Tableau1[[#Headers],[Date]])-1</f>
        <v>43875</v>
      </c>
      <c r="D52" s="9"/>
      <c r="E52" s="9"/>
      <c r="F52" s="9"/>
      <c r="G52" s="9">
        <f>Tableau1[[#This Row],[Fin ]]-Tableau1[[#This Row],[Pause]]-Tableau1[[#This Row],[Début ]]</f>
        <v>0</v>
      </c>
      <c r="H52" s="10"/>
      <c r="I52" s="17">
        <f ca="1">IF(WEEKDAY(Tableau1[[#This Row],[Date]],2)&lt;7,0,SUM(OFFSET(Tableau1[[#This Row],[Temps de travail]],-7,,7))+COUNTA(OFFSET(Tableau1[[#This Row],[ CP / ABS]],-7,,7))*$F$4/5-$F$4)*24</f>
        <v>0</v>
      </c>
    </row>
    <row r="53" spans="1:9" x14ac:dyDescent="0.35">
      <c r="A53" s="11" t="str">
        <f>IF(WEEKDAY(Tableau1[[#This Row],[Date]],2)=4,"semaine "&amp;_xlfn.ISOWEEKNUM(Tableau1[[#This Row],[Date]]),"")</f>
        <v/>
      </c>
      <c r="B53" s="12" t="str">
        <f>UPPER(TEXT(Tableau1[[#This Row],[Date]],"jjjj"))</f>
        <v>SAMEDI</v>
      </c>
      <c r="C53" s="13">
        <f>$C$4+ROW()-ROW(Tableau1[[#Headers],[Date]])-1</f>
        <v>43876</v>
      </c>
      <c r="D53" s="9"/>
      <c r="E53" s="9"/>
      <c r="F53" s="9"/>
      <c r="G53" s="9">
        <f>Tableau1[[#This Row],[Fin ]]-Tableau1[[#This Row],[Pause]]-Tableau1[[#This Row],[Début ]]</f>
        <v>0</v>
      </c>
      <c r="H53" s="10"/>
      <c r="I53" s="17">
        <f ca="1">IF(WEEKDAY(Tableau1[[#This Row],[Date]],2)&lt;7,0,SUM(OFFSET(Tableau1[[#This Row],[Temps de travail]],-7,,7))+COUNTA(OFFSET(Tableau1[[#This Row],[ CP / ABS]],-7,,7))*$F$4/5-$F$4)*24</f>
        <v>0</v>
      </c>
    </row>
    <row r="54" spans="1:9" x14ac:dyDescent="0.35">
      <c r="A54" s="11" t="str">
        <f>IF(WEEKDAY(Tableau1[[#This Row],[Date]],2)=4,"semaine "&amp;_xlfn.ISOWEEKNUM(Tableau1[[#This Row],[Date]]),"")</f>
        <v/>
      </c>
      <c r="B54" s="12" t="str">
        <f>UPPER(TEXT(Tableau1[[#This Row],[Date]],"jjjj"))</f>
        <v>DIMANCHE</v>
      </c>
      <c r="C54" s="13">
        <f>$C$4+ROW()-ROW(Tableau1[[#Headers],[Date]])-1</f>
        <v>43877</v>
      </c>
      <c r="D54" s="9"/>
      <c r="E54" s="9"/>
      <c r="F54" s="9"/>
      <c r="G54" s="9">
        <f>Tableau1[[#This Row],[Fin ]]-Tableau1[[#This Row],[Pause]]-Tableau1[[#This Row],[Début ]]</f>
        <v>0</v>
      </c>
      <c r="H54" s="10"/>
      <c r="I54" s="17">
        <f ca="1">IF(WEEKDAY(Tableau1[[#This Row],[Date]],2)&lt;7,0,SUM(OFFSET(Tableau1[[#This Row],[Temps de travail]],-7,,7))+COUNTA(OFFSET(Tableau1[[#This Row],[ CP / ABS]],-7,,7))*$F$4/5-$F$4)*24</f>
        <v>-35</v>
      </c>
    </row>
    <row r="55" spans="1:9" x14ac:dyDescent="0.35">
      <c r="A55" s="11" t="str">
        <f>IF(WEEKDAY(Tableau1[[#This Row],[Date]],2)=4,"semaine "&amp;_xlfn.ISOWEEKNUM(Tableau1[[#This Row],[Date]]),"")</f>
        <v/>
      </c>
      <c r="B55" s="12" t="str">
        <f>UPPER(TEXT(Tableau1[[#This Row],[Date]],"jjjj"))</f>
        <v>LUNDI</v>
      </c>
      <c r="C55" s="13">
        <f>$C$4+ROW()-ROW(Tableau1[[#Headers],[Date]])-1</f>
        <v>43878</v>
      </c>
      <c r="D55" s="9"/>
      <c r="E55" s="9"/>
      <c r="F55" s="9"/>
      <c r="G55" s="9">
        <f>Tableau1[[#This Row],[Fin ]]-Tableau1[[#This Row],[Pause]]-Tableau1[[#This Row],[Début ]]</f>
        <v>0</v>
      </c>
      <c r="H55" s="10"/>
      <c r="I55" s="17">
        <f ca="1">IF(WEEKDAY(Tableau1[[#This Row],[Date]],2)&lt;7,0,SUM(OFFSET(Tableau1[[#This Row],[Temps de travail]],-7,,7))+COUNTA(OFFSET(Tableau1[[#This Row],[ CP / ABS]],-7,,7))*$F$4/5-$F$4)*24</f>
        <v>0</v>
      </c>
    </row>
    <row r="56" spans="1:9" x14ac:dyDescent="0.35">
      <c r="A56" s="11" t="str">
        <f>IF(WEEKDAY(Tableau1[[#This Row],[Date]],2)=4,"semaine "&amp;_xlfn.ISOWEEKNUM(Tableau1[[#This Row],[Date]]),"")</f>
        <v/>
      </c>
      <c r="B56" s="12" t="str">
        <f>UPPER(TEXT(Tableau1[[#This Row],[Date]],"jjjj"))</f>
        <v>MARDI</v>
      </c>
      <c r="C56" s="13">
        <f>$C$4+ROW()-ROW(Tableau1[[#Headers],[Date]])-1</f>
        <v>43879</v>
      </c>
      <c r="D56" s="9"/>
      <c r="E56" s="9"/>
      <c r="F56" s="9"/>
      <c r="G56" s="9">
        <f>Tableau1[[#This Row],[Fin ]]-Tableau1[[#This Row],[Pause]]-Tableau1[[#This Row],[Début ]]</f>
        <v>0</v>
      </c>
      <c r="H56" s="10"/>
      <c r="I56" s="17">
        <f ca="1">IF(WEEKDAY(Tableau1[[#This Row],[Date]],2)&lt;7,0,SUM(OFFSET(Tableau1[[#This Row],[Temps de travail]],-7,,7))+COUNTA(OFFSET(Tableau1[[#This Row],[ CP / ABS]],-7,,7))*$F$4/5-$F$4)*24</f>
        <v>0</v>
      </c>
    </row>
    <row r="57" spans="1:9" x14ac:dyDescent="0.35">
      <c r="A57" s="11" t="str">
        <f>IF(WEEKDAY(Tableau1[[#This Row],[Date]],2)=4,"semaine "&amp;_xlfn.ISOWEEKNUM(Tableau1[[#This Row],[Date]]),"")</f>
        <v/>
      </c>
      <c r="B57" s="12" t="str">
        <f>UPPER(TEXT(Tableau1[[#This Row],[Date]],"jjjj"))</f>
        <v>MERCREDI</v>
      </c>
      <c r="C57" s="13">
        <f>$C$4+ROW()-ROW(Tableau1[[#Headers],[Date]])-1</f>
        <v>43880</v>
      </c>
      <c r="D57" s="9"/>
      <c r="E57" s="9"/>
      <c r="F57" s="9"/>
      <c r="G57" s="9">
        <f>Tableau1[[#This Row],[Fin ]]-Tableau1[[#This Row],[Pause]]-Tableau1[[#This Row],[Début ]]</f>
        <v>0</v>
      </c>
      <c r="H57" s="10"/>
      <c r="I57" s="17">
        <f ca="1">IF(WEEKDAY(Tableau1[[#This Row],[Date]],2)&lt;7,0,SUM(OFFSET(Tableau1[[#This Row],[Temps de travail]],-7,,7))+COUNTA(OFFSET(Tableau1[[#This Row],[ CP / ABS]],-7,,7))*$F$4/5-$F$4)*24</f>
        <v>0</v>
      </c>
    </row>
    <row r="58" spans="1:9" x14ac:dyDescent="0.35">
      <c r="A58" s="11" t="str">
        <f>IF(WEEKDAY(Tableau1[[#This Row],[Date]],2)=4,"semaine "&amp;_xlfn.ISOWEEKNUM(Tableau1[[#This Row],[Date]]),"")</f>
        <v>semaine 8</v>
      </c>
      <c r="B58" s="12" t="str">
        <f>UPPER(TEXT(Tableau1[[#This Row],[Date]],"jjjj"))</f>
        <v>JEUDI</v>
      </c>
      <c r="C58" s="13">
        <f>$C$4+ROW()-ROW(Tableau1[[#Headers],[Date]])-1</f>
        <v>43881</v>
      </c>
      <c r="D58" s="9"/>
      <c r="E58" s="9"/>
      <c r="F58" s="9"/>
      <c r="G58" s="9">
        <f>Tableau1[[#This Row],[Fin ]]-Tableau1[[#This Row],[Pause]]-Tableau1[[#This Row],[Début ]]</f>
        <v>0</v>
      </c>
      <c r="H58" s="10"/>
      <c r="I58" s="17">
        <f ca="1">IF(WEEKDAY(Tableau1[[#This Row],[Date]],2)&lt;7,0,SUM(OFFSET(Tableau1[[#This Row],[Temps de travail]],-7,,7))+COUNTA(OFFSET(Tableau1[[#This Row],[ CP / ABS]],-7,,7))*$F$4/5-$F$4)*24</f>
        <v>0</v>
      </c>
    </row>
    <row r="59" spans="1:9" x14ac:dyDescent="0.35">
      <c r="A59" s="11" t="str">
        <f>IF(WEEKDAY(Tableau1[[#This Row],[Date]],2)=4,"semaine "&amp;_xlfn.ISOWEEKNUM(Tableau1[[#This Row],[Date]]),"")</f>
        <v/>
      </c>
      <c r="B59" s="12" t="str">
        <f>UPPER(TEXT(Tableau1[[#This Row],[Date]],"jjjj"))</f>
        <v>VENDREDI</v>
      </c>
      <c r="C59" s="13">
        <f>$C$4+ROW()-ROW(Tableau1[[#Headers],[Date]])-1</f>
        <v>43882</v>
      </c>
      <c r="D59" s="9"/>
      <c r="E59" s="9"/>
      <c r="F59" s="9"/>
      <c r="G59" s="9">
        <f>Tableau1[[#This Row],[Fin ]]-Tableau1[[#This Row],[Pause]]-Tableau1[[#This Row],[Début ]]</f>
        <v>0</v>
      </c>
      <c r="H59" s="10"/>
      <c r="I59" s="17">
        <f ca="1">IF(WEEKDAY(Tableau1[[#This Row],[Date]],2)&lt;7,0,SUM(OFFSET(Tableau1[[#This Row],[Temps de travail]],-7,,7))+COUNTA(OFFSET(Tableau1[[#This Row],[ CP / ABS]],-7,,7))*$F$4/5-$F$4)*24</f>
        <v>0</v>
      </c>
    </row>
    <row r="60" spans="1:9" x14ac:dyDescent="0.35">
      <c r="A60" s="11" t="str">
        <f>IF(WEEKDAY(Tableau1[[#This Row],[Date]],2)=4,"semaine "&amp;_xlfn.ISOWEEKNUM(Tableau1[[#This Row],[Date]]),"")</f>
        <v/>
      </c>
      <c r="B60" s="12" t="str">
        <f>UPPER(TEXT(Tableau1[[#This Row],[Date]],"jjjj"))</f>
        <v>SAMEDI</v>
      </c>
      <c r="C60" s="13">
        <f>$C$4+ROW()-ROW(Tableau1[[#Headers],[Date]])-1</f>
        <v>43883</v>
      </c>
      <c r="D60" s="9"/>
      <c r="E60" s="9"/>
      <c r="F60" s="9"/>
      <c r="G60" s="9">
        <f>Tableau1[[#This Row],[Fin ]]-Tableau1[[#This Row],[Pause]]-Tableau1[[#This Row],[Début ]]</f>
        <v>0</v>
      </c>
      <c r="H60" s="10"/>
      <c r="I60" s="17">
        <f ca="1">IF(WEEKDAY(Tableau1[[#This Row],[Date]],2)&lt;7,0,SUM(OFFSET(Tableau1[[#This Row],[Temps de travail]],-7,,7))+COUNTA(OFFSET(Tableau1[[#This Row],[ CP / ABS]],-7,,7))*$F$4/5-$F$4)*24</f>
        <v>0</v>
      </c>
    </row>
    <row r="61" spans="1:9" x14ac:dyDescent="0.35">
      <c r="A61" s="11" t="str">
        <f>IF(WEEKDAY(Tableau1[[#This Row],[Date]],2)=4,"semaine "&amp;_xlfn.ISOWEEKNUM(Tableau1[[#This Row],[Date]]),"")</f>
        <v/>
      </c>
      <c r="B61" s="12" t="str">
        <f>UPPER(TEXT(Tableau1[[#This Row],[Date]],"jjjj"))</f>
        <v>DIMANCHE</v>
      </c>
      <c r="C61" s="13">
        <f>$C$4+ROW()-ROW(Tableau1[[#Headers],[Date]])-1</f>
        <v>43884</v>
      </c>
      <c r="D61" s="9"/>
      <c r="E61" s="9"/>
      <c r="F61" s="9"/>
      <c r="G61" s="9">
        <f>Tableau1[[#This Row],[Fin ]]-Tableau1[[#This Row],[Pause]]-Tableau1[[#This Row],[Début ]]</f>
        <v>0</v>
      </c>
      <c r="H61" s="10"/>
      <c r="I61" s="17">
        <f ca="1">IF(WEEKDAY(Tableau1[[#This Row],[Date]],2)&lt;7,0,SUM(OFFSET(Tableau1[[#This Row],[Temps de travail]],-7,,7))+COUNTA(OFFSET(Tableau1[[#This Row],[ CP / ABS]],-7,,7))*$F$4/5-$F$4)*24</f>
        <v>-35</v>
      </c>
    </row>
    <row r="62" spans="1:9" x14ac:dyDescent="0.35">
      <c r="A62" s="11" t="str">
        <f>IF(WEEKDAY(Tableau1[[#This Row],[Date]],2)=4,"semaine "&amp;_xlfn.ISOWEEKNUM(Tableau1[[#This Row],[Date]]),"")</f>
        <v/>
      </c>
      <c r="B62" s="12" t="str">
        <f>UPPER(TEXT(Tableau1[[#This Row],[Date]],"jjjj"))</f>
        <v>LUNDI</v>
      </c>
      <c r="C62" s="13">
        <f>$C$4+ROW()-ROW(Tableau1[[#Headers],[Date]])-1</f>
        <v>43885</v>
      </c>
      <c r="D62" s="9"/>
      <c r="E62" s="9"/>
      <c r="F62" s="9"/>
      <c r="G62" s="9">
        <f>Tableau1[[#This Row],[Fin ]]-Tableau1[[#This Row],[Pause]]-Tableau1[[#This Row],[Début ]]</f>
        <v>0</v>
      </c>
      <c r="H62" s="10"/>
      <c r="I62" s="17">
        <f ca="1">IF(WEEKDAY(Tableau1[[#This Row],[Date]],2)&lt;7,0,SUM(OFFSET(Tableau1[[#This Row],[Temps de travail]],-7,,7))+COUNTA(OFFSET(Tableau1[[#This Row],[ CP / ABS]],-7,,7))*$F$4/5-$F$4)*24</f>
        <v>0</v>
      </c>
    </row>
    <row r="63" spans="1:9" x14ac:dyDescent="0.35">
      <c r="A63" s="11" t="str">
        <f>IF(WEEKDAY(Tableau1[[#This Row],[Date]],2)=4,"semaine "&amp;_xlfn.ISOWEEKNUM(Tableau1[[#This Row],[Date]]),"")</f>
        <v/>
      </c>
      <c r="B63" s="12" t="str">
        <f>UPPER(TEXT(Tableau1[[#This Row],[Date]],"jjjj"))</f>
        <v>MARDI</v>
      </c>
      <c r="C63" s="13">
        <f>$C$4+ROW()-ROW(Tableau1[[#Headers],[Date]])-1</f>
        <v>43886</v>
      </c>
      <c r="D63" s="9"/>
      <c r="E63" s="9"/>
      <c r="F63" s="9"/>
      <c r="G63" s="9">
        <f>Tableau1[[#This Row],[Fin ]]-Tableau1[[#This Row],[Pause]]-Tableau1[[#This Row],[Début ]]</f>
        <v>0</v>
      </c>
      <c r="H63" s="10"/>
      <c r="I63" s="17">
        <f ca="1">IF(WEEKDAY(Tableau1[[#This Row],[Date]],2)&lt;7,0,SUM(OFFSET(Tableau1[[#This Row],[Temps de travail]],-7,,7))+COUNTA(OFFSET(Tableau1[[#This Row],[ CP / ABS]],-7,,7))*$F$4/5-$F$4)*24</f>
        <v>0</v>
      </c>
    </row>
    <row r="64" spans="1:9" x14ac:dyDescent="0.35">
      <c r="A64" s="11" t="str">
        <f>IF(WEEKDAY(Tableau1[[#This Row],[Date]],2)=4,"semaine "&amp;_xlfn.ISOWEEKNUM(Tableau1[[#This Row],[Date]]),"")</f>
        <v/>
      </c>
      <c r="B64" s="12" t="str">
        <f>UPPER(TEXT(Tableau1[[#This Row],[Date]],"jjjj"))</f>
        <v>MERCREDI</v>
      </c>
      <c r="C64" s="13">
        <f>$C$4+ROW()-ROW(Tableau1[[#Headers],[Date]])-1</f>
        <v>43887</v>
      </c>
      <c r="D64" s="9"/>
      <c r="E64" s="9"/>
      <c r="F64" s="9"/>
      <c r="G64" s="9">
        <f>Tableau1[[#This Row],[Fin ]]-Tableau1[[#This Row],[Pause]]-Tableau1[[#This Row],[Début ]]</f>
        <v>0</v>
      </c>
      <c r="H64" s="10"/>
      <c r="I64" s="17">
        <f ca="1">IF(WEEKDAY(Tableau1[[#This Row],[Date]],2)&lt;7,0,SUM(OFFSET(Tableau1[[#This Row],[Temps de travail]],-7,,7))+COUNTA(OFFSET(Tableau1[[#This Row],[ CP / ABS]],-7,,7))*$F$4/5-$F$4)*24</f>
        <v>0</v>
      </c>
    </row>
    <row r="65" spans="1:9" x14ac:dyDescent="0.35">
      <c r="A65" s="11" t="str">
        <f>IF(WEEKDAY(Tableau1[[#This Row],[Date]],2)=4,"semaine "&amp;_xlfn.ISOWEEKNUM(Tableau1[[#This Row],[Date]]),"")</f>
        <v>semaine 9</v>
      </c>
      <c r="B65" s="12" t="str">
        <f>UPPER(TEXT(Tableau1[[#This Row],[Date]],"jjjj"))</f>
        <v>JEUDI</v>
      </c>
      <c r="C65" s="13">
        <f>$C$4+ROW()-ROW(Tableau1[[#Headers],[Date]])-1</f>
        <v>43888</v>
      </c>
      <c r="D65" s="9"/>
      <c r="E65" s="9"/>
      <c r="F65" s="9"/>
      <c r="G65" s="9">
        <f>Tableau1[[#This Row],[Fin ]]-Tableau1[[#This Row],[Pause]]-Tableau1[[#This Row],[Début ]]</f>
        <v>0</v>
      </c>
      <c r="H65" s="10"/>
      <c r="I65" s="17">
        <f ca="1">IF(WEEKDAY(Tableau1[[#This Row],[Date]],2)&lt;7,0,SUM(OFFSET(Tableau1[[#This Row],[Temps de travail]],-7,,7))+COUNTA(OFFSET(Tableau1[[#This Row],[ CP / ABS]],-7,,7))*$F$4/5-$F$4)*24</f>
        <v>0</v>
      </c>
    </row>
    <row r="66" spans="1:9" x14ac:dyDescent="0.35">
      <c r="A66" s="11" t="str">
        <f>IF(WEEKDAY(Tableau1[[#This Row],[Date]],2)=4,"semaine "&amp;_xlfn.ISOWEEKNUM(Tableau1[[#This Row],[Date]]),"")</f>
        <v/>
      </c>
      <c r="B66" s="12" t="str">
        <f>UPPER(TEXT(Tableau1[[#This Row],[Date]],"jjjj"))</f>
        <v>VENDREDI</v>
      </c>
      <c r="C66" s="13">
        <f>$C$4+ROW()-ROW(Tableau1[[#Headers],[Date]])-1</f>
        <v>43889</v>
      </c>
      <c r="D66" s="9"/>
      <c r="E66" s="9"/>
      <c r="F66" s="9"/>
      <c r="G66" s="9">
        <f>Tableau1[[#This Row],[Fin ]]-Tableau1[[#This Row],[Pause]]-Tableau1[[#This Row],[Début ]]</f>
        <v>0</v>
      </c>
      <c r="H66" s="10"/>
      <c r="I66" s="17">
        <f ca="1">IF(WEEKDAY(Tableau1[[#This Row],[Date]],2)&lt;7,0,SUM(OFFSET(Tableau1[[#This Row],[Temps de travail]],-7,,7))+COUNTA(OFFSET(Tableau1[[#This Row],[ CP / ABS]],-7,,7))*$F$4/5-$F$4)*24</f>
        <v>0</v>
      </c>
    </row>
    <row r="67" spans="1:9" x14ac:dyDescent="0.35">
      <c r="A67" s="11" t="str">
        <f>IF(WEEKDAY(Tableau1[[#This Row],[Date]],2)=4,"semaine "&amp;_xlfn.ISOWEEKNUM(Tableau1[[#This Row],[Date]]),"")</f>
        <v/>
      </c>
      <c r="B67" s="12" t="str">
        <f>UPPER(TEXT(Tableau1[[#This Row],[Date]],"jjjj"))</f>
        <v>SAMEDI</v>
      </c>
      <c r="C67" s="13">
        <f>$C$4+ROW()-ROW(Tableau1[[#Headers],[Date]])-1</f>
        <v>43890</v>
      </c>
      <c r="D67" s="9"/>
      <c r="E67" s="9"/>
      <c r="F67" s="9"/>
      <c r="G67" s="9">
        <f>Tableau1[[#This Row],[Fin ]]-Tableau1[[#This Row],[Pause]]-Tableau1[[#This Row],[Début ]]</f>
        <v>0</v>
      </c>
      <c r="H67" s="10"/>
      <c r="I67" s="17">
        <f ca="1">IF(WEEKDAY(Tableau1[[#This Row],[Date]],2)&lt;7,0,SUM(OFFSET(Tableau1[[#This Row],[Temps de travail]],-7,,7))+COUNTA(OFFSET(Tableau1[[#This Row],[ CP / ABS]],-7,,7))*$F$4/5-$F$4)*24</f>
        <v>0</v>
      </c>
    </row>
    <row r="68" spans="1:9" x14ac:dyDescent="0.35">
      <c r="A68" s="11" t="str">
        <f>IF(WEEKDAY(Tableau1[[#This Row],[Date]],2)=4,"semaine "&amp;_xlfn.ISOWEEKNUM(Tableau1[[#This Row],[Date]]),"")</f>
        <v/>
      </c>
      <c r="B68" s="12" t="str">
        <f>UPPER(TEXT(Tableau1[[#This Row],[Date]],"jjjj"))</f>
        <v>DIMANCHE</v>
      </c>
      <c r="C68" s="13">
        <f>$C$4+ROW()-ROW(Tableau1[[#Headers],[Date]])-1</f>
        <v>43891</v>
      </c>
      <c r="D68" s="9"/>
      <c r="E68" s="9"/>
      <c r="F68" s="9"/>
      <c r="G68" s="9">
        <f>Tableau1[[#This Row],[Fin ]]-Tableau1[[#This Row],[Pause]]-Tableau1[[#This Row],[Début ]]</f>
        <v>0</v>
      </c>
      <c r="H68" s="10"/>
      <c r="I68" s="17">
        <f ca="1">IF(WEEKDAY(Tableau1[[#This Row],[Date]],2)&lt;7,0,SUM(OFFSET(Tableau1[[#This Row],[Temps de travail]],-7,,7))+COUNTA(OFFSET(Tableau1[[#This Row],[ CP / ABS]],-7,,7))*$F$4/5-$F$4)*24</f>
        <v>-35</v>
      </c>
    </row>
    <row r="69" spans="1:9" x14ac:dyDescent="0.35">
      <c r="A69" s="11" t="str">
        <f>IF(WEEKDAY(Tableau1[[#This Row],[Date]],2)=4,"semaine "&amp;_xlfn.ISOWEEKNUM(Tableau1[[#This Row],[Date]]),"")</f>
        <v/>
      </c>
      <c r="B69" s="12" t="str">
        <f>UPPER(TEXT(Tableau1[[#This Row],[Date]],"jjjj"))</f>
        <v>LUNDI</v>
      </c>
      <c r="C69" s="13">
        <f>$C$4+ROW()-ROW(Tableau1[[#Headers],[Date]])-1</f>
        <v>43892</v>
      </c>
      <c r="D69" s="9"/>
      <c r="E69" s="9"/>
      <c r="F69" s="9"/>
      <c r="G69" s="9">
        <f>Tableau1[[#This Row],[Fin ]]-Tableau1[[#This Row],[Pause]]-Tableau1[[#This Row],[Début ]]</f>
        <v>0</v>
      </c>
      <c r="H69" s="10"/>
      <c r="I69" s="17">
        <f ca="1">IF(WEEKDAY(Tableau1[[#This Row],[Date]],2)&lt;7,0,SUM(OFFSET(Tableau1[[#This Row],[Temps de travail]],-7,,7))+COUNTA(OFFSET(Tableau1[[#This Row],[ CP / ABS]],-7,,7))*$F$4/5-$F$4)*24</f>
        <v>0</v>
      </c>
    </row>
    <row r="70" spans="1:9" x14ac:dyDescent="0.35">
      <c r="A70" s="11" t="str">
        <f>IF(WEEKDAY(Tableau1[[#This Row],[Date]],2)=4,"semaine "&amp;_xlfn.ISOWEEKNUM(Tableau1[[#This Row],[Date]]),"")</f>
        <v/>
      </c>
      <c r="B70" s="12" t="str">
        <f>UPPER(TEXT(Tableau1[[#This Row],[Date]],"jjjj"))</f>
        <v>MARDI</v>
      </c>
      <c r="C70" s="13">
        <f>$C$4+ROW()-ROW(Tableau1[[#Headers],[Date]])-1</f>
        <v>43893</v>
      </c>
      <c r="D70" s="9"/>
      <c r="E70" s="9"/>
      <c r="F70" s="9"/>
      <c r="G70" s="9">
        <f>Tableau1[[#This Row],[Fin ]]-Tableau1[[#This Row],[Pause]]-Tableau1[[#This Row],[Début ]]</f>
        <v>0</v>
      </c>
      <c r="H70" s="10"/>
      <c r="I70" s="17">
        <f ca="1">IF(WEEKDAY(Tableau1[[#This Row],[Date]],2)&lt;7,0,SUM(OFFSET(Tableau1[[#This Row],[Temps de travail]],-7,,7))+COUNTA(OFFSET(Tableau1[[#This Row],[ CP / ABS]],-7,,7))*$F$4/5-$F$4)*24</f>
        <v>0</v>
      </c>
    </row>
    <row r="71" spans="1:9" x14ac:dyDescent="0.35">
      <c r="A71" s="11" t="str">
        <f>IF(WEEKDAY(Tableau1[[#This Row],[Date]],2)=4,"semaine "&amp;_xlfn.ISOWEEKNUM(Tableau1[[#This Row],[Date]]),"")</f>
        <v/>
      </c>
      <c r="B71" s="12" t="str">
        <f>UPPER(TEXT(Tableau1[[#This Row],[Date]],"jjjj"))</f>
        <v>MERCREDI</v>
      </c>
      <c r="C71" s="13">
        <f>$C$4+ROW()-ROW(Tableau1[[#Headers],[Date]])-1</f>
        <v>43894</v>
      </c>
      <c r="D71" s="9"/>
      <c r="E71" s="9"/>
      <c r="F71" s="9"/>
      <c r="G71" s="9">
        <f>Tableau1[[#This Row],[Fin ]]-Tableau1[[#This Row],[Pause]]-Tableau1[[#This Row],[Début ]]</f>
        <v>0</v>
      </c>
      <c r="H71" s="10"/>
      <c r="I71" s="17">
        <f ca="1">IF(WEEKDAY(Tableau1[[#This Row],[Date]],2)&lt;7,0,SUM(OFFSET(Tableau1[[#This Row],[Temps de travail]],-7,,7))+COUNTA(OFFSET(Tableau1[[#This Row],[ CP / ABS]],-7,,7))*$F$4/5-$F$4)*24</f>
        <v>0</v>
      </c>
    </row>
    <row r="72" spans="1:9" x14ac:dyDescent="0.35">
      <c r="A72" s="11" t="str">
        <f>IF(WEEKDAY(Tableau1[[#This Row],[Date]],2)=4,"semaine "&amp;_xlfn.ISOWEEKNUM(Tableau1[[#This Row],[Date]]),"")</f>
        <v>semaine 10</v>
      </c>
      <c r="B72" s="12" t="str">
        <f>UPPER(TEXT(Tableau1[[#This Row],[Date]],"jjjj"))</f>
        <v>JEUDI</v>
      </c>
      <c r="C72" s="13">
        <f>$C$4+ROW()-ROW(Tableau1[[#Headers],[Date]])-1</f>
        <v>43895</v>
      </c>
      <c r="D72" s="9"/>
      <c r="E72" s="9"/>
      <c r="F72" s="9"/>
      <c r="G72" s="9">
        <f>Tableau1[[#This Row],[Fin ]]-Tableau1[[#This Row],[Pause]]-Tableau1[[#This Row],[Début ]]</f>
        <v>0</v>
      </c>
      <c r="H72" s="10"/>
      <c r="I72" s="17">
        <f ca="1">IF(WEEKDAY(Tableau1[[#This Row],[Date]],2)&lt;7,0,SUM(OFFSET(Tableau1[[#This Row],[Temps de travail]],-7,,7))+COUNTA(OFFSET(Tableau1[[#This Row],[ CP / ABS]],-7,,7))*$F$4/5-$F$4)*24</f>
        <v>0</v>
      </c>
    </row>
    <row r="73" spans="1:9" x14ac:dyDescent="0.35">
      <c r="A73" s="11" t="str">
        <f>IF(WEEKDAY(Tableau1[[#This Row],[Date]],2)=4,"semaine "&amp;_xlfn.ISOWEEKNUM(Tableau1[[#This Row],[Date]]),"")</f>
        <v/>
      </c>
      <c r="B73" s="12" t="str">
        <f>UPPER(TEXT(Tableau1[[#This Row],[Date]],"jjjj"))</f>
        <v>VENDREDI</v>
      </c>
      <c r="C73" s="13">
        <f>$C$4+ROW()-ROW(Tableau1[[#Headers],[Date]])-1</f>
        <v>43896</v>
      </c>
      <c r="D73" s="9"/>
      <c r="E73" s="9"/>
      <c r="F73" s="9"/>
      <c r="G73" s="9">
        <f>Tableau1[[#This Row],[Fin ]]-Tableau1[[#This Row],[Pause]]-Tableau1[[#This Row],[Début ]]</f>
        <v>0</v>
      </c>
      <c r="H73" s="10"/>
      <c r="I73" s="17">
        <f ca="1">IF(WEEKDAY(Tableau1[[#This Row],[Date]],2)&lt;7,0,SUM(OFFSET(Tableau1[[#This Row],[Temps de travail]],-7,,7))+COUNTA(OFFSET(Tableau1[[#This Row],[ CP / ABS]],-7,,7))*$F$4/5-$F$4)*24</f>
        <v>0</v>
      </c>
    </row>
    <row r="74" spans="1:9" x14ac:dyDescent="0.35">
      <c r="A74" s="11" t="str">
        <f>IF(WEEKDAY(Tableau1[[#This Row],[Date]],2)=4,"semaine "&amp;_xlfn.ISOWEEKNUM(Tableau1[[#This Row],[Date]]),"")</f>
        <v/>
      </c>
      <c r="B74" s="12" t="str">
        <f>UPPER(TEXT(Tableau1[[#This Row],[Date]],"jjjj"))</f>
        <v>SAMEDI</v>
      </c>
      <c r="C74" s="13">
        <f>$C$4+ROW()-ROW(Tableau1[[#Headers],[Date]])-1</f>
        <v>43897</v>
      </c>
      <c r="D74" s="9"/>
      <c r="E74" s="9"/>
      <c r="F74" s="9"/>
      <c r="G74" s="9">
        <f>Tableau1[[#This Row],[Fin ]]-Tableau1[[#This Row],[Pause]]-Tableau1[[#This Row],[Début ]]</f>
        <v>0</v>
      </c>
      <c r="H74" s="10"/>
      <c r="I74" s="17">
        <f ca="1">IF(WEEKDAY(Tableau1[[#This Row],[Date]],2)&lt;7,0,SUM(OFFSET(Tableau1[[#This Row],[Temps de travail]],-7,,7))+COUNTA(OFFSET(Tableau1[[#This Row],[ CP / ABS]],-7,,7))*$F$4/5-$F$4)*24</f>
        <v>0</v>
      </c>
    </row>
    <row r="75" spans="1:9" x14ac:dyDescent="0.35">
      <c r="A75" s="11" t="str">
        <f>IF(WEEKDAY(Tableau1[[#This Row],[Date]],2)=4,"semaine "&amp;_xlfn.ISOWEEKNUM(Tableau1[[#This Row],[Date]]),"")</f>
        <v/>
      </c>
      <c r="B75" s="12" t="str">
        <f>UPPER(TEXT(Tableau1[[#This Row],[Date]],"jjjj"))</f>
        <v>DIMANCHE</v>
      </c>
      <c r="C75" s="13">
        <f>$C$4+ROW()-ROW(Tableau1[[#Headers],[Date]])-1</f>
        <v>43898</v>
      </c>
      <c r="D75" s="9"/>
      <c r="E75" s="9"/>
      <c r="F75" s="9"/>
      <c r="G75" s="9">
        <f>Tableau1[[#This Row],[Fin ]]-Tableau1[[#This Row],[Pause]]-Tableau1[[#This Row],[Début ]]</f>
        <v>0</v>
      </c>
      <c r="H75" s="10"/>
      <c r="I75" s="17">
        <f ca="1">IF(WEEKDAY(Tableau1[[#This Row],[Date]],2)&lt;7,0,SUM(OFFSET(Tableau1[[#This Row],[Temps de travail]],-7,,7))+COUNTA(OFFSET(Tableau1[[#This Row],[ CP / ABS]],-7,,7))*$F$4/5-$F$4)*24</f>
        <v>-35</v>
      </c>
    </row>
    <row r="76" spans="1:9" x14ac:dyDescent="0.35">
      <c r="A76" s="11" t="str">
        <f>IF(WEEKDAY(Tableau1[[#This Row],[Date]],2)=4,"semaine "&amp;_xlfn.ISOWEEKNUM(Tableau1[[#This Row],[Date]]),"")</f>
        <v/>
      </c>
      <c r="B76" s="12" t="str">
        <f>UPPER(TEXT(Tableau1[[#This Row],[Date]],"jjjj"))</f>
        <v>LUNDI</v>
      </c>
      <c r="C76" s="13">
        <f>$C$4+ROW()-ROW(Tableau1[[#Headers],[Date]])-1</f>
        <v>43899</v>
      </c>
      <c r="D76" s="9"/>
      <c r="E76" s="9"/>
      <c r="F76" s="9"/>
      <c r="G76" s="9">
        <f>Tableau1[[#This Row],[Fin ]]-Tableau1[[#This Row],[Pause]]-Tableau1[[#This Row],[Début ]]</f>
        <v>0</v>
      </c>
      <c r="H76" s="10"/>
      <c r="I76" s="17">
        <f ca="1">IF(WEEKDAY(Tableau1[[#This Row],[Date]],2)&lt;7,0,SUM(OFFSET(Tableau1[[#This Row],[Temps de travail]],-7,,7))+COUNTA(OFFSET(Tableau1[[#This Row],[ CP / ABS]],-7,,7))*$F$4/5-$F$4)*24</f>
        <v>0</v>
      </c>
    </row>
    <row r="77" spans="1:9" x14ac:dyDescent="0.35">
      <c r="A77" s="11" t="str">
        <f>IF(WEEKDAY(Tableau1[[#This Row],[Date]],2)=4,"semaine "&amp;_xlfn.ISOWEEKNUM(Tableau1[[#This Row],[Date]]),"")</f>
        <v/>
      </c>
      <c r="B77" s="12" t="str">
        <f>UPPER(TEXT(Tableau1[[#This Row],[Date]],"jjjj"))</f>
        <v>MARDI</v>
      </c>
      <c r="C77" s="13">
        <f>$C$4+ROW()-ROW(Tableau1[[#Headers],[Date]])-1</f>
        <v>43900</v>
      </c>
      <c r="D77" s="9"/>
      <c r="E77" s="9"/>
      <c r="F77" s="9"/>
      <c r="G77" s="9">
        <f>Tableau1[[#This Row],[Fin ]]-Tableau1[[#This Row],[Pause]]-Tableau1[[#This Row],[Début ]]</f>
        <v>0</v>
      </c>
      <c r="H77" s="10"/>
      <c r="I77" s="17">
        <f ca="1">IF(WEEKDAY(Tableau1[[#This Row],[Date]],2)&lt;7,0,SUM(OFFSET(Tableau1[[#This Row],[Temps de travail]],-7,,7))+COUNTA(OFFSET(Tableau1[[#This Row],[ CP / ABS]],-7,,7))*$F$4/5-$F$4)*24</f>
        <v>0</v>
      </c>
    </row>
    <row r="78" spans="1:9" x14ac:dyDescent="0.35">
      <c r="A78" s="11" t="str">
        <f>IF(WEEKDAY(Tableau1[[#This Row],[Date]],2)=4,"semaine "&amp;_xlfn.ISOWEEKNUM(Tableau1[[#This Row],[Date]]),"")</f>
        <v/>
      </c>
      <c r="B78" s="12" t="str">
        <f>UPPER(TEXT(Tableau1[[#This Row],[Date]],"jjjj"))</f>
        <v>MERCREDI</v>
      </c>
      <c r="C78" s="13">
        <f>$C$4+ROW()-ROW(Tableau1[[#Headers],[Date]])-1</f>
        <v>43901</v>
      </c>
      <c r="D78" s="9"/>
      <c r="E78" s="9"/>
      <c r="F78" s="9"/>
      <c r="G78" s="9">
        <f>Tableau1[[#This Row],[Fin ]]-Tableau1[[#This Row],[Pause]]-Tableau1[[#This Row],[Début ]]</f>
        <v>0</v>
      </c>
      <c r="H78" s="10"/>
      <c r="I78" s="17">
        <f ca="1">IF(WEEKDAY(Tableau1[[#This Row],[Date]],2)&lt;7,0,SUM(OFFSET(Tableau1[[#This Row],[Temps de travail]],-7,,7))+COUNTA(OFFSET(Tableau1[[#This Row],[ CP / ABS]],-7,,7))*$F$4/5-$F$4)*24</f>
        <v>0</v>
      </c>
    </row>
    <row r="79" spans="1:9" x14ac:dyDescent="0.35">
      <c r="A79" s="11" t="str">
        <f>IF(WEEKDAY(Tableau1[[#This Row],[Date]],2)=4,"semaine "&amp;_xlfn.ISOWEEKNUM(Tableau1[[#This Row],[Date]]),"")</f>
        <v>semaine 11</v>
      </c>
      <c r="B79" s="12" t="str">
        <f>UPPER(TEXT(Tableau1[[#This Row],[Date]],"jjjj"))</f>
        <v>JEUDI</v>
      </c>
      <c r="C79" s="13">
        <f>$C$4+ROW()-ROW(Tableau1[[#Headers],[Date]])-1</f>
        <v>43902</v>
      </c>
      <c r="D79" s="9"/>
      <c r="E79" s="9"/>
      <c r="F79" s="9"/>
      <c r="G79" s="9">
        <f>Tableau1[[#This Row],[Fin ]]-Tableau1[[#This Row],[Pause]]-Tableau1[[#This Row],[Début ]]</f>
        <v>0</v>
      </c>
      <c r="H79" s="10"/>
      <c r="I79" s="17">
        <f ca="1">IF(WEEKDAY(Tableau1[[#This Row],[Date]],2)&lt;7,0,SUM(OFFSET(Tableau1[[#This Row],[Temps de travail]],-7,,7))+COUNTA(OFFSET(Tableau1[[#This Row],[ CP / ABS]],-7,,7))*$F$4/5-$F$4)*24</f>
        <v>0</v>
      </c>
    </row>
    <row r="80" spans="1:9" x14ac:dyDescent="0.35">
      <c r="A80" s="11" t="str">
        <f>IF(WEEKDAY(Tableau1[[#This Row],[Date]],2)=4,"semaine "&amp;_xlfn.ISOWEEKNUM(Tableau1[[#This Row],[Date]]),"")</f>
        <v/>
      </c>
      <c r="B80" s="12" t="str">
        <f>UPPER(TEXT(Tableau1[[#This Row],[Date]],"jjjj"))</f>
        <v>VENDREDI</v>
      </c>
      <c r="C80" s="13">
        <f>$C$4+ROW()-ROW(Tableau1[[#Headers],[Date]])-1</f>
        <v>43903</v>
      </c>
      <c r="D80" s="9"/>
      <c r="E80" s="9"/>
      <c r="F80" s="9"/>
      <c r="G80" s="9">
        <f>Tableau1[[#This Row],[Fin ]]-Tableau1[[#This Row],[Pause]]-Tableau1[[#This Row],[Début ]]</f>
        <v>0</v>
      </c>
      <c r="H80" s="10"/>
      <c r="I80" s="17">
        <f ca="1">IF(WEEKDAY(Tableau1[[#This Row],[Date]],2)&lt;7,0,SUM(OFFSET(Tableau1[[#This Row],[Temps de travail]],-7,,7))+COUNTA(OFFSET(Tableau1[[#This Row],[ CP / ABS]],-7,,7))*$F$4/5-$F$4)*24</f>
        <v>0</v>
      </c>
    </row>
    <row r="81" spans="1:9" x14ac:dyDescent="0.35">
      <c r="A81" s="11" t="str">
        <f>IF(WEEKDAY(Tableau1[[#This Row],[Date]],2)=4,"semaine "&amp;_xlfn.ISOWEEKNUM(Tableau1[[#This Row],[Date]]),"")</f>
        <v/>
      </c>
      <c r="B81" s="12" t="str">
        <f>UPPER(TEXT(Tableau1[[#This Row],[Date]],"jjjj"))</f>
        <v>SAMEDI</v>
      </c>
      <c r="C81" s="13">
        <f>$C$4+ROW()-ROW(Tableau1[[#Headers],[Date]])-1</f>
        <v>43904</v>
      </c>
      <c r="D81" s="9"/>
      <c r="E81" s="9"/>
      <c r="F81" s="9"/>
      <c r="G81" s="9">
        <f>Tableau1[[#This Row],[Fin ]]-Tableau1[[#This Row],[Pause]]-Tableau1[[#This Row],[Début ]]</f>
        <v>0</v>
      </c>
      <c r="H81" s="10"/>
      <c r="I81" s="17">
        <f ca="1">IF(WEEKDAY(Tableau1[[#This Row],[Date]],2)&lt;7,0,SUM(OFFSET(Tableau1[[#This Row],[Temps de travail]],-7,,7))+COUNTA(OFFSET(Tableau1[[#This Row],[ CP / ABS]],-7,,7))*$F$4/5-$F$4)*24</f>
        <v>0</v>
      </c>
    </row>
    <row r="82" spans="1:9" x14ac:dyDescent="0.35">
      <c r="A82" s="11" t="str">
        <f>IF(WEEKDAY(Tableau1[[#This Row],[Date]],2)=4,"semaine "&amp;_xlfn.ISOWEEKNUM(Tableau1[[#This Row],[Date]]),"")</f>
        <v/>
      </c>
      <c r="B82" s="12" t="str">
        <f>UPPER(TEXT(Tableau1[[#This Row],[Date]],"jjjj"))</f>
        <v>DIMANCHE</v>
      </c>
      <c r="C82" s="13">
        <f>$C$4+ROW()-ROW(Tableau1[[#Headers],[Date]])-1</f>
        <v>43905</v>
      </c>
      <c r="D82" s="9"/>
      <c r="E82" s="9"/>
      <c r="F82" s="9"/>
      <c r="G82" s="9">
        <f>Tableau1[[#This Row],[Fin ]]-Tableau1[[#This Row],[Pause]]-Tableau1[[#This Row],[Début ]]</f>
        <v>0</v>
      </c>
      <c r="H82" s="10"/>
      <c r="I82" s="17">
        <f ca="1">IF(WEEKDAY(Tableau1[[#This Row],[Date]],2)&lt;7,0,SUM(OFFSET(Tableau1[[#This Row],[Temps de travail]],-7,,7))+COUNTA(OFFSET(Tableau1[[#This Row],[ CP / ABS]],-7,,7))*$F$4/5-$F$4)*24</f>
        <v>-35</v>
      </c>
    </row>
    <row r="83" spans="1:9" x14ac:dyDescent="0.35">
      <c r="A83" s="11" t="str">
        <f>IF(WEEKDAY(Tableau1[[#This Row],[Date]],2)=4,"semaine "&amp;_xlfn.ISOWEEKNUM(Tableau1[[#This Row],[Date]]),"")</f>
        <v/>
      </c>
      <c r="B83" s="12" t="str">
        <f>UPPER(TEXT(Tableau1[[#This Row],[Date]],"jjjj"))</f>
        <v>LUNDI</v>
      </c>
      <c r="C83" s="13">
        <f>$C$4+ROW()-ROW(Tableau1[[#Headers],[Date]])-1</f>
        <v>43906</v>
      </c>
      <c r="D83" s="9"/>
      <c r="E83" s="9"/>
      <c r="F83" s="9"/>
      <c r="G83" s="9">
        <f>Tableau1[[#This Row],[Fin ]]-Tableau1[[#This Row],[Pause]]-Tableau1[[#This Row],[Début ]]</f>
        <v>0</v>
      </c>
      <c r="H83" s="10"/>
      <c r="I83" s="17">
        <f ca="1">IF(WEEKDAY(Tableau1[[#This Row],[Date]],2)&lt;7,0,SUM(OFFSET(Tableau1[[#This Row],[Temps de travail]],-7,,7))+COUNTA(OFFSET(Tableau1[[#This Row],[ CP / ABS]],-7,,7))*$F$4/5-$F$4)*24</f>
        <v>0</v>
      </c>
    </row>
    <row r="84" spans="1:9" x14ac:dyDescent="0.35">
      <c r="A84" s="11" t="str">
        <f>IF(WEEKDAY(Tableau1[[#This Row],[Date]],2)=4,"semaine "&amp;_xlfn.ISOWEEKNUM(Tableau1[[#This Row],[Date]]),"")</f>
        <v/>
      </c>
      <c r="B84" s="12" t="str">
        <f>UPPER(TEXT(Tableau1[[#This Row],[Date]],"jjjj"))</f>
        <v>MARDI</v>
      </c>
      <c r="C84" s="13">
        <f>$C$4+ROW()-ROW(Tableau1[[#Headers],[Date]])-1</f>
        <v>43907</v>
      </c>
      <c r="D84" s="9"/>
      <c r="E84" s="9"/>
      <c r="F84" s="9"/>
      <c r="G84" s="9">
        <f>Tableau1[[#This Row],[Fin ]]-Tableau1[[#This Row],[Pause]]-Tableau1[[#This Row],[Début ]]</f>
        <v>0</v>
      </c>
      <c r="H84" s="10"/>
      <c r="I84" s="17">
        <f ca="1">IF(WEEKDAY(Tableau1[[#This Row],[Date]],2)&lt;7,0,SUM(OFFSET(Tableau1[[#This Row],[Temps de travail]],-7,,7))+COUNTA(OFFSET(Tableau1[[#This Row],[ CP / ABS]],-7,,7))*$F$4/5-$F$4)*24</f>
        <v>0</v>
      </c>
    </row>
    <row r="85" spans="1:9" x14ac:dyDescent="0.35">
      <c r="A85" s="11" t="str">
        <f>IF(WEEKDAY(Tableau1[[#This Row],[Date]],2)=4,"semaine "&amp;_xlfn.ISOWEEKNUM(Tableau1[[#This Row],[Date]]),"")</f>
        <v/>
      </c>
      <c r="B85" s="12" t="str">
        <f>UPPER(TEXT(Tableau1[[#This Row],[Date]],"jjjj"))</f>
        <v>MERCREDI</v>
      </c>
      <c r="C85" s="13">
        <f>$C$4+ROW()-ROW(Tableau1[[#Headers],[Date]])-1</f>
        <v>43908</v>
      </c>
      <c r="D85" s="9"/>
      <c r="E85" s="9"/>
      <c r="F85" s="9"/>
      <c r="G85" s="9">
        <f>Tableau1[[#This Row],[Fin ]]-Tableau1[[#This Row],[Pause]]-Tableau1[[#This Row],[Début ]]</f>
        <v>0</v>
      </c>
      <c r="H85" s="10"/>
      <c r="I85" s="17">
        <f ca="1">IF(WEEKDAY(Tableau1[[#This Row],[Date]],2)&lt;7,0,SUM(OFFSET(Tableau1[[#This Row],[Temps de travail]],-7,,7))+COUNTA(OFFSET(Tableau1[[#This Row],[ CP / ABS]],-7,,7))*$F$4/5-$F$4)*24</f>
        <v>0</v>
      </c>
    </row>
    <row r="86" spans="1:9" x14ac:dyDescent="0.35">
      <c r="A86" s="11" t="str">
        <f>IF(WEEKDAY(Tableau1[[#This Row],[Date]],2)=4,"semaine "&amp;_xlfn.ISOWEEKNUM(Tableau1[[#This Row],[Date]]),"")</f>
        <v>semaine 12</v>
      </c>
      <c r="B86" s="12" t="str">
        <f>UPPER(TEXT(Tableau1[[#This Row],[Date]],"jjjj"))</f>
        <v>JEUDI</v>
      </c>
      <c r="C86" s="13">
        <f>$C$4+ROW()-ROW(Tableau1[[#Headers],[Date]])-1</f>
        <v>43909</v>
      </c>
      <c r="D86" s="9"/>
      <c r="E86" s="9"/>
      <c r="F86" s="9"/>
      <c r="G86" s="9">
        <f>Tableau1[[#This Row],[Fin ]]-Tableau1[[#This Row],[Pause]]-Tableau1[[#This Row],[Début ]]</f>
        <v>0</v>
      </c>
      <c r="H86" s="10"/>
      <c r="I86" s="17">
        <f ca="1">IF(WEEKDAY(Tableau1[[#This Row],[Date]],2)&lt;7,0,SUM(OFFSET(Tableau1[[#This Row],[Temps de travail]],-7,,7))+COUNTA(OFFSET(Tableau1[[#This Row],[ CP / ABS]],-7,,7))*$F$4/5-$F$4)*24</f>
        <v>0</v>
      </c>
    </row>
    <row r="87" spans="1:9" x14ac:dyDescent="0.35">
      <c r="A87" s="11" t="str">
        <f>IF(WEEKDAY(Tableau1[[#This Row],[Date]],2)=4,"semaine "&amp;_xlfn.ISOWEEKNUM(Tableau1[[#This Row],[Date]]),"")</f>
        <v/>
      </c>
      <c r="B87" s="12" t="str">
        <f>UPPER(TEXT(Tableau1[[#This Row],[Date]],"jjjj"))</f>
        <v>VENDREDI</v>
      </c>
      <c r="C87" s="13">
        <f>$C$4+ROW()-ROW(Tableau1[[#Headers],[Date]])-1</f>
        <v>43910</v>
      </c>
      <c r="D87" s="9"/>
      <c r="E87" s="9"/>
      <c r="F87" s="9"/>
      <c r="G87" s="9">
        <f>Tableau1[[#This Row],[Fin ]]-Tableau1[[#This Row],[Pause]]-Tableau1[[#This Row],[Début ]]</f>
        <v>0</v>
      </c>
      <c r="H87" s="10"/>
      <c r="I87" s="17">
        <f ca="1">IF(WEEKDAY(Tableau1[[#This Row],[Date]],2)&lt;7,0,SUM(OFFSET(Tableau1[[#This Row],[Temps de travail]],-7,,7))+COUNTA(OFFSET(Tableau1[[#This Row],[ CP / ABS]],-7,,7))*$F$4/5-$F$4)*24</f>
        <v>0</v>
      </c>
    </row>
    <row r="88" spans="1:9" x14ac:dyDescent="0.35">
      <c r="A88" s="11" t="str">
        <f>IF(WEEKDAY(Tableau1[[#This Row],[Date]],2)=4,"semaine "&amp;_xlfn.ISOWEEKNUM(Tableau1[[#This Row],[Date]]),"")</f>
        <v/>
      </c>
      <c r="B88" s="12" t="str">
        <f>UPPER(TEXT(Tableau1[[#This Row],[Date]],"jjjj"))</f>
        <v>SAMEDI</v>
      </c>
      <c r="C88" s="13">
        <f>$C$4+ROW()-ROW(Tableau1[[#Headers],[Date]])-1</f>
        <v>43911</v>
      </c>
      <c r="D88" s="9"/>
      <c r="E88" s="9"/>
      <c r="F88" s="9"/>
      <c r="G88" s="9">
        <f>Tableau1[[#This Row],[Fin ]]-Tableau1[[#This Row],[Pause]]-Tableau1[[#This Row],[Début ]]</f>
        <v>0</v>
      </c>
      <c r="H88" s="10"/>
      <c r="I88" s="17">
        <f ca="1">IF(WEEKDAY(Tableau1[[#This Row],[Date]],2)&lt;7,0,SUM(OFFSET(Tableau1[[#This Row],[Temps de travail]],-7,,7))+COUNTA(OFFSET(Tableau1[[#This Row],[ CP / ABS]],-7,,7))*$F$4/5-$F$4)*24</f>
        <v>0</v>
      </c>
    </row>
    <row r="89" spans="1:9" x14ac:dyDescent="0.35">
      <c r="A89" s="11" t="str">
        <f>IF(WEEKDAY(Tableau1[[#This Row],[Date]],2)=4,"semaine "&amp;_xlfn.ISOWEEKNUM(Tableau1[[#This Row],[Date]]),"")</f>
        <v/>
      </c>
      <c r="B89" s="12" t="str">
        <f>UPPER(TEXT(Tableau1[[#This Row],[Date]],"jjjj"))</f>
        <v>DIMANCHE</v>
      </c>
      <c r="C89" s="13">
        <f>$C$4+ROW()-ROW(Tableau1[[#Headers],[Date]])-1</f>
        <v>43912</v>
      </c>
      <c r="D89" s="9"/>
      <c r="E89" s="9"/>
      <c r="F89" s="9"/>
      <c r="G89" s="9">
        <f>Tableau1[[#This Row],[Fin ]]-Tableau1[[#This Row],[Pause]]-Tableau1[[#This Row],[Début ]]</f>
        <v>0</v>
      </c>
      <c r="H89" s="10"/>
      <c r="I89" s="17">
        <f ca="1">IF(WEEKDAY(Tableau1[[#This Row],[Date]],2)&lt;7,0,SUM(OFFSET(Tableau1[[#This Row],[Temps de travail]],-7,,7))+COUNTA(OFFSET(Tableau1[[#This Row],[ CP / ABS]],-7,,7))*$F$4/5-$F$4)*24</f>
        <v>-35</v>
      </c>
    </row>
    <row r="90" spans="1:9" x14ac:dyDescent="0.35">
      <c r="A90" s="11" t="str">
        <f>IF(WEEKDAY(Tableau1[[#This Row],[Date]],2)=4,"semaine "&amp;_xlfn.ISOWEEKNUM(Tableau1[[#This Row],[Date]]),"")</f>
        <v/>
      </c>
      <c r="B90" s="12" t="str">
        <f>UPPER(TEXT(Tableau1[[#This Row],[Date]],"jjjj"))</f>
        <v>LUNDI</v>
      </c>
      <c r="C90" s="13">
        <f>$C$4+ROW()-ROW(Tableau1[[#Headers],[Date]])-1</f>
        <v>43913</v>
      </c>
      <c r="D90" s="9"/>
      <c r="E90" s="9"/>
      <c r="F90" s="9"/>
      <c r="G90" s="9">
        <f>Tableau1[[#This Row],[Fin ]]-Tableau1[[#This Row],[Pause]]-Tableau1[[#This Row],[Début ]]</f>
        <v>0</v>
      </c>
      <c r="H90" s="10"/>
      <c r="I90" s="17">
        <f ca="1">IF(WEEKDAY(Tableau1[[#This Row],[Date]],2)&lt;7,0,SUM(OFFSET(Tableau1[[#This Row],[Temps de travail]],-7,,7))+COUNTA(OFFSET(Tableau1[[#This Row],[ CP / ABS]],-7,,7))*$F$4/5-$F$4)*24</f>
        <v>0</v>
      </c>
    </row>
    <row r="91" spans="1:9" x14ac:dyDescent="0.35">
      <c r="A91" s="11" t="str">
        <f>IF(WEEKDAY(Tableau1[[#This Row],[Date]],2)=4,"semaine "&amp;_xlfn.ISOWEEKNUM(Tableau1[[#This Row],[Date]]),"")</f>
        <v/>
      </c>
      <c r="B91" s="12" t="str">
        <f>UPPER(TEXT(Tableau1[[#This Row],[Date]],"jjjj"))</f>
        <v>MARDI</v>
      </c>
      <c r="C91" s="13">
        <f>$C$4+ROW()-ROW(Tableau1[[#Headers],[Date]])-1</f>
        <v>43914</v>
      </c>
      <c r="D91" s="9"/>
      <c r="E91" s="9"/>
      <c r="F91" s="9"/>
      <c r="G91" s="9">
        <f>Tableau1[[#This Row],[Fin ]]-Tableau1[[#This Row],[Pause]]-Tableau1[[#This Row],[Début ]]</f>
        <v>0</v>
      </c>
      <c r="H91" s="10"/>
      <c r="I91" s="17">
        <f ca="1">IF(WEEKDAY(Tableau1[[#This Row],[Date]],2)&lt;7,0,SUM(OFFSET(Tableau1[[#This Row],[Temps de travail]],-7,,7))+COUNTA(OFFSET(Tableau1[[#This Row],[ CP / ABS]],-7,,7))*$F$4/5-$F$4)*24</f>
        <v>0</v>
      </c>
    </row>
    <row r="92" spans="1:9" x14ac:dyDescent="0.35">
      <c r="A92" s="11" t="str">
        <f>IF(WEEKDAY(Tableau1[[#This Row],[Date]],2)=4,"semaine "&amp;_xlfn.ISOWEEKNUM(Tableau1[[#This Row],[Date]]),"")</f>
        <v/>
      </c>
      <c r="B92" s="12" t="str">
        <f>UPPER(TEXT(Tableau1[[#This Row],[Date]],"jjjj"))</f>
        <v>MERCREDI</v>
      </c>
      <c r="C92" s="13">
        <f>$C$4+ROW()-ROW(Tableau1[[#Headers],[Date]])-1</f>
        <v>43915</v>
      </c>
      <c r="D92" s="9"/>
      <c r="E92" s="9"/>
      <c r="F92" s="9"/>
      <c r="G92" s="9">
        <f>Tableau1[[#This Row],[Fin ]]-Tableau1[[#This Row],[Pause]]-Tableau1[[#This Row],[Début ]]</f>
        <v>0</v>
      </c>
      <c r="H92" s="10"/>
      <c r="I92" s="17">
        <f ca="1">IF(WEEKDAY(Tableau1[[#This Row],[Date]],2)&lt;7,0,SUM(OFFSET(Tableau1[[#This Row],[Temps de travail]],-7,,7))+COUNTA(OFFSET(Tableau1[[#This Row],[ CP / ABS]],-7,,7))*$F$4/5-$F$4)*24</f>
        <v>0</v>
      </c>
    </row>
    <row r="93" spans="1:9" x14ac:dyDescent="0.35">
      <c r="A93" s="11" t="str">
        <f>IF(WEEKDAY(Tableau1[[#This Row],[Date]],2)=4,"semaine "&amp;_xlfn.ISOWEEKNUM(Tableau1[[#This Row],[Date]]),"")</f>
        <v>semaine 13</v>
      </c>
      <c r="B93" s="12" t="str">
        <f>UPPER(TEXT(Tableau1[[#This Row],[Date]],"jjjj"))</f>
        <v>JEUDI</v>
      </c>
      <c r="C93" s="13">
        <f>$C$4+ROW()-ROW(Tableau1[[#Headers],[Date]])-1</f>
        <v>43916</v>
      </c>
      <c r="D93" s="9"/>
      <c r="E93" s="9"/>
      <c r="F93" s="9"/>
      <c r="G93" s="9">
        <f>Tableau1[[#This Row],[Fin ]]-Tableau1[[#This Row],[Pause]]-Tableau1[[#This Row],[Début ]]</f>
        <v>0</v>
      </c>
      <c r="H93" s="10"/>
      <c r="I93" s="17">
        <f ca="1">IF(WEEKDAY(Tableau1[[#This Row],[Date]],2)&lt;7,0,SUM(OFFSET(Tableau1[[#This Row],[Temps de travail]],-7,,7))+COUNTA(OFFSET(Tableau1[[#This Row],[ CP / ABS]],-7,,7))*$F$4/5-$F$4)*24</f>
        <v>0</v>
      </c>
    </row>
    <row r="94" spans="1:9" x14ac:dyDescent="0.35">
      <c r="A94" s="11" t="str">
        <f>IF(WEEKDAY(Tableau1[[#This Row],[Date]],2)=4,"semaine "&amp;_xlfn.ISOWEEKNUM(Tableau1[[#This Row],[Date]]),"")</f>
        <v/>
      </c>
      <c r="B94" s="12" t="str">
        <f>UPPER(TEXT(Tableau1[[#This Row],[Date]],"jjjj"))</f>
        <v>VENDREDI</v>
      </c>
      <c r="C94" s="13">
        <f>$C$4+ROW()-ROW(Tableau1[[#Headers],[Date]])-1</f>
        <v>43917</v>
      </c>
      <c r="D94" s="9"/>
      <c r="E94" s="9"/>
      <c r="F94" s="9"/>
      <c r="G94" s="9">
        <f>Tableau1[[#This Row],[Fin ]]-Tableau1[[#This Row],[Pause]]-Tableau1[[#This Row],[Début ]]</f>
        <v>0</v>
      </c>
      <c r="H94" s="10"/>
      <c r="I94" s="17">
        <f ca="1">IF(WEEKDAY(Tableau1[[#This Row],[Date]],2)&lt;7,0,SUM(OFFSET(Tableau1[[#This Row],[Temps de travail]],-7,,7))+COUNTA(OFFSET(Tableau1[[#This Row],[ CP / ABS]],-7,,7))*$F$4/5-$F$4)*24</f>
        <v>0</v>
      </c>
    </row>
    <row r="95" spans="1:9" x14ac:dyDescent="0.35">
      <c r="A95" s="11" t="str">
        <f>IF(WEEKDAY(Tableau1[[#This Row],[Date]],2)=4,"semaine "&amp;_xlfn.ISOWEEKNUM(Tableau1[[#This Row],[Date]]),"")</f>
        <v/>
      </c>
      <c r="B95" s="12" t="str">
        <f>UPPER(TEXT(Tableau1[[#This Row],[Date]],"jjjj"))</f>
        <v>SAMEDI</v>
      </c>
      <c r="C95" s="13">
        <f>$C$4+ROW()-ROW(Tableau1[[#Headers],[Date]])-1</f>
        <v>43918</v>
      </c>
      <c r="D95" s="9"/>
      <c r="E95" s="9"/>
      <c r="F95" s="9"/>
      <c r="G95" s="9">
        <f>Tableau1[[#This Row],[Fin ]]-Tableau1[[#This Row],[Pause]]-Tableau1[[#This Row],[Début ]]</f>
        <v>0</v>
      </c>
      <c r="H95" s="10"/>
      <c r="I95" s="17">
        <f ca="1">IF(WEEKDAY(Tableau1[[#This Row],[Date]],2)&lt;7,0,SUM(OFFSET(Tableau1[[#This Row],[Temps de travail]],-7,,7))+COUNTA(OFFSET(Tableau1[[#This Row],[ CP / ABS]],-7,,7))*$F$4/5-$F$4)*24</f>
        <v>0</v>
      </c>
    </row>
    <row r="96" spans="1:9" x14ac:dyDescent="0.35">
      <c r="A96" s="11" t="str">
        <f>IF(WEEKDAY(Tableau1[[#This Row],[Date]],2)=4,"semaine "&amp;_xlfn.ISOWEEKNUM(Tableau1[[#This Row],[Date]]),"")</f>
        <v/>
      </c>
      <c r="B96" s="12" t="str">
        <f>UPPER(TEXT(Tableau1[[#This Row],[Date]],"jjjj"))</f>
        <v>DIMANCHE</v>
      </c>
      <c r="C96" s="13">
        <f>$C$4+ROW()-ROW(Tableau1[[#Headers],[Date]])-1</f>
        <v>43919</v>
      </c>
      <c r="D96" s="9"/>
      <c r="E96" s="9"/>
      <c r="F96" s="9"/>
      <c r="G96" s="9">
        <f>Tableau1[[#This Row],[Fin ]]-Tableau1[[#This Row],[Pause]]-Tableau1[[#This Row],[Début ]]</f>
        <v>0</v>
      </c>
      <c r="H96" s="10"/>
      <c r="I96" s="17">
        <f ca="1">IF(WEEKDAY(Tableau1[[#This Row],[Date]],2)&lt;7,0,SUM(OFFSET(Tableau1[[#This Row],[Temps de travail]],-7,,7))+COUNTA(OFFSET(Tableau1[[#This Row],[ CP / ABS]],-7,,7))*$F$4/5-$F$4)*24</f>
        <v>-35</v>
      </c>
    </row>
    <row r="97" spans="1:9" x14ac:dyDescent="0.35">
      <c r="A97" s="11" t="str">
        <f>IF(WEEKDAY(Tableau1[[#This Row],[Date]],2)=4,"semaine "&amp;_xlfn.ISOWEEKNUM(Tableau1[[#This Row],[Date]]),"")</f>
        <v/>
      </c>
      <c r="B97" s="12" t="str">
        <f>UPPER(TEXT(Tableau1[[#This Row],[Date]],"jjjj"))</f>
        <v>LUNDI</v>
      </c>
      <c r="C97" s="13">
        <f>$C$4+ROW()-ROW(Tableau1[[#Headers],[Date]])-1</f>
        <v>43920</v>
      </c>
      <c r="D97" s="9"/>
      <c r="E97" s="9"/>
      <c r="F97" s="9"/>
      <c r="G97" s="9">
        <f>Tableau1[[#This Row],[Fin ]]-Tableau1[[#This Row],[Pause]]-Tableau1[[#This Row],[Début ]]</f>
        <v>0</v>
      </c>
      <c r="H97" s="10"/>
      <c r="I97" s="17">
        <f ca="1">IF(WEEKDAY(Tableau1[[#This Row],[Date]],2)&lt;7,0,SUM(OFFSET(Tableau1[[#This Row],[Temps de travail]],-7,,7))+COUNTA(OFFSET(Tableau1[[#This Row],[ CP / ABS]],-7,,7))*$F$4/5-$F$4)*24</f>
        <v>0</v>
      </c>
    </row>
    <row r="98" spans="1:9" x14ac:dyDescent="0.35">
      <c r="A98" s="11" t="str">
        <f>IF(WEEKDAY(Tableau1[[#This Row],[Date]],2)=4,"semaine "&amp;_xlfn.ISOWEEKNUM(Tableau1[[#This Row],[Date]]),"")</f>
        <v/>
      </c>
      <c r="B98" s="12" t="str">
        <f>UPPER(TEXT(Tableau1[[#This Row],[Date]],"jjjj"))</f>
        <v>MARDI</v>
      </c>
      <c r="C98" s="13">
        <f>$C$4+ROW()-ROW(Tableau1[[#Headers],[Date]])-1</f>
        <v>43921</v>
      </c>
      <c r="D98" s="9"/>
      <c r="E98" s="9"/>
      <c r="F98" s="9"/>
      <c r="G98" s="9">
        <f>Tableau1[[#This Row],[Fin ]]-Tableau1[[#This Row],[Pause]]-Tableau1[[#This Row],[Début ]]</f>
        <v>0</v>
      </c>
      <c r="H98" s="10"/>
      <c r="I98" s="17">
        <f ca="1">IF(WEEKDAY(Tableau1[[#This Row],[Date]],2)&lt;7,0,SUM(OFFSET(Tableau1[[#This Row],[Temps de travail]],-7,,7))+COUNTA(OFFSET(Tableau1[[#This Row],[ CP / ABS]],-7,,7))*$F$4/5-$F$4)*24</f>
        <v>0</v>
      </c>
    </row>
    <row r="99" spans="1:9" x14ac:dyDescent="0.35">
      <c r="A99" s="11" t="str">
        <f>IF(WEEKDAY(Tableau1[[#This Row],[Date]],2)=4,"semaine "&amp;_xlfn.ISOWEEKNUM(Tableau1[[#This Row],[Date]]),"")</f>
        <v/>
      </c>
      <c r="B99" s="12" t="str">
        <f>UPPER(TEXT(Tableau1[[#This Row],[Date]],"jjjj"))</f>
        <v>MERCREDI</v>
      </c>
      <c r="C99" s="13">
        <f>$C$4+ROW()-ROW(Tableau1[[#Headers],[Date]])-1</f>
        <v>43922</v>
      </c>
      <c r="D99" s="9"/>
      <c r="E99" s="9"/>
      <c r="F99" s="9"/>
      <c r="G99" s="9">
        <f>Tableau1[[#This Row],[Fin ]]-Tableau1[[#This Row],[Pause]]-Tableau1[[#This Row],[Début ]]</f>
        <v>0</v>
      </c>
      <c r="H99" s="10"/>
      <c r="I99" s="17">
        <f ca="1">IF(WEEKDAY(Tableau1[[#This Row],[Date]],2)&lt;7,0,SUM(OFFSET(Tableau1[[#This Row],[Temps de travail]],-7,,7))+COUNTA(OFFSET(Tableau1[[#This Row],[ CP / ABS]],-7,,7))*$F$4/5-$F$4)*24</f>
        <v>0</v>
      </c>
    </row>
    <row r="100" spans="1:9" x14ac:dyDescent="0.35">
      <c r="A100" s="11" t="str">
        <f>IF(WEEKDAY(Tableau1[[#This Row],[Date]],2)=4,"semaine "&amp;_xlfn.ISOWEEKNUM(Tableau1[[#This Row],[Date]]),"")</f>
        <v>semaine 14</v>
      </c>
      <c r="B100" s="12" t="str">
        <f>UPPER(TEXT(Tableau1[[#This Row],[Date]],"jjjj"))</f>
        <v>JEUDI</v>
      </c>
      <c r="C100" s="13">
        <f>$C$4+ROW()-ROW(Tableau1[[#Headers],[Date]])-1</f>
        <v>43923</v>
      </c>
      <c r="D100" s="9"/>
      <c r="E100" s="9"/>
      <c r="F100" s="9"/>
      <c r="G100" s="9">
        <f>Tableau1[[#This Row],[Fin ]]-Tableau1[[#This Row],[Pause]]-Tableau1[[#This Row],[Début ]]</f>
        <v>0</v>
      </c>
      <c r="H100" s="10"/>
      <c r="I100" s="17">
        <f ca="1">IF(WEEKDAY(Tableau1[[#This Row],[Date]],2)&lt;7,0,SUM(OFFSET(Tableau1[[#This Row],[Temps de travail]],-7,,7))+COUNTA(OFFSET(Tableau1[[#This Row],[ CP / ABS]],-7,,7))*$F$4/5-$F$4)*24</f>
        <v>0</v>
      </c>
    </row>
    <row r="101" spans="1:9" x14ac:dyDescent="0.35">
      <c r="A101" s="11" t="str">
        <f>IF(WEEKDAY(Tableau1[[#This Row],[Date]],2)=4,"semaine "&amp;_xlfn.ISOWEEKNUM(Tableau1[[#This Row],[Date]]),"")</f>
        <v/>
      </c>
      <c r="B101" s="12" t="str">
        <f>UPPER(TEXT(Tableau1[[#This Row],[Date]],"jjjj"))</f>
        <v>VENDREDI</v>
      </c>
      <c r="C101" s="13">
        <f>$C$4+ROW()-ROW(Tableau1[[#Headers],[Date]])-1</f>
        <v>43924</v>
      </c>
      <c r="D101" s="9"/>
      <c r="E101" s="9"/>
      <c r="F101" s="9"/>
      <c r="G101" s="9">
        <f>Tableau1[[#This Row],[Fin ]]-Tableau1[[#This Row],[Pause]]-Tableau1[[#This Row],[Début ]]</f>
        <v>0</v>
      </c>
      <c r="H101" s="10"/>
      <c r="I101" s="17">
        <f ca="1">IF(WEEKDAY(Tableau1[[#This Row],[Date]],2)&lt;7,0,SUM(OFFSET(Tableau1[[#This Row],[Temps de travail]],-7,,7))+COUNTA(OFFSET(Tableau1[[#This Row],[ CP / ABS]],-7,,7))*$F$4/5-$F$4)*24</f>
        <v>0</v>
      </c>
    </row>
    <row r="102" spans="1:9" x14ac:dyDescent="0.35">
      <c r="A102" s="11" t="str">
        <f>IF(WEEKDAY(Tableau1[[#This Row],[Date]],2)=4,"semaine "&amp;_xlfn.ISOWEEKNUM(Tableau1[[#This Row],[Date]]),"")</f>
        <v/>
      </c>
      <c r="B102" s="12" t="str">
        <f>UPPER(TEXT(Tableau1[[#This Row],[Date]],"jjjj"))</f>
        <v>SAMEDI</v>
      </c>
      <c r="C102" s="13">
        <f>$C$4+ROW()-ROW(Tableau1[[#Headers],[Date]])-1</f>
        <v>43925</v>
      </c>
      <c r="D102" s="9"/>
      <c r="E102" s="9"/>
      <c r="F102" s="9"/>
      <c r="G102" s="9">
        <f>Tableau1[[#This Row],[Fin ]]-Tableau1[[#This Row],[Pause]]-Tableau1[[#This Row],[Début ]]</f>
        <v>0</v>
      </c>
      <c r="H102" s="10"/>
      <c r="I102" s="17">
        <f ca="1">IF(WEEKDAY(Tableau1[[#This Row],[Date]],2)&lt;7,0,SUM(OFFSET(Tableau1[[#This Row],[Temps de travail]],-7,,7))+COUNTA(OFFSET(Tableau1[[#This Row],[ CP / ABS]],-7,,7))*$F$4/5-$F$4)*24</f>
        <v>0</v>
      </c>
    </row>
    <row r="103" spans="1:9" x14ac:dyDescent="0.35">
      <c r="A103" s="11" t="str">
        <f>IF(WEEKDAY(Tableau1[[#This Row],[Date]],2)=4,"semaine "&amp;_xlfn.ISOWEEKNUM(Tableau1[[#This Row],[Date]]),"")</f>
        <v/>
      </c>
      <c r="B103" s="12" t="str">
        <f>UPPER(TEXT(Tableau1[[#This Row],[Date]],"jjjj"))</f>
        <v>DIMANCHE</v>
      </c>
      <c r="C103" s="13">
        <f>$C$4+ROW()-ROW(Tableau1[[#Headers],[Date]])-1</f>
        <v>43926</v>
      </c>
      <c r="D103" s="9"/>
      <c r="E103" s="9"/>
      <c r="F103" s="9"/>
      <c r="G103" s="9">
        <f>Tableau1[[#This Row],[Fin ]]-Tableau1[[#This Row],[Pause]]-Tableau1[[#This Row],[Début ]]</f>
        <v>0</v>
      </c>
      <c r="H103" s="10"/>
      <c r="I103" s="17">
        <f ca="1">IF(WEEKDAY(Tableau1[[#This Row],[Date]],2)&lt;7,0,SUM(OFFSET(Tableau1[[#This Row],[Temps de travail]],-7,,7))+COUNTA(OFFSET(Tableau1[[#This Row],[ CP / ABS]],-7,,7))*$F$4/5-$F$4)*24</f>
        <v>-35</v>
      </c>
    </row>
    <row r="104" spans="1:9" x14ac:dyDescent="0.35">
      <c r="A104" s="11" t="str">
        <f>IF(WEEKDAY(Tableau1[[#This Row],[Date]],2)=4,"semaine "&amp;_xlfn.ISOWEEKNUM(Tableau1[[#This Row],[Date]]),"")</f>
        <v/>
      </c>
      <c r="B104" s="12" t="str">
        <f>UPPER(TEXT(Tableau1[[#This Row],[Date]],"jjjj"))</f>
        <v>LUNDI</v>
      </c>
      <c r="C104" s="13">
        <f>$C$4+ROW()-ROW(Tableau1[[#Headers],[Date]])-1</f>
        <v>43927</v>
      </c>
      <c r="D104" s="9"/>
      <c r="E104" s="9"/>
      <c r="F104" s="9"/>
      <c r="G104" s="9">
        <f>Tableau1[[#This Row],[Fin ]]-Tableau1[[#This Row],[Pause]]-Tableau1[[#This Row],[Début ]]</f>
        <v>0</v>
      </c>
      <c r="H104" s="10"/>
      <c r="I104" s="17">
        <f ca="1">IF(WEEKDAY(Tableau1[[#This Row],[Date]],2)&lt;7,0,SUM(OFFSET(Tableau1[[#This Row],[Temps de travail]],-7,,7))+COUNTA(OFFSET(Tableau1[[#This Row],[ CP / ABS]],-7,,7))*$F$4/5-$F$4)*24</f>
        <v>0</v>
      </c>
    </row>
    <row r="105" spans="1:9" x14ac:dyDescent="0.35">
      <c r="A105" s="11" t="str">
        <f>IF(WEEKDAY(Tableau1[[#This Row],[Date]],2)=4,"semaine "&amp;_xlfn.ISOWEEKNUM(Tableau1[[#This Row],[Date]]),"")</f>
        <v/>
      </c>
      <c r="B105" s="12" t="str">
        <f>UPPER(TEXT(Tableau1[[#This Row],[Date]],"jjjj"))</f>
        <v>MARDI</v>
      </c>
      <c r="C105" s="13">
        <f>$C$4+ROW()-ROW(Tableau1[[#Headers],[Date]])-1</f>
        <v>43928</v>
      </c>
      <c r="D105" s="9"/>
      <c r="E105" s="9"/>
      <c r="F105" s="9"/>
      <c r="G105" s="9">
        <f>Tableau1[[#This Row],[Fin ]]-Tableau1[[#This Row],[Pause]]-Tableau1[[#This Row],[Début ]]</f>
        <v>0</v>
      </c>
      <c r="H105" s="10"/>
      <c r="I105" s="17">
        <f ca="1">IF(WEEKDAY(Tableau1[[#This Row],[Date]],2)&lt;7,0,SUM(OFFSET(Tableau1[[#This Row],[Temps de travail]],-7,,7))+COUNTA(OFFSET(Tableau1[[#This Row],[ CP / ABS]],-7,,7))*$F$4/5-$F$4)*24</f>
        <v>0</v>
      </c>
    </row>
    <row r="106" spans="1:9" x14ac:dyDescent="0.35">
      <c r="A106" s="11" t="str">
        <f>IF(WEEKDAY(Tableau1[[#This Row],[Date]],2)=4,"semaine "&amp;_xlfn.ISOWEEKNUM(Tableau1[[#This Row],[Date]]),"")</f>
        <v/>
      </c>
      <c r="B106" s="12" t="str">
        <f>UPPER(TEXT(Tableau1[[#This Row],[Date]],"jjjj"))</f>
        <v>MERCREDI</v>
      </c>
      <c r="C106" s="13">
        <f>$C$4+ROW()-ROW(Tableau1[[#Headers],[Date]])-1</f>
        <v>43929</v>
      </c>
      <c r="D106" s="9"/>
      <c r="E106" s="9"/>
      <c r="F106" s="9"/>
      <c r="G106" s="9">
        <f>Tableau1[[#This Row],[Fin ]]-Tableau1[[#This Row],[Pause]]-Tableau1[[#This Row],[Début ]]</f>
        <v>0</v>
      </c>
      <c r="H106" s="10"/>
      <c r="I106" s="17">
        <f ca="1">IF(WEEKDAY(Tableau1[[#This Row],[Date]],2)&lt;7,0,SUM(OFFSET(Tableau1[[#This Row],[Temps de travail]],-7,,7))+COUNTA(OFFSET(Tableau1[[#This Row],[ CP / ABS]],-7,,7))*$F$4/5-$F$4)*24</f>
        <v>0</v>
      </c>
    </row>
    <row r="107" spans="1:9" x14ac:dyDescent="0.35">
      <c r="A107" s="11" t="str">
        <f>IF(WEEKDAY(Tableau1[[#This Row],[Date]],2)=4,"semaine "&amp;_xlfn.ISOWEEKNUM(Tableau1[[#This Row],[Date]]),"")</f>
        <v>semaine 15</v>
      </c>
      <c r="B107" s="12" t="str">
        <f>UPPER(TEXT(Tableau1[[#This Row],[Date]],"jjjj"))</f>
        <v>JEUDI</v>
      </c>
      <c r="C107" s="13">
        <f>$C$4+ROW()-ROW(Tableau1[[#Headers],[Date]])-1</f>
        <v>43930</v>
      </c>
      <c r="D107" s="9"/>
      <c r="E107" s="9"/>
      <c r="F107" s="9"/>
      <c r="G107" s="9">
        <f>Tableau1[[#This Row],[Fin ]]-Tableau1[[#This Row],[Pause]]-Tableau1[[#This Row],[Début ]]</f>
        <v>0</v>
      </c>
      <c r="H107" s="10"/>
      <c r="I107" s="17">
        <f ca="1">IF(WEEKDAY(Tableau1[[#This Row],[Date]],2)&lt;7,0,SUM(OFFSET(Tableau1[[#This Row],[Temps de travail]],-7,,7))+COUNTA(OFFSET(Tableau1[[#This Row],[ CP / ABS]],-7,,7))*$F$4/5-$F$4)*24</f>
        <v>0</v>
      </c>
    </row>
    <row r="108" spans="1:9" x14ac:dyDescent="0.35">
      <c r="A108" s="11" t="str">
        <f>IF(WEEKDAY(Tableau1[[#This Row],[Date]],2)=4,"semaine "&amp;_xlfn.ISOWEEKNUM(Tableau1[[#This Row],[Date]]),"")</f>
        <v/>
      </c>
      <c r="B108" s="12" t="str">
        <f>UPPER(TEXT(Tableau1[[#This Row],[Date]],"jjjj"))</f>
        <v>VENDREDI</v>
      </c>
      <c r="C108" s="13">
        <f>$C$4+ROW()-ROW(Tableau1[[#Headers],[Date]])-1</f>
        <v>43931</v>
      </c>
      <c r="D108" s="9"/>
      <c r="E108" s="9"/>
      <c r="F108" s="9"/>
      <c r="G108" s="9">
        <f>Tableau1[[#This Row],[Fin ]]-Tableau1[[#This Row],[Pause]]-Tableau1[[#This Row],[Début ]]</f>
        <v>0</v>
      </c>
      <c r="H108" s="10"/>
      <c r="I108" s="17">
        <f ca="1">IF(WEEKDAY(Tableau1[[#This Row],[Date]],2)&lt;7,0,SUM(OFFSET(Tableau1[[#This Row],[Temps de travail]],-7,,7))+COUNTA(OFFSET(Tableau1[[#This Row],[ CP / ABS]],-7,,7))*$F$4/5-$F$4)*24</f>
        <v>0</v>
      </c>
    </row>
    <row r="109" spans="1:9" x14ac:dyDescent="0.35">
      <c r="A109" s="11" t="str">
        <f>IF(WEEKDAY(Tableau1[[#This Row],[Date]],2)=4,"semaine "&amp;_xlfn.ISOWEEKNUM(Tableau1[[#This Row],[Date]]),"")</f>
        <v/>
      </c>
      <c r="B109" s="12" t="str">
        <f>UPPER(TEXT(Tableau1[[#This Row],[Date]],"jjjj"))</f>
        <v>SAMEDI</v>
      </c>
      <c r="C109" s="13">
        <f>$C$4+ROW()-ROW(Tableau1[[#Headers],[Date]])-1</f>
        <v>43932</v>
      </c>
      <c r="D109" s="9"/>
      <c r="E109" s="9"/>
      <c r="F109" s="9"/>
      <c r="G109" s="9">
        <f>Tableau1[[#This Row],[Fin ]]-Tableau1[[#This Row],[Pause]]-Tableau1[[#This Row],[Début ]]</f>
        <v>0</v>
      </c>
      <c r="H109" s="10"/>
      <c r="I109" s="17">
        <f ca="1">IF(WEEKDAY(Tableau1[[#This Row],[Date]],2)&lt;7,0,SUM(OFFSET(Tableau1[[#This Row],[Temps de travail]],-7,,7))+COUNTA(OFFSET(Tableau1[[#This Row],[ CP / ABS]],-7,,7))*$F$4/5-$F$4)*24</f>
        <v>0</v>
      </c>
    </row>
    <row r="110" spans="1:9" x14ac:dyDescent="0.35">
      <c r="A110" s="11" t="str">
        <f>IF(WEEKDAY(Tableau1[[#This Row],[Date]],2)=4,"semaine "&amp;_xlfn.ISOWEEKNUM(Tableau1[[#This Row],[Date]]),"")</f>
        <v/>
      </c>
      <c r="B110" s="12" t="str">
        <f>UPPER(TEXT(Tableau1[[#This Row],[Date]],"jjjj"))</f>
        <v>DIMANCHE</v>
      </c>
      <c r="C110" s="13">
        <f>$C$4+ROW()-ROW(Tableau1[[#Headers],[Date]])-1</f>
        <v>43933</v>
      </c>
      <c r="D110" s="9"/>
      <c r="E110" s="9"/>
      <c r="F110" s="9"/>
      <c r="G110" s="9">
        <f>Tableau1[[#This Row],[Fin ]]-Tableau1[[#This Row],[Pause]]-Tableau1[[#This Row],[Début ]]</f>
        <v>0</v>
      </c>
      <c r="H110" s="10"/>
      <c r="I110" s="17">
        <f ca="1">IF(WEEKDAY(Tableau1[[#This Row],[Date]],2)&lt;7,0,SUM(OFFSET(Tableau1[[#This Row],[Temps de travail]],-7,,7))+COUNTA(OFFSET(Tableau1[[#This Row],[ CP / ABS]],-7,,7))*$F$4/5-$F$4)*24</f>
        <v>-35</v>
      </c>
    </row>
    <row r="111" spans="1:9" x14ac:dyDescent="0.35">
      <c r="A111" s="11" t="str">
        <f>IF(WEEKDAY(Tableau1[[#This Row],[Date]],2)=4,"semaine "&amp;_xlfn.ISOWEEKNUM(Tableau1[[#This Row],[Date]]),"")</f>
        <v/>
      </c>
      <c r="B111" s="12" t="str">
        <f>UPPER(TEXT(Tableau1[[#This Row],[Date]],"jjjj"))</f>
        <v>LUNDI</v>
      </c>
      <c r="C111" s="13">
        <f>$C$4+ROW()-ROW(Tableau1[[#Headers],[Date]])-1</f>
        <v>43934</v>
      </c>
      <c r="D111" s="9"/>
      <c r="E111" s="9"/>
      <c r="F111" s="9"/>
      <c r="G111" s="9">
        <f>Tableau1[[#This Row],[Fin ]]-Tableau1[[#This Row],[Pause]]-Tableau1[[#This Row],[Début ]]</f>
        <v>0</v>
      </c>
      <c r="H111" s="10"/>
      <c r="I111" s="17">
        <f ca="1">IF(WEEKDAY(Tableau1[[#This Row],[Date]],2)&lt;7,0,SUM(OFFSET(Tableau1[[#This Row],[Temps de travail]],-7,,7))+COUNTA(OFFSET(Tableau1[[#This Row],[ CP / ABS]],-7,,7))*$F$4/5-$F$4)*24</f>
        <v>0</v>
      </c>
    </row>
    <row r="112" spans="1:9" x14ac:dyDescent="0.35">
      <c r="A112" s="11" t="str">
        <f>IF(WEEKDAY(Tableau1[[#This Row],[Date]],2)=4,"semaine "&amp;_xlfn.ISOWEEKNUM(Tableau1[[#This Row],[Date]]),"")</f>
        <v/>
      </c>
      <c r="B112" s="12" t="str">
        <f>UPPER(TEXT(Tableau1[[#This Row],[Date]],"jjjj"))</f>
        <v>MARDI</v>
      </c>
      <c r="C112" s="13">
        <f>$C$4+ROW()-ROW(Tableau1[[#Headers],[Date]])-1</f>
        <v>43935</v>
      </c>
      <c r="D112" s="9"/>
      <c r="E112" s="9"/>
      <c r="F112" s="9"/>
      <c r="G112" s="9">
        <f>Tableau1[[#This Row],[Fin ]]-Tableau1[[#This Row],[Pause]]-Tableau1[[#This Row],[Début ]]</f>
        <v>0</v>
      </c>
      <c r="H112" s="10"/>
      <c r="I112" s="17">
        <f ca="1">IF(WEEKDAY(Tableau1[[#This Row],[Date]],2)&lt;7,0,SUM(OFFSET(Tableau1[[#This Row],[Temps de travail]],-7,,7))+COUNTA(OFFSET(Tableau1[[#This Row],[ CP / ABS]],-7,,7))*$F$4/5-$F$4)*24</f>
        <v>0</v>
      </c>
    </row>
    <row r="113" spans="1:9" x14ac:dyDescent="0.35">
      <c r="A113" s="11" t="str">
        <f>IF(WEEKDAY(Tableau1[[#This Row],[Date]],2)=4,"semaine "&amp;_xlfn.ISOWEEKNUM(Tableau1[[#This Row],[Date]]),"")</f>
        <v/>
      </c>
      <c r="B113" s="12" t="str">
        <f>UPPER(TEXT(Tableau1[[#This Row],[Date]],"jjjj"))</f>
        <v>MERCREDI</v>
      </c>
      <c r="C113" s="13">
        <f>$C$4+ROW()-ROW(Tableau1[[#Headers],[Date]])-1</f>
        <v>43936</v>
      </c>
      <c r="D113" s="9"/>
      <c r="E113" s="9"/>
      <c r="F113" s="9"/>
      <c r="G113" s="9">
        <f>Tableau1[[#This Row],[Fin ]]-Tableau1[[#This Row],[Pause]]-Tableau1[[#This Row],[Début ]]</f>
        <v>0</v>
      </c>
      <c r="H113" s="10"/>
      <c r="I113" s="17">
        <f ca="1">IF(WEEKDAY(Tableau1[[#This Row],[Date]],2)&lt;7,0,SUM(OFFSET(Tableau1[[#This Row],[Temps de travail]],-7,,7))+COUNTA(OFFSET(Tableau1[[#This Row],[ CP / ABS]],-7,,7))*$F$4/5-$F$4)*24</f>
        <v>0</v>
      </c>
    </row>
    <row r="114" spans="1:9" x14ac:dyDescent="0.35">
      <c r="A114" s="11" t="str">
        <f>IF(WEEKDAY(Tableau1[[#This Row],[Date]],2)=4,"semaine "&amp;_xlfn.ISOWEEKNUM(Tableau1[[#This Row],[Date]]),"")</f>
        <v>semaine 16</v>
      </c>
      <c r="B114" s="12" t="str">
        <f>UPPER(TEXT(Tableau1[[#This Row],[Date]],"jjjj"))</f>
        <v>JEUDI</v>
      </c>
      <c r="C114" s="13">
        <f>$C$4+ROW()-ROW(Tableau1[[#Headers],[Date]])-1</f>
        <v>43937</v>
      </c>
      <c r="D114" s="9"/>
      <c r="E114" s="9"/>
      <c r="F114" s="9"/>
      <c r="G114" s="9">
        <f>Tableau1[[#This Row],[Fin ]]-Tableau1[[#This Row],[Pause]]-Tableau1[[#This Row],[Début ]]</f>
        <v>0</v>
      </c>
      <c r="H114" s="10"/>
      <c r="I114" s="17">
        <f ca="1">IF(WEEKDAY(Tableau1[[#This Row],[Date]],2)&lt;7,0,SUM(OFFSET(Tableau1[[#This Row],[Temps de travail]],-7,,7))+COUNTA(OFFSET(Tableau1[[#This Row],[ CP / ABS]],-7,,7))*$F$4/5-$F$4)*24</f>
        <v>0</v>
      </c>
    </row>
    <row r="115" spans="1:9" x14ac:dyDescent="0.35">
      <c r="A115" s="11" t="str">
        <f>IF(WEEKDAY(Tableau1[[#This Row],[Date]],2)=4,"semaine "&amp;_xlfn.ISOWEEKNUM(Tableau1[[#This Row],[Date]]),"")</f>
        <v/>
      </c>
      <c r="B115" s="12" t="str">
        <f>UPPER(TEXT(Tableau1[[#This Row],[Date]],"jjjj"))</f>
        <v>VENDREDI</v>
      </c>
      <c r="C115" s="13">
        <f>$C$4+ROW()-ROW(Tableau1[[#Headers],[Date]])-1</f>
        <v>43938</v>
      </c>
      <c r="D115" s="9"/>
      <c r="E115" s="9"/>
      <c r="F115" s="9"/>
      <c r="G115" s="9">
        <f>Tableau1[[#This Row],[Fin ]]-Tableau1[[#This Row],[Pause]]-Tableau1[[#This Row],[Début ]]</f>
        <v>0</v>
      </c>
      <c r="H115" s="10"/>
      <c r="I115" s="17">
        <f ca="1">IF(WEEKDAY(Tableau1[[#This Row],[Date]],2)&lt;7,0,SUM(OFFSET(Tableau1[[#This Row],[Temps de travail]],-7,,7))+COUNTA(OFFSET(Tableau1[[#This Row],[ CP / ABS]],-7,,7))*$F$4/5-$F$4)*24</f>
        <v>0</v>
      </c>
    </row>
    <row r="116" spans="1:9" x14ac:dyDescent="0.35">
      <c r="A116" s="11" t="str">
        <f>IF(WEEKDAY(Tableau1[[#This Row],[Date]],2)=4,"semaine "&amp;_xlfn.ISOWEEKNUM(Tableau1[[#This Row],[Date]]),"")</f>
        <v/>
      </c>
      <c r="B116" s="12" t="str">
        <f>UPPER(TEXT(Tableau1[[#This Row],[Date]],"jjjj"))</f>
        <v>SAMEDI</v>
      </c>
      <c r="C116" s="13">
        <f>$C$4+ROW()-ROW(Tableau1[[#Headers],[Date]])-1</f>
        <v>43939</v>
      </c>
      <c r="D116" s="9"/>
      <c r="E116" s="9"/>
      <c r="F116" s="9"/>
      <c r="G116" s="9">
        <f>Tableau1[[#This Row],[Fin ]]-Tableau1[[#This Row],[Pause]]-Tableau1[[#This Row],[Début ]]</f>
        <v>0</v>
      </c>
      <c r="H116" s="10"/>
      <c r="I116" s="17">
        <f ca="1">IF(WEEKDAY(Tableau1[[#This Row],[Date]],2)&lt;7,0,SUM(OFFSET(Tableau1[[#This Row],[Temps de travail]],-7,,7))+COUNTA(OFFSET(Tableau1[[#This Row],[ CP / ABS]],-7,,7))*$F$4/5-$F$4)*24</f>
        <v>0</v>
      </c>
    </row>
    <row r="117" spans="1:9" x14ac:dyDescent="0.35">
      <c r="A117" s="11" t="str">
        <f>IF(WEEKDAY(Tableau1[[#This Row],[Date]],2)=4,"semaine "&amp;_xlfn.ISOWEEKNUM(Tableau1[[#This Row],[Date]]),"")</f>
        <v/>
      </c>
      <c r="B117" s="12" t="str">
        <f>UPPER(TEXT(Tableau1[[#This Row],[Date]],"jjjj"))</f>
        <v>DIMANCHE</v>
      </c>
      <c r="C117" s="13">
        <f>$C$4+ROW()-ROW(Tableau1[[#Headers],[Date]])-1</f>
        <v>43940</v>
      </c>
      <c r="D117" s="9"/>
      <c r="E117" s="9"/>
      <c r="F117" s="9"/>
      <c r="G117" s="9">
        <f>Tableau1[[#This Row],[Fin ]]-Tableau1[[#This Row],[Pause]]-Tableau1[[#This Row],[Début ]]</f>
        <v>0</v>
      </c>
      <c r="H117" s="10"/>
      <c r="I117" s="17">
        <f ca="1">IF(WEEKDAY(Tableau1[[#This Row],[Date]],2)&lt;7,0,SUM(OFFSET(Tableau1[[#This Row],[Temps de travail]],-7,,7))+COUNTA(OFFSET(Tableau1[[#This Row],[ CP / ABS]],-7,,7))*$F$4/5-$F$4)*24</f>
        <v>-35</v>
      </c>
    </row>
    <row r="118" spans="1:9" x14ac:dyDescent="0.35">
      <c r="A118" s="11" t="str">
        <f>IF(WEEKDAY(Tableau1[[#This Row],[Date]],2)=4,"semaine "&amp;_xlfn.ISOWEEKNUM(Tableau1[[#This Row],[Date]]),"")</f>
        <v/>
      </c>
      <c r="B118" s="12" t="str">
        <f>UPPER(TEXT(Tableau1[[#This Row],[Date]],"jjjj"))</f>
        <v>LUNDI</v>
      </c>
      <c r="C118" s="13">
        <f>$C$4+ROW()-ROW(Tableau1[[#Headers],[Date]])-1</f>
        <v>43941</v>
      </c>
      <c r="D118" s="9"/>
      <c r="E118" s="9"/>
      <c r="F118" s="9"/>
      <c r="G118" s="9">
        <f>Tableau1[[#This Row],[Fin ]]-Tableau1[[#This Row],[Pause]]-Tableau1[[#This Row],[Début ]]</f>
        <v>0</v>
      </c>
      <c r="H118" s="10"/>
      <c r="I118" s="17">
        <f ca="1">IF(WEEKDAY(Tableau1[[#This Row],[Date]],2)&lt;7,0,SUM(OFFSET(Tableau1[[#This Row],[Temps de travail]],-7,,7))+COUNTA(OFFSET(Tableau1[[#This Row],[ CP / ABS]],-7,,7))*$F$4/5-$F$4)*24</f>
        <v>0</v>
      </c>
    </row>
    <row r="119" spans="1:9" x14ac:dyDescent="0.35">
      <c r="A119" s="11" t="str">
        <f>IF(WEEKDAY(Tableau1[[#This Row],[Date]],2)=4,"semaine "&amp;_xlfn.ISOWEEKNUM(Tableau1[[#This Row],[Date]]),"")</f>
        <v/>
      </c>
      <c r="B119" s="12" t="str">
        <f>UPPER(TEXT(Tableau1[[#This Row],[Date]],"jjjj"))</f>
        <v>MARDI</v>
      </c>
      <c r="C119" s="13">
        <f>$C$4+ROW()-ROW(Tableau1[[#Headers],[Date]])-1</f>
        <v>43942</v>
      </c>
      <c r="D119" s="9"/>
      <c r="E119" s="9"/>
      <c r="F119" s="9"/>
      <c r="G119" s="9">
        <f>Tableau1[[#This Row],[Fin ]]-Tableau1[[#This Row],[Pause]]-Tableau1[[#This Row],[Début ]]</f>
        <v>0</v>
      </c>
      <c r="H119" s="10"/>
      <c r="I119" s="17">
        <f ca="1">IF(WEEKDAY(Tableau1[[#This Row],[Date]],2)&lt;7,0,SUM(OFFSET(Tableau1[[#This Row],[Temps de travail]],-7,,7))+COUNTA(OFFSET(Tableau1[[#This Row],[ CP / ABS]],-7,,7))*$F$4/5-$F$4)*24</f>
        <v>0</v>
      </c>
    </row>
    <row r="120" spans="1:9" x14ac:dyDescent="0.35">
      <c r="A120" s="11" t="str">
        <f>IF(WEEKDAY(Tableau1[[#This Row],[Date]],2)=4,"semaine "&amp;_xlfn.ISOWEEKNUM(Tableau1[[#This Row],[Date]]),"")</f>
        <v/>
      </c>
      <c r="B120" s="12" t="str">
        <f>UPPER(TEXT(Tableau1[[#This Row],[Date]],"jjjj"))</f>
        <v>MERCREDI</v>
      </c>
      <c r="C120" s="13">
        <f>$C$4+ROW()-ROW(Tableau1[[#Headers],[Date]])-1</f>
        <v>43943</v>
      </c>
      <c r="D120" s="9"/>
      <c r="E120" s="9"/>
      <c r="F120" s="9"/>
      <c r="G120" s="9">
        <f>Tableau1[[#This Row],[Fin ]]-Tableau1[[#This Row],[Pause]]-Tableau1[[#This Row],[Début ]]</f>
        <v>0</v>
      </c>
      <c r="H120" s="10"/>
      <c r="I120" s="17">
        <f ca="1">IF(WEEKDAY(Tableau1[[#This Row],[Date]],2)&lt;7,0,SUM(OFFSET(Tableau1[[#This Row],[Temps de travail]],-7,,7))+COUNTA(OFFSET(Tableau1[[#This Row],[ CP / ABS]],-7,,7))*$F$4/5-$F$4)*24</f>
        <v>0</v>
      </c>
    </row>
    <row r="121" spans="1:9" x14ac:dyDescent="0.35">
      <c r="A121" s="11" t="str">
        <f>IF(WEEKDAY(Tableau1[[#This Row],[Date]],2)=4,"semaine "&amp;_xlfn.ISOWEEKNUM(Tableau1[[#This Row],[Date]]),"")</f>
        <v>semaine 17</v>
      </c>
      <c r="B121" s="12" t="str">
        <f>UPPER(TEXT(Tableau1[[#This Row],[Date]],"jjjj"))</f>
        <v>JEUDI</v>
      </c>
      <c r="C121" s="13">
        <f>$C$4+ROW()-ROW(Tableau1[[#Headers],[Date]])-1</f>
        <v>43944</v>
      </c>
      <c r="D121" s="9"/>
      <c r="E121" s="9"/>
      <c r="F121" s="9"/>
      <c r="G121" s="9">
        <f>Tableau1[[#This Row],[Fin ]]-Tableau1[[#This Row],[Pause]]-Tableau1[[#This Row],[Début ]]</f>
        <v>0</v>
      </c>
      <c r="H121" s="10"/>
      <c r="I121" s="17">
        <f ca="1">IF(WEEKDAY(Tableau1[[#This Row],[Date]],2)&lt;7,0,SUM(OFFSET(Tableau1[[#This Row],[Temps de travail]],-7,,7))+COUNTA(OFFSET(Tableau1[[#This Row],[ CP / ABS]],-7,,7))*$F$4/5-$F$4)*24</f>
        <v>0</v>
      </c>
    </row>
    <row r="122" spans="1:9" x14ac:dyDescent="0.35">
      <c r="A122" s="11" t="str">
        <f>IF(WEEKDAY(Tableau1[[#This Row],[Date]],2)=4,"semaine "&amp;_xlfn.ISOWEEKNUM(Tableau1[[#This Row],[Date]]),"")</f>
        <v/>
      </c>
      <c r="B122" s="12" t="str">
        <f>UPPER(TEXT(Tableau1[[#This Row],[Date]],"jjjj"))</f>
        <v>VENDREDI</v>
      </c>
      <c r="C122" s="13">
        <f>$C$4+ROW()-ROW(Tableau1[[#Headers],[Date]])-1</f>
        <v>43945</v>
      </c>
      <c r="D122" s="9"/>
      <c r="E122" s="9"/>
      <c r="F122" s="9"/>
      <c r="G122" s="9">
        <f>Tableau1[[#This Row],[Fin ]]-Tableau1[[#This Row],[Pause]]-Tableau1[[#This Row],[Début ]]</f>
        <v>0</v>
      </c>
      <c r="H122" s="10"/>
      <c r="I122" s="17">
        <f ca="1">IF(WEEKDAY(Tableau1[[#This Row],[Date]],2)&lt;7,0,SUM(OFFSET(Tableau1[[#This Row],[Temps de travail]],-7,,7))+COUNTA(OFFSET(Tableau1[[#This Row],[ CP / ABS]],-7,,7))*$F$4/5-$F$4)*24</f>
        <v>0</v>
      </c>
    </row>
    <row r="123" spans="1:9" x14ac:dyDescent="0.35">
      <c r="A123" s="11" t="str">
        <f>IF(WEEKDAY(Tableau1[[#This Row],[Date]],2)=4,"semaine "&amp;_xlfn.ISOWEEKNUM(Tableau1[[#This Row],[Date]]),"")</f>
        <v/>
      </c>
      <c r="B123" s="12" t="str">
        <f>UPPER(TEXT(Tableau1[[#This Row],[Date]],"jjjj"))</f>
        <v>SAMEDI</v>
      </c>
      <c r="C123" s="13">
        <f>$C$4+ROW()-ROW(Tableau1[[#Headers],[Date]])-1</f>
        <v>43946</v>
      </c>
      <c r="D123" s="9"/>
      <c r="E123" s="9"/>
      <c r="F123" s="9"/>
      <c r="G123" s="9">
        <f>Tableau1[[#This Row],[Fin ]]-Tableau1[[#This Row],[Pause]]-Tableau1[[#This Row],[Début ]]</f>
        <v>0</v>
      </c>
      <c r="H123" s="10"/>
      <c r="I123" s="17">
        <f ca="1">IF(WEEKDAY(Tableau1[[#This Row],[Date]],2)&lt;7,0,SUM(OFFSET(Tableau1[[#This Row],[Temps de travail]],-7,,7))+COUNTA(OFFSET(Tableau1[[#This Row],[ CP / ABS]],-7,,7))*$F$4/5-$F$4)*24</f>
        <v>0</v>
      </c>
    </row>
    <row r="124" spans="1:9" x14ac:dyDescent="0.35">
      <c r="A124" s="11" t="str">
        <f>IF(WEEKDAY(Tableau1[[#This Row],[Date]],2)=4,"semaine "&amp;_xlfn.ISOWEEKNUM(Tableau1[[#This Row],[Date]]),"")</f>
        <v/>
      </c>
      <c r="B124" s="12" t="str">
        <f>UPPER(TEXT(Tableau1[[#This Row],[Date]],"jjjj"))</f>
        <v>DIMANCHE</v>
      </c>
      <c r="C124" s="13">
        <f>$C$4+ROW()-ROW(Tableau1[[#Headers],[Date]])-1</f>
        <v>43947</v>
      </c>
      <c r="D124" s="9"/>
      <c r="E124" s="9"/>
      <c r="F124" s="9"/>
      <c r="G124" s="9">
        <f>Tableau1[[#This Row],[Fin ]]-Tableau1[[#This Row],[Pause]]-Tableau1[[#This Row],[Début ]]</f>
        <v>0</v>
      </c>
      <c r="H124" s="10"/>
      <c r="I124" s="17">
        <f ca="1">IF(WEEKDAY(Tableau1[[#This Row],[Date]],2)&lt;7,0,SUM(OFFSET(Tableau1[[#This Row],[Temps de travail]],-7,,7))+COUNTA(OFFSET(Tableau1[[#This Row],[ CP / ABS]],-7,,7))*$F$4/5-$F$4)*24</f>
        <v>-35</v>
      </c>
    </row>
    <row r="125" spans="1:9" x14ac:dyDescent="0.35">
      <c r="A125" s="11" t="str">
        <f>IF(WEEKDAY(Tableau1[[#This Row],[Date]],2)=4,"semaine "&amp;_xlfn.ISOWEEKNUM(Tableau1[[#This Row],[Date]]),"")</f>
        <v/>
      </c>
      <c r="B125" s="12" t="str">
        <f>UPPER(TEXT(Tableau1[[#This Row],[Date]],"jjjj"))</f>
        <v>LUNDI</v>
      </c>
      <c r="C125" s="13">
        <f>$C$4+ROW()-ROW(Tableau1[[#Headers],[Date]])-1</f>
        <v>43948</v>
      </c>
      <c r="D125" s="9"/>
      <c r="E125" s="9"/>
      <c r="F125" s="9"/>
      <c r="G125" s="9">
        <f>Tableau1[[#This Row],[Fin ]]-Tableau1[[#This Row],[Pause]]-Tableau1[[#This Row],[Début ]]</f>
        <v>0</v>
      </c>
      <c r="H125" s="10"/>
      <c r="I125" s="17">
        <f ca="1">IF(WEEKDAY(Tableau1[[#This Row],[Date]],2)&lt;7,0,SUM(OFFSET(Tableau1[[#This Row],[Temps de travail]],-7,,7))+COUNTA(OFFSET(Tableau1[[#This Row],[ CP / ABS]],-7,,7))*$F$4/5-$F$4)*24</f>
        <v>0</v>
      </c>
    </row>
    <row r="126" spans="1:9" x14ac:dyDescent="0.35">
      <c r="A126" s="11" t="str">
        <f>IF(WEEKDAY(Tableau1[[#This Row],[Date]],2)=4,"semaine "&amp;_xlfn.ISOWEEKNUM(Tableau1[[#This Row],[Date]]),"")</f>
        <v/>
      </c>
      <c r="B126" s="12" t="str">
        <f>UPPER(TEXT(Tableau1[[#This Row],[Date]],"jjjj"))</f>
        <v>MARDI</v>
      </c>
      <c r="C126" s="13">
        <f>$C$4+ROW()-ROW(Tableau1[[#Headers],[Date]])-1</f>
        <v>43949</v>
      </c>
      <c r="D126" s="9"/>
      <c r="E126" s="9"/>
      <c r="F126" s="9"/>
      <c r="G126" s="9">
        <f>Tableau1[[#This Row],[Fin ]]-Tableau1[[#This Row],[Pause]]-Tableau1[[#This Row],[Début ]]</f>
        <v>0</v>
      </c>
      <c r="H126" s="10"/>
      <c r="I126" s="17">
        <f ca="1">IF(WEEKDAY(Tableau1[[#This Row],[Date]],2)&lt;7,0,SUM(OFFSET(Tableau1[[#This Row],[Temps de travail]],-7,,7))+COUNTA(OFFSET(Tableau1[[#This Row],[ CP / ABS]],-7,,7))*$F$4/5-$F$4)*24</f>
        <v>0</v>
      </c>
    </row>
    <row r="127" spans="1:9" x14ac:dyDescent="0.35">
      <c r="A127" s="11" t="str">
        <f>IF(WEEKDAY(Tableau1[[#This Row],[Date]],2)=4,"semaine "&amp;_xlfn.ISOWEEKNUM(Tableau1[[#This Row],[Date]]),"")</f>
        <v/>
      </c>
      <c r="B127" s="12" t="str">
        <f>UPPER(TEXT(Tableau1[[#This Row],[Date]],"jjjj"))</f>
        <v>MERCREDI</v>
      </c>
      <c r="C127" s="13">
        <f>$C$4+ROW()-ROW(Tableau1[[#Headers],[Date]])-1</f>
        <v>43950</v>
      </c>
      <c r="D127" s="9"/>
      <c r="E127" s="9"/>
      <c r="F127" s="9"/>
      <c r="G127" s="9">
        <f>Tableau1[[#This Row],[Fin ]]-Tableau1[[#This Row],[Pause]]-Tableau1[[#This Row],[Début ]]</f>
        <v>0</v>
      </c>
      <c r="H127" s="10"/>
      <c r="I127" s="17">
        <f ca="1">IF(WEEKDAY(Tableau1[[#This Row],[Date]],2)&lt;7,0,SUM(OFFSET(Tableau1[[#This Row],[Temps de travail]],-7,,7))+COUNTA(OFFSET(Tableau1[[#This Row],[ CP / ABS]],-7,,7))*$F$4/5-$F$4)*24</f>
        <v>0</v>
      </c>
    </row>
    <row r="128" spans="1:9" x14ac:dyDescent="0.35">
      <c r="A128" s="11" t="str">
        <f>IF(WEEKDAY(Tableau1[[#This Row],[Date]],2)=4,"semaine "&amp;_xlfn.ISOWEEKNUM(Tableau1[[#This Row],[Date]]),"")</f>
        <v>semaine 18</v>
      </c>
      <c r="B128" s="12" t="str">
        <f>UPPER(TEXT(Tableau1[[#This Row],[Date]],"jjjj"))</f>
        <v>JEUDI</v>
      </c>
      <c r="C128" s="13">
        <f>$C$4+ROW()-ROW(Tableau1[[#Headers],[Date]])-1</f>
        <v>43951</v>
      </c>
      <c r="D128" s="9"/>
      <c r="E128" s="9"/>
      <c r="F128" s="9"/>
      <c r="G128" s="9">
        <f>Tableau1[[#This Row],[Fin ]]-Tableau1[[#This Row],[Pause]]-Tableau1[[#This Row],[Début ]]</f>
        <v>0</v>
      </c>
      <c r="H128" s="10"/>
      <c r="I128" s="17">
        <f ca="1">IF(WEEKDAY(Tableau1[[#This Row],[Date]],2)&lt;7,0,SUM(OFFSET(Tableau1[[#This Row],[Temps de travail]],-7,,7))+COUNTA(OFFSET(Tableau1[[#This Row],[ CP / ABS]],-7,,7))*$F$4/5-$F$4)*24</f>
        <v>0</v>
      </c>
    </row>
    <row r="129" spans="1:9" x14ac:dyDescent="0.35">
      <c r="A129" s="11" t="str">
        <f>IF(WEEKDAY(Tableau1[[#This Row],[Date]],2)=4,"semaine "&amp;_xlfn.ISOWEEKNUM(Tableau1[[#This Row],[Date]]),"")</f>
        <v/>
      </c>
      <c r="B129" s="12" t="str">
        <f>UPPER(TEXT(Tableau1[[#This Row],[Date]],"jjjj"))</f>
        <v>VENDREDI</v>
      </c>
      <c r="C129" s="13">
        <f>$C$4+ROW()-ROW(Tableau1[[#Headers],[Date]])-1</f>
        <v>43952</v>
      </c>
      <c r="D129" s="9"/>
      <c r="E129" s="9"/>
      <c r="F129" s="9"/>
      <c r="G129" s="9">
        <f>Tableau1[[#This Row],[Fin ]]-Tableau1[[#This Row],[Pause]]-Tableau1[[#This Row],[Début ]]</f>
        <v>0</v>
      </c>
      <c r="H129" s="10"/>
      <c r="I129" s="17">
        <f ca="1">IF(WEEKDAY(Tableau1[[#This Row],[Date]],2)&lt;7,0,SUM(OFFSET(Tableau1[[#This Row],[Temps de travail]],-7,,7))+COUNTA(OFFSET(Tableau1[[#This Row],[ CP / ABS]],-7,,7))*$F$4/5-$F$4)*24</f>
        <v>0</v>
      </c>
    </row>
    <row r="130" spans="1:9" x14ac:dyDescent="0.35">
      <c r="A130" s="11" t="str">
        <f>IF(WEEKDAY(Tableau1[[#This Row],[Date]],2)=4,"semaine "&amp;_xlfn.ISOWEEKNUM(Tableau1[[#This Row],[Date]]),"")</f>
        <v/>
      </c>
      <c r="B130" s="12" t="str">
        <f>UPPER(TEXT(Tableau1[[#This Row],[Date]],"jjjj"))</f>
        <v>SAMEDI</v>
      </c>
      <c r="C130" s="13">
        <f>$C$4+ROW()-ROW(Tableau1[[#Headers],[Date]])-1</f>
        <v>43953</v>
      </c>
      <c r="D130" s="9"/>
      <c r="E130" s="9"/>
      <c r="F130" s="9"/>
      <c r="G130" s="9">
        <f>Tableau1[[#This Row],[Fin ]]-Tableau1[[#This Row],[Pause]]-Tableau1[[#This Row],[Début ]]</f>
        <v>0</v>
      </c>
      <c r="H130" s="10"/>
      <c r="I130" s="17">
        <f ca="1">IF(WEEKDAY(Tableau1[[#This Row],[Date]],2)&lt;7,0,SUM(OFFSET(Tableau1[[#This Row],[Temps de travail]],-7,,7))+COUNTA(OFFSET(Tableau1[[#This Row],[ CP / ABS]],-7,,7))*$F$4/5-$F$4)*24</f>
        <v>0</v>
      </c>
    </row>
    <row r="131" spans="1:9" x14ac:dyDescent="0.35">
      <c r="A131" s="11" t="str">
        <f>IF(WEEKDAY(Tableau1[[#This Row],[Date]],2)=4,"semaine "&amp;_xlfn.ISOWEEKNUM(Tableau1[[#This Row],[Date]]),"")</f>
        <v/>
      </c>
      <c r="B131" s="12" t="str">
        <f>UPPER(TEXT(Tableau1[[#This Row],[Date]],"jjjj"))</f>
        <v>DIMANCHE</v>
      </c>
      <c r="C131" s="13">
        <f>$C$4+ROW()-ROW(Tableau1[[#Headers],[Date]])-1</f>
        <v>43954</v>
      </c>
      <c r="D131" s="9"/>
      <c r="E131" s="9"/>
      <c r="F131" s="9"/>
      <c r="G131" s="9">
        <f>Tableau1[[#This Row],[Fin ]]-Tableau1[[#This Row],[Pause]]-Tableau1[[#This Row],[Début ]]</f>
        <v>0</v>
      </c>
      <c r="H131" s="10"/>
      <c r="I131" s="17">
        <f ca="1">IF(WEEKDAY(Tableau1[[#This Row],[Date]],2)&lt;7,0,SUM(OFFSET(Tableau1[[#This Row],[Temps de travail]],-7,,7))+COUNTA(OFFSET(Tableau1[[#This Row],[ CP / ABS]],-7,,7))*$F$4/5-$F$4)*24</f>
        <v>-35</v>
      </c>
    </row>
    <row r="132" spans="1:9" x14ac:dyDescent="0.35">
      <c r="A132" s="11" t="str">
        <f>IF(WEEKDAY(Tableau1[[#This Row],[Date]],2)=4,"semaine "&amp;_xlfn.ISOWEEKNUM(Tableau1[[#This Row],[Date]]),"")</f>
        <v/>
      </c>
      <c r="B132" s="12" t="str">
        <f>UPPER(TEXT(Tableau1[[#This Row],[Date]],"jjjj"))</f>
        <v>LUNDI</v>
      </c>
      <c r="C132" s="13">
        <f>$C$4+ROW()-ROW(Tableau1[[#Headers],[Date]])-1</f>
        <v>43955</v>
      </c>
      <c r="D132" s="9"/>
      <c r="E132" s="9"/>
      <c r="F132" s="9"/>
      <c r="G132" s="9">
        <f>Tableau1[[#This Row],[Fin ]]-Tableau1[[#This Row],[Pause]]-Tableau1[[#This Row],[Début ]]</f>
        <v>0</v>
      </c>
      <c r="H132" s="10"/>
      <c r="I132" s="17">
        <f ca="1">IF(WEEKDAY(Tableau1[[#This Row],[Date]],2)&lt;7,0,SUM(OFFSET(Tableau1[[#This Row],[Temps de travail]],-7,,7))+COUNTA(OFFSET(Tableau1[[#This Row],[ CP / ABS]],-7,,7))*$F$4/5-$F$4)*24</f>
        <v>0</v>
      </c>
    </row>
    <row r="133" spans="1:9" x14ac:dyDescent="0.35">
      <c r="A133" s="11" t="str">
        <f>IF(WEEKDAY(Tableau1[[#This Row],[Date]],2)=4,"semaine "&amp;_xlfn.ISOWEEKNUM(Tableau1[[#This Row],[Date]]),"")</f>
        <v/>
      </c>
      <c r="B133" s="12" t="str">
        <f>UPPER(TEXT(Tableau1[[#This Row],[Date]],"jjjj"))</f>
        <v>MARDI</v>
      </c>
      <c r="C133" s="13">
        <f>$C$4+ROW()-ROW(Tableau1[[#Headers],[Date]])-1</f>
        <v>43956</v>
      </c>
      <c r="D133" s="9"/>
      <c r="E133" s="9"/>
      <c r="F133" s="9"/>
      <c r="G133" s="9">
        <f>Tableau1[[#This Row],[Fin ]]-Tableau1[[#This Row],[Pause]]-Tableau1[[#This Row],[Début ]]</f>
        <v>0</v>
      </c>
      <c r="H133" s="10"/>
      <c r="I133" s="17">
        <f ca="1">IF(WEEKDAY(Tableau1[[#This Row],[Date]],2)&lt;7,0,SUM(OFFSET(Tableau1[[#This Row],[Temps de travail]],-7,,7))+COUNTA(OFFSET(Tableau1[[#This Row],[ CP / ABS]],-7,,7))*$F$4/5-$F$4)*24</f>
        <v>0</v>
      </c>
    </row>
    <row r="134" spans="1:9" x14ac:dyDescent="0.35">
      <c r="A134" s="11" t="str">
        <f>IF(WEEKDAY(Tableau1[[#This Row],[Date]],2)=4,"semaine "&amp;_xlfn.ISOWEEKNUM(Tableau1[[#This Row],[Date]]),"")</f>
        <v/>
      </c>
      <c r="B134" s="12" t="str">
        <f>UPPER(TEXT(Tableau1[[#This Row],[Date]],"jjjj"))</f>
        <v>MERCREDI</v>
      </c>
      <c r="C134" s="13">
        <f>$C$4+ROW()-ROW(Tableau1[[#Headers],[Date]])-1</f>
        <v>43957</v>
      </c>
      <c r="D134" s="9"/>
      <c r="E134" s="9"/>
      <c r="F134" s="9"/>
      <c r="G134" s="9">
        <f>Tableau1[[#This Row],[Fin ]]-Tableau1[[#This Row],[Pause]]-Tableau1[[#This Row],[Début ]]</f>
        <v>0</v>
      </c>
      <c r="H134" s="10"/>
      <c r="I134" s="17">
        <f ca="1">IF(WEEKDAY(Tableau1[[#This Row],[Date]],2)&lt;7,0,SUM(OFFSET(Tableau1[[#This Row],[Temps de travail]],-7,,7))+COUNTA(OFFSET(Tableau1[[#This Row],[ CP / ABS]],-7,,7))*$F$4/5-$F$4)*24</f>
        <v>0</v>
      </c>
    </row>
    <row r="135" spans="1:9" x14ac:dyDescent="0.35">
      <c r="A135" s="11" t="str">
        <f>IF(WEEKDAY(Tableau1[[#This Row],[Date]],2)=4,"semaine "&amp;_xlfn.ISOWEEKNUM(Tableau1[[#This Row],[Date]]),"")</f>
        <v>semaine 19</v>
      </c>
      <c r="B135" s="12" t="str">
        <f>UPPER(TEXT(Tableau1[[#This Row],[Date]],"jjjj"))</f>
        <v>JEUDI</v>
      </c>
      <c r="C135" s="13">
        <f>$C$4+ROW()-ROW(Tableau1[[#Headers],[Date]])-1</f>
        <v>43958</v>
      </c>
      <c r="D135" s="9"/>
      <c r="E135" s="9"/>
      <c r="F135" s="9"/>
      <c r="G135" s="9">
        <f>Tableau1[[#This Row],[Fin ]]-Tableau1[[#This Row],[Pause]]-Tableau1[[#This Row],[Début ]]</f>
        <v>0</v>
      </c>
      <c r="H135" s="10"/>
      <c r="I135" s="17">
        <f ca="1">IF(WEEKDAY(Tableau1[[#This Row],[Date]],2)&lt;7,0,SUM(OFFSET(Tableau1[[#This Row],[Temps de travail]],-7,,7))+COUNTA(OFFSET(Tableau1[[#This Row],[ CP / ABS]],-7,,7))*$F$4/5-$F$4)*24</f>
        <v>0</v>
      </c>
    </row>
    <row r="136" spans="1:9" x14ac:dyDescent="0.35">
      <c r="A136" s="11" t="str">
        <f>IF(WEEKDAY(Tableau1[[#This Row],[Date]],2)=4,"semaine "&amp;_xlfn.ISOWEEKNUM(Tableau1[[#This Row],[Date]]),"")</f>
        <v/>
      </c>
      <c r="B136" s="12" t="str">
        <f>UPPER(TEXT(Tableau1[[#This Row],[Date]],"jjjj"))</f>
        <v>VENDREDI</v>
      </c>
      <c r="C136" s="13">
        <f>$C$4+ROW()-ROW(Tableau1[[#Headers],[Date]])-1</f>
        <v>43959</v>
      </c>
      <c r="D136" s="9"/>
      <c r="E136" s="9"/>
      <c r="F136" s="9"/>
      <c r="G136" s="9">
        <f>Tableau1[[#This Row],[Fin ]]-Tableau1[[#This Row],[Pause]]-Tableau1[[#This Row],[Début ]]</f>
        <v>0</v>
      </c>
      <c r="H136" s="10"/>
      <c r="I136" s="17">
        <f ca="1">IF(WEEKDAY(Tableau1[[#This Row],[Date]],2)&lt;7,0,SUM(OFFSET(Tableau1[[#This Row],[Temps de travail]],-7,,7))+COUNTA(OFFSET(Tableau1[[#This Row],[ CP / ABS]],-7,,7))*$F$4/5-$F$4)*24</f>
        <v>0</v>
      </c>
    </row>
    <row r="137" spans="1:9" x14ac:dyDescent="0.35">
      <c r="A137" s="11" t="str">
        <f>IF(WEEKDAY(Tableau1[[#This Row],[Date]],2)=4,"semaine "&amp;_xlfn.ISOWEEKNUM(Tableau1[[#This Row],[Date]]),"")</f>
        <v/>
      </c>
      <c r="B137" s="12" t="str">
        <f>UPPER(TEXT(Tableau1[[#This Row],[Date]],"jjjj"))</f>
        <v>SAMEDI</v>
      </c>
      <c r="C137" s="13">
        <f>$C$4+ROW()-ROW(Tableau1[[#Headers],[Date]])-1</f>
        <v>43960</v>
      </c>
      <c r="D137" s="9"/>
      <c r="E137" s="9"/>
      <c r="F137" s="9"/>
      <c r="G137" s="9">
        <f>Tableau1[[#This Row],[Fin ]]-Tableau1[[#This Row],[Pause]]-Tableau1[[#This Row],[Début ]]</f>
        <v>0</v>
      </c>
      <c r="H137" s="10"/>
      <c r="I137" s="17">
        <f ca="1">IF(WEEKDAY(Tableau1[[#This Row],[Date]],2)&lt;7,0,SUM(OFFSET(Tableau1[[#This Row],[Temps de travail]],-7,,7))+COUNTA(OFFSET(Tableau1[[#This Row],[ CP / ABS]],-7,,7))*$F$4/5-$F$4)*24</f>
        <v>0</v>
      </c>
    </row>
    <row r="138" spans="1:9" x14ac:dyDescent="0.35">
      <c r="A138" s="11" t="str">
        <f>IF(WEEKDAY(Tableau1[[#This Row],[Date]],2)=4,"semaine "&amp;_xlfn.ISOWEEKNUM(Tableau1[[#This Row],[Date]]),"")</f>
        <v/>
      </c>
      <c r="B138" s="12" t="str">
        <f>UPPER(TEXT(Tableau1[[#This Row],[Date]],"jjjj"))</f>
        <v>DIMANCHE</v>
      </c>
      <c r="C138" s="13">
        <f>$C$4+ROW()-ROW(Tableau1[[#Headers],[Date]])-1</f>
        <v>43961</v>
      </c>
      <c r="D138" s="9"/>
      <c r="E138" s="9"/>
      <c r="F138" s="9"/>
      <c r="G138" s="9">
        <f>Tableau1[[#This Row],[Fin ]]-Tableau1[[#This Row],[Pause]]-Tableau1[[#This Row],[Début ]]</f>
        <v>0</v>
      </c>
      <c r="H138" s="10"/>
      <c r="I138" s="17">
        <f ca="1">IF(WEEKDAY(Tableau1[[#This Row],[Date]],2)&lt;7,0,SUM(OFFSET(Tableau1[[#This Row],[Temps de travail]],-7,,7))+COUNTA(OFFSET(Tableau1[[#This Row],[ CP / ABS]],-7,,7))*$F$4/5-$F$4)*24</f>
        <v>-35</v>
      </c>
    </row>
    <row r="139" spans="1:9" x14ac:dyDescent="0.35">
      <c r="A139" s="11" t="str">
        <f>IF(WEEKDAY(Tableau1[[#This Row],[Date]],2)=4,"semaine "&amp;_xlfn.ISOWEEKNUM(Tableau1[[#This Row],[Date]]),"")</f>
        <v/>
      </c>
      <c r="B139" s="12" t="str">
        <f>UPPER(TEXT(Tableau1[[#This Row],[Date]],"jjjj"))</f>
        <v>LUNDI</v>
      </c>
      <c r="C139" s="13">
        <f>$C$4+ROW()-ROW(Tableau1[[#Headers],[Date]])-1</f>
        <v>43962</v>
      </c>
      <c r="D139" s="9"/>
      <c r="E139" s="9"/>
      <c r="F139" s="9"/>
      <c r="G139" s="9">
        <f>Tableau1[[#This Row],[Fin ]]-Tableau1[[#This Row],[Pause]]-Tableau1[[#This Row],[Début ]]</f>
        <v>0</v>
      </c>
      <c r="H139" s="10"/>
      <c r="I139" s="17">
        <f ca="1">IF(WEEKDAY(Tableau1[[#This Row],[Date]],2)&lt;7,0,SUM(OFFSET(Tableau1[[#This Row],[Temps de travail]],-7,,7))+COUNTA(OFFSET(Tableau1[[#This Row],[ CP / ABS]],-7,,7))*$F$4/5-$F$4)*24</f>
        <v>0</v>
      </c>
    </row>
    <row r="140" spans="1:9" x14ac:dyDescent="0.35">
      <c r="A140" s="11" t="str">
        <f>IF(WEEKDAY(Tableau1[[#This Row],[Date]],2)=4,"semaine "&amp;_xlfn.ISOWEEKNUM(Tableau1[[#This Row],[Date]]),"")</f>
        <v/>
      </c>
      <c r="B140" s="12" t="str">
        <f>UPPER(TEXT(Tableau1[[#This Row],[Date]],"jjjj"))</f>
        <v>MARDI</v>
      </c>
      <c r="C140" s="13">
        <f>$C$4+ROW()-ROW(Tableau1[[#Headers],[Date]])-1</f>
        <v>43963</v>
      </c>
      <c r="D140" s="9"/>
      <c r="E140" s="9"/>
      <c r="F140" s="9"/>
      <c r="G140" s="9">
        <f>Tableau1[[#This Row],[Fin ]]-Tableau1[[#This Row],[Pause]]-Tableau1[[#This Row],[Début ]]</f>
        <v>0</v>
      </c>
      <c r="H140" s="10"/>
      <c r="I140" s="17">
        <f ca="1">IF(WEEKDAY(Tableau1[[#This Row],[Date]],2)&lt;7,0,SUM(OFFSET(Tableau1[[#This Row],[Temps de travail]],-7,,7))+COUNTA(OFFSET(Tableau1[[#This Row],[ CP / ABS]],-7,,7))*$F$4/5-$F$4)*24</f>
        <v>0</v>
      </c>
    </row>
    <row r="141" spans="1:9" x14ac:dyDescent="0.35">
      <c r="A141" s="11" t="str">
        <f>IF(WEEKDAY(Tableau1[[#This Row],[Date]],2)=4,"semaine "&amp;_xlfn.ISOWEEKNUM(Tableau1[[#This Row],[Date]]),"")</f>
        <v/>
      </c>
      <c r="B141" s="12" t="str">
        <f>UPPER(TEXT(Tableau1[[#This Row],[Date]],"jjjj"))</f>
        <v>MERCREDI</v>
      </c>
      <c r="C141" s="13">
        <f>$C$4+ROW()-ROW(Tableau1[[#Headers],[Date]])-1</f>
        <v>43964</v>
      </c>
      <c r="D141" s="9"/>
      <c r="E141" s="9"/>
      <c r="F141" s="9"/>
      <c r="G141" s="9">
        <f>Tableau1[[#This Row],[Fin ]]-Tableau1[[#This Row],[Pause]]-Tableau1[[#This Row],[Début ]]</f>
        <v>0</v>
      </c>
      <c r="H141" s="10"/>
      <c r="I141" s="17">
        <f ca="1">IF(WEEKDAY(Tableau1[[#This Row],[Date]],2)&lt;7,0,SUM(OFFSET(Tableau1[[#This Row],[Temps de travail]],-7,,7))+COUNTA(OFFSET(Tableau1[[#This Row],[ CP / ABS]],-7,,7))*$F$4/5-$F$4)*24</f>
        <v>0</v>
      </c>
    </row>
    <row r="142" spans="1:9" x14ac:dyDescent="0.35">
      <c r="A142" s="11" t="str">
        <f>IF(WEEKDAY(Tableau1[[#This Row],[Date]],2)=4,"semaine "&amp;_xlfn.ISOWEEKNUM(Tableau1[[#This Row],[Date]]),"")</f>
        <v>semaine 20</v>
      </c>
      <c r="B142" s="12" t="str">
        <f>UPPER(TEXT(Tableau1[[#This Row],[Date]],"jjjj"))</f>
        <v>JEUDI</v>
      </c>
      <c r="C142" s="13">
        <f>$C$4+ROW()-ROW(Tableau1[[#Headers],[Date]])-1</f>
        <v>43965</v>
      </c>
      <c r="D142" s="9"/>
      <c r="E142" s="9"/>
      <c r="F142" s="9"/>
      <c r="G142" s="9">
        <f>Tableau1[[#This Row],[Fin ]]-Tableau1[[#This Row],[Pause]]-Tableau1[[#This Row],[Début ]]</f>
        <v>0</v>
      </c>
      <c r="H142" s="10"/>
      <c r="I142" s="17">
        <f ca="1">IF(WEEKDAY(Tableau1[[#This Row],[Date]],2)&lt;7,0,SUM(OFFSET(Tableau1[[#This Row],[Temps de travail]],-7,,7))+COUNTA(OFFSET(Tableau1[[#This Row],[ CP / ABS]],-7,,7))*$F$4/5-$F$4)*24</f>
        <v>0</v>
      </c>
    </row>
    <row r="143" spans="1:9" x14ac:dyDescent="0.35">
      <c r="A143" s="11" t="str">
        <f>IF(WEEKDAY(Tableau1[[#This Row],[Date]],2)=4,"semaine "&amp;_xlfn.ISOWEEKNUM(Tableau1[[#This Row],[Date]]),"")</f>
        <v/>
      </c>
      <c r="B143" s="12" t="str">
        <f>UPPER(TEXT(Tableau1[[#This Row],[Date]],"jjjj"))</f>
        <v>VENDREDI</v>
      </c>
      <c r="C143" s="13">
        <f>$C$4+ROW()-ROW(Tableau1[[#Headers],[Date]])-1</f>
        <v>43966</v>
      </c>
      <c r="D143" s="9"/>
      <c r="E143" s="9"/>
      <c r="F143" s="9"/>
      <c r="G143" s="9">
        <f>Tableau1[[#This Row],[Fin ]]-Tableau1[[#This Row],[Pause]]-Tableau1[[#This Row],[Début ]]</f>
        <v>0</v>
      </c>
      <c r="H143" s="10"/>
      <c r="I143" s="17">
        <f ca="1">IF(WEEKDAY(Tableau1[[#This Row],[Date]],2)&lt;7,0,SUM(OFFSET(Tableau1[[#This Row],[Temps de travail]],-7,,7))+COUNTA(OFFSET(Tableau1[[#This Row],[ CP / ABS]],-7,,7))*$F$4/5-$F$4)*24</f>
        <v>0</v>
      </c>
    </row>
    <row r="144" spans="1:9" x14ac:dyDescent="0.35">
      <c r="A144" s="11" t="str">
        <f>IF(WEEKDAY(Tableau1[[#This Row],[Date]],2)=4,"semaine "&amp;_xlfn.ISOWEEKNUM(Tableau1[[#This Row],[Date]]),"")</f>
        <v/>
      </c>
      <c r="B144" s="12" t="str">
        <f>UPPER(TEXT(Tableau1[[#This Row],[Date]],"jjjj"))</f>
        <v>SAMEDI</v>
      </c>
      <c r="C144" s="13">
        <f>$C$4+ROW()-ROW(Tableau1[[#Headers],[Date]])-1</f>
        <v>43967</v>
      </c>
      <c r="D144" s="9"/>
      <c r="E144" s="9"/>
      <c r="F144" s="9"/>
      <c r="G144" s="9">
        <f>Tableau1[[#This Row],[Fin ]]-Tableau1[[#This Row],[Pause]]-Tableau1[[#This Row],[Début ]]</f>
        <v>0</v>
      </c>
      <c r="H144" s="10"/>
      <c r="I144" s="17">
        <f ca="1">IF(WEEKDAY(Tableau1[[#This Row],[Date]],2)&lt;7,0,SUM(OFFSET(Tableau1[[#This Row],[Temps de travail]],-7,,7))+COUNTA(OFFSET(Tableau1[[#This Row],[ CP / ABS]],-7,,7))*$F$4/5-$F$4)*24</f>
        <v>0</v>
      </c>
    </row>
    <row r="145" spans="1:9" x14ac:dyDescent="0.35">
      <c r="A145" s="11" t="str">
        <f>IF(WEEKDAY(Tableau1[[#This Row],[Date]],2)=4,"semaine "&amp;_xlfn.ISOWEEKNUM(Tableau1[[#This Row],[Date]]),"")</f>
        <v/>
      </c>
      <c r="B145" s="12" t="str">
        <f>UPPER(TEXT(Tableau1[[#This Row],[Date]],"jjjj"))</f>
        <v>DIMANCHE</v>
      </c>
      <c r="C145" s="13">
        <f>$C$4+ROW()-ROW(Tableau1[[#Headers],[Date]])-1</f>
        <v>43968</v>
      </c>
      <c r="D145" s="9"/>
      <c r="E145" s="9"/>
      <c r="F145" s="9"/>
      <c r="G145" s="9">
        <f>Tableau1[[#This Row],[Fin ]]-Tableau1[[#This Row],[Pause]]-Tableau1[[#This Row],[Début ]]</f>
        <v>0</v>
      </c>
      <c r="H145" s="10"/>
      <c r="I145" s="17">
        <f ca="1">IF(WEEKDAY(Tableau1[[#This Row],[Date]],2)&lt;7,0,SUM(OFFSET(Tableau1[[#This Row],[Temps de travail]],-7,,7))+COUNTA(OFFSET(Tableau1[[#This Row],[ CP / ABS]],-7,,7))*$F$4/5-$F$4)*24</f>
        <v>-35</v>
      </c>
    </row>
    <row r="146" spans="1:9" x14ac:dyDescent="0.35">
      <c r="A146" s="11" t="str">
        <f>IF(WEEKDAY(Tableau1[[#This Row],[Date]],2)=4,"semaine "&amp;_xlfn.ISOWEEKNUM(Tableau1[[#This Row],[Date]]),"")</f>
        <v/>
      </c>
      <c r="B146" s="12" t="str">
        <f>UPPER(TEXT(Tableau1[[#This Row],[Date]],"jjjj"))</f>
        <v>LUNDI</v>
      </c>
      <c r="C146" s="13">
        <f>$C$4+ROW()-ROW(Tableau1[[#Headers],[Date]])-1</f>
        <v>43969</v>
      </c>
      <c r="D146" s="9"/>
      <c r="E146" s="9"/>
      <c r="F146" s="9"/>
      <c r="G146" s="9">
        <f>Tableau1[[#This Row],[Fin ]]-Tableau1[[#This Row],[Pause]]-Tableau1[[#This Row],[Début ]]</f>
        <v>0</v>
      </c>
      <c r="H146" s="10"/>
      <c r="I146" s="17">
        <f ca="1">IF(WEEKDAY(Tableau1[[#This Row],[Date]],2)&lt;7,0,SUM(OFFSET(Tableau1[[#This Row],[Temps de travail]],-7,,7))+COUNTA(OFFSET(Tableau1[[#This Row],[ CP / ABS]],-7,,7))*$F$4/5-$F$4)*24</f>
        <v>0</v>
      </c>
    </row>
    <row r="147" spans="1:9" x14ac:dyDescent="0.35">
      <c r="A147" s="11" t="str">
        <f>IF(WEEKDAY(Tableau1[[#This Row],[Date]],2)=4,"semaine "&amp;_xlfn.ISOWEEKNUM(Tableau1[[#This Row],[Date]]),"")</f>
        <v/>
      </c>
      <c r="B147" s="12" t="str">
        <f>UPPER(TEXT(Tableau1[[#This Row],[Date]],"jjjj"))</f>
        <v>MARDI</v>
      </c>
      <c r="C147" s="13">
        <f>$C$4+ROW()-ROW(Tableau1[[#Headers],[Date]])-1</f>
        <v>43970</v>
      </c>
      <c r="D147" s="9"/>
      <c r="E147" s="9"/>
      <c r="F147" s="9"/>
      <c r="G147" s="9">
        <f>Tableau1[[#This Row],[Fin ]]-Tableau1[[#This Row],[Pause]]-Tableau1[[#This Row],[Début ]]</f>
        <v>0</v>
      </c>
      <c r="H147" s="10"/>
      <c r="I147" s="17">
        <f ca="1">IF(WEEKDAY(Tableau1[[#This Row],[Date]],2)&lt;7,0,SUM(OFFSET(Tableau1[[#This Row],[Temps de travail]],-7,,7))+COUNTA(OFFSET(Tableau1[[#This Row],[ CP / ABS]],-7,,7))*$F$4/5-$F$4)*24</f>
        <v>0</v>
      </c>
    </row>
    <row r="148" spans="1:9" x14ac:dyDescent="0.35">
      <c r="A148" s="11" t="str">
        <f>IF(WEEKDAY(Tableau1[[#This Row],[Date]],2)=4,"semaine "&amp;_xlfn.ISOWEEKNUM(Tableau1[[#This Row],[Date]]),"")</f>
        <v/>
      </c>
      <c r="B148" s="12" t="str">
        <f>UPPER(TEXT(Tableau1[[#This Row],[Date]],"jjjj"))</f>
        <v>MERCREDI</v>
      </c>
      <c r="C148" s="13">
        <f>$C$4+ROW()-ROW(Tableau1[[#Headers],[Date]])-1</f>
        <v>43971</v>
      </c>
      <c r="D148" s="9"/>
      <c r="E148" s="9"/>
      <c r="F148" s="9"/>
      <c r="G148" s="9">
        <f>Tableau1[[#This Row],[Fin ]]-Tableau1[[#This Row],[Pause]]-Tableau1[[#This Row],[Début ]]</f>
        <v>0</v>
      </c>
      <c r="H148" s="10"/>
      <c r="I148" s="17">
        <f ca="1">IF(WEEKDAY(Tableau1[[#This Row],[Date]],2)&lt;7,0,SUM(OFFSET(Tableau1[[#This Row],[Temps de travail]],-7,,7))+COUNTA(OFFSET(Tableau1[[#This Row],[ CP / ABS]],-7,,7))*$F$4/5-$F$4)*24</f>
        <v>0</v>
      </c>
    </row>
    <row r="149" spans="1:9" x14ac:dyDescent="0.35">
      <c r="A149" s="11" t="str">
        <f>IF(WEEKDAY(Tableau1[[#This Row],[Date]],2)=4,"semaine "&amp;_xlfn.ISOWEEKNUM(Tableau1[[#This Row],[Date]]),"")</f>
        <v>semaine 21</v>
      </c>
      <c r="B149" s="12" t="str">
        <f>UPPER(TEXT(Tableau1[[#This Row],[Date]],"jjjj"))</f>
        <v>JEUDI</v>
      </c>
      <c r="C149" s="13">
        <f>$C$4+ROW()-ROW(Tableau1[[#Headers],[Date]])-1</f>
        <v>43972</v>
      </c>
      <c r="D149" s="9"/>
      <c r="E149" s="9"/>
      <c r="F149" s="9"/>
      <c r="G149" s="9">
        <f>Tableau1[[#This Row],[Fin ]]-Tableau1[[#This Row],[Pause]]-Tableau1[[#This Row],[Début ]]</f>
        <v>0</v>
      </c>
      <c r="H149" s="10"/>
      <c r="I149" s="17">
        <f ca="1">IF(WEEKDAY(Tableau1[[#This Row],[Date]],2)&lt;7,0,SUM(OFFSET(Tableau1[[#This Row],[Temps de travail]],-7,,7))+COUNTA(OFFSET(Tableau1[[#This Row],[ CP / ABS]],-7,,7))*$F$4/5-$F$4)*24</f>
        <v>0</v>
      </c>
    </row>
    <row r="150" spans="1:9" x14ac:dyDescent="0.35">
      <c r="A150" s="11" t="str">
        <f>IF(WEEKDAY(Tableau1[[#This Row],[Date]],2)=4,"semaine "&amp;_xlfn.ISOWEEKNUM(Tableau1[[#This Row],[Date]]),"")</f>
        <v/>
      </c>
      <c r="B150" s="12" t="str">
        <f>UPPER(TEXT(Tableau1[[#This Row],[Date]],"jjjj"))</f>
        <v>VENDREDI</v>
      </c>
      <c r="C150" s="13">
        <f>$C$4+ROW()-ROW(Tableau1[[#Headers],[Date]])-1</f>
        <v>43973</v>
      </c>
      <c r="D150" s="9"/>
      <c r="E150" s="9"/>
      <c r="F150" s="9"/>
      <c r="G150" s="9">
        <f>Tableau1[[#This Row],[Fin ]]-Tableau1[[#This Row],[Pause]]-Tableau1[[#This Row],[Début ]]</f>
        <v>0</v>
      </c>
      <c r="H150" s="10"/>
      <c r="I150" s="17">
        <f ca="1">IF(WEEKDAY(Tableau1[[#This Row],[Date]],2)&lt;7,0,SUM(OFFSET(Tableau1[[#This Row],[Temps de travail]],-7,,7))+COUNTA(OFFSET(Tableau1[[#This Row],[ CP / ABS]],-7,,7))*$F$4/5-$F$4)*24</f>
        <v>0</v>
      </c>
    </row>
    <row r="151" spans="1:9" x14ac:dyDescent="0.35">
      <c r="A151" s="11" t="str">
        <f>IF(WEEKDAY(Tableau1[[#This Row],[Date]],2)=4,"semaine "&amp;_xlfn.ISOWEEKNUM(Tableau1[[#This Row],[Date]]),"")</f>
        <v/>
      </c>
      <c r="B151" s="12" t="str">
        <f>UPPER(TEXT(Tableau1[[#This Row],[Date]],"jjjj"))</f>
        <v>SAMEDI</v>
      </c>
      <c r="C151" s="13">
        <f>$C$4+ROW()-ROW(Tableau1[[#Headers],[Date]])-1</f>
        <v>43974</v>
      </c>
      <c r="D151" s="9"/>
      <c r="E151" s="9"/>
      <c r="F151" s="9"/>
      <c r="G151" s="9">
        <f>Tableau1[[#This Row],[Fin ]]-Tableau1[[#This Row],[Pause]]-Tableau1[[#This Row],[Début ]]</f>
        <v>0</v>
      </c>
      <c r="H151" s="10"/>
      <c r="I151" s="17">
        <f ca="1">IF(WEEKDAY(Tableau1[[#This Row],[Date]],2)&lt;7,0,SUM(OFFSET(Tableau1[[#This Row],[Temps de travail]],-7,,7))+COUNTA(OFFSET(Tableau1[[#This Row],[ CP / ABS]],-7,,7))*$F$4/5-$F$4)*24</f>
        <v>0</v>
      </c>
    </row>
    <row r="152" spans="1:9" x14ac:dyDescent="0.35">
      <c r="A152" s="11" t="str">
        <f>IF(WEEKDAY(Tableau1[[#This Row],[Date]],2)=4,"semaine "&amp;_xlfn.ISOWEEKNUM(Tableau1[[#This Row],[Date]]),"")</f>
        <v/>
      </c>
      <c r="B152" s="12" t="str">
        <f>UPPER(TEXT(Tableau1[[#This Row],[Date]],"jjjj"))</f>
        <v>DIMANCHE</v>
      </c>
      <c r="C152" s="13">
        <f>$C$4+ROW()-ROW(Tableau1[[#Headers],[Date]])-1</f>
        <v>43975</v>
      </c>
      <c r="D152" s="9"/>
      <c r="E152" s="9"/>
      <c r="F152" s="9"/>
      <c r="G152" s="9">
        <f>Tableau1[[#This Row],[Fin ]]-Tableau1[[#This Row],[Pause]]-Tableau1[[#This Row],[Début ]]</f>
        <v>0</v>
      </c>
      <c r="H152" s="10"/>
      <c r="I152" s="17">
        <f ca="1">IF(WEEKDAY(Tableau1[[#This Row],[Date]],2)&lt;7,0,SUM(OFFSET(Tableau1[[#This Row],[Temps de travail]],-7,,7))+COUNTA(OFFSET(Tableau1[[#This Row],[ CP / ABS]],-7,,7))*$F$4/5-$F$4)*24</f>
        <v>-35</v>
      </c>
    </row>
    <row r="153" spans="1:9" x14ac:dyDescent="0.35">
      <c r="A153" s="11" t="str">
        <f>IF(WEEKDAY(Tableau1[[#This Row],[Date]],2)=4,"semaine "&amp;_xlfn.ISOWEEKNUM(Tableau1[[#This Row],[Date]]),"")</f>
        <v/>
      </c>
      <c r="B153" s="12" t="str">
        <f>UPPER(TEXT(Tableau1[[#This Row],[Date]],"jjjj"))</f>
        <v>LUNDI</v>
      </c>
      <c r="C153" s="13">
        <f>$C$4+ROW()-ROW(Tableau1[[#Headers],[Date]])-1</f>
        <v>43976</v>
      </c>
      <c r="D153" s="9"/>
      <c r="E153" s="9"/>
      <c r="F153" s="9"/>
      <c r="G153" s="9">
        <f>Tableau1[[#This Row],[Fin ]]-Tableau1[[#This Row],[Pause]]-Tableau1[[#This Row],[Début ]]</f>
        <v>0</v>
      </c>
      <c r="H153" s="10"/>
      <c r="I153" s="17">
        <f ca="1">IF(WEEKDAY(Tableau1[[#This Row],[Date]],2)&lt;7,0,SUM(OFFSET(Tableau1[[#This Row],[Temps de travail]],-7,,7))+COUNTA(OFFSET(Tableau1[[#This Row],[ CP / ABS]],-7,,7))*$F$4/5-$F$4)*24</f>
        <v>0</v>
      </c>
    </row>
    <row r="154" spans="1:9" x14ac:dyDescent="0.35">
      <c r="A154" s="11" t="str">
        <f>IF(WEEKDAY(Tableau1[[#This Row],[Date]],2)=4,"semaine "&amp;_xlfn.ISOWEEKNUM(Tableau1[[#This Row],[Date]]),"")</f>
        <v/>
      </c>
      <c r="B154" s="12" t="str">
        <f>UPPER(TEXT(Tableau1[[#This Row],[Date]],"jjjj"))</f>
        <v>MARDI</v>
      </c>
      <c r="C154" s="13">
        <f>$C$4+ROW()-ROW(Tableau1[[#Headers],[Date]])-1</f>
        <v>43977</v>
      </c>
      <c r="D154" s="9"/>
      <c r="E154" s="9"/>
      <c r="F154" s="9"/>
      <c r="G154" s="9">
        <f>Tableau1[[#This Row],[Fin ]]-Tableau1[[#This Row],[Pause]]-Tableau1[[#This Row],[Début ]]</f>
        <v>0</v>
      </c>
      <c r="H154" s="10"/>
      <c r="I154" s="17">
        <f ca="1">IF(WEEKDAY(Tableau1[[#This Row],[Date]],2)&lt;7,0,SUM(OFFSET(Tableau1[[#This Row],[Temps de travail]],-7,,7))+COUNTA(OFFSET(Tableau1[[#This Row],[ CP / ABS]],-7,,7))*$F$4/5-$F$4)*24</f>
        <v>0</v>
      </c>
    </row>
    <row r="155" spans="1:9" x14ac:dyDescent="0.35">
      <c r="A155" s="11" t="str">
        <f>IF(WEEKDAY(Tableau1[[#This Row],[Date]],2)=4,"semaine "&amp;_xlfn.ISOWEEKNUM(Tableau1[[#This Row],[Date]]),"")</f>
        <v/>
      </c>
      <c r="B155" s="12" t="str">
        <f>UPPER(TEXT(Tableau1[[#This Row],[Date]],"jjjj"))</f>
        <v>MERCREDI</v>
      </c>
      <c r="C155" s="13">
        <f>$C$4+ROW()-ROW(Tableau1[[#Headers],[Date]])-1</f>
        <v>43978</v>
      </c>
      <c r="D155" s="9"/>
      <c r="E155" s="9"/>
      <c r="F155" s="9"/>
      <c r="G155" s="9">
        <f>Tableau1[[#This Row],[Fin ]]-Tableau1[[#This Row],[Pause]]-Tableau1[[#This Row],[Début ]]</f>
        <v>0</v>
      </c>
      <c r="H155" s="10"/>
      <c r="I155" s="17">
        <f ca="1">IF(WEEKDAY(Tableau1[[#This Row],[Date]],2)&lt;7,0,SUM(OFFSET(Tableau1[[#This Row],[Temps de travail]],-7,,7))+COUNTA(OFFSET(Tableau1[[#This Row],[ CP / ABS]],-7,,7))*$F$4/5-$F$4)*24</f>
        <v>0</v>
      </c>
    </row>
    <row r="156" spans="1:9" x14ac:dyDescent="0.35">
      <c r="A156" s="11" t="str">
        <f>IF(WEEKDAY(Tableau1[[#This Row],[Date]],2)=4,"semaine "&amp;_xlfn.ISOWEEKNUM(Tableau1[[#This Row],[Date]]),"")</f>
        <v>semaine 22</v>
      </c>
      <c r="B156" s="12" t="str">
        <f>UPPER(TEXT(Tableau1[[#This Row],[Date]],"jjjj"))</f>
        <v>JEUDI</v>
      </c>
      <c r="C156" s="13">
        <f>$C$4+ROW()-ROW(Tableau1[[#Headers],[Date]])-1</f>
        <v>43979</v>
      </c>
      <c r="D156" s="9"/>
      <c r="E156" s="9"/>
      <c r="F156" s="9"/>
      <c r="G156" s="9">
        <f>Tableau1[[#This Row],[Fin ]]-Tableau1[[#This Row],[Pause]]-Tableau1[[#This Row],[Début ]]</f>
        <v>0</v>
      </c>
      <c r="H156" s="10"/>
      <c r="I156" s="17">
        <f ca="1">IF(WEEKDAY(Tableau1[[#This Row],[Date]],2)&lt;7,0,SUM(OFFSET(Tableau1[[#This Row],[Temps de travail]],-7,,7))+COUNTA(OFFSET(Tableau1[[#This Row],[ CP / ABS]],-7,,7))*$F$4/5-$F$4)*24</f>
        <v>0</v>
      </c>
    </row>
    <row r="157" spans="1:9" x14ac:dyDescent="0.35">
      <c r="A157" s="11" t="str">
        <f>IF(WEEKDAY(Tableau1[[#This Row],[Date]],2)=4,"semaine "&amp;_xlfn.ISOWEEKNUM(Tableau1[[#This Row],[Date]]),"")</f>
        <v/>
      </c>
      <c r="B157" s="12" t="str">
        <f>UPPER(TEXT(Tableau1[[#This Row],[Date]],"jjjj"))</f>
        <v>VENDREDI</v>
      </c>
      <c r="C157" s="13">
        <f>$C$4+ROW()-ROW(Tableau1[[#Headers],[Date]])-1</f>
        <v>43980</v>
      </c>
      <c r="D157" s="9"/>
      <c r="E157" s="9"/>
      <c r="F157" s="9"/>
      <c r="G157" s="9">
        <f>Tableau1[[#This Row],[Fin ]]-Tableau1[[#This Row],[Pause]]-Tableau1[[#This Row],[Début ]]</f>
        <v>0</v>
      </c>
      <c r="H157" s="10"/>
      <c r="I157" s="17">
        <f ca="1">IF(WEEKDAY(Tableau1[[#This Row],[Date]],2)&lt;7,0,SUM(OFFSET(Tableau1[[#This Row],[Temps de travail]],-7,,7))+COUNTA(OFFSET(Tableau1[[#This Row],[ CP / ABS]],-7,,7))*$F$4/5-$F$4)*24</f>
        <v>0</v>
      </c>
    </row>
    <row r="158" spans="1:9" x14ac:dyDescent="0.35">
      <c r="A158" s="11" t="str">
        <f>IF(WEEKDAY(Tableau1[[#This Row],[Date]],2)=4,"semaine "&amp;_xlfn.ISOWEEKNUM(Tableau1[[#This Row],[Date]]),"")</f>
        <v/>
      </c>
      <c r="B158" s="12" t="str">
        <f>UPPER(TEXT(Tableau1[[#This Row],[Date]],"jjjj"))</f>
        <v>SAMEDI</v>
      </c>
      <c r="C158" s="13">
        <f>$C$4+ROW()-ROW(Tableau1[[#Headers],[Date]])-1</f>
        <v>43981</v>
      </c>
      <c r="D158" s="9"/>
      <c r="E158" s="9"/>
      <c r="F158" s="9"/>
      <c r="G158" s="9">
        <f>Tableau1[[#This Row],[Fin ]]-Tableau1[[#This Row],[Pause]]-Tableau1[[#This Row],[Début ]]</f>
        <v>0</v>
      </c>
      <c r="H158" s="10"/>
      <c r="I158" s="17">
        <f ca="1">IF(WEEKDAY(Tableau1[[#This Row],[Date]],2)&lt;7,0,SUM(OFFSET(Tableau1[[#This Row],[Temps de travail]],-7,,7))+COUNTA(OFFSET(Tableau1[[#This Row],[ CP / ABS]],-7,,7))*$F$4/5-$F$4)*24</f>
        <v>0</v>
      </c>
    </row>
    <row r="159" spans="1:9" x14ac:dyDescent="0.35">
      <c r="A159" s="11" t="str">
        <f>IF(WEEKDAY(Tableau1[[#This Row],[Date]],2)=4,"semaine "&amp;_xlfn.ISOWEEKNUM(Tableau1[[#This Row],[Date]]),"")</f>
        <v/>
      </c>
      <c r="B159" s="12" t="str">
        <f>UPPER(TEXT(Tableau1[[#This Row],[Date]],"jjjj"))</f>
        <v>DIMANCHE</v>
      </c>
      <c r="C159" s="13">
        <f>$C$4+ROW()-ROW(Tableau1[[#Headers],[Date]])-1</f>
        <v>43982</v>
      </c>
      <c r="D159" s="9"/>
      <c r="E159" s="9"/>
      <c r="F159" s="9"/>
      <c r="G159" s="9">
        <f>Tableau1[[#This Row],[Fin ]]-Tableau1[[#This Row],[Pause]]-Tableau1[[#This Row],[Début ]]</f>
        <v>0</v>
      </c>
      <c r="H159" s="10"/>
      <c r="I159" s="17">
        <f ca="1">IF(WEEKDAY(Tableau1[[#This Row],[Date]],2)&lt;7,0,SUM(OFFSET(Tableau1[[#This Row],[Temps de travail]],-7,,7))+COUNTA(OFFSET(Tableau1[[#This Row],[ CP / ABS]],-7,,7))*$F$4/5-$F$4)*24</f>
        <v>-35</v>
      </c>
    </row>
    <row r="160" spans="1:9" x14ac:dyDescent="0.35">
      <c r="A160" s="11" t="str">
        <f>IF(WEEKDAY(Tableau1[[#This Row],[Date]],2)=4,"semaine "&amp;_xlfn.ISOWEEKNUM(Tableau1[[#This Row],[Date]]),"")</f>
        <v/>
      </c>
      <c r="B160" s="12" t="str">
        <f>UPPER(TEXT(Tableau1[[#This Row],[Date]],"jjjj"))</f>
        <v>LUNDI</v>
      </c>
      <c r="C160" s="13">
        <f>$C$4+ROW()-ROW(Tableau1[[#Headers],[Date]])-1</f>
        <v>43983</v>
      </c>
      <c r="D160" s="9"/>
      <c r="E160" s="9"/>
      <c r="F160" s="9"/>
      <c r="G160" s="9">
        <f>Tableau1[[#This Row],[Fin ]]-Tableau1[[#This Row],[Pause]]-Tableau1[[#This Row],[Début ]]</f>
        <v>0</v>
      </c>
      <c r="H160" s="10"/>
      <c r="I160" s="17">
        <f ca="1">IF(WEEKDAY(Tableau1[[#This Row],[Date]],2)&lt;7,0,SUM(OFFSET(Tableau1[[#This Row],[Temps de travail]],-7,,7))+COUNTA(OFFSET(Tableau1[[#This Row],[ CP / ABS]],-7,,7))*$F$4/5-$F$4)*24</f>
        <v>0</v>
      </c>
    </row>
    <row r="161" spans="1:9" x14ac:dyDescent="0.35">
      <c r="A161" s="11" t="str">
        <f>IF(WEEKDAY(Tableau1[[#This Row],[Date]],2)=4,"semaine "&amp;_xlfn.ISOWEEKNUM(Tableau1[[#This Row],[Date]]),"")</f>
        <v/>
      </c>
      <c r="B161" s="12" t="str">
        <f>UPPER(TEXT(Tableau1[[#This Row],[Date]],"jjjj"))</f>
        <v>MARDI</v>
      </c>
      <c r="C161" s="13">
        <f>$C$4+ROW()-ROW(Tableau1[[#Headers],[Date]])-1</f>
        <v>43984</v>
      </c>
      <c r="D161" s="9"/>
      <c r="E161" s="9"/>
      <c r="F161" s="9"/>
      <c r="G161" s="9">
        <f>Tableau1[[#This Row],[Fin ]]-Tableau1[[#This Row],[Pause]]-Tableau1[[#This Row],[Début ]]</f>
        <v>0</v>
      </c>
      <c r="H161" s="10"/>
      <c r="I161" s="17">
        <f ca="1">IF(WEEKDAY(Tableau1[[#This Row],[Date]],2)&lt;7,0,SUM(OFFSET(Tableau1[[#This Row],[Temps de travail]],-7,,7))+COUNTA(OFFSET(Tableau1[[#This Row],[ CP / ABS]],-7,,7))*$F$4/5-$F$4)*24</f>
        <v>0</v>
      </c>
    </row>
    <row r="162" spans="1:9" x14ac:dyDescent="0.35">
      <c r="A162" s="11" t="str">
        <f>IF(WEEKDAY(Tableau1[[#This Row],[Date]],2)=4,"semaine "&amp;_xlfn.ISOWEEKNUM(Tableau1[[#This Row],[Date]]),"")</f>
        <v/>
      </c>
      <c r="B162" s="12" t="str">
        <f>UPPER(TEXT(Tableau1[[#This Row],[Date]],"jjjj"))</f>
        <v>MERCREDI</v>
      </c>
      <c r="C162" s="13">
        <f>$C$4+ROW()-ROW(Tableau1[[#Headers],[Date]])-1</f>
        <v>43985</v>
      </c>
      <c r="D162" s="9"/>
      <c r="E162" s="9"/>
      <c r="F162" s="9"/>
      <c r="G162" s="9">
        <f>Tableau1[[#This Row],[Fin ]]-Tableau1[[#This Row],[Pause]]-Tableau1[[#This Row],[Début ]]</f>
        <v>0</v>
      </c>
      <c r="H162" s="10"/>
      <c r="I162" s="17">
        <f ca="1">IF(WEEKDAY(Tableau1[[#This Row],[Date]],2)&lt;7,0,SUM(OFFSET(Tableau1[[#This Row],[Temps de travail]],-7,,7))+COUNTA(OFFSET(Tableau1[[#This Row],[ CP / ABS]],-7,,7))*$F$4/5-$F$4)*24</f>
        <v>0</v>
      </c>
    </row>
    <row r="163" spans="1:9" x14ac:dyDescent="0.35">
      <c r="A163" s="11" t="str">
        <f>IF(WEEKDAY(Tableau1[[#This Row],[Date]],2)=4,"semaine "&amp;_xlfn.ISOWEEKNUM(Tableau1[[#This Row],[Date]]),"")</f>
        <v>semaine 23</v>
      </c>
      <c r="B163" s="12" t="str">
        <f>UPPER(TEXT(Tableau1[[#This Row],[Date]],"jjjj"))</f>
        <v>JEUDI</v>
      </c>
      <c r="C163" s="13">
        <f>$C$4+ROW()-ROW(Tableau1[[#Headers],[Date]])-1</f>
        <v>43986</v>
      </c>
      <c r="D163" s="9"/>
      <c r="E163" s="9"/>
      <c r="F163" s="9"/>
      <c r="G163" s="9">
        <f>Tableau1[[#This Row],[Fin ]]-Tableau1[[#This Row],[Pause]]-Tableau1[[#This Row],[Début ]]</f>
        <v>0</v>
      </c>
      <c r="H163" s="10"/>
      <c r="I163" s="17">
        <f ca="1">IF(WEEKDAY(Tableau1[[#This Row],[Date]],2)&lt;7,0,SUM(OFFSET(Tableau1[[#This Row],[Temps de travail]],-7,,7))+COUNTA(OFFSET(Tableau1[[#This Row],[ CP / ABS]],-7,,7))*$F$4/5-$F$4)*24</f>
        <v>0</v>
      </c>
    </row>
    <row r="164" spans="1:9" x14ac:dyDescent="0.35">
      <c r="A164" s="11" t="str">
        <f>IF(WEEKDAY(Tableau1[[#This Row],[Date]],2)=4,"semaine "&amp;_xlfn.ISOWEEKNUM(Tableau1[[#This Row],[Date]]),"")</f>
        <v/>
      </c>
      <c r="B164" s="12" t="str">
        <f>UPPER(TEXT(Tableau1[[#This Row],[Date]],"jjjj"))</f>
        <v>VENDREDI</v>
      </c>
      <c r="C164" s="13">
        <f>$C$4+ROW()-ROW(Tableau1[[#Headers],[Date]])-1</f>
        <v>43987</v>
      </c>
      <c r="D164" s="9"/>
      <c r="E164" s="9"/>
      <c r="F164" s="9"/>
      <c r="G164" s="9">
        <f>Tableau1[[#This Row],[Fin ]]-Tableau1[[#This Row],[Pause]]-Tableau1[[#This Row],[Début ]]</f>
        <v>0</v>
      </c>
      <c r="H164" s="10"/>
      <c r="I164" s="17">
        <f ca="1">IF(WEEKDAY(Tableau1[[#This Row],[Date]],2)&lt;7,0,SUM(OFFSET(Tableau1[[#This Row],[Temps de travail]],-7,,7))+COUNTA(OFFSET(Tableau1[[#This Row],[ CP / ABS]],-7,,7))*$F$4/5-$F$4)*24</f>
        <v>0</v>
      </c>
    </row>
    <row r="165" spans="1:9" x14ac:dyDescent="0.35">
      <c r="A165" s="11" t="str">
        <f>IF(WEEKDAY(Tableau1[[#This Row],[Date]],2)=4,"semaine "&amp;_xlfn.ISOWEEKNUM(Tableau1[[#This Row],[Date]]),"")</f>
        <v/>
      </c>
      <c r="B165" s="12" t="str">
        <f>UPPER(TEXT(Tableau1[[#This Row],[Date]],"jjjj"))</f>
        <v>SAMEDI</v>
      </c>
      <c r="C165" s="13">
        <f>$C$4+ROW()-ROW(Tableau1[[#Headers],[Date]])-1</f>
        <v>43988</v>
      </c>
      <c r="D165" s="9"/>
      <c r="E165" s="9"/>
      <c r="F165" s="9"/>
      <c r="G165" s="9">
        <f>Tableau1[[#This Row],[Fin ]]-Tableau1[[#This Row],[Pause]]-Tableau1[[#This Row],[Début ]]</f>
        <v>0</v>
      </c>
      <c r="H165" s="10"/>
      <c r="I165" s="17">
        <f ca="1">IF(WEEKDAY(Tableau1[[#This Row],[Date]],2)&lt;7,0,SUM(OFFSET(Tableau1[[#This Row],[Temps de travail]],-7,,7))+COUNTA(OFFSET(Tableau1[[#This Row],[ CP / ABS]],-7,,7))*$F$4/5-$F$4)*24</f>
        <v>0</v>
      </c>
    </row>
    <row r="166" spans="1:9" x14ac:dyDescent="0.35">
      <c r="A166" s="11" t="str">
        <f>IF(WEEKDAY(Tableau1[[#This Row],[Date]],2)=4,"semaine "&amp;_xlfn.ISOWEEKNUM(Tableau1[[#This Row],[Date]]),"")</f>
        <v/>
      </c>
      <c r="B166" s="12" t="str">
        <f>UPPER(TEXT(Tableau1[[#This Row],[Date]],"jjjj"))</f>
        <v>DIMANCHE</v>
      </c>
      <c r="C166" s="13">
        <f>$C$4+ROW()-ROW(Tableau1[[#Headers],[Date]])-1</f>
        <v>43989</v>
      </c>
      <c r="D166" s="9"/>
      <c r="E166" s="9"/>
      <c r="F166" s="9"/>
      <c r="G166" s="9">
        <f>Tableau1[[#This Row],[Fin ]]-Tableau1[[#This Row],[Pause]]-Tableau1[[#This Row],[Début ]]</f>
        <v>0</v>
      </c>
      <c r="H166" s="10"/>
      <c r="I166" s="17">
        <f ca="1">IF(WEEKDAY(Tableau1[[#This Row],[Date]],2)&lt;7,0,SUM(OFFSET(Tableau1[[#This Row],[Temps de travail]],-7,,7))+COUNTA(OFFSET(Tableau1[[#This Row],[ CP / ABS]],-7,,7))*$F$4/5-$F$4)*24</f>
        <v>-35</v>
      </c>
    </row>
    <row r="167" spans="1:9" x14ac:dyDescent="0.35">
      <c r="A167" s="11" t="str">
        <f>IF(WEEKDAY(Tableau1[[#This Row],[Date]],2)=4,"semaine "&amp;_xlfn.ISOWEEKNUM(Tableau1[[#This Row],[Date]]),"")</f>
        <v/>
      </c>
      <c r="B167" s="12" t="str">
        <f>UPPER(TEXT(Tableau1[[#This Row],[Date]],"jjjj"))</f>
        <v>LUNDI</v>
      </c>
      <c r="C167" s="13">
        <f>$C$4+ROW()-ROW(Tableau1[[#Headers],[Date]])-1</f>
        <v>43990</v>
      </c>
      <c r="D167" s="9"/>
      <c r="E167" s="9"/>
      <c r="F167" s="9"/>
      <c r="G167" s="9">
        <f>Tableau1[[#This Row],[Fin ]]-Tableau1[[#This Row],[Pause]]-Tableau1[[#This Row],[Début ]]</f>
        <v>0</v>
      </c>
      <c r="H167" s="10"/>
      <c r="I167" s="17">
        <f ca="1">IF(WEEKDAY(Tableau1[[#This Row],[Date]],2)&lt;7,0,SUM(OFFSET(Tableau1[[#This Row],[Temps de travail]],-7,,7))+COUNTA(OFFSET(Tableau1[[#This Row],[ CP / ABS]],-7,,7))*$F$4/5-$F$4)*24</f>
        <v>0</v>
      </c>
    </row>
    <row r="168" spans="1:9" x14ac:dyDescent="0.35">
      <c r="A168" s="11" t="str">
        <f>IF(WEEKDAY(Tableau1[[#This Row],[Date]],2)=4,"semaine "&amp;_xlfn.ISOWEEKNUM(Tableau1[[#This Row],[Date]]),"")</f>
        <v/>
      </c>
      <c r="B168" s="12" t="str">
        <f>UPPER(TEXT(Tableau1[[#This Row],[Date]],"jjjj"))</f>
        <v>MARDI</v>
      </c>
      <c r="C168" s="13">
        <f>$C$4+ROW()-ROW(Tableau1[[#Headers],[Date]])-1</f>
        <v>43991</v>
      </c>
      <c r="D168" s="9"/>
      <c r="E168" s="9"/>
      <c r="F168" s="9"/>
      <c r="G168" s="9">
        <f>Tableau1[[#This Row],[Fin ]]-Tableau1[[#This Row],[Pause]]-Tableau1[[#This Row],[Début ]]</f>
        <v>0</v>
      </c>
      <c r="H168" s="10"/>
      <c r="I168" s="17">
        <f ca="1">IF(WEEKDAY(Tableau1[[#This Row],[Date]],2)&lt;7,0,SUM(OFFSET(Tableau1[[#This Row],[Temps de travail]],-7,,7))+COUNTA(OFFSET(Tableau1[[#This Row],[ CP / ABS]],-7,,7))*$F$4/5-$F$4)*24</f>
        <v>0</v>
      </c>
    </row>
    <row r="169" spans="1:9" x14ac:dyDescent="0.35">
      <c r="A169" s="11" t="str">
        <f>IF(WEEKDAY(Tableau1[[#This Row],[Date]],2)=4,"semaine "&amp;_xlfn.ISOWEEKNUM(Tableau1[[#This Row],[Date]]),"")</f>
        <v/>
      </c>
      <c r="B169" s="12" t="str">
        <f>UPPER(TEXT(Tableau1[[#This Row],[Date]],"jjjj"))</f>
        <v>MERCREDI</v>
      </c>
      <c r="C169" s="13">
        <f>$C$4+ROW()-ROW(Tableau1[[#Headers],[Date]])-1</f>
        <v>43992</v>
      </c>
      <c r="D169" s="9"/>
      <c r="E169" s="9"/>
      <c r="F169" s="9"/>
      <c r="G169" s="9">
        <f>Tableau1[[#This Row],[Fin ]]-Tableau1[[#This Row],[Pause]]-Tableau1[[#This Row],[Début ]]</f>
        <v>0</v>
      </c>
      <c r="H169" s="10"/>
      <c r="I169" s="17">
        <f ca="1">IF(WEEKDAY(Tableau1[[#This Row],[Date]],2)&lt;7,0,SUM(OFFSET(Tableau1[[#This Row],[Temps de travail]],-7,,7))+COUNTA(OFFSET(Tableau1[[#This Row],[ CP / ABS]],-7,,7))*$F$4/5-$F$4)*24</f>
        <v>0</v>
      </c>
    </row>
    <row r="170" spans="1:9" x14ac:dyDescent="0.35">
      <c r="A170" s="11" t="str">
        <f>IF(WEEKDAY(Tableau1[[#This Row],[Date]],2)=4,"semaine "&amp;_xlfn.ISOWEEKNUM(Tableau1[[#This Row],[Date]]),"")</f>
        <v>semaine 24</v>
      </c>
      <c r="B170" s="12" t="str">
        <f>UPPER(TEXT(Tableau1[[#This Row],[Date]],"jjjj"))</f>
        <v>JEUDI</v>
      </c>
      <c r="C170" s="13">
        <f>$C$4+ROW()-ROW(Tableau1[[#Headers],[Date]])-1</f>
        <v>43993</v>
      </c>
      <c r="D170" s="9"/>
      <c r="E170" s="9"/>
      <c r="F170" s="9"/>
      <c r="G170" s="9">
        <f>Tableau1[[#This Row],[Fin ]]-Tableau1[[#This Row],[Pause]]-Tableau1[[#This Row],[Début ]]</f>
        <v>0</v>
      </c>
      <c r="H170" s="10"/>
      <c r="I170" s="17">
        <f ca="1">IF(WEEKDAY(Tableau1[[#This Row],[Date]],2)&lt;7,0,SUM(OFFSET(Tableau1[[#This Row],[Temps de travail]],-7,,7))+COUNTA(OFFSET(Tableau1[[#This Row],[ CP / ABS]],-7,,7))*$F$4/5-$F$4)*24</f>
        <v>0</v>
      </c>
    </row>
    <row r="171" spans="1:9" x14ac:dyDescent="0.35">
      <c r="A171" s="11" t="str">
        <f>IF(WEEKDAY(Tableau1[[#This Row],[Date]],2)=4,"semaine "&amp;_xlfn.ISOWEEKNUM(Tableau1[[#This Row],[Date]]),"")</f>
        <v/>
      </c>
      <c r="B171" s="12" t="str">
        <f>UPPER(TEXT(Tableau1[[#This Row],[Date]],"jjjj"))</f>
        <v>VENDREDI</v>
      </c>
      <c r="C171" s="13">
        <f>$C$4+ROW()-ROW(Tableau1[[#Headers],[Date]])-1</f>
        <v>43994</v>
      </c>
      <c r="D171" s="9"/>
      <c r="E171" s="9"/>
      <c r="F171" s="9"/>
      <c r="G171" s="9">
        <f>Tableau1[[#This Row],[Fin ]]-Tableau1[[#This Row],[Pause]]-Tableau1[[#This Row],[Début ]]</f>
        <v>0</v>
      </c>
      <c r="H171" s="10"/>
      <c r="I171" s="17">
        <f ca="1">IF(WEEKDAY(Tableau1[[#This Row],[Date]],2)&lt;7,0,SUM(OFFSET(Tableau1[[#This Row],[Temps de travail]],-7,,7))+COUNTA(OFFSET(Tableau1[[#This Row],[ CP / ABS]],-7,,7))*$F$4/5-$F$4)*24</f>
        <v>0</v>
      </c>
    </row>
    <row r="172" spans="1:9" x14ac:dyDescent="0.35">
      <c r="A172" s="11" t="str">
        <f>IF(WEEKDAY(Tableau1[[#This Row],[Date]],2)=4,"semaine "&amp;_xlfn.ISOWEEKNUM(Tableau1[[#This Row],[Date]]),"")</f>
        <v/>
      </c>
      <c r="B172" s="12" t="str">
        <f>UPPER(TEXT(Tableau1[[#This Row],[Date]],"jjjj"))</f>
        <v>SAMEDI</v>
      </c>
      <c r="C172" s="13">
        <f>$C$4+ROW()-ROW(Tableau1[[#Headers],[Date]])-1</f>
        <v>43995</v>
      </c>
      <c r="D172" s="9"/>
      <c r="E172" s="9"/>
      <c r="F172" s="9"/>
      <c r="G172" s="9">
        <f>Tableau1[[#This Row],[Fin ]]-Tableau1[[#This Row],[Pause]]-Tableau1[[#This Row],[Début ]]</f>
        <v>0</v>
      </c>
      <c r="H172" s="10"/>
      <c r="I172" s="17">
        <f ca="1">IF(WEEKDAY(Tableau1[[#This Row],[Date]],2)&lt;7,0,SUM(OFFSET(Tableau1[[#This Row],[Temps de travail]],-7,,7))+COUNTA(OFFSET(Tableau1[[#This Row],[ CP / ABS]],-7,,7))*$F$4/5-$F$4)*24</f>
        <v>0</v>
      </c>
    </row>
    <row r="173" spans="1:9" x14ac:dyDescent="0.35">
      <c r="A173" s="11" t="str">
        <f>IF(WEEKDAY(Tableau1[[#This Row],[Date]],2)=4,"semaine "&amp;_xlfn.ISOWEEKNUM(Tableau1[[#This Row],[Date]]),"")</f>
        <v/>
      </c>
      <c r="B173" s="12" t="str">
        <f>UPPER(TEXT(Tableau1[[#This Row],[Date]],"jjjj"))</f>
        <v>DIMANCHE</v>
      </c>
      <c r="C173" s="13">
        <f>$C$4+ROW()-ROW(Tableau1[[#Headers],[Date]])-1</f>
        <v>43996</v>
      </c>
      <c r="D173" s="9"/>
      <c r="E173" s="9"/>
      <c r="F173" s="9"/>
      <c r="G173" s="9">
        <f>Tableau1[[#This Row],[Fin ]]-Tableau1[[#This Row],[Pause]]-Tableau1[[#This Row],[Début ]]</f>
        <v>0</v>
      </c>
      <c r="H173" s="10"/>
      <c r="I173" s="17">
        <f ca="1">IF(WEEKDAY(Tableau1[[#This Row],[Date]],2)&lt;7,0,SUM(OFFSET(Tableau1[[#This Row],[Temps de travail]],-7,,7))+COUNTA(OFFSET(Tableau1[[#This Row],[ CP / ABS]],-7,,7))*$F$4/5-$F$4)*24</f>
        <v>-35</v>
      </c>
    </row>
    <row r="174" spans="1:9" x14ac:dyDescent="0.35">
      <c r="A174" s="11" t="str">
        <f>IF(WEEKDAY(Tableau1[[#This Row],[Date]],2)=4,"semaine "&amp;_xlfn.ISOWEEKNUM(Tableau1[[#This Row],[Date]]),"")</f>
        <v/>
      </c>
      <c r="B174" s="12" t="str">
        <f>UPPER(TEXT(Tableau1[[#This Row],[Date]],"jjjj"))</f>
        <v>LUNDI</v>
      </c>
      <c r="C174" s="13">
        <f>$C$4+ROW()-ROW(Tableau1[[#Headers],[Date]])-1</f>
        <v>43997</v>
      </c>
      <c r="D174" s="9"/>
      <c r="E174" s="9"/>
      <c r="F174" s="9"/>
      <c r="G174" s="9">
        <f>Tableau1[[#This Row],[Fin ]]-Tableau1[[#This Row],[Pause]]-Tableau1[[#This Row],[Début ]]</f>
        <v>0</v>
      </c>
      <c r="H174" s="10"/>
      <c r="I174" s="17">
        <f ca="1">IF(WEEKDAY(Tableau1[[#This Row],[Date]],2)&lt;7,0,SUM(OFFSET(Tableau1[[#This Row],[Temps de travail]],-7,,7))+COUNTA(OFFSET(Tableau1[[#This Row],[ CP / ABS]],-7,,7))*$F$4/5-$F$4)*24</f>
        <v>0</v>
      </c>
    </row>
    <row r="175" spans="1:9" x14ac:dyDescent="0.35">
      <c r="A175" s="11" t="str">
        <f>IF(WEEKDAY(Tableau1[[#This Row],[Date]],2)=4,"semaine "&amp;_xlfn.ISOWEEKNUM(Tableau1[[#This Row],[Date]]),"")</f>
        <v/>
      </c>
      <c r="B175" s="12" t="str">
        <f>UPPER(TEXT(Tableau1[[#This Row],[Date]],"jjjj"))</f>
        <v>MARDI</v>
      </c>
      <c r="C175" s="13">
        <f>$C$4+ROW()-ROW(Tableau1[[#Headers],[Date]])-1</f>
        <v>43998</v>
      </c>
      <c r="D175" s="9"/>
      <c r="E175" s="9"/>
      <c r="F175" s="9"/>
      <c r="G175" s="9">
        <f>Tableau1[[#This Row],[Fin ]]-Tableau1[[#This Row],[Pause]]-Tableau1[[#This Row],[Début ]]</f>
        <v>0</v>
      </c>
      <c r="H175" s="10"/>
      <c r="I175" s="17">
        <f ca="1">IF(WEEKDAY(Tableau1[[#This Row],[Date]],2)&lt;7,0,SUM(OFFSET(Tableau1[[#This Row],[Temps de travail]],-7,,7))+COUNTA(OFFSET(Tableau1[[#This Row],[ CP / ABS]],-7,,7))*$F$4/5-$F$4)*24</f>
        <v>0</v>
      </c>
    </row>
    <row r="176" spans="1:9" x14ac:dyDescent="0.35">
      <c r="A176" s="11" t="str">
        <f>IF(WEEKDAY(Tableau1[[#This Row],[Date]],2)=4,"semaine "&amp;_xlfn.ISOWEEKNUM(Tableau1[[#This Row],[Date]]),"")</f>
        <v/>
      </c>
      <c r="B176" s="12" t="str">
        <f>UPPER(TEXT(Tableau1[[#This Row],[Date]],"jjjj"))</f>
        <v>MERCREDI</v>
      </c>
      <c r="C176" s="13">
        <f>$C$4+ROW()-ROW(Tableau1[[#Headers],[Date]])-1</f>
        <v>43999</v>
      </c>
      <c r="D176" s="9"/>
      <c r="E176" s="9"/>
      <c r="F176" s="9"/>
      <c r="G176" s="9">
        <f>Tableau1[[#This Row],[Fin ]]-Tableau1[[#This Row],[Pause]]-Tableau1[[#This Row],[Début ]]</f>
        <v>0</v>
      </c>
      <c r="H176" s="10"/>
      <c r="I176" s="17">
        <f ca="1">IF(WEEKDAY(Tableau1[[#This Row],[Date]],2)&lt;7,0,SUM(OFFSET(Tableau1[[#This Row],[Temps de travail]],-7,,7))+COUNTA(OFFSET(Tableau1[[#This Row],[ CP / ABS]],-7,,7))*$F$4/5-$F$4)*24</f>
        <v>0</v>
      </c>
    </row>
    <row r="177" spans="1:9" x14ac:dyDescent="0.35">
      <c r="A177" s="11" t="str">
        <f>IF(WEEKDAY(Tableau1[[#This Row],[Date]],2)=4,"semaine "&amp;_xlfn.ISOWEEKNUM(Tableau1[[#This Row],[Date]]),"")</f>
        <v>semaine 25</v>
      </c>
      <c r="B177" s="12" t="str">
        <f>UPPER(TEXT(Tableau1[[#This Row],[Date]],"jjjj"))</f>
        <v>JEUDI</v>
      </c>
      <c r="C177" s="13">
        <f>$C$4+ROW()-ROW(Tableau1[[#Headers],[Date]])-1</f>
        <v>44000</v>
      </c>
      <c r="D177" s="9"/>
      <c r="E177" s="9"/>
      <c r="F177" s="9"/>
      <c r="G177" s="9">
        <f>Tableau1[[#This Row],[Fin ]]-Tableau1[[#This Row],[Pause]]-Tableau1[[#This Row],[Début ]]</f>
        <v>0</v>
      </c>
      <c r="H177" s="10"/>
      <c r="I177" s="17">
        <f ca="1">IF(WEEKDAY(Tableau1[[#This Row],[Date]],2)&lt;7,0,SUM(OFFSET(Tableau1[[#This Row],[Temps de travail]],-7,,7))+COUNTA(OFFSET(Tableau1[[#This Row],[ CP / ABS]],-7,,7))*$F$4/5-$F$4)*24</f>
        <v>0</v>
      </c>
    </row>
    <row r="178" spans="1:9" x14ac:dyDescent="0.35">
      <c r="A178" s="11" t="str">
        <f>IF(WEEKDAY(Tableau1[[#This Row],[Date]],2)=4,"semaine "&amp;_xlfn.ISOWEEKNUM(Tableau1[[#This Row],[Date]]),"")</f>
        <v/>
      </c>
      <c r="B178" s="12" t="str">
        <f>UPPER(TEXT(Tableau1[[#This Row],[Date]],"jjjj"))</f>
        <v>VENDREDI</v>
      </c>
      <c r="C178" s="13">
        <f>$C$4+ROW()-ROW(Tableau1[[#Headers],[Date]])-1</f>
        <v>44001</v>
      </c>
      <c r="D178" s="9"/>
      <c r="E178" s="9"/>
      <c r="F178" s="9"/>
      <c r="G178" s="9">
        <f>Tableau1[[#This Row],[Fin ]]-Tableau1[[#This Row],[Pause]]-Tableau1[[#This Row],[Début ]]</f>
        <v>0</v>
      </c>
      <c r="H178" s="10"/>
      <c r="I178" s="17">
        <f ca="1">IF(WEEKDAY(Tableau1[[#This Row],[Date]],2)&lt;7,0,SUM(OFFSET(Tableau1[[#This Row],[Temps de travail]],-7,,7))+COUNTA(OFFSET(Tableau1[[#This Row],[ CP / ABS]],-7,,7))*$F$4/5-$F$4)*24</f>
        <v>0</v>
      </c>
    </row>
    <row r="179" spans="1:9" x14ac:dyDescent="0.35">
      <c r="A179" s="11" t="str">
        <f>IF(WEEKDAY(Tableau1[[#This Row],[Date]],2)=4,"semaine "&amp;_xlfn.ISOWEEKNUM(Tableau1[[#This Row],[Date]]),"")</f>
        <v/>
      </c>
      <c r="B179" s="12" t="str">
        <f>UPPER(TEXT(Tableau1[[#This Row],[Date]],"jjjj"))</f>
        <v>SAMEDI</v>
      </c>
      <c r="C179" s="13">
        <f>$C$4+ROW()-ROW(Tableau1[[#Headers],[Date]])-1</f>
        <v>44002</v>
      </c>
      <c r="D179" s="9"/>
      <c r="E179" s="9"/>
      <c r="F179" s="9"/>
      <c r="G179" s="9">
        <f>Tableau1[[#This Row],[Fin ]]-Tableau1[[#This Row],[Pause]]-Tableau1[[#This Row],[Début ]]</f>
        <v>0</v>
      </c>
      <c r="H179" s="10"/>
      <c r="I179" s="17">
        <f ca="1">IF(WEEKDAY(Tableau1[[#This Row],[Date]],2)&lt;7,0,SUM(OFFSET(Tableau1[[#This Row],[Temps de travail]],-7,,7))+COUNTA(OFFSET(Tableau1[[#This Row],[ CP / ABS]],-7,,7))*$F$4/5-$F$4)*24</f>
        <v>0</v>
      </c>
    </row>
    <row r="180" spans="1:9" x14ac:dyDescent="0.35">
      <c r="A180" s="11" t="str">
        <f>IF(WEEKDAY(Tableau1[[#This Row],[Date]],2)=4,"semaine "&amp;_xlfn.ISOWEEKNUM(Tableau1[[#This Row],[Date]]),"")</f>
        <v/>
      </c>
      <c r="B180" s="12" t="str">
        <f>UPPER(TEXT(Tableau1[[#This Row],[Date]],"jjjj"))</f>
        <v>DIMANCHE</v>
      </c>
      <c r="C180" s="13">
        <f>$C$4+ROW()-ROW(Tableau1[[#Headers],[Date]])-1</f>
        <v>44003</v>
      </c>
      <c r="D180" s="9"/>
      <c r="E180" s="9"/>
      <c r="F180" s="9"/>
      <c r="G180" s="9">
        <f>Tableau1[[#This Row],[Fin ]]-Tableau1[[#This Row],[Pause]]-Tableau1[[#This Row],[Début ]]</f>
        <v>0</v>
      </c>
      <c r="H180" s="10"/>
      <c r="I180" s="17">
        <f ca="1">IF(WEEKDAY(Tableau1[[#This Row],[Date]],2)&lt;7,0,SUM(OFFSET(Tableau1[[#This Row],[Temps de travail]],-7,,7))+COUNTA(OFFSET(Tableau1[[#This Row],[ CP / ABS]],-7,,7))*$F$4/5-$F$4)*24</f>
        <v>-35</v>
      </c>
    </row>
    <row r="181" spans="1:9" x14ac:dyDescent="0.35">
      <c r="A181" s="11" t="str">
        <f>IF(WEEKDAY(Tableau1[[#This Row],[Date]],2)=4,"semaine "&amp;_xlfn.ISOWEEKNUM(Tableau1[[#This Row],[Date]]),"")</f>
        <v/>
      </c>
      <c r="B181" s="12" t="str">
        <f>UPPER(TEXT(Tableau1[[#This Row],[Date]],"jjjj"))</f>
        <v>LUNDI</v>
      </c>
      <c r="C181" s="13">
        <f>$C$4+ROW()-ROW(Tableau1[[#Headers],[Date]])-1</f>
        <v>44004</v>
      </c>
      <c r="D181" s="9"/>
      <c r="E181" s="9"/>
      <c r="F181" s="9"/>
      <c r="G181" s="9">
        <f>Tableau1[[#This Row],[Fin ]]-Tableau1[[#This Row],[Pause]]-Tableau1[[#This Row],[Début ]]</f>
        <v>0</v>
      </c>
      <c r="H181" s="10"/>
      <c r="I181" s="17">
        <f ca="1">IF(WEEKDAY(Tableau1[[#This Row],[Date]],2)&lt;7,0,SUM(OFFSET(Tableau1[[#This Row],[Temps de travail]],-7,,7))+COUNTA(OFFSET(Tableau1[[#This Row],[ CP / ABS]],-7,,7))*$F$4/5-$F$4)*24</f>
        <v>0</v>
      </c>
    </row>
    <row r="182" spans="1:9" x14ac:dyDescent="0.35">
      <c r="A182" s="11" t="str">
        <f>IF(WEEKDAY(Tableau1[[#This Row],[Date]],2)=4,"semaine "&amp;_xlfn.ISOWEEKNUM(Tableau1[[#This Row],[Date]]),"")</f>
        <v/>
      </c>
      <c r="B182" s="12" t="str">
        <f>UPPER(TEXT(Tableau1[[#This Row],[Date]],"jjjj"))</f>
        <v>MARDI</v>
      </c>
      <c r="C182" s="13">
        <f>$C$4+ROW()-ROW(Tableau1[[#Headers],[Date]])-1</f>
        <v>44005</v>
      </c>
      <c r="D182" s="9"/>
      <c r="E182" s="9"/>
      <c r="F182" s="9"/>
      <c r="G182" s="9">
        <f>Tableau1[[#This Row],[Fin ]]-Tableau1[[#This Row],[Pause]]-Tableau1[[#This Row],[Début ]]</f>
        <v>0</v>
      </c>
      <c r="H182" s="10"/>
      <c r="I182" s="17">
        <f ca="1">IF(WEEKDAY(Tableau1[[#This Row],[Date]],2)&lt;7,0,SUM(OFFSET(Tableau1[[#This Row],[Temps de travail]],-7,,7))+COUNTA(OFFSET(Tableau1[[#This Row],[ CP / ABS]],-7,,7))*$F$4/5-$F$4)*24</f>
        <v>0</v>
      </c>
    </row>
    <row r="183" spans="1:9" x14ac:dyDescent="0.35">
      <c r="A183" s="11" t="str">
        <f>IF(WEEKDAY(Tableau1[[#This Row],[Date]],2)=4,"semaine "&amp;_xlfn.ISOWEEKNUM(Tableau1[[#This Row],[Date]]),"")</f>
        <v/>
      </c>
      <c r="B183" s="12" t="str">
        <f>UPPER(TEXT(Tableau1[[#This Row],[Date]],"jjjj"))</f>
        <v>MERCREDI</v>
      </c>
      <c r="C183" s="13">
        <f>$C$4+ROW()-ROW(Tableau1[[#Headers],[Date]])-1</f>
        <v>44006</v>
      </c>
      <c r="D183" s="9"/>
      <c r="E183" s="9"/>
      <c r="F183" s="9"/>
      <c r="G183" s="9">
        <f>Tableau1[[#This Row],[Fin ]]-Tableau1[[#This Row],[Pause]]-Tableau1[[#This Row],[Début ]]</f>
        <v>0</v>
      </c>
      <c r="H183" s="10"/>
      <c r="I183" s="17">
        <f ca="1">IF(WEEKDAY(Tableau1[[#This Row],[Date]],2)&lt;7,0,SUM(OFFSET(Tableau1[[#This Row],[Temps de travail]],-7,,7))+COUNTA(OFFSET(Tableau1[[#This Row],[ CP / ABS]],-7,,7))*$F$4/5-$F$4)*24</f>
        <v>0</v>
      </c>
    </row>
    <row r="184" spans="1:9" x14ac:dyDescent="0.35">
      <c r="A184" s="11" t="str">
        <f>IF(WEEKDAY(Tableau1[[#This Row],[Date]],2)=4,"semaine "&amp;_xlfn.ISOWEEKNUM(Tableau1[[#This Row],[Date]]),"")</f>
        <v>semaine 26</v>
      </c>
      <c r="B184" s="12" t="str">
        <f>UPPER(TEXT(Tableau1[[#This Row],[Date]],"jjjj"))</f>
        <v>JEUDI</v>
      </c>
      <c r="C184" s="13">
        <f>$C$4+ROW()-ROW(Tableau1[[#Headers],[Date]])-1</f>
        <v>44007</v>
      </c>
      <c r="D184" s="9"/>
      <c r="E184" s="9"/>
      <c r="F184" s="9"/>
      <c r="G184" s="9">
        <f>Tableau1[[#This Row],[Fin ]]-Tableau1[[#This Row],[Pause]]-Tableau1[[#This Row],[Début ]]</f>
        <v>0</v>
      </c>
      <c r="H184" s="10"/>
      <c r="I184" s="17">
        <f ca="1">IF(WEEKDAY(Tableau1[[#This Row],[Date]],2)&lt;7,0,SUM(OFFSET(Tableau1[[#This Row],[Temps de travail]],-7,,7))+COUNTA(OFFSET(Tableau1[[#This Row],[ CP / ABS]],-7,,7))*$F$4/5-$F$4)*24</f>
        <v>0</v>
      </c>
    </row>
    <row r="185" spans="1:9" x14ac:dyDescent="0.35">
      <c r="A185" s="11" t="str">
        <f>IF(WEEKDAY(Tableau1[[#This Row],[Date]],2)=4,"semaine "&amp;_xlfn.ISOWEEKNUM(Tableau1[[#This Row],[Date]]),"")</f>
        <v/>
      </c>
      <c r="B185" s="12" t="str">
        <f>UPPER(TEXT(Tableau1[[#This Row],[Date]],"jjjj"))</f>
        <v>VENDREDI</v>
      </c>
      <c r="C185" s="13">
        <f>$C$4+ROW()-ROW(Tableau1[[#Headers],[Date]])-1</f>
        <v>44008</v>
      </c>
      <c r="D185" s="9"/>
      <c r="E185" s="9"/>
      <c r="F185" s="9"/>
      <c r="G185" s="9">
        <f>Tableau1[[#This Row],[Fin ]]-Tableau1[[#This Row],[Pause]]-Tableau1[[#This Row],[Début ]]</f>
        <v>0</v>
      </c>
      <c r="H185" s="10"/>
      <c r="I185" s="17">
        <f ca="1">IF(WEEKDAY(Tableau1[[#This Row],[Date]],2)&lt;7,0,SUM(OFFSET(Tableau1[[#This Row],[Temps de travail]],-7,,7))+COUNTA(OFFSET(Tableau1[[#This Row],[ CP / ABS]],-7,,7))*$F$4/5-$F$4)*24</f>
        <v>0</v>
      </c>
    </row>
    <row r="186" spans="1:9" x14ac:dyDescent="0.35">
      <c r="A186" s="11" t="str">
        <f>IF(WEEKDAY(Tableau1[[#This Row],[Date]],2)=4,"semaine "&amp;_xlfn.ISOWEEKNUM(Tableau1[[#This Row],[Date]]),"")</f>
        <v/>
      </c>
      <c r="B186" s="12" t="str">
        <f>UPPER(TEXT(Tableau1[[#This Row],[Date]],"jjjj"))</f>
        <v>SAMEDI</v>
      </c>
      <c r="C186" s="13">
        <f>$C$4+ROW()-ROW(Tableau1[[#Headers],[Date]])-1</f>
        <v>44009</v>
      </c>
      <c r="D186" s="9"/>
      <c r="E186" s="9"/>
      <c r="F186" s="9"/>
      <c r="G186" s="9">
        <f>Tableau1[[#This Row],[Fin ]]-Tableau1[[#This Row],[Pause]]-Tableau1[[#This Row],[Début ]]</f>
        <v>0</v>
      </c>
      <c r="H186" s="10"/>
      <c r="I186" s="17">
        <f ca="1">IF(WEEKDAY(Tableau1[[#This Row],[Date]],2)&lt;7,0,SUM(OFFSET(Tableau1[[#This Row],[Temps de travail]],-7,,7))+COUNTA(OFFSET(Tableau1[[#This Row],[ CP / ABS]],-7,,7))*$F$4/5-$F$4)*24</f>
        <v>0</v>
      </c>
    </row>
    <row r="187" spans="1:9" x14ac:dyDescent="0.35">
      <c r="A187" s="11" t="str">
        <f>IF(WEEKDAY(Tableau1[[#This Row],[Date]],2)=4,"semaine "&amp;_xlfn.ISOWEEKNUM(Tableau1[[#This Row],[Date]]),"")</f>
        <v/>
      </c>
      <c r="B187" s="12" t="str">
        <f>UPPER(TEXT(Tableau1[[#This Row],[Date]],"jjjj"))</f>
        <v>DIMANCHE</v>
      </c>
      <c r="C187" s="13">
        <f>$C$4+ROW()-ROW(Tableau1[[#Headers],[Date]])-1</f>
        <v>44010</v>
      </c>
      <c r="D187" s="9"/>
      <c r="E187" s="9"/>
      <c r="F187" s="9"/>
      <c r="G187" s="9">
        <f>Tableau1[[#This Row],[Fin ]]-Tableau1[[#This Row],[Pause]]-Tableau1[[#This Row],[Début ]]</f>
        <v>0</v>
      </c>
      <c r="H187" s="10"/>
      <c r="I187" s="17">
        <f ca="1">IF(WEEKDAY(Tableau1[[#This Row],[Date]],2)&lt;7,0,SUM(OFFSET(Tableau1[[#This Row],[Temps de travail]],-7,,7))+COUNTA(OFFSET(Tableau1[[#This Row],[ CP / ABS]],-7,,7))*$F$4/5-$F$4)*24</f>
        <v>-35</v>
      </c>
    </row>
    <row r="188" spans="1:9" x14ac:dyDescent="0.35">
      <c r="A188" s="11" t="str">
        <f>IF(WEEKDAY(Tableau1[[#This Row],[Date]],2)=4,"semaine "&amp;_xlfn.ISOWEEKNUM(Tableau1[[#This Row],[Date]]),"")</f>
        <v/>
      </c>
      <c r="B188" s="12" t="str">
        <f>UPPER(TEXT(Tableau1[[#This Row],[Date]],"jjjj"))</f>
        <v>LUNDI</v>
      </c>
      <c r="C188" s="13">
        <f>$C$4+ROW()-ROW(Tableau1[[#Headers],[Date]])-1</f>
        <v>44011</v>
      </c>
      <c r="D188" s="9"/>
      <c r="E188" s="9"/>
      <c r="F188" s="9"/>
      <c r="G188" s="9">
        <f>Tableau1[[#This Row],[Fin ]]-Tableau1[[#This Row],[Pause]]-Tableau1[[#This Row],[Début ]]</f>
        <v>0</v>
      </c>
      <c r="H188" s="10"/>
      <c r="I188" s="17">
        <f ca="1">IF(WEEKDAY(Tableau1[[#This Row],[Date]],2)&lt;7,0,SUM(OFFSET(Tableau1[[#This Row],[Temps de travail]],-7,,7))+COUNTA(OFFSET(Tableau1[[#This Row],[ CP / ABS]],-7,,7))*$F$4/5-$F$4)*24</f>
        <v>0</v>
      </c>
    </row>
    <row r="189" spans="1:9" x14ac:dyDescent="0.35">
      <c r="A189" s="11" t="str">
        <f>IF(WEEKDAY(Tableau1[[#This Row],[Date]],2)=4,"semaine "&amp;_xlfn.ISOWEEKNUM(Tableau1[[#This Row],[Date]]),"")</f>
        <v/>
      </c>
      <c r="B189" s="12" t="str">
        <f>UPPER(TEXT(Tableau1[[#This Row],[Date]],"jjjj"))</f>
        <v>MARDI</v>
      </c>
      <c r="C189" s="13">
        <f>$C$4+ROW()-ROW(Tableau1[[#Headers],[Date]])-1</f>
        <v>44012</v>
      </c>
      <c r="D189" s="9"/>
      <c r="E189" s="9"/>
      <c r="F189" s="9"/>
      <c r="G189" s="9">
        <f>Tableau1[[#This Row],[Fin ]]-Tableau1[[#This Row],[Pause]]-Tableau1[[#This Row],[Début ]]</f>
        <v>0</v>
      </c>
      <c r="H189" s="10"/>
      <c r="I189" s="17">
        <f ca="1">IF(WEEKDAY(Tableau1[[#This Row],[Date]],2)&lt;7,0,SUM(OFFSET(Tableau1[[#This Row],[Temps de travail]],-7,,7))+COUNTA(OFFSET(Tableau1[[#This Row],[ CP / ABS]],-7,,7))*$F$4/5-$F$4)*24</f>
        <v>0</v>
      </c>
    </row>
    <row r="190" spans="1:9" x14ac:dyDescent="0.35">
      <c r="A190" s="11" t="str">
        <f>IF(WEEKDAY(Tableau1[[#This Row],[Date]],2)=4,"semaine "&amp;_xlfn.ISOWEEKNUM(Tableau1[[#This Row],[Date]]),"")</f>
        <v/>
      </c>
      <c r="B190" s="12" t="str">
        <f>UPPER(TEXT(Tableau1[[#This Row],[Date]],"jjjj"))</f>
        <v>MERCREDI</v>
      </c>
      <c r="C190" s="13">
        <f>$C$4+ROW()-ROW(Tableau1[[#Headers],[Date]])-1</f>
        <v>44013</v>
      </c>
      <c r="D190" s="9"/>
      <c r="E190" s="9"/>
      <c r="F190" s="9"/>
      <c r="G190" s="9">
        <f>Tableau1[[#This Row],[Fin ]]-Tableau1[[#This Row],[Pause]]-Tableau1[[#This Row],[Début ]]</f>
        <v>0</v>
      </c>
      <c r="H190" s="10"/>
      <c r="I190" s="17">
        <f ca="1">IF(WEEKDAY(Tableau1[[#This Row],[Date]],2)&lt;7,0,SUM(OFFSET(Tableau1[[#This Row],[Temps de travail]],-7,,7))+COUNTA(OFFSET(Tableau1[[#This Row],[ CP / ABS]],-7,,7))*$F$4/5-$F$4)*24</f>
        <v>0</v>
      </c>
    </row>
    <row r="191" spans="1:9" x14ac:dyDescent="0.35">
      <c r="A191" s="11" t="str">
        <f>IF(WEEKDAY(Tableau1[[#This Row],[Date]],2)=4,"semaine "&amp;_xlfn.ISOWEEKNUM(Tableau1[[#This Row],[Date]]),"")</f>
        <v>semaine 27</v>
      </c>
      <c r="B191" s="12" t="str">
        <f>UPPER(TEXT(Tableau1[[#This Row],[Date]],"jjjj"))</f>
        <v>JEUDI</v>
      </c>
      <c r="C191" s="13">
        <f>$C$4+ROW()-ROW(Tableau1[[#Headers],[Date]])-1</f>
        <v>44014</v>
      </c>
      <c r="D191" s="9"/>
      <c r="E191" s="9"/>
      <c r="F191" s="9"/>
      <c r="G191" s="9">
        <f>Tableau1[[#This Row],[Fin ]]-Tableau1[[#This Row],[Pause]]-Tableau1[[#This Row],[Début ]]</f>
        <v>0</v>
      </c>
      <c r="H191" s="10"/>
      <c r="I191" s="17">
        <f ca="1">IF(WEEKDAY(Tableau1[[#This Row],[Date]],2)&lt;7,0,SUM(OFFSET(Tableau1[[#This Row],[Temps de travail]],-7,,7))+COUNTA(OFFSET(Tableau1[[#This Row],[ CP / ABS]],-7,,7))*$F$4/5-$F$4)*24</f>
        <v>0</v>
      </c>
    </row>
    <row r="192" spans="1:9" x14ac:dyDescent="0.35">
      <c r="A192" s="11" t="str">
        <f>IF(WEEKDAY(Tableau1[[#This Row],[Date]],2)=4,"semaine "&amp;_xlfn.ISOWEEKNUM(Tableau1[[#This Row],[Date]]),"")</f>
        <v/>
      </c>
      <c r="B192" s="12" t="str">
        <f>UPPER(TEXT(Tableau1[[#This Row],[Date]],"jjjj"))</f>
        <v>VENDREDI</v>
      </c>
      <c r="C192" s="13">
        <f>$C$4+ROW()-ROW(Tableau1[[#Headers],[Date]])-1</f>
        <v>44015</v>
      </c>
      <c r="D192" s="9"/>
      <c r="E192" s="9"/>
      <c r="F192" s="9"/>
      <c r="G192" s="9">
        <f>Tableau1[[#This Row],[Fin ]]-Tableau1[[#This Row],[Pause]]-Tableau1[[#This Row],[Début ]]</f>
        <v>0</v>
      </c>
      <c r="H192" s="10"/>
      <c r="I192" s="17">
        <f ca="1">IF(WEEKDAY(Tableau1[[#This Row],[Date]],2)&lt;7,0,SUM(OFFSET(Tableau1[[#This Row],[Temps de travail]],-7,,7))+COUNTA(OFFSET(Tableau1[[#This Row],[ CP / ABS]],-7,,7))*$F$4/5-$F$4)*24</f>
        <v>0</v>
      </c>
    </row>
    <row r="193" spans="1:9" x14ac:dyDescent="0.35">
      <c r="A193" s="11" t="str">
        <f>IF(WEEKDAY(Tableau1[[#This Row],[Date]],2)=4,"semaine "&amp;_xlfn.ISOWEEKNUM(Tableau1[[#This Row],[Date]]),"")</f>
        <v/>
      </c>
      <c r="B193" s="12" t="str">
        <f>UPPER(TEXT(Tableau1[[#This Row],[Date]],"jjjj"))</f>
        <v>SAMEDI</v>
      </c>
      <c r="C193" s="13">
        <f>$C$4+ROW()-ROW(Tableau1[[#Headers],[Date]])-1</f>
        <v>44016</v>
      </c>
      <c r="D193" s="9"/>
      <c r="E193" s="9"/>
      <c r="F193" s="9"/>
      <c r="G193" s="9">
        <f>Tableau1[[#This Row],[Fin ]]-Tableau1[[#This Row],[Pause]]-Tableau1[[#This Row],[Début ]]</f>
        <v>0</v>
      </c>
      <c r="H193" s="10"/>
      <c r="I193" s="17">
        <f ca="1">IF(WEEKDAY(Tableau1[[#This Row],[Date]],2)&lt;7,0,SUM(OFFSET(Tableau1[[#This Row],[Temps de travail]],-7,,7))+COUNTA(OFFSET(Tableau1[[#This Row],[ CP / ABS]],-7,,7))*$F$4/5-$F$4)*24</f>
        <v>0</v>
      </c>
    </row>
    <row r="194" spans="1:9" x14ac:dyDescent="0.35">
      <c r="A194" s="11" t="str">
        <f>IF(WEEKDAY(Tableau1[[#This Row],[Date]],2)=4,"semaine "&amp;_xlfn.ISOWEEKNUM(Tableau1[[#This Row],[Date]]),"")</f>
        <v/>
      </c>
      <c r="B194" s="12" t="str">
        <f>UPPER(TEXT(Tableau1[[#This Row],[Date]],"jjjj"))</f>
        <v>DIMANCHE</v>
      </c>
      <c r="C194" s="13">
        <f>$C$4+ROW()-ROW(Tableau1[[#Headers],[Date]])-1</f>
        <v>44017</v>
      </c>
      <c r="D194" s="9"/>
      <c r="E194" s="9"/>
      <c r="F194" s="9"/>
      <c r="G194" s="9">
        <f>Tableau1[[#This Row],[Fin ]]-Tableau1[[#This Row],[Pause]]-Tableau1[[#This Row],[Début ]]</f>
        <v>0</v>
      </c>
      <c r="H194" s="10"/>
      <c r="I194" s="17">
        <f ca="1">IF(WEEKDAY(Tableau1[[#This Row],[Date]],2)&lt;7,0,SUM(OFFSET(Tableau1[[#This Row],[Temps de travail]],-7,,7))+COUNTA(OFFSET(Tableau1[[#This Row],[ CP / ABS]],-7,,7))*$F$4/5-$F$4)*24</f>
        <v>-35</v>
      </c>
    </row>
    <row r="195" spans="1:9" x14ac:dyDescent="0.35">
      <c r="A195" s="11" t="str">
        <f>IF(WEEKDAY(Tableau1[[#This Row],[Date]],2)=4,"semaine "&amp;_xlfn.ISOWEEKNUM(Tableau1[[#This Row],[Date]]),"")</f>
        <v/>
      </c>
      <c r="B195" s="12" t="str">
        <f>UPPER(TEXT(Tableau1[[#This Row],[Date]],"jjjj"))</f>
        <v>LUNDI</v>
      </c>
      <c r="C195" s="13">
        <f>$C$4+ROW()-ROW(Tableau1[[#Headers],[Date]])-1</f>
        <v>44018</v>
      </c>
      <c r="D195" s="9"/>
      <c r="E195" s="9"/>
      <c r="F195" s="9"/>
      <c r="G195" s="9">
        <f>Tableau1[[#This Row],[Fin ]]-Tableau1[[#This Row],[Pause]]-Tableau1[[#This Row],[Début ]]</f>
        <v>0</v>
      </c>
      <c r="H195" s="10"/>
      <c r="I195" s="17">
        <f ca="1">IF(WEEKDAY(Tableau1[[#This Row],[Date]],2)&lt;7,0,SUM(OFFSET(Tableau1[[#This Row],[Temps de travail]],-7,,7))+COUNTA(OFFSET(Tableau1[[#This Row],[ CP / ABS]],-7,,7))*$F$4/5-$F$4)*24</f>
        <v>0</v>
      </c>
    </row>
    <row r="196" spans="1:9" x14ac:dyDescent="0.35">
      <c r="A196" s="11" t="str">
        <f>IF(WEEKDAY(Tableau1[[#This Row],[Date]],2)=4,"semaine "&amp;_xlfn.ISOWEEKNUM(Tableau1[[#This Row],[Date]]),"")</f>
        <v/>
      </c>
      <c r="B196" s="12" t="str">
        <f>UPPER(TEXT(Tableau1[[#This Row],[Date]],"jjjj"))</f>
        <v>MARDI</v>
      </c>
      <c r="C196" s="13">
        <f>$C$4+ROW()-ROW(Tableau1[[#Headers],[Date]])-1</f>
        <v>44019</v>
      </c>
      <c r="D196" s="9"/>
      <c r="E196" s="9"/>
      <c r="F196" s="9"/>
      <c r="G196" s="9">
        <f>Tableau1[[#This Row],[Fin ]]-Tableau1[[#This Row],[Pause]]-Tableau1[[#This Row],[Début ]]</f>
        <v>0</v>
      </c>
      <c r="H196" s="10"/>
      <c r="I196" s="17">
        <f ca="1">IF(WEEKDAY(Tableau1[[#This Row],[Date]],2)&lt;7,0,SUM(OFFSET(Tableau1[[#This Row],[Temps de travail]],-7,,7))+COUNTA(OFFSET(Tableau1[[#This Row],[ CP / ABS]],-7,,7))*$F$4/5-$F$4)*24</f>
        <v>0</v>
      </c>
    </row>
    <row r="197" spans="1:9" x14ac:dyDescent="0.35">
      <c r="A197" s="11" t="str">
        <f>IF(WEEKDAY(Tableau1[[#This Row],[Date]],2)=4,"semaine "&amp;_xlfn.ISOWEEKNUM(Tableau1[[#This Row],[Date]]),"")</f>
        <v/>
      </c>
      <c r="B197" s="12" t="str">
        <f>UPPER(TEXT(Tableau1[[#This Row],[Date]],"jjjj"))</f>
        <v>MERCREDI</v>
      </c>
      <c r="C197" s="13">
        <f>$C$4+ROW()-ROW(Tableau1[[#Headers],[Date]])-1</f>
        <v>44020</v>
      </c>
      <c r="D197" s="9"/>
      <c r="E197" s="9"/>
      <c r="F197" s="9"/>
      <c r="G197" s="9">
        <f>Tableau1[[#This Row],[Fin ]]-Tableau1[[#This Row],[Pause]]-Tableau1[[#This Row],[Début ]]</f>
        <v>0</v>
      </c>
      <c r="H197" s="10"/>
      <c r="I197" s="17">
        <f ca="1">IF(WEEKDAY(Tableau1[[#This Row],[Date]],2)&lt;7,0,SUM(OFFSET(Tableau1[[#This Row],[Temps de travail]],-7,,7))+COUNTA(OFFSET(Tableau1[[#This Row],[ CP / ABS]],-7,,7))*$F$4/5-$F$4)*24</f>
        <v>0</v>
      </c>
    </row>
    <row r="198" spans="1:9" x14ac:dyDescent="0.35">
      <c r="A198" s="11" t="str">
        <f>IF(WEEKDAY(Tableau1[[#This Row],[Date]],2)=4,"semaine "&amp;_xlfn.ISOWEEKNUM(Tableau1[[#This Row],[Date]]),"")</f>
        <v>semaine 28</v>
      </c>
      <c r="B198" s="12" t="str">
        <f>UPPER(TEXT(Tableau1[[#This Row],[Date]],"jjjj"))</f>
        <v>JEUDI</v>
      </c>
      <c r="C198" s="13">
        <f>$C$4+ROW()-ROW(Tableau1[[#Headers],[Date]])-1</f>
        <v>44021</v>
      </c>
      <c r="D198" s="9"/>
      <c r="E198" s="9"/>
      <c r="F198" s="9"/>
      <c r="G198" s="9">
        <f>Tableau1[[#This Row],[Fin ]]-Tableau1[[#This Row],[Pause]]-Tableau1[[#This Row],[Début ]]</f>
        <v>0</v>
      </c>
      <c r="H198" s="10"/>
      <c r="I198" s="17">
        <f ca="1">IF(WEEKDAY(Tableau1[[#This Row],[Date]],2)&lt;7,0,SUM(OFFSET(Tableau1[[#This Row],[Temps de travail]],-7,,7))+COUNTA(OFFSET(Tableau1[[#This Row],[ CP / ABS]],-7,,7))*$F$4/5-$F$4)*24</f>
        <v>0</v>
      </c>
    </row>
    <row r="199" spans="1:9" x14ac:dyDescent="0.35">
      <c r="A199" s="11" t="str">
        <f>IF(WEEKDAY(Tableau1[[#This Row],[Date]],2)=4,"semaine "&amp;_xlfn.ISOWEEKNUM(Tableau1[[#This Row],[Date]]),"")</f>
        <v/>
      </c>
      <c r="B199" s="12" t="str">
        <f>UPPER(TEXT(Tableau1[[#This Row],[Date]],"jjjj"))</f>
        <v>VENDREDI</v>
      </c>
      <c r="C199" s="13">
        <f>$C$4+ROW()-ROW(Tableau1[[#Headers],[Date]])-1</f>
        <v>44022</v>
      </c>
      <c r="D199" s="9"/>
      <c r="E199" s="9"/>
      <c r="F199" s="9"/>
      <c r="G199" s="9">
        <f>Tableau1[[#This Row],[Fin ]]-Tableau1[[#This Row],[Pause]]-Tableau1[[#This Row],[Début ]]</f>
        <v>0</v>
      </c>
      <c r="H199" s="10"/>
      <c r="I199" s="17">
        <f ca="1">IF(WEEKDAY(Tableau1[[#This Row],[Date]],2)&lt;7,0,SUM(OFFSET(Tableau1[[#This Row],[Temps de travail]],-7,,7))+COUNTA(OFFSET(Tableau1[[#This Row],[ CP / ABS]],-7,,7))*$F$4/5-$F$4)*24</f>
        <v>0</v>
      </c>
    </row>
    <row r="200" spans="1:9" x14ac:dyDescent="0.35">
      <c r="A200" s="11" t="str">
        <f>IF(WEEKDAY(Tableau1[[#This Row],[Date]],2)=4,"semaine "&amp;_xlfn.ISOWEEKNUM(Tableau1[[#This Row],[Date]]),"")</f>
        <v/>
      </c>
      <c r="B200" s="12" t="str">
        <f>UPPER(TEXT(Tableau1[[#This Row],[Date]],"jjjj"))</f>
        <v>SAMEDI</v>
      </c>
      <c r="C200" s="13">
        <f>$C$4+ROW()-ROW(Tableau1[[#Headers],[Date]])-1</f>
        <v>44023</v>
      </c>
      <c r="D200" s="9"/>
      <c r="E200" s="9"/>
      <c r="F200" s="9"/>
      <c r="G200" s="9">
        <f>Tableau1[[#This Row],[Fin ]]-Tableau1[[#This Row],[Pause]]-Tableau1[[#This Row],[Début ]]</f>
        <v>0</v>
      </c>
      <c r="H200" s="10"/>
      <c r="I200" s="17">
        <f ca="1">IF(WEEKDAY(Tableau1[[#This Row],[Date]],2)&lt;7,0,SUM(OFFSET(Tableau1[[#This Row],[Temps de travail]],-7,,7))+COUNTA(OFFSET(Tableau1[[#This Row],[ CP / ABS]],-7,,7))*$F$4/5-$F$4)*24</f>
        <v>0</v>
      </c>
    </row>
    <row r="201" spans="1:9" x14ac:dyDescent="0.35">
      <c r="A201" s="11" t="str">
        <f>IF(WEEKDAY(Tableau1[[#This Row],[Date]],2)=4,"semaine "&amp;_xlfn.ISOWEEKNUM(Tableau1[[#This Row],[Date]]),"")</f>
        <v/>
      </c>
      <c r="B201" s="12" t="str">
        <f>UPPER(TEXT(Tableau1[[#This Row],[Date]],"jjjj"))</f>
        <v>DIMANCHE</v>
      </c>
      <c r="C201" s="13">
        <f>$C$4+ROW()-ROW(Tableau1[[#Headers],[Date]])-1</f>
        <v>44024</v>
      </c>
      <c r="D201" s="9"/>
      <c r="E201" s="9"/>
      <c r="F201" s="9"/>
      <c r="G201" s="9">
        <f>Tableau1[[#This Row],[Fin ]]-Tableau1[[#This Row],[Pause]]-Tableau1[[#This Row],[Début ]]</f>
        <v>0</v>
      </c>
      <c r="H201" s="10"/>
      <c r="I201" s="17">
        <f ca="1">IF(WEEKDAY(Tableau1[[#This Row],[Date]],2)&lt;7,0,SUM(OFFSET(Tableau1[[#This Row],[Temps de travail]],-7,,7))+COUNTA(OFFSET(Tableau1[[#This Row],[ CP / ABS]],-7,,7))*$F$4/5-$F$4)*24</f>
        <v>-35</v>
      </c>
    </row>
    <row r="202" spans="1:9" x14ac:dyDescent="0.35">
      <c r="A202" s="11" t="str">
        <f>IF(WEEKDAY(Tableau1[[#This Row],[Date]],2)=4,"semaine "&amp;_xlfn.ISOWEEKNUM(Tableau1[[#This Row],[Date]]),"")</f>
        <v/>
      </c>
      <c r="B202" s="12" t="str">
        <f>UPPER(TEXT(Tableau1[[#This Row],[Date]],"jjjj"))</f>
        <v>LUNDI</v>
      </c>
      <c r="C202" s="13">
        <f>$C$4+ROW()-ROW(Tableau1[[#Headers],[Date]])-1</f>
        <v>44025</v>
      </c>
      <c r="D202" s="9"/>
      <c r="E202" s="9"/>
      <c r="F202" s="9"/>
      <c r="G202" s="9">
        <f>Tableau1[[#This Row],[Fin ]]-Tableau1[[#This Row],[Pause]]-Tableau1[[#This Row],[Début ]]</f>
        <v>0</v>
      </c>
      <c r="H202" s="10"/>
      <c r="I202" s="17">
        <f ca="1">IF(WEEKDAY(Tableau1[[#This Row],[Date]],2)&lt;7,0,SUM(OFFSET(Tableau1[[#This Row],[Temps de travail]],-7,,7))+COUNTA(OFFSET(Tableau1[[#This Row],[ CP / ABS]],-7,,7))*$F$4/5-$F$4)*24</f>
        <v>0</v>
      </c>
    </row>
    <row r="203" spans="1:9" x14ac:dyDescent="0.35">
      <c r="A203" s="11" t="str">
        <f>IF(WEEKDAY(Tableau1[[#This Row],[Date]],2)=4,"semaine "&amp;_xlfn.ISOWEEKNUM(Tableau1[[#This Row],[Date]]),"")</f>
        <v/>
      </c>
      <c r="B203" s="12" t="str">
        <f>UPPER(TEXT(Tableau1[[#This Row],[Date]],"jjjj"))</f>
        <v>MARDI</v>
      </c>
      <c r="C203" s="13">
        <f>$C$4+ROW()-ROW(Tableau1[[#Headers],[Date]])-1</f>
        <v>44026</v>
      </c>
      <c r="D203" s="9"/>
      <c r="E203" s="9"/>
      <c r="F203" s="9"/>
      <c r="G203" s="9">
        <f>Tableau1[[#This Row],[Fin ]]-Tableau1[[#This Row],[Pause]]-Tableau1[[#This Row],[Début ]]</f>
        <v>0</v>
      </c>
      <c r="H203" s="10"/>
      <c r="I203" s="17">
        <f ca="1">IF(WEEKDAY(Tableau1[[#This Row],[Date]],2)&lt;7,0,SUM(OFFSET(Tableau1[[#This Row],[Temps de travail]],-7,,7))+COUNTA(OFFSET(Tableau1[[#This Row],[ CP / ABS]],-7,,7))*$F$4/5-$F$4)*24</f>
        <v>0</v>
      </c>
    </row>
    <row r="204" spans="1:9" x14ac:dyDescent="0.35">
      <c r="A204" s="11" t="str">
        <f>IF(WEEKDAY(Tableau1[[#This Row],[Date]],2)=4,"semaine "&amp;_xlfn.ISOWEEKNUM(Tableau1[[#This Row],[Date]]),"")</f>
        <v/>
      </c>
      <c r="B204" s="12" t="str">
        <f>UPPER(TEXT(Tableau1[[#This Row],[Date]],"jjjj"))</f>
        <v>MERCREDI</v>
      </c>
      <c r="C204" s="13">
        <f>$C$4+ROW()-ROW(Tableau1[[#Headers],[Date]])-1</f>
        <v>44027</v>
      </c>
      <c r="D204" s="9"/>
      <c r="E204" s="9"/>
      <c r="F204" s="9"/>
      <c r="G204" s="9">
        <f>Tableau1[[#This Row],[Fin ]]-Tableau1[[#This Row],[Pause]]-Tableau1[[#This Row],[Début ]]</f>
        <v>0</v>
      </c>
      <c r="H204" s="10"/>
      <c r="I204" s="17">
        <f ca="1">IF(WEEKDAY(Tableau1[[#This Row],[Date]],2)&lt;7,0,SUM(OFFSET(Tableau1[[#This Row],[Temps de travail]],-7,,7))+COUNTA(OFFSET(Tableau1[[#This Row],[ CP / ABS]],-7,,7))*$F$4/5-$F$4)*24</f>
        <v>0</v>
      </c>
    </row>
    <row r="205" spans="1:9" x14ac:dyDescent="0.35">
      <c r="A205" s="11" t="str">
        <f>IF(WEEKDAY(Tableau1[[#This Row],[Date]],2)=4,"semaine "&amp;_xlfn.ISOWEEKNUM(Tableau1[[#This Row],[Date]]),"")</f>
        <v>semaine 29</v>
      </c>
      <c r="B205" s="12" t="str">
        <f>UPPER(TEXT(Tableau1[[#This Row],[Date]],"jjjj"))</f>
        <v>JEUDI</v>
      </c>
      <c r="C205" s="13">
        <f>$C$4+ROW()-ROW(Tableau1[[#Headers],[Date]])-1</f>
        <v>44028</v>
      </c>
      <c r="D205" s="9"/>
      <c r="E205" s="9"/>
      <c r="F205" s="9"/>
      <c r="G205" s="9">
        <f>Tableau1[[#This Row],[Fin ]]-Tableau1[[#This Row],[Pause]]-Tableau1[[#This Row],[Début ]]</f>
        <v>0</v>
      </c>
      <c r="H205" s="10"/>
      <c r="I205" s="17">
        <f ca="1">IF(WEEKDAY(Tableau1[[#This Row],[Date]],2)&lt;7,0,SUM(OFFSET(Tableau1[[#This Row],[Temps de travail]],-7,,7))+COUNTA(OFFSET(Tableau1[[#This Row],[ CP / ABS]],-7,,7))*$F$4/5-$F$4)*24</f>
        <v>0</v>
      </c>
    </row>
    <row r="206" spans="1:9" x14ac:dyDescent="0.35">
      <c r="A206" s="11" t="str">
        <f>IF(WEEKDAY(Tableau1[[#This Row],[Date]],2)=4,"semaine "&amp;_xlfn.ISOWEEKNUM(Tableau1[[#This Row],[Date]]),"")</f>
        <v/>
      </c>
      <c r="B206" s="12" t="str">
        <f>UPPER(TEXT(Tableau1[[#This Row],[Date]],"jjjj"))</f>
        <v>VENDREDI</v>
      </c>
      <c r="C206" s="13">
        <f>$C$4+ROW()-ROW(Tableau1[[#Headers],[Date]])-1</f>
        <v>44029</v>
      </c>
      <c r="D206" s="9"/>
      <c r="E206" s="9"/>
      <c r="F206" s="9"/>
      <c r="G206" s="9">
        <f>Tableau1[[#This Row],[Fin ]]-Tableau1[[#This Row],[Pause]]-Tableau1[[#This Row],[Début ]]</f>
        <v>0</v>
      </c>
      <c r="H206" s="10"/>
      <c r="I206" s="17">
        <f ca="1">IF(WEEKDAY(Tableau1[[#This Row],[Date]],2)&lt;7,0,SUM(OFFSET(Tableau1[[#This Row],[Temps de travail]],-7,,7))+COUNTA(OFFSET(Tableau1[[#This Row],[ CP / ABS]],-7,,7))*$F$4/5-$F$4)*24</f>
        <v>0</v>
      </c>
    </row>
    <row r="207" spans="1:9" x14ac:dyDescent="0.35">
      <c r="A207" s="11" t="str">
        <f>IF(WEEKDAY(Tableau1[[#This Row],[Date]],2)=4,"semaine "&amp;_xlfn.ISOWEEKNUM(Tableau1[[#This Row],[Date]]),"")</f>
        <v/>
      </c>
      <c r="B207" s="12" t="str">
        <f>UPPER(TEXT(Tableau1[[#This Row],[Date]],"jjjj"))</f>
        <v>SAMEDI</v>
      </c>
      <c r="C207" s="13">
        <f>$C$4+ROW()-ROW(Tableau1[[#Headers],[Date]])-1</f>
        <v>44030</v>
      </c>
      <c r="D207" s="9"/>
      <c r="E207" s="9"/>
      <c r="F207" s="9"/>
      <c r="G207" s="9">
        <f>Tableau1[[#This Row],[Fin ]]-Tableau1[[#This Row],[Pause]]-Tableau1[[#This Row],[Début ]]</f>
        <v>0</v>
      </c>
      <c r="H207" s="10"/>
      <c r="I207" s="17">
        <f ca="1">IF(WEEKDAY(Tableau1[[#This Row],[Date]],2)&lt;7,0,SUM(OFFSET(Tableau1[[#This Row],[Temps de travail]],-7,,7))+COUNTA(OFFSET(Tableau1[[#This Row],[ CP / ABS]],-7,,7))*$F$4/5-$F$4)*24</f>
        <v>0</v>
      </c>
    </row>
    <row r="208" spans="1:9" x14ac:dyDescent="0.35">
      <c r="A208" s="11" t="str">
        <f>IF(WEEKDAY(Tableau1[[#This Row],[Date]],2)=4,"semaine "&amp;_xlfn.ISOWEEKNUM(Tableau1[[#This Row],[Date]]),"")</f>
        <v/>
      </c>
      <c r="B208" s="12" t="str">
        <f>UPPER(TEXT(Tableau1[[#This Row],[Date]],"jjjj"))</f>
        <v>DIMANCHE</v>
      </c>
      <c r="C208" s="13">
        <f>$C$4+ROW()-ROW(Tableau1[[#Headers],[Date]])-1</f>
        <v>44031</v>
      </c>
      <c r="D208" s="9"/>
      <c r="E208" s="9"/>
      <c r="F208" s="9"/>
      <c r="G208" s="9">
        <f>Tableau1[[#This Row],[Fin ]]-Tableau1[[#This Row],[Pause]]-Tableau1[[#This Row],[Début ]]</f>
        <v>0</v>
      </c>
      <c r="H208" s="10"/>
      <c r="I208" s="17">
        <f ca="1">IF(WEEKDAY(Tableau1[[#This Row],[Date]],2)&lt;7,0,SUM(OFFSET(Tableau1[[#This Row],[Temps de travail]],-7,,7))+COUNTA(OFFSET(Tableau1[[#This Row],[ CP / ABS]],-7,,7))*$F$4/5-$F$4)*24</f>
        <v>-35</v>
      </c>
    </row>
    <row r="209" spans="1:9" x14ac:dyDescent="0.35">
      <c r="A209" s="11" t="str">
        <f>IF(WEEKDAY(Tableau1[[#This Row],[Date]],2)=4,"semaine "&amp;_xlfn.ISOWEEKNUM(Tableau1[[#This Row],[Date]]),"")</f>
        <v/>
      </c>
      <c r="B209" s="12" t="str">
        <f>UPPER(TEXT(Tableau1[[#This Row],[Date]],"jjjj"))</f>
        <v>LUNDI</v>
      </c>
      <c r="C209" s="13">
        <f>$C$4+ROW()-ROW(Tableau1[[#Headers],[Date]])-1</f>
        <v>44032</v>
      </c>
      <c r="D209" s="9"/>
      <c r="E209" s="9"/>
      <c r="F209" s="9"/>
      <c r="G209" s="9">
        <f>Tableau1[[#This Row],[Fin ]]-Tableau1[[#This Row],[Pause]]-Tableau1[[#This Row],[Début ]]</f>
        <v>0</v>
      </c>
      <c r="H209" s="10"/>
      <c r="I209" s="17">
        <f ca="1">IF(WEEKDAY(Tableau1[[#This Row],[Date]],2)&lt;7,0,SUM(OFFSET(Tableau1[[#This Row],[Temps de travail]],-7,,7))+COUNTA(OFFSET(Tableau1[[#This Row],[ CP / ABS]],-7,,7))*$F$4/5-$F$4)*24</f>
        <v>0</v>
      </c>
    </row>
    <row r="210" spans="1:9" x14ac:dyDescent="0.35">
      <c r="A210" s="11" t="str">
        <f>IF(WEEKDAY(Tableau1[[#This Row],[Date]],2)=4,"semaine "&amp;_xlfn.ISOWEEKNUM(Tableau1[[#This Row],[Date]]),"")</f>
        <v/>
      </c>
      <c r="B210" s="12" t="str">
        <f>UPPER(TEXT(Tableau1[[#This Row],[Date]],"jjjj"))</f>
        <v>MARDI</v>
      </c>
      <c r="C210" s="13">
        <f>$C$4+ROW()-ROW(Tableau1[[#Headers],[Date]])-1</f>
        <v>44033</v>
      </c>
      <c r="D210" s="9"/>
      <c r="E210" s="9"/>
      <c r="F210" s="9"/>
      <c r="G210" s="9">
        <f>Tableau1[[#This Row],[Fin ]]-Tableau1[[#This Row],[Pause]]-Tableau1[[#This Row],[Début ]]</f>
        <v>0</v>
      </c>
      <c r="H210" s="10"/>
      <c r="I210" s="17">
        <f ca="1">IF(WEEKDAY(Tableau1[[#This Row],[Date]],2)&lt;7,0,SUM(OFFSET(Tableau1[[#This Row],[Temps de travail]],-7,,7))+COUNTA(OFFSET(Tableau1[[#This Row],[ CP / ABS]],-7,,7))*$F$4/5-$F$4)*24</f>
        <v>0</v>
      </c>
    </row>
    <row r="211" spans="1:9" x14ac:dyDescent="0.35">
      <c r="A211" s="11" t="str">
        <f>IF(WEEKDAY(Tableau1[[#This Row],[Date]],2)=4,"semaine "&amp;_xlfn.ISOWEEKNUM(Tableau1[[#This Row],[Date]]),"")</f>
        <v/>
      </c>
      <c r="B211" s="12" t="str">
        <f>UPPER(TEXT(Tableau1[[#This Row],[Date]],"jjjj"))</f>
        <v>MERCREDI</v>
      </c>
      <c r="C211" s="13">
        <f>$C$4+ROW()-ROW(Tableau1[[#Headers],[Date]])-1</f>
        <v>44034</v>
      </c>
      <c r="D211" s="9"/>
      <c r="E211" s="9"/>
      <c r="F211" s="9"/>
      <c r="G211" s="9">
        <f>Tableau1[[#This Row],[Fin ]]-Tableau1[[#This Row],[Pause]]-Tableau1[[#This Row],[Début ]]</f>
        <v>0</v>
      </c>
      <c r="H211" s="10"/>
      <c r="I211" s="17">
        <f ca="1">IF(WEEKDAY(Tableau1[[#This Row],[Date]],2)&lt;7,0,SUM(OFFSET(Tableau1[[#This Row],[Temps de travail]],-7,,7))+COUNTA(OFFSET(Tableau1[[#This Row],[ CP / ABS]],-7,,7))*$F$4/5-$F$4)*24</f>
        <v>0</v>
      </c>
    </row>
    <row r="212" spans="1:9" x14ac:dyDescent="0.35">
      <c r="A212" s="11" t="str">
        <f>IF(WEEKDAY(Tableau1[[#This Row],[Date]],2)=4,"semaine "&amp;_xlfn.ISOWEEKNUM(Tableau1[[#This Row],[Date]]),"")</f>
        <v>semaine 30</v>
      </c>
      <c r="B212" s="12" t="str">
        <f>UPPER(TEXT(Tableau1[[#This Row],[Date]],"jjjj"))</f>
        <v>JEUDI</v>
      </c>
      <c r="C212" s="13">
        <f>$C$4+ROW()-ROW(Tableau1[[#Headers],[Date]])-1</f>
        <v>44035</v>
      </c>
      <c r="D212" s="9"/>
      <c r="E212" s="9"/>
      <c r="F212" s="9"/>
      <c r="G212" s="9">
        <f>Tableau1[[#This Row],[Fin ]]-Tableau1[[#This Row],[Pause]]-Tableau1[[#This Row],[Début ]]</f>
        <v>0</v>
      </c>
      <c r="H212" s="10"/>
      <c r="I212" s="17">
        <f ca="1">IF(WEEKDAY(Tableau1[[#This Row],[Date]],2)&lt;7,0,SUM(OFFSET(Tableau1[[#This Row],[Temps de travail]],-7,,7))+COUNTA(OFFSET(Tableau1[[#This Row],[ CP / ABS]],-7,,7))*$F$4/5-$F$4)*24</f>
        <v>0</v>
      </c>
    </row>
    <row r="213" spans="1:9" x14ac:dyDescent="0.35">
      <c r="A213" s="11" t="str">
        <f>IF(WEEKDAY(Tableau1[[#This Row],[Date]],2)=4,"semaine "&amp;_xlfn.ISOWEEKNUM(Tableau1[[#This Row],[Date]]),"")</f>
        <v/>
      </c>
      <c r="B213" s="12" t="str">
        <f>UPPER(TEXT(Tableau1[[#This Row],[Date]],"jjjj"))</f>
        <v>VENDREDI</v>
      </c>
      <c r="C213" s="13">
        <f>$C$4+ROW()-ROW(Tableau1[[#Headers],[Date]])-1</f>
        <v>44036</v>
      </c>
      <c r="D213" s="9"/>
      <c r="E213" s="9"/>
      <c r="F213" s="9"/>
      <c r="G213" s="9">
        <f>Tableau1[[#This Row],[Fin ]]-Tableau1[[#This Row],[Pause]]-Tableau1[[#This Row],[Début ]]</f>
        <v>0</v>
      </c>
      <c r="H213" s="10"/>
      <c r="I213" s="17">
        <f ca="1">IF(WEEKDAY(Tableau1[[#This Row],[Date]],2)&lt;7,0,SUM(OFFSET(Tableau1[[#This Row],[Temps de travail]],-7,,7))+COUNTA(OFFSET(Tableau1[[#This Row],[ CP / ABS]],-7,,7))*$F$4/5-$F$4)*24</f>
        <v>0</v>
      </c>
    </row>
    <row r="214" spans="1:9" x14ac:dyDescent="0.35">
      <c r="A214" s="11" t="str">
        <f>IF(WEEKDAY(Tableau1[[#This Row],[Date]],2)=4,"semaine "&amp;_xlfn.ISOWEEKNUM(Tableau1[[#This Row],[Date]]),"")</f>
        <v/>
      </c>
      <c r="B214" s="12" t="str">
        <f>UPPER(TEXT(Tableau1[[#This Row],[Date]],"jjjj"))</f>
        <v>SAMEDI</v>
      </c>
      <c r="C214" s="13">
        <f>$C$4+ROW()-ROW(Tableau1[[#Headers],[Date]])-1</f>
        <v>44037</v>
      </c>
      <c r="D214" s="9"/>
      <c r="E214" s="9"/>
      <c r="F214" s="9"/>
      <c r="G214" s="9">
        <f>Tableau1[[#This Row],[Fin ]]-Tableau1[[#This Row],[Pause]]-Tableau1[[#This Row],[Début ]]</f>
        <v>0</v>
      </c>
      <c r="H214" s="10"/>
      <c r="I214" s="17">
        <f ca="1">IF(WEEKDAY(Tableau1[[#This Row],[Date]],2)&lt;7,0,SUM(OFFSET(Tableau1[[#This Row],[Temps de travail]],-7,,7))+COUNTA(OFFSET(Tableau1[[#This Row],[ CP / ABS]],-7,,7))*$F$4/5-$F$4)*24</f>
        <v>0</v>
      </c>
    </row>
    <row r="215" spans="1:9" x14ac:dyDescent="0.35">
      <c r="A215" s="11" t="str">
        <f>IF(WEEKDAY(Tableau1[[#This Row],[Date]],2)=4,"semaine "&amp;_xlfn.ISOWEEKNUM(Tableau1[[#This Row],[Date]]),"")</f>
        <v/>
      </c>
      <c r="B215" s="12" t="str">
        <f>UPPER(TEXT(Tableau1[[#This Row],[Date]],"jjjj"))</f>
        <v>DIMANCHE</v>
      </c>
      <c r="C215" s="13">
        <f>$C$4+ROW()-ROW(Tableau1[[#Headers],[Date]])-1</f>
        <v>44038</v>
      </c>
      <c r="D215" s="9"/>
      <c r="E215" s="9"/>
      <c r="F215" s="9"/>
      <c r="G215" s="9">
        <f>Tableau1[[#This Row],[Fin ]]-Tableau1[[#This Row],[Pause]]-Tableau1[[#This Row],[Début ]]</f>
        <v>0</v>
      </c>
      <c r="H215" s="10"/>
      <c r="I215" s="17">
        <f ca="1">IF(WEEKDAY(Tableau1[[#This Row],[Date]],2)&lt;7,0,SUM(OFFSET(Tableau1[[#This Row],[Temps de travail]],-7,,7))+COUNTA(OFFSET(Tableau1[[#This Row],[ CP / ABS]],-7,,7))*$F$4/5-$F$4)*24</f>
        <v>-35</v>
      </c>
    </row>
    <row r="216" spans="1:9" x14ac:dyDescent="0.35">
      <c r="A216" s="11" t="str">
        <f>IF(WEEKDAY(Tableau1[[#This Row],[Date]],2)=4,"semaine "&amp;_xlfn.ISOWEEKNUM(Tableau1[[#This Row],[Date]]),"")</f>
        <v/>
      </c>
      <c r="B216" s="12" t="str">
        <f>UPPER(TEXT(Tableau1[[#This Row],[Date]],"jjjj"))</f>
        <v>LUNDI</v>
      </c>
      <c r="C216" s="13">
        <f>$C$4+ROW()-ROW(Tableau1[[#Headers],[Date]])-1</f>
        <v>44039</v>
      </c>
      <c r="D216" s="9"/>
      <c r="E216" s="9"/>
      <c r="F216" s="9"/>
      <c r="G216" s="9">
        <f>Tableau1[[#This Row],[Fin ]]-Tableau1[[#This Row],[Pause]]-Tableau1[[#This Row],[Début ]]</f>
        <v>0</v>
      </c>
      <c r="H216" s="10"/>
      <c r="I216" s="17">
        <f ca="1">IF(WEEKDAY(Tableau1[[#This Row],[Date]],2)&lt;7,0,SUM(OFFSET(Tableau1[[#This Row],[Temps de travail]],-7,,7))+COUNTA(OFFSET(Tableau1[[#This Row],[ CP / ABS]],-7,,7))*$F$4/5-$F$4)*24</f>
        <v>0</v>
      </c>
    </row>
    <row r="217" spans="1:9" x14ac:dyDescent="0.35">
      <c r="A217" s="11" t="str">
        <f>IF(WEEKDAY(Tableau1[[#This Row],[Date]],2)=4,"semaine "&amp;_xlfn.ISOWEEKNUM(Tableau1[[#This Row],[Date]]),"")</f>
        <v/>
      </c>
      <c r="B217" s="12" t="str">
        <f>UPPER(TEXT(Tableau1[[#This Row],[Date]],"jjjj"))</f>
        <v>MARDI</v>
      </c>
      <c r="C217" s="13">
        <f>$C$4+ROW()-ROW(Tableau1[[#Headers],[Date]])-1</f>
        <v>44040</v>
      </c>
      <c r="D217" s="9"/>
      <c r="E217" s="9"/>
      <c r="F217" s="9"/>
      <c r="G217" s="9">
        <f>Tableau1[[#This Row],[Fin ]]-Tableau1[[#This Row],[Pause]]-Tableau1[[#This Row],[Début ]]</f>
        <v>0</v>
      </c>
      <c r="H217" s="10"/>
      <c r="I217" s="17">
        <f ca="1">IF(WEEKDAY(Tableau1[[#This Row],[Date]],2)&lt;7,0,SUM(OFFSET(Tableau1[[#This Row],[Temps de travail]],-7,,7))+COUNTA(OFFSET(Tableau1[[#This Row],[ CP / ABS]],-7,,7))*$F$4/5-$F$4)*24</f>
        <v>0</v>
      </c>
    </row>
    <row r="218" spans="1:9" x14ac:dyDescent="0.35">
      <c r="A218" s="11" t="str">
        <f>IF(WEEKDAY(Tableau1[[#This Row],[Date]],2)=4,"semaine "&amp;_xlfn.ISOWEEKNUM(Tableau1[[#This Row],[Date]]),"")</f>
        <v/>
      </c>
      <c r="B218" s="12" t="str">
        <f>UPPER(TEXT(Tableau1[[#This Row],[Date]],"jjjj"))</f>
        <v>MERCREDI</v>
      </c>
      <c r="C218" s="13">
        <f>$C$4+ROW()-ROW(Tableau1[[#Headers],[Date]])-1</f>
        <v>44041</v>
      </c>
      <c r="D218" s="9"/>
      <c r="E218" s="9"/>
      <c r="F218" s="9"/>
      <c r="G218" s="9">
        <f>Tableau1[[#This Row],[Fin ]]-Tableau1[[#This Row],[Pause]]-Tableau1[[#This Row],[Début ]]</f>
        <v>0</v>
      </c>
      <c r="H218" s="10"/>
      <c r="I218" s="17">
        <f ca="1">IF(WEEKDAY(Tableau1[[#This Row],[Date]],2)&lt;7,0,SUM(OFFSET(Tableau1[[#This Row],[Temps de travail]],-7,,7))+COUNTA(OFFSET(Tableau1[[#This Row],[ CP / ABS]],-7,,7))*$F$4/5-$F$4)*24</f>
        <v>0</v>
      </c>
    </row>
    <row r="219" spans="1:9" x14ac:dyDescent="0.35">
      <c r="A219" s="11" t="str">
        <f>IF(WEEKDAY(Tableau1[[#This Row],[Date]],2)=4,"semaine "&amp;_xlfn.ISOWEEKNUM(Tableau1[[#This Row],[Date]]),"")</f>
        <v>semaine 31</v>
      </c>
      <c r="B219" s="12" t="str">
        <f>UPPER(TEXT(Tableau1[[#This Row],[Date]],"jjjj"))</f>
        <v>JEUDI</v>
      </c>
      <c r="C219" s="13">
        <f>$C$4+ROW()-ROW(Tableau1[[#Headers],[Date]])-1</f>
        <v>44042</v>
      </c>
      <c r="D219" s="9"/>
      <c r="E219" s="9"/>
      <c r="F219" s="9"/>
      <c r="G219" s="9">
        <f>Tableau1[[#This Row],[Fin ]]-Tableau1[[#This Row],[Pause]]-Tableau1[[#This Row],[Début ]]</f>
        <v>0</v>
      </c>
      <c r="H219" s="10"/>
      <c r="I219" s="17">
        <f ca="1">IF(WEEKDAY(Tableau1[[#This Row],[Date]],2)&lt;7,0,SUM(OFFSET(Tableau1[[#This Row],[Temps de travail]],-7,,7))+COUNTA(OFFSET(Tableau1[[#This Row],[ CP / ABS]],-7,,7))*$F$4/5-$F$4)*24</f>
        <v>0</v>
      </c>
    </row>
    <row r="220" spans="1:9" x14ac:dyDescent="0.35">
      <c r="A220" s="11" t="str">
        <f>IF(WEEKDAY(Tableau1[[#This Row],[Date]],2)=4,"semaine "&amp;_xlfn.ISOWEEKNUM(Tableau1[[#This Row],[Date]]),"")</f>
        <v/>
      </c>
      <c r="B220" s="12" t="str">
        <f>UPPER(TEXT(Tableau1[[#This Row],[Date]],"jjjj"))</f>
        <v>VENDREDI</v>
      </c>
      <c r="C220" s="13">
        <f>$C$4+ROW()-ROW(Tableau1[[#Headers],[Date]])-1</f>
        <v>44043</v>
      </c>
      <c r="D220" s="9"/>
      <c r="E220" s="9"/>
      <c r="F220" s="9"/>
      <c r="G220" s="9">
        <f>Tableau1[[#This Row],[Fin ]]-Tableau1[[#This Row],[Pause]]-Tableau1[[#This Row],[Début ]]</f>
        <v>0</v>
      </c>
      <c r="H220" s="10"/>
      <c r="I220" s="17">
        <f ca="1">IF(WEEKDAY(Tableau1[[#This Row],[Date]],2)&lt;7,0,SUM(OFFSET(Tableau1[[#This Row],[Temps de travail]],-7,,7))+COUNTA(OFFSET(Tableau1[[#This Row],[ CP / ABS]],-7,,7))*$F$4/5-$F$4)*24</f>
        <v>0</v>
      </c>
    </row>
    <row r="221" spans="1:9" x14ac:dyDescent="0.35">
      <c r="A221" s="11" t="str">
        <f>IF(WEEKDAY(Tableau1[[#This Row],[Date]],2)=4,"semaine "&amp;_xlfn.ISOWEEKNUM(Tableau1[[#This Row],[Date]]),"")</f>
        <v/>
      </c>
      <c r="B221" s="12" t="str">
        <f>UPPER(TEXT(Tableau1[[#This Row],[Date]],"jjjj"))</f>
        <v>SAMEDI</v>
      </c>
      <c r="C221" s="13">
        <f>$C$4+ROW()-ROW(Tableau1[[#Headers],[Date]])-1</f>
        <v>44044</v>
      </c>
      <c r="D221" s="9"/>
      <c r="E221" s="9"/>
      <c r="F221" s="9"/>
      <c r="G221" s="9">
        <f>Tableau1[[#This Row],[Fin ]]-Tableau1[[#This Row],[Pause]]-Tableau1[[#This Row],[Début ]]</f>
        <v>0</v>
      </c>
      <c r="H221" s="10"/>
      <c r="I221" s="17">
        <f ca="1">IF(WEEKDAY(Tableau1[[#This Row],[Date]],2)&lt;7,0,SUM(OFFSET(Tableau1[[#This Row],[Temps de travail]],-7,,7))+COUNTA(OFFSET(Tableau1[[#This Row],[ CP / ABS]],-7,,7))*$F$4/5-$F$4)*24</f>
        <v>0</v>
      </c>
    </row>
    <row r="222" spans="1:9" x14ac:dyDescent="0.35">
      <c r="A222" s="11" t="str">
        <f>IF(WEEKDAY(Tableau1[[#This Row],[Date]],2)=4,"semaine "&amp;_xlfn.ISOWEEKNUM(Tableau1[[#This Row],[Date]]),"")</f>
        <v/>
      </c>
      <c r="B222" s="12" t="str">
        <f>UPPER(TEXT(Tableau1[[#This Row],[Date]],"jjjj"))</f>
        <v>DIMANCHE</v>
      </c>
      <c r="C222" s="13">
        <f>$C$4+ROW()-ROW(Tableau1[[#Headers],[Date]])-1</f>
        <v>44045</v>
      </c>
      <c r="D222" s="9"/>
      <c r="E222" s="9"/>
      <c r="F222" s="9"/>
      <c r="G222" s="9">
        <f>Tableau1[[#This Row],[Fin ]]-Tableau1[[#This Row],[Pause]]-Tableau1[[#This Row],[Début ]]</f>
        <v>0</v>
      </c>
      <c r="H222" s="10"/>
      <c r="I222" s="17">
        <f ca="1">IF(WEEKDAY(Tableau1[[#This Row],[Date]],2)&lt;7,0,SUM(OFFSET(Tableau1[[#This Row],[Temps de travail]],-7,,7))+COUNTA(OFFSET(Tableau1[[#This Row],[ CP / ABS]],-7,,7))*$F$4/5-$F$4)*24</f>
        <v>-35</v>
      </c>
    </row>
    <row r="223" spans="1:9" x14ac:dyDescent="0.35">
      <c r="A223" s="11" t="str">
        <f>IF(WEEKDAY(Tableau1[[#This Row],[Date]],2)=4,"semaine "&amp;_xlfn.ISOWEEKNUM(Tableau1[[#This Row],[Date]]),"")</f>
        <v/>
      </c>
      <c r="B223" s="12" t="str">
        <f>UPPER(TEXT(Tableau1[[#This Row],[Date]],"jjjj"))</f>
        <v>LUNDI</v>
      </c>
      <c r="C223" s="13">
        <f>$C$4+ROW()-ROW(Tableau1[[#Headers],[Date]])-1</f>
        <v>44046</v>
      </c>
      <c r="D223" s="9"/>
      <c r="E223" s="9"/>
      <c r="F223" s="9"/>
      <c r="G223" s="9">
        <f>Tableau1[[#This Row],[Fin ]]-Tableau1[[#This Row],[Pause]]-Tableau1[[#This Row],[Début ]]</f>
        <v>0</v>
      </c>
      <c r="H223" s="10"/>
      <c r="I223" s="17">
        <f ca="1">IF(WEEKDAY(Tableau1[[#This Row],[Date]],2)&lt;7,0,SUM(OFFSET(Tableau1[[#This Row],[Temps de travail]],-7,,7))+COUNTA(OFFSET(Tableau1[[#This Row],[ CP / ABS]],-7,,7))*$F$4/5-$F$4)*24</f>
        <v>0</v>
      </c>
    </row>
    <row r="224" spans="1:9" x14ac:dyDescent="0.35">
      <c r="A224" s="11" t="str">
        <f>IF(WEEKDAY(Tableau1[[#This Row],[Date]],2)=4,"semaine "&amp;_xlfn.ISOWEEKNUM(Tableau1[[#This Row],[Date]]),"")</f>
        <v/>
      </c>
      <c r="B224" s="12" t="str">
        <f>UPPER(TEXT(Tableau1[[#This Row],[Date]],"jjjj"))</f>
        <v>MARDI</v>
      </c>
      <c r="C224" s="13">
        <f>$C$4+ROW()-ROW(Tableau1[[#Headers],[Date]])-1</f>
        <v>44047</v>
      </c>
      <c r="D224" s="9"/>
      <c r="E224" s="9"/>
      <c r="F224" s="9"/>
      <c r="G224" s="9">
        <f>Tableau1[[#This Row],[Fin ]]-Tableau1[[#This Row],[Pause]]-Tableau1[[#This Row],[Début ]]</f>
        <v>0</v>
      </c>
      <c r="H224" s="10"/>
      <c r="I224" s="17">
        <f ca="1">IF(WEEKDAY(Tableau1[[#This Row],[Date]],2)&lt;7,0,SUM(OFFSET(Tableau1[[#This Row],[Temps de travail]],-7,,7))+COUNTA(OFFSET(Tableau1[[#This Row],[ CP / ABS]],-7,,7))*$F$4/5-$F$4)*24</f>
        <v>0</v>
      </c>
    </row>
    <row r="225" spans="1:9" x14ac:dyDescent="0.35">
      <c r="A225" s="11" t="str">
        <f>IF(WEEKDAY(Tableau1[[#This Row],[Date]],2)=4,"semaine "&amp;_xlfn.ISOWEEKNUM(Tableau1[[#This Row],[Date]]),"")</f>
        <v/>
      </c>
      <c r="B225" s="12" t="str">
        <f>UPPER(TEXT(Tableau1[[#This Row],[Date]],"jjjj"))</f>
        <v>MERCREDI</v>
      </c>
      <c r="C225" s="13">
        <f>$C$4+ROW()-ROW(Tableau1[[#Headers],[Date]])-1</f>
        <v>44048</v>
      </c>
      <c r="D225" s="9"/>
      <c r="E225" s="9"/>
      <c r="F225" s="9"/>
      <c r="G225" s="9">
        <f>Tableau1[[#This Row],[Fin ]]-Tableau1[[#This Row],[Pause]]-Tableau1[[#This Row],[Début ]]</f>
        <v>0</v>
      </c>
      <c r="H225" s="10"/>
      <c r="I225" s="17">
        <f ca="1">IF(WEEKDAY(Tableau1[[#This Row],[Date]],2)&lt;7,0,SUM(OFFSET(Tableau1[[#This Row],[Temps de travail]],-7,,7))+COUNTA(OFFSET(Tableau1[[#This Row],[ CP / ABS]],-7,,7))*$F$4/5-$F$4)*24</f>
        <v>0</v>
      </c>
    </row>
    <row r="226" spans="1:9" x14ac:dyDescent="0.35">
      <c r="A226" s="11" t="str">
        <f>IF(WEEKDAY(Tableau1[[#This Row],[Date]],2)=4,"semaine "&amp;_xlfn.ISOWEEKNUM(Tableau1[[#This Row],[Date]]),"")</f>
        <v>semaine 32</v>
      </c>
      <c r="B226" s="12" t="str">
        <f>UPPER(TEXT(Tableau1[[#This Row],[Date]],"jjjj"))</f>
        <v>JEUDI</v>
      </c>
      <c r="C226" s="13">
        <f>$C$4+ROW()-ROW(Tableau1[[#Headers],[Date]])-1</f>
        <v>44049</v>
      </c>
      <c r="D226" s="9"/>
      <c r="E226" s="9"/>
      <c r="F226" s="9"/>
      <c r="G226" s="9">
        <f>Tableau1[[#This Row],[Fin ]]-Tableau1[[#This Row],[Pause]]-Tableau1[[#This Row],[Début ]]</f>
        <v>0</v>
      </c>
      <c r="H226" s="10"/>
      <c r="I226" s="17">
        <f ca="1">IF(WEEKDAY(Tableau1[[#This Row],[Date]],2)&lt;7,0,SUM(OFFSET(Tableau1[[#This Row],[Temps de travail]],-7,,7))+COUNTA(OFFSET(Tableau1[[#This Row],[ CP / ABS]],-7,,7))*$F$4/5-$F$4)*24</f>
        <v>0</v>
      </c>
    </row>
    <row r="227" spans="1:9" x14ac:dyDescent="0.35">
      <c r="A227" s="11" t="str">
        <f>IF(WEEKDAY(Tableau1[[#This Row],[Date]],2)=4,"semaine "&amp;_xlfn.ISOWEEKNUM(Tableau1[[#This Row],[Date]]),"")</f>
        <v/>
      </c>
      <c r="B227" s="12" t="str">
        <f>UPPER(TEXT(Tableau1[[#This Row],[Date]],"jjjj"))</f>
        <v>VENDREDI</v>
      </c>
      <c r="C227" s="13">
        <f>$C$4+ROW()-ROW(Tableau1[[#Headers],[Date]])-1</f>
        <v>44050</v>
      </c>
      <c r="D227" s="9"/>
      <c r="E227" s="9"/>
      <c r="F227" s="9"/>
      <c r="G227" s="9">
        <f>Tableau1[[#This Row],[Fin ]]-Tableau1[[#This Row],[Pause]]-Tableau1[[#This Row],[Début ]]</f>
        <v>0</v>
      </c>
      <c r="H227" s="10"/>
      <c r="I227" s="17">
        <f ca="1">IF(WEEKDAY(Tableau1[[#This Row],[Date]],2)&lt;7,0,SUM(OFFSET(Tableau1[[#This Row],[Temps de travail]],-7,,7))+COUNTA(OFFSET(Tableau1[[#This Row],[ CP / ABS]],-7,,7))*$F$4/5-$F$4)*24</f>
        <v>0</v>
      </c>
    </row>
    <row r="228" spans="1:9" x14ac:dyDescent="0.35">
      <c r="A228" s="11" t="str">
        <f>IF(WEEKDAY(Tableau1[[#This Row],[Date]],2)=4,"semaine "&amp;_xlfn.ISOWEEKNUM(Tableau1[[#This Row],[Date]]),"")</f>
        <v/>
      </c>
      <c r="B228" s="12" t="str">
        <f>UPPER(TEXT(Tableau1[[#This Row],[Date]],"jjjj"))</f>
        <v>SAMEDI</v>
      </c>
      <c r="C228" s="13">
        <f>$C$4+ROW()-ROW(Tableau1[[#Headers],[Date]])-1</f>
        <v>44051</v>
      </c>
      <c r="D228" s="9"/>
      <c r="E228" s="9"/>
      <c r="F228" s="9"/>
      <c r="G228" s="9">
        <f>Tableau1[[#This Row],[Fin ]]-Tableau1[[#This Row],[Pause]]-Tableau1[[#This Row],[Début ]]</f>
        <v>0</v>
      </c>
      <c r="H228" s="10"/>
      <c r="I228" s="17">
        <f ca="1">IF(WEEKDAY(Tableau1[[#This Row],[Date]],2)&lt;7,0,SUM(OFFSET(Tableau1[[#This Row],[Temps de travail]],-7,,7))+COUNTA(OFFSET(Tableau1[[#This Row],[ CP / ABS]],-7,,7))*$F$4/5-$F$4)*24</f>
        <v>0</v>
      </c>
    </row>
    <row r="229" spans="1:9" x14ac:dyDescent="0.35">
      <c r="A229" s="11" t="str">
        <f>IF(WEEKDAY(Tableau1[[#This Row],[Date]],2)=4,"semaine "&amp;_xlfn.ISOWEEKNUM(Tableau1[[#This Row],[Date]]),"")</f>
        <v/>
      </c>
      <c r="B229" s="12" t="str">
        <f>UPPER(TEXT(Tableau1[[#This Row],[Date]],"jjjj"))</f>
        <v>DIMANCHE</v>
      </c>
      <c r="C229" s="13">
        <f>$C$4+ROW()-ROW(Tableau1[[#Headers],[Date]])-1</f>
        <v>44052</v>
      </c>
      <c r="D229" s="9"/>
      <c r="E229" s="9"/>
      <c r="F229" s="9"/>
      <c r="G229" s="9">
        <f>Tableau1[[#This Row],[Fin ]]-Tableau1[[#This Row],[Pause]]-Tableau1[[#This Row],[Début ]]</f>
        <v>0</v>
      </c>
      <c r="H229" s="10"/>
      <c r="I229" s="17">
        <f ca="1">IF(WEEKDAY(Tableau1[[#This Row],[Date]],2)&lt;7,0,SUM(OFFSET(Tableau1[[#This Row],[Temps de travail]],-7,,7))+COUNTA(OFFSET(Tableau1[[#This Row],[ CP / ABS]],-7,,7))*$F$4/5-$F$4)*24</f>
        <v>-35</v>
      </c>
    </row>
    <row r="230" spans="1:9" x14ac:dyDescent="0.35">
      <c r="A230" s="11" t="str">
        <f>IF(WEEKDAY(Tableau1[[#This Row],[Date]],2)=4,"semaine "&amp;_xlfn.ISOWEEKNUM(Tableau1[[#This Row],[Date]]),"")</f>
        <v/>
      </c>
      <c r="B230" s="12" t="str">
        <f>UPPER(TEXT(Tableau1[[#This Row],[Date]],"jjjj"))</f>
        <v>LUNDI</v>
      </c>
      <c r="C230" s="13">
        <f>$C$4+ROW()-ROW(Tableau1[[#Headers],[Date]])-1</f>
        <v>44053</v>
      </c>
      <c r="D230" s="9"/>
      <c r="E230" s="9"/>
      <c r="F230" s="9"/>
      <c r="G230" s="9">
        <f>Tableau1[[#This Row],[Fin ]]-Tableau1[[#This Row],[Pause]]-Tableau1[[#This Row],[Début ]]</f>
        <v>0</v>
      </c>
      <c r="H230" s="10"/>
      <c r="I230" s="17">
        <f ca="1">IF(WEEKDAY(Tableau1[[#This Row],[Date]],2)&lt;7,0,SUM(OFFSET(Tableau1[[#This Row],[Temps de travail]],-7,,7))+COUNTA(OFFSET(Tableau1[[#This Row],[ CP / ABS]],-7,,7))*$F$4/5-$F$4)*24</f>
        <v>0</v>
      </c>
    </row>
    <row r="231" spans="1:9" x14ac:dyDescent="0.35">
      <c r="A231" s="11" t="str">
        <f>IF(WEEKDAY(Tableau1[[#This Row],[Date]],2)=4,"semaine "&amp;_xlfn.ISOWEEKNUM(Tableau1[[#This Row],[Date]]),"")</f>
        <v/>
      </c>
      <c r="B231" s="12" t="str">
        <f>UPPER(TEXT(Tableau1[[#This Row],[Date]],"jjjj"))</f>
        <v>MARDI</v>
      </c>
      <c r="C231" s="13">
        <f>$C$4+ROW()-ROW(Tableau1[[#Headers],[Date]])-1</f>
        <v>44054</v>
      </c>
      <c r="D231" s="9"/>
      <c r="E231" s="9"/>
      <c r="F231" s="9"/>
      <c r="G231" s="9">
        <f>Tableau1[[#This Row],[Fin ]]-Tableau1[[#This Row],[Pause]]-Tableau1[[#This Row],[Début ]]</f>
        <v>0</v>
      </c>
      <c r="H231" s="10"/>
      <c r="I231" s="17">
        <f ca="1">IF(WEEKDAY(Tableau1[[#This Row],[Date]],2)&lt;7,0,SUM(OFFSET(Tableau1[[#This Row],[Temps de travail]],-7,,7))+COUNTA(OFFSET(Tableau1[[#This Row],[ CP / ABS]],-7,,7))*$F$4/5-$F$4)*24</f>
        <v>0</v>
      </c>
    </row>
    <row r="232" spans="1:9" x14ac:dyDescent="0.35">
      <c r="A232" s="11" t="str">
        <f>IF(WEEKDAY(Tableau1[[#This Row],[Date]],2)=4,"semaine "&amp;_xlfn.ISOWEEKNUM(Tableau1[[#This Row],[Date]]),"")</f>
        <v/>
      </c>
      <c r="B232" s="12" t="str">
        <f>UPPER(TEXT(Tableau1[[#This Row],[Date]],"jjjj"))</f>
        <v>MERCREDI</v>
      </c>
      <c r="C232" s="13">
        <f>$C$4+ROW()-ROW(Tableau1[[#Headers],[Date]])-1</f>
        <v>44055</v>
      </c>
      <c r="D232" s="9"/>
      <c r="E232" s="9"/>
      <c r="F232" s="9"/>
      <c r="G232" s="9">
        <f>Tableau1[[#This Row],[Fin ]]-Tableau1[[#This Row],[Pause]]-Tableau1[[#This Row],[Début ]]</f>
        <v>0</v>
      </c>
      <c r="H232" s="10"/>
      <c r="I232" s="17">
        <f ca="1">IF(WEEKDAY(Tableau1[[#This Row],[Date]],2)&lt;7,0,SUM(OFFSET(Tableau1[[#This Row],[Temps de travail]],-7,,7))+COUNTA(OFFSET(Tableau1[[#This Row],[ CP / ABS]],-7,,7))*$F$4/5-$F$4)*24</f>
        <v>0</v>
      </c>
    </row>
    <row r="233" spans="1:9" x14ac:dyDescent="0.35">
      <c r="A233" s="11" t="str">
        <f>IF(WEEKDAY(Tableau1[[#This Row],[Date]],2)=4,"semaine "&amp;_xlfn.ISOWEEKNUM(Tableau1[[#This Row],[Date]]),"")</f>
        <v>semaine 33</v>
      </c>
      <c r="B233" s="12" t="str">
        <f>UPPER(TEXT(Tableau1[[#This Row],[Date]],"jjjj"))</f>
        <v>JEUDI</v>
      </c>
      <c r="C233" s="13">
        <f>$C$4+ROW()-ROW(Tableau1[[#Headers],[Date]])-1</f>
        <v>44056</v>
      </c>
      <c r="D233" s="9"/>
      <c r="E233" s="9"/>
      <c r="F233" s="9"/>
      <c r="G233" s="9">
        <f>Tableau1[[#This Row],[Fin ]]-Tableau1[[#This Row],[Pause]]-Tableau1[[#This Row],[Début ]]</f>
        <v>0</v>
      </c>
      <c r="H233" s="10"/>
      <c r="I233" s="17">
        <f ca="1">IF(WEEKDAY(Tableau1[[#This Row],[Date]],2)&lt;7,0,SUM(OFFSET(Tableau1[[#This Row],[Temps de travail]],-7,,7))+COUNTA(OFFSET(Tableau1[[#This Row],[ CP / ABS]],-7,,7))*$F$4/5-$F$4)*24</f>
        <v>0</v>
      </c>
    </row>
    <row r="234" spans="1:9" x14ac:dyDescent="0.35">
      <c r="A234" s="11" t="str">
        <f>IF(WEEKDAY(Tableau1[[#This Row],[Date]],2)=4,"semaine "&amp;_xlfn.ISOWEEKNUM(Tableau1[[#This Row],[Date]]),"")</f>
        <v/>
      </c>
      <c r="B234" s="12" t="str">
        <f>UPPER(TEXT(Tableau1[[#This Row],[Date]],"jjjj"))</f>
        <v>VENDREDI</v>
      </c>
      <c r="C234" s="13">
        <f>$C$4+ROW()-ROW(Tableau1[[#Headers],[Date]])-1</f>
        <v>44057</v>
      </c>
      <c r="D234" s="9"/>
      <c r="E234" s="9"/>
      <c r="F234" s="9"/>
      <c r="G234" s="9">
        <f>Tableau1[[#This Row],[Fin ]]-Tableau1[[#This Row],[Pause]]-Tableau1[[#This Row],[Début ]]</f>
        <v>0</v>
      </c>
      <c r="H234" s="10"/>
      <c r="I234" s="17">
        <f ca="1">IF(WEEKDAY(Tableau1[[#This Row],[Date]],2)&lt;7,0,SUM(OFFSET(Tableau1[[#This Row],[Temps de travail]],-7,,7))+COUNTA(OFFSET(Tableau1[[#This Row],[ CP / ABS]],-7,,7))*$F$4/5-$F$4)*24</f>
        <v>0</v>
      </c>
    </row>
    <row r="235" spans="1:9" x14ac:dyDescent="0.35">
      <c r="A235" s="11" t="str">
        <f>IF(WEEKDAY(Tableau1[[#This Row],[Date]],2)=4,"semaine "&amp;_xlfn.ISOWEEKNUM(Tableau1[[#This Row],[Date]]),"")</f>
        <v/>
      </c>
      <c r="B235" s="12" t="str">
        <f>UPPER(TEXT(Tableau1[[#This Row],[Date]],"jjjj"))</f>
        <v>SAMEDI</v>
      </c>
      <c r="C235" s="13">
        <f>$C$4+ROW()-ROW(Tableau1[[#Headers],[Date]])-1</f>
        <v>44058</v>
      </c>
      <c r="D235" s="9"/>
      <c r="E235" s="9"/>
      <c r="F235" s="9"/>
      <c r="G235" s="9">
        <f>Tableau1[[#This Row],[Fin ]]-Tableau1[[#This Row],[Pause]]-Tableau1[[#This Row],[Début ]]</f>
        <v>0</v>
      </c>
      <c r="H235" s="10"/>
      <c r="I235" s="17">
        <f ca="1">IF(WEEKDAY(Tableau1[[#This Row],[Date]],2)&lt;7,0,SUM(OFFSET(Tableau1[[#This Row],[Temps de travail]],-7,,7))+COUNTA(OFFSET(Tableau1[[#This Row],[ CP / ABS]],-7,,7))*$F$4/5-$F$4)*24</f>
        <v>0</v>
      </c>
    </row>
    <row r="236" spans="1:9" x14ac:dyDescent="0.35">
      <c r="A236" s="11" t="str">
        <f>IF(WEEKDAY(Tableau1[[#This Row],[Date]],2)=4,"semaine "&amp;_xlfn.ISOWEEKNUM(Tableau1[[#This Row],[Date]]),"")</f>
        <v/>
      </c>
      <c r="B236" s="12" t="str">
        <f>UPPER(TEXT(Tableau1[[#This Row],[Date]],"jjjj"))</f>
        <v>DIMANCHE</v>
      </c>
      <c r="C236" s="13">
        <f>$C$4+ROW()-ROW(Tableau1[[#Headers],[Date]])-1</f>
        <v>44059</v>
      </c>
      <c r="D236" s="9"/>
      <c r="E236" s="9"/>
      <c r="F236" s="9"/>
      <c r="G236" s="9">
        <f>Tableau1[[#This Row],[Fin ]]-Tableau1[[#This Row],[Pause]]-Tableau1[[#This Row],[Début ]]</f>
        <v>0</v>
      </c>
      <c r="H236" s="10"/>
      <c r="I236" s="17">
        <f ca="1">IF(WEEKDAY(Tableau1[[#This Row],[Date]],2)&lt;7,0,SUM(OFFSET(Tableau1[[#This Row],[Temps de travail]],-7,,7))+COUNTA(OFFSET(Tableau1[[#This Row],[ CP / ABS]],-7,,7))*$F$4/5-$F$4)*24</f>
        <v>-35</v>
      </c>
    </row>
    <row r="237" spans="1:9" x14ac:dyDescent="0.35">
      <c r="A237" s="11" t="str">
        <f>IF(WEEKDAY(Tableau1[[#This Row],[Date]],2)=4,"semaine "&amp;_xlfn.ISOWEEKNUM(Tableau1[[#This Row],[Date]]),"")</f>
        <v/>
      </c>
      <c r="B237" s="12" t="str">
        <f>UPPER(TEXT(Tableau1[[#This Row],[Date]],"jjjj"))</f>
        <v>LUNDI</v>
      </c>
      <c r="C237" s="13">
        <f>$C$4+ROW()-ROW(Tableau1[[#Headers],[Date]])-1</f>
        <v>44060</v>
      </c>
      <c r="D237" s="9"/>
      <c r="E237" s="9"/>
      <c r="F237" s="9"/>
      <c r="G237" s="9">
        <f>Tableau1[[#This Row],[Fin ]]-Tableau1[[#This Row],[Pause]]-Tableau1[[#This Row],[Début ]]</f>
        <v>0</v>
      </c>
      <c r="H237" s="10"/>
      <c r="I237" s="17">
        <f ca="1">IF(WEEKDAY(Tableau1[[#This Row],[Date]],2)&lt;7,0,SUM(OFFSET(Tableau1[[#This Row],[Temps de travail]],-7,,7))+COUNTA(OFFSET(Tableau1[[#This Row],[ CP / ABS]],-7,,7))*$F$4/5-$F$4)*24</f>
        <v>0</v>
      </c>
    </row>
    <row r="238" spans="1:9" x14ac:dyDescent="0.35">
      <c r="A238" s="11" t="str">
        <f>IF(WEEKDAY(Tableau1[[#This Row],[Date]],2)=4,"semaine "&amp;_xlfn.ISOWEEKNUM(Tableau1[[#This Row],[Date]]),"")</f>
        <v/>
      </c>
      <c r="B238" s="12" t="str">
        <f>UPPER(TEXT(Tableau1[[#This Row],[Date]],"jjjj"))</f>
        <v>MARDI</v>
      </c>
      <c r="C238" s="13">
        <f>$C$4+ROW()-ROW(Tableau1[[#Headers],[Date]])-1</f>
        <v>44061</v>
      </c>
      <c r="D238" s="9"/>
      <c r="E238" s="9"/>
      <c r="F238" s="9"/>
      <c r="G238" s="9">
        <f>Tableau1[[#This Row],[Fin ]]-Tableau1[[#This Row],[Pause]]-Tableau1[[#This Row],[Début ]]</f>
        <v>0</v>
      </c>
      <c r="H238" s="10"/>
      <c r="I238" s="17">
        <f ca="1">IF(WEEKDAY(Tableau1[[#This Row],[Date]],2)&lt;7,0,SUM(OFFSET(Tableau1[[#This Row],[Temps de travail]],-7,,7))+COUNTA(OFFSET(Tableau1[[#This Row],[ CP / ABS]],-7,,7))*$F$4/5-$F$4)*24</f>
        <v>0</v>
      </c>
    </row>
  </sheetData>
  <mergeCells count="4">
    <mergeCell ref="B1:G1"/>
    <mergeCell ref="E2:G2"/>
    <mergeCell ref="D3:F3"/>
    <mergeCell ref="B2:D2"/>
  </mergeCells>
  <conditionalFormatting sqref="F4">
    <cfRule type="colorScale" priority="4">
      <colorScale>
        <cfvo type="num" val="&quot;H2 &lt; I2&quot;"/>
        <cfvo type="num" val="0"/>
        <cfvo type="num" val="&quot;I2 &gt; H2&quot;"/>
        <color rgb="FFF8696B"/>
        <color rgb="FFFFEB84"/>
        <color rgb="FF63BE7B"/>
      </colorScale>
    </cfRule>
  </conditionalFormatting>
  <conditionalFormatting sqref="A6:I238">
    <cfRule type="expression" dxfId="14" priority="2">
      <formula>WEEKDAY($C6,2)=7</formula>
    </cfRule>
  </conditionalFormatting>
  <conditionalFormatting sqref="B6:G238">
    <cfRule type="expression" dxfId="13" priority="1">
      <formula>WEEKDAY($C6,2)=7</formula>
    </cfRule>
  </conditionalFormatting>
  <dataValidations count="1">
    <dataValidation type="list" allowBlank="1" showInputMessage="1" showErrorMessage="1" sqref="H6:H238">
      <formula1>$K$6:$K$8</formula1>
    </dataValidation>
  </dataValidations>
  <pageMargins left="0" right="0" top="0" bottom="0" header="0" footer="0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41"/>
  <sheetViews>
    <sheetView workbookViewId="0">
      <selection activeCell="B3" sqref="B3"/>
    </sheetView>
  </sheetViews>
  <sheetFormatPr baseColWidth="10" defaultRowHeight="14.5" x14ac:dyDescent="0.35"/>
  <cols>
    <col min="2" max="2" width="14.81640625" bestFit="1" customWidth="1"/>
    <col min="7" max="7" width="11.453125" bestFit="1" customWidth="1"/>
    <col min="11" max="12" width="0" hidden="1" customWidth="1"/>
  </cols>
  <sheetData>
    <row r="1" spans="1:12" x14ac:dyDescent="0.35">
      <c r="K1" s="26" t="s">
        <v>18</v>
      </c>
      <c r="L1" s="26" t="s">
        <v>18</v>
      </c>
    </row>
    <row r="2" spans="1:12" x14ac:dyDescent="0.35">
      <c r="K2" s="27" t="str">
        <f>"&gt;="&amp;EOMONTH($B$3,-1)+1</f>
        <v>&gt;=43831</v>
      </c>
      <c r="L2" s="27" t="str">
        <f>"&lt;="&amp;EOMONTH($B$3,0)</f>
        <v>&lt;=43861</v>
      </c>
    </row>
    <row r="3" spans="1:12" ht="21" x14ac:dyDescent="0.5">
      <c r="A3" s="28" t="s">
        <v>24</v>
      </c>
      <c r="B3" s="32">
        <v>43831</v>
      </c>
      <c r="C3" s="28"/>
      <c r="D3" s="28" t="str">
        <f>PRENOM</f>
        <v xml:space="preserve">EMILIE </v>
      </c>
      <c r="E3" s="28"/>
      <c r="F3" s="28" t="str">
        <f>'saisie des heures'!E2</f>
        <v>STAROSTA</v>
      </c>
    </row>
    <row r="4" spans="1:12" s="28" customFormat="1" ht="21" x14ac:dyDescent="0.5"/>
    <row r="5" spans="1:12" s="31" customFormat="1" ht="18.5" x14ac:dyDescent="0.45">
      <c r="G5" s="38">
        <f ca="1">SUM(OFFSET(G6,2,,31))*24</f>
        <v>159.99999999999989</v>
      </c>
      <c r="H5" s="39">
        <f ca="1">COUNTA(OFFSET(H6,2,,31))</f>
        <v>1</v>
      </c>
      <c r="I5" s="38">
        <f ca="1">SUM(OFFSET(I6,2,,31))</f>
        <v>9.9999999999999751</v>
      </c>
    </row>
    <row r="6" spans="1:12" ht="15" thickBot="1" x14ac:dyDescent="0.4"/>
    <row r="7" spans="1:12" ht="51.5" thickBot="1" x14ac:dyDescent="0.4">
      <c r="A7" s="6" t="s">
        <v>21</v>
      </c>
      <c r="B7" s="6" t="s">
        <v>20</v>
      </c>
      <c r="C7" s="6" t="s">
        <v>18</v>
      </c>
      <c r="D7" s="6" t="s">
        <v>3</v>
      </c>
      <c r="E7" s="6" t="s">
        <v>4</v>
      </c>
      <c r="F7" s="6" t="s">
        <v>5</v>
      </c>
      <c r="G7" s="7" t="s">
        <v>6</v>
      </c>
      <c r="H7" s="8" t="s">
        <v>7</v>
      </c>
      <c r="I7" s="19" t="s">
        <v>19</v>
      </c>
    </row>
    <row r="8" spans="1:12" x14ac:dyDescent="0.35">
      <c r="A8" s="11" t="s">
        <v>25</v>
      </c>
      <c r="B8" s="12" t="s">
        <v>10</v>
      </c>
      <c r="C8" s="13">
        <v>43831</v>
      </c>
      <c r="D8" s="9">
        <v>0.20833333333333334</v>
      </c>
      <c r="E8" s="9">
        <v>0.625</v>
      </c>
      <c r="F8" s="9">
        <v>8.3333333333333329E-2</v>
      </c>
      <c r="G8" s="9">
        <v>0.33333333333333326</v>
      </c>
      <c r="H8" s="10"/>
      <c r="I8" s="17">
        <v>0</v>
      </c>
    </row>
    <row r="9" spans="1:12" x14ac:dyDescent="0.35">
      <c r="A9" s="11" t="s">
        <v>27</v>
      </c>
      <c r="B9" s="12" t="s">
        <v>11</v>
      </c>
      <c r="C9" s="13">
        <v>43832</v>
      </c>
      <c r="D9" s="9">
        <v>0.20833333333333334</v>
      </c>
      <c r="E9" s="9">
        <v>0.625</v>
      </c>
      <c r="F9" s="9">
        <v>8.3333333333333329E-2</v>
      </c>
      <c r="G9" s="9">
        <v>0.33333333333333326</v>
      </c>
      <c r="H9" s="10"/>
      <c r="I9" s="17">
        <v>0</v>
      </c>
    </row>
    <row r="10" spans="1:12" x14ac:dyDescent="0.35">
      <c r="A10" s="11" t="s">
        <v>25</v>
      </c>
      <c r="B10" s="12" t="s">
        <v>12</v>
      </c>
      <c r="C10" s="13">
        <v>43833</v>
      </c>
      <c r="D10" s="9"/>
      <c r="E10" s="9"/>
      <c r="F10" s="9"/>
      <c r="G10" s="9"/>
      <c r="H10" s="10" t="s">
        <v>14</v>
      </c>
      <c r="I10" s="17">
        <v>0</v>
      </c>
    </row>
    <row r="11" spans="1:12" x14ac:dyDescent="0.35">
      <c r="A11" s="11" t="s">
        <v>25</v>
      </c>
      <c r="B11" s="12" t="s">
        <v>13</v>
      </c>
      <c r="C11" s="13">
        <v>43834</v>
      </c>
      <c r="D11" s="9"/>
      <c r="E11" s="9"/>
      <c r="F11" s="9"/>
      <c r="G11" s="9">
        <v>0</v>
      </c>
      <c r="H11" s="10"/>
      <c r="I11" s="17">
        <v>0</v>
      </c>
    </row>
    <row r="12" spans="1:12" x14ac:dyDescent="0.35">
      <c r="A12" s="11" t="s">
        <v>25</v>
      </c>
      <c r="B12" s="12" t="s">
        <v>26</v>
      </c>
      <c r="C12" s="13">
        <v>43835</v>
      </c>
      <c r="D12" s="9"/>
      <c r="E12" s="9"/>
      <c r="F12" s="9"/>
      <c r="G12" s="9">
        <v>0</v>
      </c>
      <c r="H12" s="10"/>
      <c r="I12" s="17">
        <v>10.999999999999993</v>
      </c>
    </row>
    <row r="13" spans="1:12" x14ac:dyDescent="0.35">
      <c r="A13" s="11" t="s">
        <v>25</v>
      </c>
      <c r="B13" s="12" t="s">
        <v>8</v>
      </c>
      <c r="C13" s="13">
        <v>43836</v>
      </c>
      <c r="D13" s="9">
        <v>0.20833333333333334</v>
      </c>
      <c r="E13" s="9">
        <v>0.625</v>
      </c>
      <c r="F13" s="9">
        <v>8.3333333333333329E-2</v>
      </c>
      <c r="G13" s="9">
        <v>0.33333333333333326</v>
      </c>
      <c r="H13" s="10"/>
      <c r="I13" s="17">
        <v>0</v>
      </c>
    </row>
    <row r="14" spans="1:12" x14ac:dyDescent="0.35">
      <c r="A14" s="11" t="s">
        <v>25</v>
      </c>
      <c r="B14" s="12" t="s">
        <v>9</v>
      </c>
      <c r="C14" s="13">
        <v>43837</v>
      </c>
      <c r="D14" s="9">
        <v>0.20833333333333334</v>
      </c>
      <c r="E14" s="9">
        <v>0.625</v>
      </c>
      <c r="F14" s="9">
        <v>8.3333333333333329E-2</v>
      </c>
      <c r="G14" s="9">
        <v>0.33333333333333326</v>
      </c>
      <c r="H14" s="10"/>
      <c r="I14" s="17">
        <v>0</v>
      </c>
    </row>
    <row r="15" spans="1:12" x14ac:dyDescent="0.35">
      <c r="A15" s="11" t="s">
        <v>25</v>
      </c>
      <c r="B15" s="12" t="s">
        <v>10</v>
      </c>
      <c r="C15" s="13">
        <v>43838</v>
      </c>
      <c r="D15" s="9">
        <v>0.20833333333333334</v>
      </c>
      <c r="E15" s="9">
        <v>0.625</v>
      </c>
      <c r="F15" s="9">
        <v>8.3333333333333329E-2</v>
      </c>
      <c r="G15" s="9">
        <v>0.33333333333333326</v>
      </c>
      <c r="H15" s="10"/>
      <c r="I15" s="17">
        <v>0</v>
      </c>
    </row>
    <row r="16" spans="1:12" x14ac:dyDescent="0.35">
      <c r="A16" s="11" t="s">
        <v>28</v>
      </c>
      <c r="B16" s="12" t="s">
        <v>11</v>
      </c>
      <c r="C16" s="13">
        <v>43839</v>
      </c>
      <c r="D16" s="9">
        <v>0.20833333333333334</v>
      </c>
      <c r="E16" s="9">
        <v>0.625</v>
      </c>
      <c r="F16" s="9">
        <v>8.3333333333333329E-2</v>
      </c>
      <c r="G16" s="9">
        <v>0.33333333333333326</v>
      </c>
      <c r="H16" s="10"/>
      <c r="I16" s="17">
        <v>0</v>
      </c>
    </row>
    <row r="17" spans="1:9" x14ac:dyDescent="0.35">
      <c r="A17" s="11" t="s">
        <v>25</v>
      </c>
      <c r="B17" s="12" t="s">
        <v>12</v>
      </c>
      <c r="C17" s="13">
        <v>43840</v>
      </c>
      <c r="D17" s="9"/>
      <c r="E17" s="9"/>
      <c r="F17" s="9"/>
      <c r="G17" s="9">
        <v>0</v>
      </c>
      <c r="H17" s="10"/>
      <c r="I17" s="17">
        <v>0</v>
      </c>
    </row>
    <row r="18" spans="1:9" x14ac:dyDescent="0.35">
      <c r="A18" s="11" t="s">
        <v>25</v>
      </c>
      <c r="B18" s="12" t="s">
        <v>13</v>
      </c>
      <c r="C18" s="13">
        <v>43841</v>
      </c>
      <c r="D18" s="9"/>
      <c r="E18" s="9"/>
      <c r="F18" s="9"/>
      <c r="G18" s="9">
        <v>0</v>
      </c>
      <c r="H18" s="10"/>
      <c r="I18" s="17">
        <v>0</v>
      </c>
    </row>
    <row r="19" spans="1:9" x14ac:dyDescent="0.35">
      <c r="A19" s="11" t="s">
        <v>25</v>
      </c>
      <c r="B19" s="12" t="s">
        <v>26</v>
      </c>
      <c r="C19" s="13">
        <v>43842</v>
      </c>
      <c r="D19" s="9"/>
      <c r="E19" s="9"/>
      <c r="F19" s="9"/>
      <c r="G19" s="9">
        <v>0</v>
      </c>
      <c r="H19" s="10"/>
      <c r="I19" s="17">
        <v>-3.0000000000000053</v>
      </c>
    </row>
    <row r="20" spans="1:9" x14ac:dyDescent="0.35">
      <c r="A20" s="11" t="s">
        <v>25</v>
      </c>
      <c r="B20" s="12" t="s">
        <v>8</v>
      </c>
      <c r="C20" s="13">
        <v>43843</v>
      </c>
      <c r="D20" s="9">
        <v>0.20833333333333334</v>
      </c>
      <c r="E20" s="9">
        <v>0.625</v>
      </c>
      <c r="F20" s="9">
        <v>8.3333333333333329E-2</v>
      </c>
      <c r="G20" s="9">
        <v>0.33333333333333326</v>
      </c>
      <c r="H20" s="10"/>
      <c r="I20" s="17">
        <v>0</v>
      </c>
    </row>
    <row r="21" spans="1:9" x14ac:dyDescent="0.35">
      <c r="A21" s="11" t="s">
        <v>25</v>
      </c>
      <c r="B21" s="12" t="s">
        <v>9</v>
      </c>
      <c r="C21" s="13">
        <v>43844</v>
      </c>
      <c r="D21" s="9">
        <v>0.20833333333333334</v>
      </c>
      <c r="E21" s="9">
        <v>0.625</v>
      </c>
      <c r="F21" s="9">
        <v>8.3333333333333329E-2</v>
      </c>
      <c r="G21" s="9">
        <v>0.33333333333333326</v>
      </c>
      <c r="H21" s="10"/>
      <c r="I21" s="17">
        <v>0</v>
      </c>
    </row>
    <row r="22" spans="1:9" x14ac:dyDescent="0.35">
      <c r="A22" s="11" t="s">
        <v>25</v>
      </c>
      <c r="B22" s="12" t="s">
        <v>10</v>
      </c>
      <c r="C22" s="13">
        <v>43845</v>
      </c>
      <c r="D22" s="9">
        <v>0.20833333333333334</v>
      </c>
      <c r="E22" s="9">
        <v>0.625</v>
      </c>
      <c r="F22" s="9">
        <v>8.3333333333333329E-2</v>
      </c>
      <c r="G22" s="9">
        <v>0.33333333333333326</v>
      </c>
      <c r="H22" s="10"/>
      <c r="I22" s="17">
        <v>0</v>
      </c>
    </row>
    <row r="23" spans="1:9" x14ac:dyDescent="0.35">
      <c r="A23" s="11" t="s">
        <v>29</v>
      </c>
      <c r="B23" s="12" t="s">
        <v>11</v>
      </c>
      <c r="C23" s="13">
        <v>43846</v>
      </c>
      <c r="D23" s="9">
        <v>0.20833333333333334</v>
      </c>
      <c r="E23" s="9">
        <v>0.625</v>
      </c>
      <c r="F23" s="9">
        <v>8.3333333333333329E-2</v>
      </c>
      <c r="G23" s="9">
        <v>0.33333333333333326</v>
      </c>
      <c r="H23" s="10"/>
      <c r="I23" s="17">
        <v>0</v>
      </c>
    </row>
    <row r="24" spans="1:9" x14ac:dyDescent="0.35">
      <c r="A24" s="11" t="s">
        <v>25</v>
      </c>
      <c r="B24" s="12" t="s">
        <v>12</v>
      </c>
      <c r="C24" s="13">
        <v>43847</v>
      </c>
      <c r="D24" s="9"/>
      <c r="E24" s="9"/>
      <c r="F24" s="9"/>
      <c r="G24" s="9">
        <v>0</v>
      </c>
      <c r="H24" s="10"/>
      <c r="I24" s="17">
        <v>0</v>
      </c>
    </row>
    <row r="25" spans="1:9" x14ac:dyDescent="0.35">
      <c r="A25" s="11" t="s">
        <v>25</v>
      </c>
      <c r="B25" s="12" t="s">
        <v>13</v>
      </c>
      <c r="C25" s="13">
        <v>43848</v>
      </c>
      <c r="D25" s="9"/>
      <c r="E25" s="9"/>
      <c r="F25" s="9"/>
      <c r="G25" s="9">
        <v>0</v>
      </c>
      <c r="H25" s="10"/>
      <c r="I25" s="17">
        <v>0</v>
      </c>
    </row>
    <row r="26" spans="1:9" x14ac:dyDescent="0.35">
      <c r="A26" s="11" t="s">
        <v>25</v>
      </c>
      <c r="B26" s="12" t="s">
        <v>26</v>
      </c>
      <c r="C26" s="13">
        <v>43849</v>
      </c>
      <c r="D26" s="9"/>
      <c r="E26" s="9"/>
      <c r="F26" s="9"/>
      <c r="G26" s="9">
        <v>0</v>
      </c>
      <c r="H26" s="10"/>
      <c r="I26" s="17">
        <v>-3.0000000000000053</v>
      </c>
    </row>
    <row r="27" spans="1:9" x14ac:dyDescent="0.35">
      <c r="A27" s="11" t="s">
        <v>25</v>
      </c>
      <c r="B27" s="12" t="s">
        <v>8</v>
      </c>
      <c r="C27" s="13">
        <v>43850</v>
      </c>
      <c r="D27" s="9">
        <v>0.20833333333333334</v>
      </c>
      <c r="E27" s="9">
        <v>0.625</v>
      </c>
      <c r="F27" s="9">
        <v>8.3333333333333329E-2</v>
      </c>
      <c r="G27" s="9">
        <v>0.33333333333333326</v>
      </c>
      <c r="H27" s="10"/>
      <c r="I27" s="17">
        <v>0</v>
      </c>
    </row>
    <row r="28" spans="1:9" x14ac:dyDescent="0.35">
      <c r="A28" s="11" t="s">
        <v>25</v>
      </c>
      <c r="B28" s="12" t="s">
        <v>9</v>
      </c>
      <c r="C28" s="13">
        <v>43851</v>
      </c>
      <c r="D28" s="9">
        <v>0.20833333333333334</v>
      </c>
      <c r="E28" s="9">
        <v>0.625</v>
      </c>
      <c r="F28" s="9">
        <v>8.3333333333333329E-2</v>
      </c>
      <c r="G28" s="9">
        <v>0.33333333333333326</v>
      </c>
      <c r="H28" s="10"/>
      <c r="I28" s="17">
        <v>0</v>
      </c>
    </row>
    <row r="29" spans="1:9" x14ac:dyDescent="0.35">
      <c r="A29" s="11" t="s">
        <v>25</v>
      </c>
      <c r="B29" s="12" t="s">
        <v>10</v>
      </c>
      <c r="C29" s="13">
        <v>43852</v>
      </c>
      <c r="D29" s="9">
        <v>0.20833333333333334</v>
      </c>
      <c r="E29" s="9">
        <v>0.625</v>
      </c>
      <c r="F29" s="9">
        <v>8.3333333333333329E-2</v>
      </c>
      <c r="G29" s="9">
        <v>0.33333333333333326</v>
      </c>
      <c r="H29" s="10"/>
      <c r="I29" s="17">
        <v>0</v>
      </c>
    </row>
    <row r="30" spans="1:9" x14ac:dyDescent="0.35">
      <c r="A30" s="11" t="s">
        <v>30</v>
      </c>
      <c r="B30" s="12" t="s">
        <v>11</v>
      </c>
      <c r="C30" s="13">
        <v>43853</v>
      </c>
      <c r="D30" s="9">
        <v>0.20833333333333334</v>
      </c>
      <c r="E30" s="9">
        <v>0.625</v>
      </c>
      <c r="F30" s="9">
        <v>8.3333333333333329E-2</v>
      </c>
      <c r="G30" s="9">
        <v>0.33333333333333326</v>
      </c>
      <c r="H30" s="10"/>
      <c r="I30" s="17">
        <v>0</v>
      </c>
    </row>
    <row r="31" spans="1:9" x14ac:dyDescent="0.35">
      <c r="A31" s="11" t="s">
        <v>25</v>
      </c>
      <c r="B31" s="12" t="s">
        <v>12</v>
      </c>
      <c r="C31" s="13">
        <v>43854</v>
      </c>
      <c r="D31" s="9">
        <v>0.20833333333333334</v>
      </c>
      <c r="E31" s="9">
        <v>0.625</v>
      </c>
      <c r="F31" s="9">
        <v>8.3333333333333329E-2</v>
      </c>
      <c r="G31" s="9">
        <v>0.33333333333333326</v>
      </c>
      <c r="H31" s="10"/>
      <c r="I31" s="17">
        <v>0</v>
      </c>
    </row>
    <row r="32" spans="1:9" x14ac:dyDescent="0.35">
      <c r="A32" s="11" t="s">
        <v>25</v>
      </c>
      <c r="B32" s="12" t="s">
        <v>13</v>
      </c>
      <c r="C32" s="13">
        <v>43855</v>
      </c>
      <c r="D32" s="9"/>
      <c r="E32" s="9"/>
      <c r="F32" s="9"/>
      <c r="G32" s="9">
        <v>0</v>
      </c>
      <c r="H32" s="10"/>
      <c r="I32" s="17">
        <v>0</v>
      </c>
    </row>
    <row r="33" spans="1:9" x14ac:dyDescent="0.35">
      <c r="A33" s="11" t="s">
        <v>25</v>
      </c>
      <c r="B33" s="12" t="s">
        <v>26</v>
      </c>
      <c r="C33" s="13">
        <v>43856</v>
      </c>
      <c r="D33" s="9"/>
      <c r="E33" s="9"/>
      <c r="F33" s="9"/>
      <c r="G33" s="9">
        <v>0</v>
      </c>
      <c r="H33" s="10"/>
      <c r="I33" s="17">
        <v>4.9999999999999929</v>
      </c>
    </row>
    <row r="34" spans="1:9" x14ac:dyDescent="0.35">
      <c r="A34" s="11" t="s">
        <v>25</v>
      </c>
      <c r="B34" s="12" t="s">
        <v>8</v>
      </c>
      <c r="C34" s="13">
        <v>43857</v>
      </c>
      <c r="D34" s="9">
        <v>0.20833333333333334</v>
      </c>
      <c r="E34" s="9">
        <v>0.625</v>
      </c>
      <c r="F34" s="9">
        <v>8.3333333333333329E-2</v>
      </c>
      <c r="G34" s="9">
        <v>0.33333333333333326</v>
      </c>
      <c r="H34" s="10"/>
      <c r="I34" s="17">
        <v>0</v>
      </c>
    </row>
    <row r="35" spans="1:9" x14ac:dyDescent="0.35">
      <c r="A35" s="11" t="s">
        <v>25</v>
      </c>
      <c r="B35" s="12" t="s">
        <v>9</v>
      </c>
      <c r="C35" s="13">
        <v>43858</v>
      </c>
      <c r="D35" s="9">
        <v>0.20833333333333334</v>
      </c>
      <c r="E35" s="9">
        <v>0.625</v>
      </c>
      <c r="F35" s="9">
        <v>8.3333333333333329E-2</v>
      </c>
      <c r="G35" s="9">
        <v>0.33333333333333326</v>
      </c>
      <c r="H35" s="10"/>
      <c r="I35" s="17">
        <v>0</v>
      </c>
    </row>
    <row r="36" spans="1:9" x14ac:dyDescent="0.35">
      <c r="A36" s="11" t="s">
        <v>25</v>
      </c>
      <c r="B36" s="12" t="s">
        <v>10</v>
      </c>
      <c r="C36" s="13">
        <v>43859</v>
      </c>
      <c r="D36" s="9">
        <v>0.20833333333333334</v>
      </c>
      <c r="E36" s="9">
        <v>0.625</v>
      </c>
      <c r="F36" s="9">
        <v>8.3333333333333329E-2</v>
      </c>
      <c r="G36" s="9">
        <v>0.33333333333333326</v>
      </c>
      <c r="H36" s="10"/>
      <c r="I36" s="17">
        <v>0</v>
      </c>
    </row>
    <row r="37" spans="1:9" x14ac:dyDescent="0.35">
      <c r="A37" s="11" t="s">
        <v>31</v>
      </c>
      <c r="B37" s="12" t="s">
        <v>11</v>
      </c>
      <c r="C37" s="13">
        <v>43860</v>
      </c>
      <c r="D37" s="9">
        <v>0.20833333333333334</v>
      </c>
      <c r="E37" s="9">
        <v>0.625</v>
      </c>
      <c r="F37" s="9">
        <v>8.3333333333333329E-2</v>
      </c>
      <c r="G37" s="9">
        <v>0.33333333333333326</v>
      </c>
      <c r="H37" s="10"/>
      <c r="I37" s="17">
        <v>0</v>
      </c>
    </row>
    <row r="38" spans="1:9" x14ac:dyDescent="0.35">
      <c r="A38" s="11" t="s">
        <v>25</v>
      </c>
      <c r="B38" s="12" t="s">
        <v>12</v>
      </c>
      <c r="C38" s="13">
        <v>43861</v>
      </c>
      <c r="D38" s="9">
        <v>0.20833333333333334</v>
      </c>
      <c r="E38" s="9">
        <v>0.625</v>
      </c>
      <c r="F38" s="9">
        <v>8.3333333333333329E-2</v>
      </c>
      <c r="G38" s="9">
        <v>0.33333333333333326</v>
      </c>
      <c r="H38" s="10"/>
      <c r="I38" s="17">
        <v>0</v>
      </c>
    </row>
    <row r="39" spans="1:9" x14ac:dyDescent="0.35">
      <c r="A39" s="11"/>
      <c r="B39" s="12"/>
      <c r="C39" s="13"/>
      <c r="D39" s="9"/>
      <c r="E39" s="9"/>
      <c r="F39" s="9"/>
      <c r="G39" s="9"/>
      <c r="H39" s="10"/>
      <c r="I39" s="17"/>
    </row>
    <row r="41" spans="1:9" ht="15.5" x14ac:dyDescent="0.35">
      <c r="G41" s="29"/>
      <c r="H41" s="30"/>
      <c r="I41" s="29"/>
    </row>
  </sheetData>
  <conditionalFormatting sqref="A1:I2 A5:I1048576 A3:F3">
    <cfRule type="expression" dxfId="2" priority="1">
      <formula>WEEKDAY($C1,2)=7</formula>
    </cfRule>
  </conditionalFormatting>
  <conditionalFormatting sqref="H4:I4">
    <cfRule type="expression" dxfId="1" priority="7">
      <formula>WEEKDAY($C3,2)=7</formula>
    </cfRule>
  </conditionalFormatting>
  <conditionalFormatting sqref="H3:I3">
    <cfRule type="expression" dxfId="0" priority="8">
      <formula>WEEKDAY(#REF!,2)=7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saisie des heures</vt:lpstr>
      <vt:lpstr>edition mensuelle</vt:lpstr>
      <vt:lpstr>_mois</vt:lpstr>
      <vt:lpstr>'edition mensuelle'!Criteres</vt:lpstr>
      <vt:lpstr>'edition mensuelle'!Extraire</vt:lpstr>
      <vt:lpstr>MOIS</vt:lpstr>
      <vt:lpstr>PRENOM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 frenard</dc:creator>
  <cp:lastModifiedBy>Michel</cp:lastModifiedBy>
  <dcterms:created xsi:type="dcterms:W3CDTF">2020-09-01T14:44:29Z</dcterms:created>
  <dcterms:modified xsi:type="dcterms:W3CDTF">2020-09-17T14:34:08Z</dcterms:modified>
</cp:coreProperties>
</file>