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definedNames>
    <definedName name="JF">Feuil1!$N$4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1" l="1"/>
  <c r="G14" i="1" l="1"/>
  <c r="H14" i="1"/>
  <c r="G13" i="1"/>
  <c r="H13" i="1"/>
  <c r="I10" i="1" l="1"/>
  <c r="I9" i="1"/>
  <c r="G10" i="1" l="1"/>
  <c r="H10" i="1"/>
  <c r="G11" i="1"/>
  <c r="H11" i="1"/>
  <c r="G12" i="1"/>
  <c r="H12" i="1"/>
  <c r="H9" i="1"/>
  <c r="G9" i="1"/>
  <c r="J9" i="1" l="1"/>
  <c r="K9" i="1"/>
  <c r="L9" i="1" l="1"/>
  <c r="K10" i="1" l="1"/>
  <c r="J10" i="1"/>
  <c r="L10" i="1" l="1"/>
  <c r="A11" i="1" s="1"/>
  <c r="I11" i="1" l="1"/>
  <c r="J11" i="1" l="1"/>
  <c r="K11" i="1"/>
  <c r="L11" i="1" s="1"/>
  <c r="A12" i="1" s="1"/>
  <c r="I12" i="1" l="1"/>
  <c r="J12" i="1" s="1"/>
  <c r="K12" i="1" l="1"/>
  <c r="L12" i="1" s="1"/>
  <c r="A13" i="1" l="1"/>
  <c r="I13" i="1" s="1"/>
  <c r="J13" i="1" l="1"/>
  <c r="K13" i="1"/>
  <c r="L13" i="1" s="1"/>
  <c r="A14" i="1" s="1"/>
  <c r="I14" i="1" s="1"/>
  <c r="K14" i="1" l="1"/>
  <c r="L14" i="1" s="1"/>
  <c r="J14" i="1"/>
</calcChain>
</file>

<file path=xl/sharedStrings.xml><?xml version="1.0" encoding="utf-8"?>
<sst xmlns="http://schemas.openxmlformats.org/spreadsheetml/2006/main" count="29" uniqueCount="28">
  <si>
    <t>config</t>
  </si>
  <si>
    <t>début</t>
  </si>
  <si>
    <t>fin</t>
  </si>
  <si>
    <t>poste</t>
  </si>
  <si>
    <t>matin</t>
  </si>
  <si>
    <t>a-midi</t>
  </si>
  <si>
    <t>nuit</t>
  </si>
  <si>
    <t>date début</t>
  </si>
  <si>
    <t>date fin</t>
  </si>
  <si>
    <t>tache</t>
  </si>
  <si>
    <t>A</t>
  </si>
  <si>
    <t>B</t>
  </si>
  <si>
    <t>C</t>
  </si>
  <si>
    <t>D</t>
  </si>
  <si>
    <t>durée tache (en hr)</t>
  </si>
  <si>
    <t>weekend et jours fériés non travaillés</t>
  </si>
  <si>
    <t>dates spécifiques non travaillées</t>
  </si>
  <si>
    <t>configuration de travail:</t>
  </si>
  <si>
    <t>durée (en hr)</t>
  </si>
  <si>
    <t>visualisation du calendrier:</t>
  </si>
  <si>
    <t>durée en j</t>
  </si>
  <si>
    <t>plus h</t>
  </si>
  <si>
    <t>itération j</t>
  </si>
  <si>
    <t>itération h</t>
  </si>
  <si>
    <t>fin j</t>
  </si>
  <si>
    <t>heure fin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</si>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</sst>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/mm/yyyy"/>
    <numFmt numFmtId="165" formatCode="[hh]:mm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5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21" fontId="0" fillId="0" borderId="1" xfId="0" applyNumberFormat="1" applyBorder="1"/>
    <xf numFmtId="0" fontId="0" fillId="4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Fill="1" applyBorder="1" applyAlignment="1">
      <alignment horizontal="right" vertical="center"/>
    </xf>
    <xf numFmtId="0" fontId="0" fillId="0" borderId="0" xfId="0" applyAlignment="1">
      <alignment horizontal="right"/>
    </xf>
    <xf numFmtId="22" fontId="0" fillId="0" borderId="1" xfId="0" applyNumberFormat="1" applyBorder="1"/>
    <xf numFmtId="0" fontId="0" fillId="2" borderId="1" xfId="0" applyFill="1" applyBorder="1"/>
    <xf numFmtId="164" fontId="0" fillId="0" borderId="0" xfId="0" applyNumberFormat="1"/>
    <xf numFmtId="164" fontId="1" fillId="0" borderId="0" xfId="0" applyNumberFormat="1" applyFont="1"/>
    <xf numFmtId="164" fontId="2" fillId="0" borderId="0" xfId="0" applyNumberFormat="1" applyFont="1"/>
    <xf numFmtId="0" fontId="0" fillId="5" borderId="1" xfId="0" applyFill="1" applyBorder="1"/>
    <xf numFmtId="22" fontId="0" fillId="5" borderId="1" xfId="0" applyNumberFormat="1" applyFill="1" applyBorder="1"/>
    <xf numFmtId="1" fontId="0" fillId="0" borderId="1" xfId="0" applyNumberFormat="1" applyBorder="1"/>
    <xf numFmtId="3" fontId="0" fillId="5" borderId="1" xfId="0" applyNumberFormat="1" applyFill="1" applyBorder="1"/>
    <xf numFmtId="14" fontId="2" fillId="0" borderId="1" xfId="0" applyNumberFormat="1" applyFont="1" applyBorder="1"/>
    <xf numFmtId="0" fontId="1" fillId="0" borderId="0" xfId="0" applyFont="1"/>
    <xf numFmtId="0" fontId="3" fillId="0" borderId="0" xfId="0" applyFont="1"/>
    <xf numFmtId="0" fontId="3" fillId="4" borderId="1" xfId="0" applyFont="1" applyFill="1" applyBorder="1" applyAlignment="1">
      <alignment horizontal="right"/>
    </xf>
    <xf numFmtId="22" fontId="3" fillId="0" borderId="1" xfId="0" applyNumberFormat="1" applyFont="1" applyBorder="1"/>
    <xf numFmtId="20" fontId="0" fillId="0" borderId="0" xfId="0" applyNumberFormat="1"/>
    <xf numFmtId="0" fontId="0" fillId="4" borderId="0" xfId="0" applyFill="1" applyBorder="1" applyAlignment="1">
      <alignment horizontal="right"/>
    </xf>
    <xf numFmtId="165" fontId="0" fillId="0" borderId="1" xfId="0" applyNumberFormat="1" applyBorder="1"/>
    <xf numFmtId="165" fontId="0" fillId="0" borderId="0" xfId="0" applyNumberFormat="1"/>
    <xf numFmtId="22" fontId="0" fillId="6" borderId="1" xfId="0" applyNumberFormat="1" applyFill="1" applyBorder="1"/>
    <xf numFmtId="0" fontId="0" fillId="5" borderId="2" xfId="0" applyFill="1" applyBorder="1"/>
    <xf numFmtId="3" fontId="0" fillId="5" borderId="2" xfId="0" applyNumberFormat="1" applyFill="1" applyBorder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workbookViewId="0">
      <selection activeCell="A10" sqref="A10"/>
    </sheetView>
  </sheetViews>
  <sheetFormatPr baseColWidth="10" defaultRowHeight="14.5" x14ac:dyDescent="0.35"/>
  <cols>
    <col min="1" max="1" width="15.54296875" bestFit="1" customWidth="1"/>
    <col min="2" max="3" width="8.08984375" bestFit="1" customWidth="1"/>
    <col min="4" max="4" width="16.453125" bestFit="1" customWidth="1"/>
    <col min="5" max="5" width="11.36328125" bestFit="1" customWidth="1"/>
    <col min="7" max="11" width="10.7265625" customWidth="1"/>
    <col min="12" max="12" width="20.1796875" customWidth="1"/>
    <col min="13" max="13" width="16.26953125" style="17" bestFit="1" customWidth="1"/>
    <col min="14" max="14" width="31.6328125" bestFit="1" customWidth="1"/>
    <col min="16" max="16" width="22.81640625" bestFit="1" customWidth="1"/>
  </cols>
  <sheetData>
    <row r="1" spans="1:16" x14ac:dyDescent="0.35">
      <c r="A1" s="27" t="s">
        <v>17</v>
      </c>
      <c r="B1" s="27"/>
      <c r="C1" s="27"/>
      <c r="D1" s="27"/>
      <c r="E1" s="27"/>
      <c r="P1" t="s">
        <v>19</v>
      </c>
    </row>
    <row r="2" spans="1:16" x14ac:dyDescent="0.35">
      <c r="A2" s="2" t="s">
        <v>0</v>
      </c>
      <c r="B2" s="2" t="s">
        <v>1</v>
      </c>
      <c r="C2" s="2" t="s">
        <v>2</v>
      </c>
      <c r="D2" s="2" t="s">
        <v>3</v>
      </c>
      <c r="E2" s="2" t="s">
        <v>18</v>
      </c>
      <c r="N2" s="16" t="s">
        <v>15</v>
      </c>
      <c r="P2" s="8">
        <v>44046</v>
      </c>
    </row>
    <row r="3" spans="1:16" x14ac:dyDescent="0.35">
      <c r="A3" s="4">
        <v>1</v>
      </c>
      <c r="B3" s="1">
        <v>0.20833333333333334</v>
      </c>
      <c r="C3" s="22">
        <v>0.54166666666666663</v>
      </c>
      <c r="D3" s="3" t="s">
        <v>4</v>
      </c>
      <c r="E3" s="13">
        <v>8</v>
      </c>
      <c r="N3" s="2" t="s">
        <v>16</v>
      </c>
      <c r="P3" s="8">
        <v>44047</v>
      </c>
    </row>
    <row r="4" spans="1:16" x14ac:dyDescent="0.35">
      <c r="A4" s="4">
        <v>2</v>
      </c>
      <c r="B4" s="1">
        <v>0.20833333333333334</v>
      </c>
      <c r="C4" s="22">
        <v>0.875</v>
      </c>
      <c r="D4" s="3" t="s">
        <v>5</v>
      </c>
      <c r="E4" s="13">
        <v>16</v>
      </c>
      <c r="N4" s="15">
        <v>44057</v>
      </c>
      <c r="P4" s="8">
        <v>44048</v>
      </c>
    </row>
    <row r="5" spans="1:16" x14ac:dyDescent="0.35">
      <c r="A5" s="4">
        <v>3</v>
      </c>
      <c r="B5" s="1">
        <v>0.20833333333333334</v>
      </c>
      <c r="C5" s="22">
        <v>1.2083333333333333</v>
      </c>
      <c r="D5" s="3" t="s">
        <v>6</v>
      </c>
      <c r="E5" s="13">
        <v>24</v>
      </c>
      <c r="P5" s="8">
        <v>44049</v>
      </c>
    </row>
    <row r="6" spans="1:16" x14ac:dyDescent="0.35">
      <c r="A6" s="5"/>
      <c r="P6" s="8">
        <v>44050</v>
      </c>
    </row>
    <row r="7" spans="1:16" x14ac:dyDescent="0.35">
      <c r="P7" s="9">
        <v>44051</v>
      </c>
    </row>
    <row r="8" spans="1:16" x14ac:dyDescent="0.35">
      <c r="A8" s="2" t="s">
        <v>7</v>
      </c>
      <c r="B8" s="2" t="s">
        <v>8</v>
      </c>
      <c r="C8" s="2" t="s">
        <v>9</v>
      </c>
      <c r="D8" s="2" t="s">
        <v>14</v>
      </c>
      <c r="E8" s="2" t="s">
        <v>0</v>
      </c>
      <c r="G8" s="21" t="s">
        <v>20</v>
      </c>
      <c r="H8" s="21" t="s">
        <v>21</v>
      </c>
      <c r="I8" s="21" t="s">
        <v>25</v>
      </c>
      <c r="J8" s="21" t="s">
        <v>22</v>
      </c>
      <c r="K8" s="21" t="s">
        <v>23</v>
      </c>
      <c r="L8" s="21" t="s">
        <v>24</v>
      </c>
      <c r="N8" s="18"/>
      <c r="P8" s="9">
        <v>44052</v>
      </c>
    </row>
    <row r="9" spans="1:16" x14ac:dyDescent="0.35">
      <c r="A9" s="12">
        <v>44048.208333333336</v>
      </c>
      <c r="B9" s="7"/>
      <c r="C9" s="11" t="s">
        <v>10</v>
      </c>
      <c r="D9" s="14">
        <v>26</v>
      </c>
      <c r="E9" s="11">
        <v>1</v>
      </c>
      <c r="G9">
        <f>INT(D9/VLOOKUP(E9,$A$3:$E$5,5,0))</f>
        <v>3</v>
      </c>
      <c r="H9" s="23">
        <f>(D9-INT(D9/VLOOKUP(E9,$A$3:$E$5,5,0))*VLOOKUP(E9,$A$3:$E$5,5,0))/24</f>
        <v>8.3333333333333329E-2</v>
      </c>
      <c r="I9" s="23">
        <f>MOD(A9,1)+H9</f>
        <v>0.29166666666909197</v>
      </c>
      <c r="J9">
        <f>IF(I9&gt;VLOOKUP(E9,$A$3:$E$5,3,0),1,0)+G9</f>
        <v>3</v>
      </c>
      <c r="K9" s="20">
        <f>I9-IF(I9&gt;VLOOKUP(E9,$A$3:$E$5,3,0),VLOOKUP(E9,$A$3:$E$5,5,0)/24,0)</f>
        <v>0.29166666666909197</v>
      </c>
      <c r="L9" s="24">
        <f t="shared" ref="L9:L14" si="0">WORKDAY(INT(A9),J9,JF)+K9</f>
        <v>44053.291666666672</v>
      </c>
      <c r="N9" s="19">
        <v>44053.291666666664</v>
      </c>
      <c r="P9" s="8">
        <v>44053</v>
      </c>
    </row>
    <row r="10" spans="1:16" x14ac:dyDescent="0.35">
      <c r="A10" s="6">
        <f>IF(
AND(MOD(L9,1)&lt;VLOOKUP(E10,$A$3:$E$5,2,0),MOD(L9,1)&gt;MOD(VLOOKUP(E10,$A$3:$E$5,3,0),1)),
INT(L9)+VLOOKUP(E10,$A$3:$E$5,2,0),
IF(
AND(MOD(L9,1)&gt;VLOOKUP(E10,$A$3:$E$5,3,0),MOD(L9,1)&lt;VLOOKUP(E10,$A$3:$E$5,2,0)+1),
WORKDAY(L9,1,JF)+VLOOKUP(E10,$A$3:$E$5,2,0),
L9))</f>
        <v>44053.291666666672</v>
      </c>
      <c r="B10" s="7"/>
      <c r="C10" s="11" t="s">
        <v>11</v>
      </c>
      <c r="D10" s="14">
        <v>12</v>
      </c>
      <c r="E10" s="11">
        <v>1</v>
      </c>
      <c r="G10">
        <f t="shared" ref="G10:G13" si="1">INT(D10/VLOOKUP(E10,$A$3:$E$5,5,0))</f>
        <v>1</v>
      </c>
      <c r="H10" s="23">
        <f t="shared" ref="H10:H13" si="2">(D10-INT(D10/VLOOKUP(E10,$A$3:$E$5,5,0))*VLOOKUP(E10,$A$3:$E$5,5,0))/24</f>
        <v>0.16666666666666666</v>
      </c>
      <c r="I10" s="23">
        <f t="shared" ref="I10:I12" si="3">MOD(A10,1)+H10</f>
        <v>0.45833333333818393</v>
      </c>
      <c r="J10">
        <f t="shared" ref="J10:J12" si="4">IF(I10&gt;VLOOKUP(E10,$A$3:$E$5,3,0),1,0)+G10</f>
        <v>1</v>
      </c>
      <c r="K10" s="20">
        <f t="shared" ref="K10:K12" si="5">I10-IF(I10&gt;VLOOKUP(E10,$A$3:$E$5,3,0),VLOOKUP(E10,$A$3:$E$5,5,0)/24,0)</f>
        <v>0.45833333333818393</v>
      </c>
      <c r="L10" s="24">
        <f t="shared" si="0"/>
        <v>44054.458333333336</v>
      </c>
      <c r="N10" s="19">
        <v>44054.458333333336</v>
      </c>
      <c r="P10" s="8">
        <v>44054</v>
      </c>
    </row>
    <row r="11" spans="1:16" x14ac:dyDescent="0.35">
      <c r="A11" s="6">
        <f>IF(
AND(MOD(L10,1)&lt;VLOOKUP(E11,$A$3:$E$5,2,0),MOD(L10,1)&gt;MOD(VLOOKUP(E11,$A$3:$E$5,3,0),1)),
INT(L10)+VLOOKUP(E11,$A$3:$E$5,2,0),
IF(
AND(MOD(L10,1)&gt;VLOOKUP(E11,$A$3:$E$5,3,0),MOD(L10,1)&lt;VLOOKUP(E11,$A$3:$E$5,2,0)+1),
WORKDAY(L10,1,JF)+VLOOKUP(E11,$A$3:$E$5,2,0),
L10))</f>
        <v>44054.458333333336</v>
      </c>
      <c r="B11" s="7"/>
      <c r="C11" s="11" t="s">
        <v>12</v>
      </c>
      <c r="D11" s="14">
        <v>13</v>
      </c>
      <c r="E11" s="11">
        <v>2</v>
      </c>
      <c r="G11">
        <f t="shared" si="1"/>
        <v>0</v>
      </c>
      <c r="H11" s="23">
        <f t="shared" si="2"/>
        <v>0.54166666666666663</v>
      </c>
      <c r="I11" s="23">
        <f t="shared" si="3"/>
        <v>1.0000000000024252</v>
      </c>
      <c r="J11">
        <f t="shared" si="4"/>
        <v>1</v>
      </c>
      <c r="K11" s="20">
        <f t="shared" si="5"/>
        <v>0.33333333333575854</v>
      </c>
      <c r="L11" s="24">
        <f t="shared" si="0"/>
        <v>44055.333333333336</v>
      </c>
      <c r="N11" s="19">
        <v>44055.333333333336</v>
      </c>
      <c r="P11" s="8">
        <v>44055</v>
      </c>
    </row>
    <row r="12" spans="1:16" x14ac:dyDescent="0.35">
      <c r="A12" s="6">
        <f>IF(
AND(MOD(L11,1)&lt;VLOOKUP(E12,$A$3:$E$5,2,0),MOD(L11,1)&gt;MOD(VLOOKUP(E12,$A$3:$E$5,3,0),1)),
INT(L11)+VLOOKUP(E12,$A$3:$E$5,2,0),
IF(
AND(MOD(L11,1)&gt;VLOOKUP(E12,$A$3:$E$5,3,0),MOD(L11,1)&lt;VLOOKUP(E12,$A$3:$E$5,2,0)+1),
WORKDAY(L11,1,JF)+VLOOKUP(E12,$A$3:$E$5,2,0),
L11))</f>
        <v>44055.333333333336</v>
      </c>
      <c r="B12" s="7"/>
      <c r="C12" s="11" t="s">
        <v>13</v>
      </c>
      <c r="D12" s="14">
        <v>48</v>
      </c>
      <c r="E12" s="11">
        <v>3</v>
      </c>
      <c r="G12">
        <f t="shared" si="1"/>
        <v>2</v>
      </c>
      <c r="H12" s="23">
        <f t="shared" si="2"/>
        <v>0</v>
      </c>
      <c r="I12" s="23">
        <f t="shared" si="3"/>
        <v>0.33333333333575865</v>
      </c>
      <c r="J12">
        <f t="shared" si="4"/>
        <v>2</v>
      </c>
      <c r="K12" s="20">
        <f t="shared" si="5"/>
        <v>0.33333333333575865</v>
      </c>
      <c r="L12" s="24">
        <f t="shared" si="0"/>
        <v>44060.333333333336</v>
      </c>
      <c r="N12" s="19">
        <v>44060.333333333336</v>
      </c>
      <c r="P12" s="8">
        <v>44056</v>
      </c>
    </row>
    <row r="13" spans="1:16" x14ac:dyDescent="0.35">
      <c r="A13" s="6">
        <f>IF(
AND(MOD(L12,1)&lt;VLOOKUP(E13,$A$3:$E$5,2,0),MOD(L12,1)&gt;MOD(VLOOKUP(E13,$A$3:$E$5,3,0),1)),
INT(L12)+VLOOKUP(E13,$A$3:$E$5,2,0),
IF(
AND(MOD(L12,1)&gt;VLOOKUP(E13,$A$3:$E$5,3,0),MOD(L12,1)&lt;VLOOKUP(E13,$A$3:$E$5,2,0)+1),
WORKDAY(L12,1,JF)+VLOOKUP(E13,$A$3:$E$5,2,0),
L12))</f>
        <v>44060.333333333336</v>
      </c>
      <c r="B13" s="7"/>
      <c r="C13" s="25" t="s">
        <v>26</v>
      </c>
      <c r="D13" s="26">
        <v>17</v>
      </c>
      <c r="E13" s="25">
        <v>3</v>
      </c>
      <c r="G13">
        <f t="shared" si="1"/>
        <v>0</v>
      </c>
      <c r="H13" s="23">
        <f t="shared" si="2"/>
        <v>0.70833333333333337</v>
      </c>
      <c r="I13" s="23">
        <f t="shared" ref="I13" si="6">MOD(A13,1)+H13</f>
        <v>1.0416666666690921</v>
      </c>
      <c r="J13">
        <f t="shared" ref="J13" si="7">IF(I13&gt;VLOOKUP(E13,$A$3:$E$5,3,0),1,0)+G13</f>
        <v>0</v>
      </c>
      <c r="K13" s="20">
        <f t="shared" ref="K13" si="8">I13-IF(I13&gt;VLOOKUP(E13,$A$3:$E$5,3,0),VLOOKUP(E13,$A$3:$E$5,5,0)/24,0)</f>
        <v>1.0416666666690921</v>
      </c>
      <c r="L13" s="24">
        <f t="shared" si="0"/>
        <v>44061.041666666672</v>
      </c>
      <c r="P13" s="10">
        <v>44057</v>
      </c>
    </row>
    <row r="14" spans="1:16" x14ac:dyDescent="0.35">
      <c r="A14" s="6">
        <f>IF(
AND(MOD(L13,1)&lt;VLOOKUP(E14,$A$3:$E$5,2,0),MOD(L13,1)&gt;MOD(VLOOKUP(E14,$A$3:$E$5,3,0),1)),
INT(L13)+VLOOKUP(E14,$A$3:$E$5,2,0),
IF(
AND(MOD(L13,1)&gt;VLOOKUP(E14,$A$3:$E$5,3,0),MOD(L13,1)&lt;VLOOKUP(E14,$A$3:$E$5,2,0)+1),
WORKDAY(L13,1,JF)+VLOOKUP(E14,$A$3:$E$5,2,0),
L13))</f>
        <v>44061.041666666672</v>
      </c>
      <c r="B14" s="7"/>
      <c r="C14" s="25" t="s">
        <v>27</v>
      </c>
      <c r="D14" s="26">
        <v>12</v>
      </c>
      <c r="E14" s="25">
        <v>3</v>
      </c>
      <c r="G14">
        <f t="shared" ref="G14" si="9">INT(D14/VLOOKUP(E14,$A$3:$E$5,5,0))</f>
        <v>0</v>
      </c>
      <c r="H14" s="23">
        <f t="shared" ref="H14" si="10">(D14-INT(D14/VLOOKUP(E14,$A$3:$E$5,5,0))*VLOOKUP(E14,$A$3:$E$5,5,0))/24</f>
        <v>0.5</v>
      </c>
      <c r="I14" s="23">
        <f t="shared" ref="I14" si="11">MOD(A14,1)+H14</f>
        <v>0.54166666667151731</v>
      </c>
      <c r="J14">
        <f t="shared" ref="J14" si="12">IF(I14&gt;VLOOKUP(E14,$A$3:$E$5,3,0),1,0)+G14</f>
        <v>0</v>
      </c>
      <c r="K14" s="20">
        <f t="shared" ref="K14" si="13">I14-IF(I14&gt;VLOOKUP(E14,$A$3:$E$5,3,0),VLOOKUP(E14,$A$3:$E$5,5,0)/24,0)</f>
        <v>0.54166666667151731</v>
      </c>
      <c r="L14" s="24">
        <f t="shared" si="0"/>
        <v>44061.541666666672</v>
      </c>
      <c r="P14" s="9">
        <v>44058</v>
      </c>
    </row>
    <row r="15" spans="1:16" x14ac:dyDescent="0.35">
      <c r="P15" s="9">
        <v>44059</v>
      </c>
    </row>
    <row r="16" spans="1:16" x14ac:dyDescent="0.35">
      <c r="P16" s="8">
        <v>44060</v>
      </c>
    </row>
    <row r="17" spans="16:16" x14ac:dyDescent="0.35">
      <c r="P17" s="8">
        <v>44061</v>
      </c>
    </row>
    <row r="18" spans="16:16" x14ac:dyDescent="0.35">
      <c r="P18" s="8">
        <v>44062</v>
      </c>
    </row>
    <row r="19" spans="16:16" x14ac:dyDescent="0.35">
      <c r="P19" s="8">
        <v>44063</v>
      </c>
    </row>
    <row r="20" spans="16:16" x14ac:dyDescent="0.35">
      <c r="P20" s="8">
        <v>44064</v>
      </c>
    </row>
  </sheetData>
  <mergeCells count="1">
    <mergeCell ref="A1:E1"/>
  </mergeCells>
  <dataValidations disablePrompts="1" count="1">
    <dataValidation type="list" allowBlank="1" showInputMessage="1" showErrorMessage="1" sqref="E9:E12">
      <formula1>$A$3:$A$5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DUJARDIN</dc:creator>
  <cp:lastModifiedBy>Michel</cp:lastModifiedBy>
  <dcterms:created xsi:type="dcterms:W3CDTF">2020-08-08T13:07:08Z</dcterms:created>
  <dcterms:modified xsi:type="dcterms:W3CDTF">2020-08-12T07:58:01Z</dcterms:modified>
</cp:coreProperties>
</file>