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1390" yWindow="670" windowWidth="19510" windowHeight="12290" firstSheet="1" activeTab="1"/>
  </bookViews>
  <sheets>
    <sheet name="LISTE AEROPORTS" sheetId="2" r:id="rId1"/>
    <sheet name="LOG" sheetId="7" r:id="rId2"/>
    <sheet name="DONNEES" sheetId="8" r:id="rId3"/>
    <sheet name="REF" sheetId="6" r:id="rId4"/>
  </sheets>
  <definedNames>
    <definedName name="AEROPORT">DONNEES!$C$3:$AY$51</definedName>
    <definedName name="NTAA">DONNEES!$C$3:$AY$3</definedName>
    <definedName name="NTAM">DONNEES!$C$38:$AY$38</definedName>
    <definedName name="NTAR">DONNEES!$C$39:$AY$39</definedName>
    <definedName name="NTAT">DONNEES!$C$47:$AY$47</definedName>
    <definedName name="NTAV">DONNEES!$C$34:$AY$34</definedName>
    <definedName name="NTGA">DONNEES!$C$5:$AY$5</definedName>
    <definedName name="NTGB">DONNEES!$C$14:$AY$14</definedName>
    <definedName name="NTGC">DONNEES!$C$45:$AY$45</definedName>
    <definedName name="NTGD">DONNEES!$C$6:$AY$6</definedName>
    <definedName name="NTGE">DONNEES!$C$37:$AY$37</definedName>
    <definedName name="NTGF">DONNEES!$C$13:$AY$13</definedName>
    <definedName name="NTGH">DONNEES!$C$16:$AY$16</definedName>
    <definedName name="NTGI">DONNEES!$C$23:$AY$23</definedName>
    <definedName name="NTGJ">DONNEES!$C$46:$AY$46</definedName>
    <definedName name="NTGK">DONNEES!$C$21:$AY$21</definedName>
    <definedName name="NTGM">DONNEES!$C$22:$AY$22</definedName>
    <definedName name="NTGN">DONNEES!$C$27:$AY$27</definedName>
    <definedName name="NTGO">DONNEES!$C$43:$AY$43</definedName>
    <definedName name="NTGP">DONNEES!$C$31:$AY$31</definedName>
    <definedName name="NTGQ">DONNEES!$C$32:$AY$32</definedName>
    <definedName name="NTGR">DONNEES!$C$8:$AY$8</definedName>
    <definedName name="NTGT">DONNEES!$C$40:$AY$40</definedName>
    <definedName name="NTGU">DONNEES!$C$9:$AY$9</definedName>
    <definedName name="NTGV">DONNEES!$C$24:$AY$24</definedName>
    <definedName name="NTGW">DONNEES!$C$30:$AY$30</definedName>
    <definedName name="NTGY">DONNEES!$C$48:$AY$48</definedName>
    <definedName name="NTHE">DONNEES!$C$4:$AY$4</definedName>
    <definedName name="NTKA">DONNEES!$C$20:$AY$20</definedName>
    <definedName name="NTKF">DONNEES!$C$11:$AY$11</definedName>
    <definedName name="NTKH">DONNEES!$C$12:$AY$12</definedName>
    <definedName name="NTKK">DONNEES!$C$7:$AY$7</definedName>
    <definedName name="NTKM">DONNEES!$C$42:$AY$42</definedName>
    <definedName name="NTKN">DONNEES!$C$28:$AY$28</definedName>
    <definedName name="NTKO">DONNEES!$C$36:$AY$36</definedName>
    <definedName name="NTKR">DONNEES!$C$41:$AY$41</definedName>
    <definedName name="NTKT">DONNEES!$C$19:$AY$19</definedName>
    <definedName name="NTMD">DONNEES!$C$29:$AY$29</definedName>
    <definedName name="NTMN">DONNEES!$C$17:$AY$17</definedName>
    <definedName name="NTMP">DONNEES!$C$50:$AY$50</definedName>
    <definedName name="NTMU">DONNEES!$C$49:$AY$49</definedName>
    <definedName name="NTTB">DONNEES!$C$10:$AY$10</definedName>
    <definedName name="NTTE">DONNEES!$C$44:$AY$44</definedName>
    <definedName name="NTTG">DONNEES!$C$35:$AY$35</definedName>
    <definedName name="NTTH">DONNEES!$C$18:$AY$18</definedName>
    <definedName name="NTTM">DONNEES!$C$26:$AY$26</definedName>
    <definedName name="NTTO">DONNEES!$C$15:$AY$15</definedName>
    <definedName name="NTTP">DONNEES!$C$25:$AY$25</definedName>
    <definedName name="NTTR">DONNEES!$C$33:$AY$33</definedName>
    <definedName name="NTUV">DONNEES!$C$51:$AY$51</definedName>
    <definedName name="_xlnm.Print_Area" localSheetId="1">LOG!$A$1:$AM$67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8" i="7" l="1"/>
  <c r="P9" i="7"/>
  <c r="P10" i="7"/>
  <c r="P11" i="7"/>
  <c r="P12" i="7"/>
  <c r="P13" i="7"/>
  <c r="P14" i="7"/>
  <c r="P15" i="7"/>
  <c r="P7" i="7"/>
  <c r="O8" i="7"/>
  <c r="O12" i="7"/>
  <c r="O10" i="7"/>
  <c r="O11" i="7"/>
  <c r="O9" i="7"/>
  <c r="O13" i="7"/>
  <c r="O14" i="7"/>
  <c r="O15" i="7"/>
  <c r="O7" i="7"/>
  <c r="R4" i="7" l="1"/>
  <c r="Q7" i="7" l="1"/>
  <c r="T7" i="7" s="1"/>
  <c r="AC15" i="7"/>
  <c r="Q15" i="7"/>
  <c r="T15" i="7" s="1"/>
  <c r="F15" i="7"/>
  <c r="I15" i="7" s="1"/>
  <c r="J15" i="7" s="1"/>
  <c r="AC14" i="7"/>
  <c r="Q14" i="7"/>
  <c r="T14" i="7" s="1"/>
  <c r="F14" i="7"/>
  <c r="G14" i="7" s="1"/>
  <c r="AC13" i="7"/>
  <c r="Q13" i="7"/>
  <c r="T13" i="7" s="1"/>
  <c r="F13" i="7"/>
  <c r="G13" i="7" s="1"/>
  <c r="AC12" i="7"/>
  <c r="Q12" i="7"/>
  <c r="T12" i="7" s="1"/>
  <c r="F12" i="7"/>
  <c r="G12" i="7" s="1"/>
  <c r="AC11" i="7"/>
  <c r="Q11" i="7"/>
  <c r="T11" i="7" s="1"/>
  <c r="F11" i="7"/>
  <c r="I11" i="7" s="1"/>
  <c r="J11" i="7" s="1"/>
  <c r="AC10" i="7"/>
  <c r="Q10" i="7"/>
  <c r="T10" i="7" s="1"/>
  <c r="F10" i="7"/>
  <c r="I10" i="7" s="1"/>
  <c r="J10" i="7" s="1"/>
  <c r="AC9" i="7"/>
  <c r="Q9" i="7"/>
  <c r="T9" i="7" s="1"/>
  <c r="F9" i="7"/>
  <c r="I9" i="7" s="1"/>
  <c r="J9" i="7" s="1"/>
  <c r="F7" i="7"/>
  <c r="I7" i="7" s="1"/>
  <c r="AC8" i="7"/>
  <c r="Q8" i="7"/>
  <c r="T8" i="7" s="1"/>
  <c r="F8" i="7"/>
  <c r="I8" i="7" s="1"/>
  <c r="AC7" i="7"/>
  <c r="L9" i="7" l="1"/>
  <c r="G8" i="7"/>
  <c r="G10" i="7"/>
  <c r="L15" i="7"/>
  <c r="G9" i="7"/>
  <c r="L11" i="7"/>
  <c r="L10" i="7"/>
  <c r="G7" i="7"/>
  <c r="I14" i="7"/>
  <c r="J14" i="7" s="1"/>
  <c r="L14" i="7" s="1"/>
  <c r="I13" i="7"/>
  <c r="J13" i="7" s="1"/>
  <c r="L13" i="7" s="1"/>
  <c r="I12" i="7"/>
  <c r="J12" i="7" s="1"/>
  <c r="L12" i="7" s="1"/>
  <c r="G11" i="7"/>
  <c r="G15" i="7"/>
  <c r="J8" i="7"/>
  <c r="L8" i="7" l="1"/>
  <c r="J7" i="7"/>
  <c r="L7" i="7" s="1"/>
  <c r="H58" i="6" l="1"/>
  <c r="H57" i="6"/>
  <c r="H56" i="6"/>
  <c r="N7" i="7" l="1"/>
  <c r="U7" i="7" s="1"/>
  <c r="M8" i="7" s="1"/>
  <c r="K8" i="7" s="1"/>
  <c r="K7" i="7"/>
  <c r="AD7" i="7" s="1"/>
  <c r="N8" i="7" l="1"/>
  <c r="U8" i="7" s="1"/>
  <c r="M9" i="7" s="1"/>
  <c r="K9" i="7" s="1"/>
  <c r="AD8" i="7"/>
  <c r="N9" i="7" l="1"/>
  <c r="U9" i="7" s="1"/>
  <c r="M10" i="7" s="1"/>
  <c r="K10" i="7" s="1"/>
  <c r="AD9" i="7"/>
  <c r="AD10" i="7" l="1"/>
  <c r="N10" i="7"/>
  <c r="U10" i="7" s="1"/>
  <c r="M11" i="7" s="1"/>
  <c r="K11" i="7" s="1"/>
  <c r="N11" i="7" l="1"/>
  <c r="U11" i="7" s="1"/>
  <c r="M12" i="7" s="1"/>
  <c r="K12" i="7" s="1"/>
  <c r="AD11" i="7"/>
  <c r="AD12" i="7" l="1"/>
  <c r="N12" i="7"/>
  <c r="U12" i="7" s="1"/>
  <c r="M13" i="7" s="1"/>
  <c r="K13" i="7" s="1"/>
  <c r="N13" i="7" l="1"/>
  <c r="U13" i="7" s="1"/>
  <c r="M14" i="7" s="1"/>
  <c r="K14" i="7" s="1"/>
  <c r="AD13" i="7"/>
  <c r="AD14" i="7" l="1"/>
  <c r="N14" i="7"/>
  <c r="U14" i="7" s="1"/>
  <c r="M15" i="7" s="1"/>
  <c r="K15" i="7" s="1"/>
  <c r="N15" i="7" l="1"/>
  <c r="U15" i="7" s="1"/>
  <c r="AD15" i="7"/>
</calcChain>
</file>

<file path=xl/sharedStrings.xml><?xml version="1.0" encoding="utf-8"?>
<sst xmlns="http://schemas.openxmlformats.org/spreadsheetml/2006/main" count="733" uniqueCount="307">
  <si>
    <t>AHE</t>
  </si>
  <si>
    <t>PPT</t>
  </si>
  <si>
    <t>Carburant VT</t>
  </si>
  <si>
    <t>Carburant PPS</t>
  </si>
  <si>
    <t>Carburant Total</t>
  </si>
  <si>
    <t>Ville/île</t>
  </si>
  <si>
    <t>OACI</t>
  </si>
  <si>
    <t>Aéroport</t>
  </si>
  <si>
    <t>Ahe (Tenukupara)</t>
  </si>
  <si>
    <t>Ahe</t>
  </si>
  <si>
    <t>Anaa (Tukuhora)</t>
  </si>
  <si>
    <t>AAA</t>
  </si>
  <si>
    <t>Anaa</t>
  </si>
  <si>
    <t>Apataki</t>
  </si>
  <si>
    <t>APK</t>
  </si>
  <si>
    <t>Aratika (3 km NW Paparara)</t>
  </si>
  <si>
    <t>RKA</t>
  </si>
  <si>
    <t>Aratika-Nord</t>
  </si>
  <si>
    <t>Aratika (15 km SW Paparara)</t>
  </si>
  <si>
    <t>Aratika-Perles</t>
  </si>
  <si>
    <t>Arutua (Rautini)</t>
  </si>
  <si>
    <t>AXR</t>
  </si>
  <si>
    <t>Arutua</t>
  </si>
  <si>
    <t>Bora Bora (Motu Mute)</t>
  </si>
  <si>
    <t>BOB</t>
  </si>
  <si>
    <t>Bora-Bora</t>
  </si>
  <si>
    <t>Faaite (Hitianau)</t>
  </si>
  <si>
    <t>FAC</t>
  </si>
  <si>
    <t>Faaite</t>
  </si>
  <si>
    <t>Fakahina</t>
  </si>
  <si>
    <t>FHZ</t>
  </si>
  <si>
    <t>Fakarava (Rotoava)</t>
  </si>
  <si>
    <t>FAV</t>
  </si>
  <si>
    <t>Fakarava</t>
  </si>
  <si>
    <t>Fangatau (Teana)</t>
  </si>
  <si>
    <t>FGU</t>
  </si>
  <si>
    <t>Fangatau</t>
  </si>
  <si>
    <t>Hao (Otepa)</t>
  </si>
  <si>
    <t>HOI</t>
  </si>
  <si>
    <t>Hao</t>
  </si>
  <si>
    <t>Hikueru (Tupapati)</t>
  </si>
  <si>
    <t>HHZ</t>
  </si>
  <si>
    <t>Hikueru</t>
  </si>
  <si>
    <t>AUQ</t>
  </si>
  <si>
    <t>Hiva Oa-Atuona</t>
  </si>
  <si>
    <t>Huahine / Fare</t>
  </si>
  <si>
    <t>HUH</t>
  </si>
  <si>
    <t>Huahine</t>
  </si>
  <si>
    <t>Katiu</t>
  </si>
  <si>
    <t>KXU</t>
  </si>
  <si>
    <t>Kauehi (Tearavero)</t>
  </si>
  <si>
    <t>KHZ</t>
  </si>
  <si>
    <t>Kauehi</t>
  </si>
  <si>
    <t>Kaukura (Raitahiti)</t>
  </si>
  <si>
    <t>KKR</t>
  </si>
  <si>
    <t>Kaukura</t>
  </si>
  <si>
    <t>Makemo (Pouheva)</t>
  </si>
  <si>
    <t>MKP</t>
  </si>
  <si>
    <t>Makemo</t>
  </si>
  <si>
    <t>Manihi (Paeva)</t>
  </si>
  <si>
    <t>XMH</t>
  </si>
  <si>
    <t>Manihi</t>
  </si>
  <si>
    <t>Mataiva (Pahua)</t>
  </si>
  <si>
    <t>MVT</t>
  </si>
  <si>
    <t>Mataiva</t>
  </si>
  <si>
    <t>Maupiti</t>
  </si>
  <si>
    <t>MAU</t>
  </si>
  <si>
    <t>Moorea / Temae (Afareitu)</t>
  </si>
  <si>
    <t>MOZ</t>
  </si>
  <si>
    <t>Moorea - Temae</t>
  </si>
  <si>
    <t>Napuka (Tepukamaruia)</t>
  </si>
  <si>
    <t>NAU</t>
  </si>
  <si>
    <t>Napuka</t>
  </si>
  <si>
    <t>Niau (Tupana)</t>
  </si>
  <si>
    <t>NIU</t>
  </si>
  <si>
    <t>Niau</t>
  </si>
  <si>
    <t>Nuku Hiva (Taoihae)</t>
  </si>
  <si>
    <t>NHV</t>
  </si>
  <si>
    <t>Nuku Hiva</t>
  </si>
  <si>
    <t>Nukutavake (Tavava)</t>
  </si>
  <si>
    <t>NUK</t>
  </si>
  <si>
    <t>Nukutavake</t>
  </si>
  <si>
    <t>Puka-Puka (Teonemahina)</t>
  </si>
  <si>
    <t>PKP</t>
  </si>
  <si>
    <t>Puka Puka</t>
  </si>
  <si>
    <t>Pukarua</t>
  </si>
  <si>
    <t>PUK</t>
  </si>
  <si>
    <t>Raiatea / Uturoa</t>
  </si>
  <si>
    <t>RFP</t>
  </si>
  <si>
    <t>Raiatea</t>
  </si>
  <si>
    <t>Raivavae (Rairua)</t>
  </si>
  <si>
    <t>RVV</t>
  </si>
  <si>
    <t>Raivavae</t>
  </si>
  <si>
    <t>Rangiroa (Avatoru)</t>
  </si>
  <si>
    <t>RGI</t>
  </si>
  <si>
    <t>Rangiroa</t>
  </si>
  <si>
    <t>Raroia (Garumaoa)</t>
  </si>
  <si>
    <t>RRR</t>
  </si>
  <si>
    <t>Raroia</t>
  </si>
  <si>
    <t>Reao (Tapuarava)</t>
  </si>
  <si>
    <t>REA</t>
  </si>
  <si>
    <t>Reao</t>
  </si>
  <si>
    <t>Rimatara</t>
  </si>
  <si>
    <t>RMT</t>
  </si>
  <si>
    <t>Rurutu (Moerai)</t>
  </si>
  <si>
    <t>RUR</t>
  </si>
  <si>
    <t>Rurutu</t>
  </si>
  <si>
    <t>Tahiti-Faaa</t>
  </si>
  <si>
    <t>Takapoto (Fakatopatere)</t>
  </si>
  <si>
    <t>TKP</t>
  </si>
  <si>
    <t>Takapoto</t>
  </si>
  <si>
    <t>Takaroa</t>
  </si>
  <si>
    <t>TKX</t>
  </si>
  <si>
    <t>Takume (Ohomo)</t>
  </si>
  <si>
    <t>TJN</t>
  </si>
  <si>
    <t>Takume</t>
  </si>
  <si>
    <t>Tatakoto</t>
  </si>
  <si>
    <t>TKV</t>
  </si>
  <si>
    <t>Tetiaroa</t>
  </si>
  <si>
    <t>TTI</t>
  </si>
  <si>
    <t>Tikehau (Tuherahera)</t>
  </si>
  <si>
    <t>TIH</t>
  </si>
  <si>
    <t>Tikehau</t>
  </si>
  <si>
    <t>Totegegie (Rikitea)</t>
  </si>
  <si>
    <t>GMR</t>
  </si>
  <si>
    <t>Mangareva-Totegegie</t>
  </si>
  <si>
    <t>Tubuai / Mataura</t>
  </si>
  <si>
    <t>TUB</t>
  </si>
  <si>
    <t>Tubuai</t>
  </si>
  <si>
    <t>Tureia (Fakamaru)</t>
  </si>
  <si>
    <t>ZTA</t>
  </si>
  <si>
    <t>Tureia</t>
  </si>
  <si>
    <t>Ua Huka (Hane)</t>
  </si>
  <si>
    <t>UAH</t>
  </si>
  <si>
    <t>Ua Huka</t>
  </si>
  <si>
    <t>Ua Pou (Hakahau)</t>
  </si>
  <si>
    <t>UAP</t>
  </si>
  <si>
    <t>Ua Pou</t>
  </si>
  <si>
    <t>Vahitahi (Mohitu)</t>
  </si>
  <si>
    <t>VHZ</t>
  </si>
  <si>
    <t>Vahitahi</t>
  </si>
  <si>
    <t>Hiva Oa / Atuona</t>
  </si>
  <si>
    <t>Tahiti / Faa'a (Papeete)</t>
  </si>
  <si>
    <t>IATA</t>
  </si>
  <si>
    <t xml:space="preserve">NTGD   </t>
  </si>
  <si>
    <t xml:space="preserve">NTHE   </t>
  </si>
  <si>
    <t xml:space="preserve">NTGA   </t>
  </si>
  <si>
    <t xml:space="preserve">NTKK   </t>
  </si>
  <si>
    <t xml:space="preserve">NTGR   </t>
  </si>
  <si>
    <t xml:space="preserve">NTGU   </t>
  </si>
  <si>
    <t xml:space="preserve">NTTB   </t>
  </si>
  <si>
    <t xml:space="preserve">NTKF   </t>
  </si>
  <si>
    <t xml:space="preserve">NTKH   </t>
  </si>
  <si>
    <t xml:space="preserve">NTGF   </t>
  </si>
  <si>
    <t xml:space="preserve">NTGB   </t>
  </si>
  <si>
    <t xml:space="preserve">NTTO   </t>
  </si>
  <si>
    <t xml:space="preserve">NTGH   </t>
  </si>
  <si>
    <t xml:space="preserve">NTMN   </t>
  </si>
  <si>
    <t xml:space="preserve">NTTH   </t>
  </si>
  <si>
    <t xml:space="preserve">NTKT   </t>
  </si>
  <si>
    <t xml:space="preserve">NTKA   </t>
  </si>
  <si>
    <t xml:space="preserve">NTGK   </t>
  </si>
  <si>
    <t xml:space="preserve">NTGM   </t>
  </si>
  <si>
    <t xml:space="preserve">NTGI   </t>
  </si>
  <si>
    <t xml:space="preserve">NTGV   </t>
  </si>
  <si>
    <t xml:space="preserve">NTTP   </t>
  </si>
  <si>
    <t xml:space="preserve">NTTM   </t>
  </si>
  <si>
    <t xml:space="preserve">NTGN   </t>
  </si>
  <si>
    <t xml:space="preserve">NTKN   </t>
  </si>
  <si>
    <t xml:space="preserve">NTMD   </t>
  </si>
  <si>
    <t xml:space="preserve">NTGW   </t>
  </si>
  <si>
    <t xml:space="preserve">NTGP   </t>
  </si>
  <si>
    <t xml:space="preserve">NTGQ   </t>
  </si>
  <si>
    <t xml:space="preserve">NTTR   </t>
  </si>
  <si>
    <t xml:space="preserve">NTAV   </t>
  </si>
  <si>
    <t xml:space="preserve">NTTG   </t>
  </si>
  <si>
    <t xml:space="preserve">NTKO   </t>
  </si>
  <si>
    <t xml:space="preserve">NTGE   </t>
  </si>
  <si>
    <t xml:space="preserve">NTAM   </t>
  </si>
  <si>
    <t xml:space="preserve">NTAR   </t>
  </si>
  <si>
    <t xml:space="preserve">NTAA   </t>
  </si>
  <si>
    <t xml:space="preserve">NTGT   </t>
  </si>
  <si>
    <t xml:space="preserve">NTKR   </t>
  </si>
  <si>
    <t xml:space="preserve">NTKM   </t>
  </si>
  <si>
    <t xml:space="preserve">NTGO   </t>
  </si>
  <si>
    <t xml:space="preserve">NTTE   </t>
  </si>
  <si>
    <t xml:space="preserve">NTGC   </t>
  </si>
  <si>
    <t xml:space="preserve">NTGJ   </t>
  </si>
  <si>
    <t xml:space="preserve">NTAT   </t>
  </si>
  <si>
    <t xml:space="preserve">NTGY   </t>
  </si>
  <si>
    <t xml:space="preserve">NTMU   </t>
  </si>
  <si>
    <t xml:space="preserve">NTMP   </t>
  </si>
  <si>
    <t xml:space="preserve">NTUV   </t>
  </si>
  <si>
    <t>Pas de carburant</t>
  </si>
  <si>
    <t>MTOW</t>
  </si>
  <si>
    <t>C208 Lnd</t>
  </si>
  <si>
    <t>C208 EX Land</t>
  </si>
  <si>
    <t xml:space="preserve">C208 Sea </t>
  </si>
  <si>
    <t>BEW</t>
  </si>
  <si>
    <t>UL Lbs</t>
  </si>
  <si>
    <t>TAS</t>
  </si>
  <si>
    <t>Mangareva</t>
  </si>
  <si>
    <t>Moorea</t>
  </si>
  <si>
    <t>Hiva Oa</t>
  </si>
  <si>
    <t>DEP</t>
  </si>
  <si>
    <t>DEST</t>
  </si>
  <si>
    <t>NTAA</t>
  </si>
  <si>
    <t>AEROPORT</t>
  </si>
  <si>
    <t>NTTR</t>
  </si>
  <si>
    <t xml:space="preserve">Avion </t>
  </si>
  <si>
    <t>C208 Sea</t>
  </si>
  <si>
    <t>NTGD</t>
  </si>
  <si>
    <t>NTKK</t>
  </si>
  <si>
    <t>NTGA</t>
  </si>
  <si>
    <t>NTHE</t>
  </si>
  <si>
    <t xml:space="preserve">NTGD </t>
  </si>
  <si>
    <t>NTGR</t>
  </si>
  <si>
    <t>NTGU</t>
  </si>
  <si>
    <t>NTTB</t>
  </si>
  <si>
    <t>NTKF</t>
  </si>
  <si>
    <t>NTKH</t>
  </si>
  <si>
    <t>NTGF</t>
  </si>
  <si>
    <t>NTGB</t>
  </si>
  <si>
    <t>NTTO</t>
  </si>
  <si>
    <t>NTGH</t>
  </si>
  <si>
    <t>NTMN</t>
  </si>
  <si>
    <t>NTTH</t>
  </si>
  <si>
    <t>NTKT</t>
  </si>
  <si>
    <t>NTKA</t>
  </si>
  <si>
    <t>NTGK</t>
  </si>
  <si>
    <t>NTGM</t>
  </si>
  <si>
    <t>NTGI</t>
  </si>
  <si>
    <t>NTGV</t>
  </si>
  <si>
    <t>NTTP</t>
  </si>
  <si>
    <t>NTTM</t>
  </si>
  <si>
    <t>NTGN</t>
  </si>
  <si>
    <t>NTKN</t>
  </si>
  <si>
    <t>NTMD</t>
  </si>
  <si>
    <t>NTGW</t>
  </si>
  <si>
    <t>NTGP</t>
  </si>
  <si>
    <t>NTGQ</t>
  </si>
  <si>
    <t>NTAV</t>
  </si>
  <si>
    <t xml:space="preserve">NTTG </t>
  </si>
  <si>
    <t>NTKO</t>
  </si>
  <si>
    <t>NTGE</t>
  </si>
  <si>
    <t xml:space="preserve">NTAM </t>
  </si>
  <si>
    <t xml:space="preserve">NTAR </t>
  </si>
  <si>
    <t xml:space="preserve">NTGT </t>
  </si>
  <si>
    <t>NTKR</t>
  </si>
  <si>
    <t>NTKM</t>
  </si>
  <si>
    <t>NTGO</t>
  </si>
  <si>
    <t>NTTE</t>
  </si>
  <si>
    <t>NTGC</t>
  </si>
  <si>
    <t>NTGJ</t>
  </si>
  <si>
    <t>NTAT</t>
  </si>
  <si>
    <t>NTGY</t>
  </si>
  <si>
    <t>NTMU</t>
  </si>
  <si>
    <t>NTMP</t>
  </si>
  <si>
    <t>NTUV</t>
  </si>
  <si>
    <t>deg</t>
  </si>
  <si>
    <t>DEG</t>
  </si>
  <si>
    <t>C208 L</t>
  </si>
  <si>
    <t>C208 S</t>
  </si>
  <si>
    <t>C208 EXL</t>
  </si>
  <si>
    <t>AVION</t>
  </si>
  <si>
    <t>ETAPE 1</t>
  </si>
  <si>
    <t>ETAPE 2</t>
  </si>
  <si>
    <t>Config</t>
  </si>
  <si>
    <t>6 Pax</t>
  </si>
  <si>
    <t>Fuel Mini</t>
  </si>
  <si>
    <t>FOB Dep</t>
  </si>
  <si>
    <t>FOB Dest</t>
  </si>
  <si>
    <t>DATE</t>
  </si>
  <si>
    <t>CDB</t>
  </si>
  <si>
    <t>SFTY</t>
  </si>
  <si>
    <r>
      <t xml:space="preserve">Dist </t>
    </r>
    <r>
      <rPr>
        <sz val="10"/>
        <color theme="1"/>
        <rFont val="Calibri"/>
        <family val="2"/>
        <scheme val="minor"/>
      </rPr>
      <t>Nm</t>
    </r>
  </si>
  <si>
    <r>
      <t xml:space="preserve">Tsv </t>
    </r>
    <r>
      <rPr>
        <sz val="10"/>
        <color theme="1"/>
        <rFont val="Calibri"/>
        <family val="2"/>
        <scheme val="minor"/>
      </rPr>
      <t>min</t>
    </r>
  </si>
  <si>
    <r>
      <t xml:space="preserve">Tav </t>
    </r>
    <r>
      <rPr>
        <sz val="10"/>
        <color theme="1"/>
        <rFont val="Calibri"/>
        <family val="2"/>
        <scheme val="minor"/>
      </rPr>
      <t>min</t>
    </r>
  </si>
  <si>
    <r>
      <t xml:space="preserve">Conso </t>
    </r>
    <r>
      <rPr>
        <sz val="10"/>
        <color theme="1"/>
        <rFont val="Calibri"/>
        <family val="2"/>
        <scheme val="minor"/>
      </rPr>
      <t>Lbs</t>
    </r>
  </si>
  <si>
    <r>
      <t xml:space="preserve">CO </t>
    </r>
    <r>
      <rPr>
        <sz val="10"/>
        <color theme="1"/>
        <rFont val="Calibri"/>
        <family val="2"/>
        <scheme val="minor"/>
      </rPr>
      <t>Lbs</t>
    </r>
  </si>
  <si>
    <t>ETAPE 3</t>
  </si>
  <si>
    <t>ETAPE 4</t>
  </si>
  <si>
    <t>ETAPE 5</t>
  </si>
  <si>
    <t>ETAPE 6</t>
  </si>
  <si>
    <t>ETAPE 7</t>
  </si>
  <si>
    <t>ETAPE 8</t>
  </si>
  <si>
    <t>ETAPE 9</t>
  </si>
  <si>
    <t>TOTAL Poids</t>
  </si>
  <si>
    <t>REFUEL</t>
  </si>
  <si>
    <t>Bag lbs</t>
  </si>
  <si>
    <t>Fret lbs</t>
  </si>
  <si>
    <t>Pax lbs</t>
  </si>
  <si>
    <t>Pax</t>
  </si>
  <si>
    <t xml:space="preserve">Bag </t>
  </si>
  <si>
    <t>Fret</t>
  </si>
  <si>
    <r>
      <t xml:space="preserve">Ve  </t>
    </r>
    <r>
      <rPr>
        <sz val="10"/>
        <color theme="1"/>
        <rFont val="Calibri"/>
        <family val="2"/>
        <scheme val="minor"/>
      </rPr>
      <t>Kt</t>
    </r>
  </si>
  <si>
    <t>Ve Kt</t>
  </si>
  <si>
    <t>FOB Deg</t>
  </si>
  <si>
    <t>ROZAIN</t>
  </si>
  <si>
    <t>RIGOT</t>
  </si>
  <si>
    <t>ZAVATTERO</t>
  </si>
  <si>
    <t>8 Pax</t>
  </si>
  <si>
    <t>Cargo</t>
  </si>
  <si>
    <t>Photo</t>
  </si>
  <si>
    <t>Extra CO</t>
  </si>
  <si>
    <t>Formule OK &gt;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</si>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</sst>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theme="4"/>
      <name val="Calibri"/>
      <family val="2"/>
    </font>
    <font>
      <b/>
      <sz val="10"/>
      <color rgb="FF00B050"/>
      <name val="Calibri"/>
      <family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FF0000"/>
      <name val="Calibri"/>
      <family val="2"/>
      <scheme val="minor"/>
    </font>
    <font>
      <sz val="10"/>
      <color theme="9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0"/>
      <name val="Calibri"/>
      <family val="2"/>
    </font>
    <font>
      <b/>
      <sz val="10"/>
      <color rgb="FFFF0000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4">
    <xf numFmtId="0" fontId="0" fillId="0" borderId="0" xfId="0"/>
    <xf numFmtId="0" fontId="6" fillId="0" borderId="0" xfId="0" applyFont="1"/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7" fillId="0" borderId="3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12" xfId="0" applyFont="1" applyBorder="1"/>
    <xf numFmtId="0" fontId="8" fillId="0" borderId="0" xfId="0" applyFont="1" applyAlignment="1">
      <alignment horizontal="left" vertical="center"/>
    </xf>
    <xf numFmtId="0" fontId="6" fillId="0" borderId="5" xfId="0" applyFont="1" applyBorder="1"/>
    <xf numFmtId="0" fontId="6" fillId="0" borderId="4" xfId="0" applyFont="1" applyBorder="1"/>
    <xf numFmtId="0" fontId="6" fillId="0" borderId="6" xfId="0" applyFont="1" applyBorder="1"/>
    <xf numFmtId="0" fontId="9" fillId="0" borderId="5" xfId="0" applyFont="1" applyBorder="1"/>
    <xf numFmtId="0" fontId="9" fillId="0" borderId="4" xfId="0" applyFont="1" applyBorder="1"/>
    <xf numFmtId="0" fontId="9" fillId="0" borderId="6" xfId="0" applyFont="1" applyBorder="1"/>
    <xf numFmtId="0" fontId="10" fillId="0" borderId="5" xfId="0" applyFont="1" applyBorder="1"/>
    <xf numFmtId="0" fontId="10" fillId="0" borderId="4" xfId="0" applyFont="1" applyBorder="1"/>
    <xf numFmtId="0" fontId="10" fillId="0" borderId="6" xfId="0" applyFont="1" applyBorder="1"/>
    <xf numFmtId="0" fontId="11" fillId="0" borderId="5" xfId="0" applyFont="1" applyBorder="1"/>
    <xf numFmtId="0" fontId="11" fillId="0" borderId="4" xfId="0" applyFont="1" applyBorder="1"/>
    <xf numFmtId="0" fontId="11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 textRotation="45"/>
    </xf>
    <xf numFmtId="0" fontId="17" fillId="0" borderId="16" xfId="0" applyNumberFormat="1" applyFont="1" applyBorder="1" applyAlignment="1">
      <alignment horizontal="left"/>
    </xf>
    <xf numFmtId="0" fontId="7" fillId="0" borderId="17" xfId="0" applyNumberFormat="1" applyFont="1" applyBorder="1" applyAlignment="1">
      <alignment horizontal="left"/>
    </xf>
    <xf numFmtId="0" fontId="7" fillId="0" borderId="16" xfId="0" applyNumberFormat="1" applyFont="1" applyBorder="1" applyAlignment="1">
      <alignment horizontal="left"/>
    </xf>
    <xf numFmtId="0" fontId="13" fillId="0" borderId="16" xfId="0" applyNumberFormat="1" applyFont="1" applyBorder="1" applyAlignment="1">
      <alignment horizontal="left"/>
    </xf>
    <xf numFmtId="0" fontId="14" fillId="0" borderId="16" xfId="0" applyNumberFormat="1" applyFont="1" applyBorder="1" applyAlignment="1">
      <alignment horizontal="left"/>
    </xf>
    <xf numFmtId="0" fontId="7" fillId="0" borderId="18" xfId="0" applyNumberFormat="1" applyFont="1" applyBorder="1" applyAlignment="1">
      <alignment horizontal="left"/>
    </xf>
    <xf numFmtId="0" fontId="22" fillId="0" borderId="0" xfId="0" applyNumberFormat="1" applyFont="1" applyAlignment="1">
      <alignment horizontal="center" vertical="center" textRotation="45"/>
    </xf>
    <xf numFmtId="0" fontId="21" fillId="0" borderId="4" xfId="0" applyNumberFormat="1" applyFont="1" applyBorder="1" applyAlignment="1">
      <alignment horizontal="center" vertical="center"/>
    </xf>
    <xf numFmtId="0" fontId="21" fillId="0" borderId="11" xfId="0" applyNumberFormat="1" applyFont="1" applyBorder="1" applyAlignment="1">
      <alignment horizontal="center" vertical="center"/>
    </xf>
    <xf numFmtId="0" fontId="21" fillId="0" borderId="8" xfId="0" applyNumberFormat="1" applyFont="1" applyBorder="1" applyAlignment="1">
      <alignment horizontal="center" vertical="center"/>
    </xf>
    <xf numFmtId="0" fontId="12" fillId="0" borderId="11" xfId="0" applyNumberFormat="1" applyFont="1" applyFill="1" applyBorder="1" applyAlignment="1">
      <alignment horizontal="center"/>
    </xf>
    <xf numFmtId="0" fontId="20" fillId="0" borderId="11" xfId="0" applyNumberFormat="1" applyFont="1" applyFill="1" applyBorder="1" applyAlignment="1">
      <alignment horizontal="center"/>
    </xf>
    <xf numFmtId="0" fontId="23" fillId="0" borderId="11" xfId="0" applyNumberFormat="1" applyFont="1" applyFill="1" applyBorder="1" applyAlignment="1">
      <alignment horizontal="center"/>
    </xf>
    <xf numFmtId="0" fontId="21" fillId="0" borderId="11" xfId="0" applyNumberFormat="1" applyFont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20" fillId="0" borderId="4" xfId="0" applyNumberFormat="1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center"/>
    </xf>
    <xf numFmtId="0" fontId="23" fillId="0" borderId="4" xfId="0" applyNumberFormat="1" applyFont="1" applyFill="1" applyBorder="1" applyAlignment="1">
      <alignment horizontal="center"/>
    </xf>
    <xf numFmtId="0" fontId="21" fillId="0" borderId="4" xfId="0" applyNumberFormat="1" applyFont="1" applyFill="1" applyBorder="1" applyAlignment="1">
      <alignment horizontal="center"/>
    </xf>
    <xf numFmtId="0" fontId="23" fillId="0" borderId="4" xfId="1" applyNumberFormat="1" applyFont="1" applyFill="1" applyBorder="1" applyAlignment="1">
      <alignment horizontal="center"/>
    </xf>
    <xf numFmtId="0" fontId="24" fillId="0" borderId="4" xfId="0" applyNumberFormat="1" applyFont="1" applyFill="1" applyBorder="1" applyAlignment="1">
      <alignment horizontal="center"/>
    </xf>
    <xf numFmtId="0" fontId="21" fillId="0" borderId="0" xfId="0" applyNumberFormat="1" applyFont="1" applyAlignment="1">
      <alignment horizontal="center"/>
    </xf>
    <xf numFmtId="0" fontId="19" fillId="0" borderId="0" xfId="0" applyNumberFormat="1" applyFont="1" applyAlignment="1">
      <alignment horizontal="left" textRotation="45"/>
    </xf>
    <xf numFmtId="0" fontId="16" fillId="0" borderId="0" xfId="0" applyNumberFormat="1" applyFont="1" applyAlignment="1">
      <alignment horizontal="center" textRotation="45"/>
    </xf>
    <xf numFmtId="0" fontId="18" fillId="0" borderId="19" xfId="0" applyNumberFormat="1" applyFont="1" applyBorder="1" applyAlignment="1">
      <alignment horizontal="left"/>
    </xf>
    <xf numFmtId="0" fontId="21" fillId="0" borderId="4" xfId="0" applyNumberFormat="1" applyFont="1" applyBorder="1" applyAlignment="1">
      <alignment horizontal="left" vertical="center"/>
    </xf>
    <xf numFmtId="0" fontId="21" fillId="0" borderId="11" xfId="0" applyNumberFormat="1" applyFont="1" applyBorder="1" applyAlignment="1">
      <alignment horizontal="left" vertical="center"/>
    </xf>
    <xf numFmtId="0" fontId="8" fillId="0" borderId="0" xfId="0" applyNumberFormat="1" applyFont="1" applyAlignment="1">
      <alignment horizontal="center"/>
    </xf>
    <xf numFmtId="0" fontId="15" fillId="0" borderId="0" xfId="0" applyNumberFormat="1" applyFont="1" applyAlignment="1">
      <alignment horizontal="center"/>
    </xf>
    <xf numFmtId="0" fontId="21" fillId="0" borderId="8" xfId="0" applyNumberFormat="1" applyFont="1" applyBorder="1" applyAlignment="1">
      <alignment horizontal="left" vertical="center"/>
    </xf>
    <xf numFmtId="0" fontId="6" fillId="0" borderId="0" xfId="0" applyNumberFormat="1" applyFont="1" applyAlignment="1">
      <alignment horizontal="left"/>
    </xf>
    <xf numFmtId="0" fontId="6" fillId="0" borderId="0" xfId="0" applyNumberFormat="1" applyFont="1" applyBorder="1" applyAlignment="1">
      <alignment horizontal="center"/>
    </xf>
    <xf numFmtId="0" fontId="7" fillId="0" borderId="0" xfId="0" applyNumberFormat="1" applyFont="1" applyAlignment="1"/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left"/>
    </xf>
    <xf numFmtId="1" fontId="0" fillId="0" borderId="0" xfId="0" applyNumberFormat="1" applyBorder="1" applyAlignment="1">
      <alignment horizontal="center" vertical="center"/>
    </xf>
    <xf numFmtId="1" fontId="25" fillId="0" borderId="0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26" fillId="0" borderId="20" xfId="0" applyNumberFormat="1" applyFont="1" applyFill="1" applyBorder="1" applyAlignment="1">
      <alignment horizontal="center" vertical="center"/>
    </xf>
    <xf numFmtId="1" fontId="25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/>
    </xf>
    <xf numFmtId="1" fontId="0" fillId="0" borderId="0" xfId="0" applyNumberFormat="1" applyAlignment="1" applyProtection="1">
      <alignment horizontal="center" vertical="center"/>
      <protection locked="0"/>
    </xf>
    <xf numFmtId="1" fontId="6" fillId="0" borderId="8" xfId="0" applyNumberFormat="1" applyFont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/>
      <protection locked="0"/>
    </xf>
    <xf numFmtId="1" fontId="25" fillId="0" borderId="0" xfId="0" applyNumberFormat="1" applyFont="1" applyBorder="1" applyAlignment="1" applyProtection="1">
      <alignment horizontal="center" vertical="center"/>
      <protection locked="0"/>
    </xf>
    <xf numFmtId="1" fontId="25" fillId="0" borderId="0" xfId="0" applyNumberFormat="1" applyFont="1" applyAlignment="1" applyProtection="1">
      <alignment horizontal="center" vertical="center"/>
      <protection locked="0"/>
    </xf>
    <xf numFmtId="1" fontId="7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 applyProtection="1">
      <alignment horizontal="center" vertical="center"/>
      <protection locked="0"/>
    </xf>
    <xf numFmtId="1" fontId="7" fillId="0" borderId="0" xfId="0" applyNumberFormat="1" applyFont="1" applyBorder="1" applyAlignment="1" applyProtection="1">
      <alignment horizontal="center" vertical="center"/>
      <protection locked="0"/>
    </xf>
    <xf numFmtId="1" fontId="7" fillId="0" borderId="0" xfId="0" applyNumberFormat="1" applyFont="1" applyBorder="1" applyAlignment="1" applyProtection="1">
      <alignment horizontal="left" vertical="center"/>
      <protection locked="0"/>
    </xf>
    <xf numFmtId="1" fontId="6" fillId="0" borderId="7" xfId="0" applyNumberFormat="1" applyFont="1" applyBorder="1" applyAlignment="1">
      <alignment horizontal="center" vertical="center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1" fontId="6" fillId="0" borderId="27" xfId="0" applyNumberFormat="1" applyFont="1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1" fontId="6" fillId="0" borderId="29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1" fontId="7" fillId="0" borderId="22" xfId="0" applyNumberFormat="1" applyFont="1" applyBorder="1" applyAlignment="1">
      <alignment horizontal="center" vertical="center" wrapText="1"/>
    </xf>
    <xf numFmtId="1" fontId="7" fillId="0" borderId="23" xfId="0" applyNumberFormat="1" applyFont="1" applyBorder="1" applyAlignment="1">
      <alignment horizontal="center" vertical="center" wrapText="1"/>
    </xf>
    <xf numFmtId="1" fontId="7" fillId="0" borderId="23" xfId="0" applyNumberFormat="1" applyFont="1" applyBorder="1" applyAlignment="1" applyProtection="1">
      <alignment horizontal="left" vertical="center" wrapText="1"/>
      <protection locked="0"/>
    </xf>
    <xf numFmtId="1" fontId="7" fillId="0" borderId="23" xfId="0" applyNumberFormat="1" applyFont="1" applyBorder="1" applyAlignment="1" applyProtection="1">
      <alignment horizontal="center" vertical="center" wrapText="1"/>
      <protection locked="0"/>
    </xf>
    <xf numFmtId="1" fontId="7" fillId="0" borderId="25" xfId="0" applyNumberFormat="1" applyFont="1" applyBorder="1" applyAlignment="1" applyProtection="1">
      <alignment horizontal="center" vertical="center" wrapText="1"/>
      <protection locked="0"/>
    </xf>
    <xf numFmtId="1" fontId="7" fillId="0" borderId="28" xfId="0" applyNumberFormat="1" applyFont="1" applyBorder="1" applyAlignment="1">
      <alignment horizontal="center" vertical="center" wrapText="1"/>
    </xf>
    <xf numFmtId="1" fontId="7" fillId="0" borderId="26" xfId="0" applyNumberFormat="1" applyFont="1" applyBorder="1" applyAlignment="1">
      <alignment horizontal="center" vertical="center" wrapText="1"/>
    </xf>
    <xf numFmtId="1" fontId="7" fillId="0" borderId="24" xfId="0" applyNumberFormat="1" applyFont="1" applyBorder="1" applyAlignment="1">
      <alignment horizontal="center" vertical="center" wrapText="1"/>
    </xf>
    <xf numFmtId="1" fontId="7" fillId="0" borderId="21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/>
    <xf numFmtId="0" fontId="12" fillId="0" borderId="0" xfId="0" applyNumberFormat="1" applyFont="1" applyBorder="1" applyAlignment="1">
      <alignment horizontal="center"/>
    </xf>
    <xf numFmtId="0" fontId="15" fillId="0" borderId="0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1" fontId="7" fillId="0" borderId="25" xfId="0" applyNumberFormat="1" applyFont="1" applyBorder="1" applyAlignment="1">
      <alignment horizontal="center" vertical="center" wrapText="1"/>
    </xf>
    <xf numFmtId="1" fontId="6" fillId="0" borderId="18" xfId="0" applyNumberFormat="1" applyFont="1" applyBorder="1" applyAlignment="1">
      <alignment horizontal="center" vertical="center"/>
    </xf>
    <xf numFmtId="1" fontId="25" fillId="0" borderId="28" xfId="0" applyNumberFormat="1" applyFont="1" applyBorder="1" applyAlignment="1">
      <alignment horizontal="center" vertical="center" wrapText="1"/>
    </xf>
    <xf numFmtId="1" fontId="7" fillId="2" borderId="23" xfId="0" applyNumberFormat="1" applyFont="1" applyFill="1" applyBorder="1" applyAlignment="1">
      <alignment horizontal="center" vertical="center" wrapText="1"/>
    </xf>
    <xf numFmtId="1" fontId="6" fillId="2" borderId="8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30" xfId="0" applyNumberFormat="1" applyFont="1" applyBorder="1" applyAlignment="1">
      <alignment horizontal="center" vertical="center"/>
    </xf>
    <xf numFmtId="1" fontId="6" fillId="0" borderId="31" xfId="0" applyNumberFormat="1" applyFont="1" applyBorder="1" applyAlignment="1">
      <alignment horizontal="center" vertical="center"/>
    </xf>
    <xf numFmtId="1" fontId="6" fillId="0" borderId="32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0" fillId="0" borderId="0" xfId="0" applyNumberFormat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  <xf numFmtId="0" fontId="15" fillId="0" borderId="0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2" borderId="8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0</xdr:rowOff>
    </xdr:from>
    <xdr:to>
      <xdr:col>2</xdr:col>
      <xdr:colOff>171450</xdr:colOff>
      <xdr:row>9</xdr:row>
      <xdr:rowOff>0</xdr:rowOff>
    </xdr:to>
    <xdr:grpSp>
      <xdr:nvGrpSpPr>
        <xdr:cNvPr id="2" name="Group 13516">
          <a:extLst>
            <a:ext uri="{FF2B5EF4-FFF2-40B4-BE49-F238E27FC236}">
              <a16:creationId xmlns="" xmlns:a16="http://schemas.microsoft.com/office/drawing/2014/main" id="{984E4C62-C04C-48BC-AD1D-F02FC6AA20D6}"/>
            </a:ext>
          </a:extLst>
        </xdr:cNvPr>
        <xdr:cNvGrpSpPr/>
      </xdr:nvGrpSpPr>
      <xdr:grpSpPr>
        <a:xfrm>
          <a:off x="1579563" y="1801813"/>
          <a:ext cx="171450" cy="0"/>
          <a:chOff x="0" y="0"/>
          <a:chExt cx="2609920" cy="1"/>
        </a:xfrm>
      </xdr:grpSpPr>
      <xdr:sp macro="" textlink="">
        <xdr:nvSpPr>
          <xdr:cNvPr id="3" name="Shape 99">
            <a:extLst>
              <a:ext uri="{FF2B5EF4-FFF2-40B4-BE49-F238E27FC236}">
                <a16:creationId xmlns="" xmlns:a16="http://schemas.microsoft.com/office/drawing/2014/main" id="{21B3D5DC-414A-4E14-82DB-36CCA4491DAF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171450</xdr:colOff>
      <xdr:row>9</xdr:row>
      <xdr:rowOff>0</xdr:rowOff>
    </xdr:to>
    <xdr:grpSp>
      <xdr:nvGrpSpPr>
        <xdr:cNvPr id="4" name="Group 13516">
          <a:extLst>
            <a:ext uri="{FF2B5EF4-FFF2-40B4-BE49-F238E27FC236}">
              <a16:creationId xmlns="" xmlns:a16="http://schemas.microsoft.com/office/drawing/2014/main" id="{1516DEFD-AF23-4572-B01E-9332956A302F}"/>
            </a:ext>
          </a:extLst>
        </xdr:cNvPr>
        <xdr:cNvGrpSpPr/>
      </xdr:nvGrpSpPr>
      <xdr:grpSpPr>
        <a:xfrm>
          <a:off x="2039938" y="1801813"/>
          <a:ext cx="171450" cy="0"/>
          <a:chOff x="0" y="0"/>
          <a:chExt cx="2609920" cy="1"/>
        </a:xfrm>
      </xdr:grpSpPr>
      <xdr:sp macro="" textlink="">
        <xdr:nvSpPr>
          <xdr:cNvPr id="5" name="Shape 99">
            <a:extLst>
              <a:ext uri="{FF2B5EF4-FFF2-40B4-BE49-F238E27FC236}">
                <a16:creationId xmlns="" xmlns:a16="http://schemas.microsoft.com/office/drawing/2014/main" id="{98373F14-F640-4462-8175-90D43A602DC7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171450</xdr:colOff>
      <xdr:row>9</xdr:row>
      <xdr:rowOff>0</xdr:rowOff>
    </xdr:to>
    <xdr:grpSp>
      <xdr:nvGrpSpPr>
        <xdr:cNvPr id="6" name="Group 13516">
          <a:extLst>
            <a:ext uri="{FF2B5EF4-FFF2-40B4-BE49-F238E27FC236}">
              <a16:creationId xmlns="" xmlns:a16="http://schemas.microsoft.com/office/drawing/2014/main" id="{DC31CFAC-EEF2-4B0F-810E-FFA70B04699C}"/>
            </a:ext>
          </a:extLst>
        </xdr:cNvPr>
        <xdr:cNvGrpSpPr/>
      </xdr:nvGrpSpPr>
      <xdr:grpSpPr>
        <a:xfrm>
          <a:off x="2492375" y="1801813"/>
          <a:ext cx="171450" cy="0"/>
          <a:chOff x="0" y="0"/>
          <a:chExt cx="2609920" cy="1"/>
        </a:xfrm>
      </xdr:grpSpPr>
      <xdr:sp macro="" textlink="">
        <xdr:nvSpPr>
          <xdr:cNvPr id="7" name="Shape 99">
            <a:extLst>
              <a:ext uri="{FF2B5EF4-FFF2-40B4-BE49-F238E27FC236}">
                <a16:creationId xmlns="" xmlns:a16="http://schemas.microsoft.com/office/drawing/2014/main" id="{678108E8-FD9E-461E-8AEA-F9F215A589AC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171450</xdr:colOff>
      <xdr:row>9</xdr:row>
      <xdr:rowOff>0</xdr:rowOff>
    </xdr:to>
    <xdr:grpSp>
      <xdr:nvGrpSpPr>
        <xdr:cNvPr id="8" name="Group 13516">
          <a:extLst>
            <a:ext uri="{FF2B5EF4-FFF2-40B4-BE49-F238E27FC236}">
              <a16:creationId xmlns="" xmlns:a16="http://schemas.microsoft.com/office/drawing/2014/main" id="{D7E23630-A0EF-45AD-B9C1-1225BC5819D2}"/>
            </a:ext>
          </a:extLst>
        </xdr:cNvPr>
        <xdr:cNvGrpSpPr/>
      </xdr:nvGrpSpPr>
      <xdr:grpSpPr>
        <a:xfrm>
          <a:off x="2492375" y="1801813"/>
          <a:ext cx="171450" cy="0"/>
          <a:chOff x="0" y="0"/>
          <a:chExt cx="2609920" cy="1"/>
        </a:xfrm>
      </xdr:grpSpPr>
      <xdr:sp macro="" textlink="">
        <xdr:nvSpPr>
          <xdr:cNvPr id="9" name="Shape 99">
            <a:extLst>
              <a:ext uri="{FF2B5EF4-FFF2-40B4-BE49-F238E27FC236}">
                <a16:creationId xmlns="" xmlns:a16="http://schemas.microsoft.com/office/drawing/2014/main" id="{CB6FC9F5-96E4-4A62-91F2-81B828336657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2</xdr:col>
      <xdr:colOff>0</xdr:colOff>
      <xdr:row>17</xdr:row>
      <xdr:rowOff>0</xdr:rowOff>
    </xdr:from>
    <xdr:to>
      <xdr:col>2</xdr:col>
      <xdr:colOff>171450</xdr:colOff>
      <xdr:row>17</xdr:row>
      <xdr:rowOff>0</xdr:rowOff>
    </xdr:to>
    <xdr:grpSp>
      <xdr:nvGrpSpPr>
        <xdr:cNvPr id="10" name="Group 13516">
          <a:extLst>
            <a:ext uri="{FF2B5EF4-FFF2-40B4-BE49-F238E27FC236}">
              <a16:creationId xmlns="" xmlns:a16="http://schemas.microsoft.com/office/drawing/2014/main" id="{D203CF99-1ABC-4DC1-BE9E-EFFA4336285D}"/>
            </a:ext>
          </a:extLst>
        </xdr:cNvPr>
        <xdr:cNvGrpSpPr/>
      </xdr:nvGrpSpPr>
      <xdr:grpSpPr>
        <a:xfrm>
          <a:off x="1579563" y="3389313"/>
          <a:ext cx="171450" cy="0"/>
          <a:chOff x="0" y="0"/>
          <a:chExt cx="2609920" cy="1"/>
        </a:xfrm>
      </xdr:grpSpPr>
      <xdr:sp macro="" textlink="">
        <xdr:nvSpPr>
          <xdr:cNvPr id="11" name="Shape 99">
            <a:extLst>
              <a:ext uri="{FF2B5EF4-FFF2-40B4-BE49-F238E27FC236}">
                <a16:creationId xmlns="" xmlns:a16="http://schemas.microsoft.com/office/drawing/2014/main" id="{70E77ACF-4C52-41B8-B616-AB07E3D725DE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3</xdr:col>
      <xdr:colOff>0</xdr:colOff>
      <xdr:row>17</xdr:row>
      <xdr:rowOff>0</xdr:rowOff>
    </xdr:from>
    <xdr:to>
      <xdr:col>3</xdr:col>
      <xdr:colOff>171450</xdr:colOff>
      <xdr:row>17</xdr:row>
      <xdr:rowOff>0</xdr:rowOff>
    </xdr:to>
    <xdr:grpSp>
      <xdr:nvGrpSpPr>
        <xdr:cNvPr id="12" name="Group 13516">
          <a:extLst>
            <a:ext uri="{FF2B5EF4-FFF2-40B4-BE49-F238E27FC236}">
              <a16:creationId xmlns="" xmlns:a16="http://schemas.microsoft.com/office/drawing/2014/main" id="{42CB6583-5233-4437-9C25-F71560FCAF62}"/>
            </a:ext>
          </a:extLst>
        </xdr:cNvPr>
        <xdr:cNvGrpSpPr/>
      </xdr:nvGrpSpPr>
      <xdr:grpSpPr>
        <a:xfrm>
          <a:off x="2039938" y="3389313"/>
          <a:ext cx="171450" cy="0"/>
          <a:chOff x="0" y="0"/>
          <a:chExt cx="2609920" cy="1"/>
        </a:xfrm>
      </xdr:grpSpPr>
      <xdr:sp macro="" textlink="">
        <xdr:nvSpPr>
          <xdr:cNvPr id="13" name="Shape 99">
            <a:extLst>
              <a:ext uri="{FF2B5EF4-FFF2-40B4-BE49-F238E27FC236}">
                <a16:creationId xmlns="" xmlns:a16="http://schemas.microsoft.com/office/drawing/2014/main" id="{3DBAF2D0-951A-4961-BE3D-228C6FE0422E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3</xdr:col>
      <xdr:colOff>0</xdr:colOff>
      <xdr:row>17</xdr:row>
      <xdr:rowOff>0</xdr:rowOff>
    </xdr:from>
    <xdr:to>
      <xdr:col>3</xdr:col>
      <xdr:colOff>171450</xdr:colOff>
      <xdr:row>17</xdr:row>
      <xdr:rowOff>0</xdr:rowOff>
    </xdr:to>
    <xdr:grpSp>
      <xdr:nvGrpSpPr>
        <xdr:cNvPr id="14" name="Group 13516">
          <a:extLst>
            <a:ext uri="{FF2B5EF4-FFF2-40B4-BE49-F238E27FC236}">
              <a16:creationId xmlns="" xmlns:a16="http://schemas.microsoft.com/office/drawing/2014/main" id="{D6B5F92C-C116-451F-99AC-EEE6ACED583F}"/>
            </a:ext>
          </a:extLst>
        </xdr:cNvPr>
        <xdr:cNvGrpSpPr/>
      </xdr:nvGrpSpPr>
      <xdr:grpSpPr>
        <a:xfrm>
          <a:off x="2039938" y="3389313"/>
          <a:ext cx="171450" cy="0"/>
          <a:chOff x="0" y="0"/>
          <a:chExt cx="2609920" cy="1"/>
        </a:xfrm>
      </xdr:grpSpPr>
      <xdr:sp macro="" textlink="">
        <xdr:nvSpPr>
          <xdr:cNvPr id="15" name="Shape 99">
            <a:extLst>
              <a:ext uri="{FF2B5EF4-FFF2-40B4-BE49-F238E27FC236}">
                <a16:creationId xmlns="" xmlns:a16="http://schemas.microsoft.com/office/drawing/2014/main" id="{220AB7A2-F3C6-4834-BE81-7B8BAF61C047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2</xdr:col>
      <xdr:colOff>0</xdr:colOff>
      <xdr:row>25</xdr:row>
      <xdr:rowOff>0</xdr:rowOff>
    </xdr:from>
    <xdr:to>
      <xdr:col>2</xdr:col>
      <xdr:colOff>171450</xdr:colOff>
      <xdr:row>25</xdr:row>
      <xdr:rowOff>0</xdr:rowOff>
    </xdr:to>
    <xdr:grpSp>
      <xdr:nvGrpSpPr>
        <xdr:cNvPr id="16" name="Group 13516">
          <a:extLst>
            <a:ext uri="{FF2B5EF4-FFF2-40B4-BE49-F238E27FC236}">
              <a16:creationId xmlns="" xmlns:a16="http://schemas.microsoft.com/office/drawing/2014/main" id="{7884E23E-919A-4409-9CBE-BEF3729E19EB}"/>
            </a:ext>
          </a:extLst>
        </xdr:cNvPr>
        <xdr:cNvGrpSpPr/>
      </xdr:nvGrpSpPr>
      <xdr:grpSpPr>
        <a:xfrm>
          <a:off x="1579563" y="4976813"/>
          <a:ext cx="171450" cy="0"/>
          <a:chOff x="0" y="0"/>
          <a:chExt cx="2609920" cy="1"/>
        </a:xfrm>
      </xdr:grpSpPr>
      <xdr:sp macro="" textlink="">
        <xdr:nvSpPr>
          <xdr:cNvPr id="17" name="Shape 99">
            <a:extLst>
              <a:ext uri="{FF2B5EF4-FFF2-40B4-BE49-F238E27FC236}">
                <a16:creationId xmlns="" xmlns:a16="http://schemas.microsoft.com/office/drawing/2014/main" id="{E5B7BAB7-59BA-4D08-BC95-1AFB04AF1B5B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171450</xdr:colOff>
      <xdr:row>25</xdr:row>
      <xdr:rowOff>0</xdr:rowOff>
    </xdr:to>
    <xdr:grpSp>
      <xdr:nvGrpSpPr>
        <xdr:cNvPr id="18" name="Group 13516">
          <a:extLst>
            <a:ext uri="{FF2B5EF4-FFF2-40B4-BE49-F238E27FC236}">
              <a16:creationId xmlns="" xmlns:a16="http://schemas.microsoft.com/office/drawing/2014/main" id="{85241399-7332-4CB3-940F-BBE5A2611816}"/>
            </a:ext>
          </a:extLst>
        </xdr:cNvPr>
        <xdr:cNvGrpSpPr/>
      </xdr:nvGrpSpPr>
      <xdr:grpSpPr>
        <a:xfrm>
          <a:off x="2039938" y="4976813"/>
          <a:ext cx="171450" cy="0"/>
          <a:chOff x="0" y="0"/>
          <a:chExt cx="2609920" cy="1"/>
        </a:xfrm>
      </xdr:grpSpPr>
      <xdr:sp macro="" textlink="">
        <xdr:nvSpPr>
          <xdr:cNvPr id="19" name="Shape 99">
            <a:extLst>
              <a:ext uri="{FF2B5EF4-FFF2-40B4-BE49-F238E27FC236}">
                <a16:creationId xmlns="" xmlns:a16="http://schemas.microsoft.com/office/drawing/2014/main" id="{6015A0F1-6D81-4477-B083-07F3C904B502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3</xdr:col>
      <xdr:colOff>0</xdr:colOff>
      <xdr:row>25</xdr:row>
      <xdr:rowOff>0</xdr:rowOff>
    </xdr:from>
    <xdr:to>
      <xdr:col>3</xdr:col>
      <xdr:colOff>171450</xdr:colOff>
      <xdr:row>25</xdr:row>
      <xdr:rowOff>0</xdr:rowOff>
    </xdr:to>
    <xdr:grpSp>
      <xdr:nvGrpSpPr>
        <xdr:cNvPr id="20" name="Group 13516">
          <a:extLst>
            <a:ext uri="{FF2B5EF4-FFF2-40B4-BE49-F238E27FC236}">
              <a16:creationId xmlns="" xmlns:a16="http://schemas.microsoft.com/office/drawing/2014/main" id="{F1546E8D-1582-4770-813A-286598E8C9F4}"/>
            </a:ext>
          </a:extLst>
        </xdr:cNvPr>
        <xdr:cNvGrpSpPr/>
      </xdr:nvGrpSpPr>
      <xdr:grpSpPr>
        <a:xfrm>
          <a:off x="2039938" y="4976813"/>
          <a:ext cx="171450" cy="0"/>
          <a:chOff x="0" y="0"/>
          <a:chExt cx="2609920" cy="1"/>
        </a:xfrm>
      </xdr:grpSpPr>
      <xdr:sp macro="" textlink="">
        <xdr:nvSpPr>
          <xdr:cNvPr id="21" name="Shape 99">
            <a:extLst>
              <a:ext uri="{FF2B5EF4-FFF2-40B4-BE49-F238E27FC236}">
                <a16:creationId xmlns="" xmlns:a16="http://schemas.microsoft.com/office/drawing/2014/main" id="{952F3724-2068-4E97-B793-C753BB12D10B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171450</xdr:colOff>
      <xdr:row>9</xdr:row>
      <xdr:rowOff>0</xdr:rowOff>
    </xdr:to>
    <xdr:grpSp>
      <xdr:nvGrpSpPr>
        <xdr:cNvPr id="22" name="Group 13516">
          <a:extLst>
            <a:ext uri="{FF2B5EF4-FFF2-40B4-BE49-F238E27FC236}">
              <a16:creationId xmlns="" xmlns:a16="http://schemas.microsoft.com/office/drawing/2014/main" id="{D50B6EBB-1744-4203-989C-38E6D543F257}"/>
            </a:ext>
          </a:extLst>
        </xdr:cNvPr>
        <xdr:cNvGrpSpPr/>
      </xdr:nvGrpSpPr>
      <xdr:grpSpPr>
        <a:xfrm>
          <a:off x="1579563" y="1801813"/>
          <a:ext cx="171450" cy="0"/>
          <a:chOff x="0" y="0"/>
          <a:chExt cx="2609920" cy="1"/>
        </a:xfrm>
      </xdr:grpSpPr>
      <xdr:sp macro="" textlink="">
        <xdr:nvSpPr>
          <xdr:cNvPr id="23" name="Shape 99">
            <a:extLst>
              <a:ext uri="{FF2B5EF4-FFF2-40B4-BE49-F238E27FC236}">
                <a16:creationId xmlns="" xmlns:a16="http://schemas.microsoft.com/office/drawing/2014/main" id="{B81F6FAC-2AAC-4109-A08A-22CF424C89CE}"/>
              </a:ext>
            </a:extLst>
          </xdr:cNvPr>
          <xdr:cNvSpPr/>
        </xdr:nvSpPr>
        <xdr:spPr>
          <a:xfrm>
            <a:off x="0" y="0"/>
            <a:ext cx="2609920" cy="0"/>
          </a:xfrm>
          <a:custGeom>
            <a:avLst/>
            <a:gdLst/>
            <a:ahLst/>
            <a:cxnLst/>
            <a:rect l="0" t="0" r="0" b="0"/>
            <a:pathLst>
              <a:path w="2609920">
                <a:moveTo>
                  <a:pt x="0" y="0"/>
                </a:moveTo>
                <a:lnTo>
                  <a:pt x="2609920" y="0"/>
                </a:lnTo>
              </a:path>
            </a:pathLst>
          </a:custGeom>
          <a:ln w="0" cap="flat">
            <a:miter lim="127000"/>
          </a:ln>
        </xdr:spPr>
        <xdr:style>
          <a:lnRef idx="1">
            <a:srgbClr val="D3D2D2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/>
          <a:lstStyle/>
          <a:p>
            <a:endParaRPr lang="fr-F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0"/>
  <sheetViews>
    <sheetView topLeftCell="A13" workbookViewId="0">
      <selection activeCell="A51" sqref="A51"/>
    </sheetView>
  </sheetViews>
  <sheetFormatPr baseColWidth="10" defaultColWidth="11.1640625" defaultRowHeight="13" x14ac:dyDescent="0.3"/>
  <cols>
    <col min="1" max="1" width="30.5" style="1" customWidth="1"/>
    <col min="2" max="2" width="8.33203125" style="1" customWidth="1"/>
    <col min="3" max="3" width="7.9140625" style="1" customWidth="1"/>
    <col min="4" max="4" width="20" style="1" customWidth="1"/>
    <col min="5" max="5" width="13.33203125" style="1" customWidth="1"/>
    <col min="6" max="6" width="13" style="1" customWidth="1"/>
    <col min="7" max="16384" width="11.1640625" style="1"/>
  </cols>
  <sheetData>
    <row r="1" spans="1:8" ht="19" thickBot="1" x14ac:dyDescent="0.35">
      <c r="A1" s="25" t="s">
        <v>5</v>
      </c>
      <c r="B1" s="26" t="s">
        <v>6</v>
      </c>
      <c r="C1" s="26" t="s">
        <v>143</v>
      </c>
      <c r="D1" s="27" t="s">
        <v>7</v>
      </c>
    </row>
    <row r="2" spans="1:8" ht="15" customHeight="1" x14ac:dyDescent="0.3">
      <c r="A2" s="6" t="s">
        <v>8</v>
      </c>
      <c r="B2" s="7" t="s">
        <v>145</v>
      </c>
      <c r="C2" s="7" t="s">
        <v>0</v>
      </c>
      <c r="D2" s="8" t="s">
        <v>9</v>
      </c>
      <c r="E2" s="2" t="s">
        <v>2</v>
      </c>
      <c r="G2" s="9"/>
      <c r="H2" s="9"/>
    </row>
    <row r="3" spans="1:8" ht="15" customHeight="1" x14ac:dyDescent="0.3">
      <c r="A3" s="10" t="s">
        <v>10</v>
      </c>
      <c r="B3" s="11" t="s">
        <v>146</v>
      </c>
      <c r="C3" s="11" t="s">
        <v>11</v>
      </c>
      <c r="D3" s="12" t="s">
        <v>12</v>
      </c>
      <c r="E3" s="3" t="s">
        <v>3</v>
      </c>
      <c r="G3" s="9"/>
      <c r="H3" s="9"/>
    </row>
    <row r="4" spans="1:8" ht="13.25" customHeight="1" x14ac:dyDescent="0.3">
      <c r="A4" s="13" t="s">
        <v>13</v>
      </c>
      <c r="B4" s="14" t="s">
        <v>144</v>
      </c>
      <c r="C4" s="14" t="s">
        <v>14</v>
      </c>
      <c r="D4" s="15" t="s">
        <v>13</v>
      </c>
      <c r="E4" s="4" t="s">
        <v>4</v>
      </c>
      <c r="G4" s="9"/>
      <c r="H4" s="9"/>
    </row>
    <row r="5" spans="1:8" ht="13.5" thickBot="1" x14ac:dyDescent="0.35">
      <c r="A5" s="10" t="s">
        <v>15</v>
      </c>
      <c r="B5" s="11" t="s">
        <v>147</v>
      </c>
      <c r="C5" s="11" t="s">
        <v>16</v>
      </c>
      <c r="D5" s="12" t="s">
        <v>17</v>
      </c>
      <c r="E5" s="5" t="s">
        <v>193</v>
      </c>
    </row>
    <row r="6" spans="1:8" x14ac:dyDescent="0.3">
      <c r="A6" s="10" t="s">
        <v>18</v>
      </c>
      <c r="B6" s="11" t="s">
        <v>148</v>
      </c>
      <c r="C6" s="11"/>
      <c r="D6" s="12" t="s">
        <v>19</v>
      </c>
    </row>
    <row r="7" spans="1:8" x14ac:dyDescent="0.3">
      <c r="A7" s="10" t="s">
        <v>20</v>
      </c>
      <c r="B7" s="11" t="s">
        <v>149</v>
      </c>
      <c r="C7" s="11" t="s">
        <v>21</v>
      </c>
      <c r="D7" s="12" t="s">
        <v>22</v>
      </c>
    </row>
    <row r="8" spans="1:8" x14ac:dyDescent="0.3">
      <c r="A8" s="16" t="s">
        <v>23</v>
      </c>
      <c r="B8" s="17" t="s">
        <v>150</v>
      </c>
      <c r="C8" s="17" t="s">
        <v>24</v>
      </c>
      <c r="D8" s="18" t="s">
        <v>25</v>
      </c>
    </row>
    <row r="9" spans="1:8" x14ac:dyDescent="0.3">
      <c r="A9" s="10" t="s">
        <v>26</v>
      </c>
      <c r="B9" s="11" t="s">
        <v>151</v>
      </c>
      <c r="C9" s="11" t="s">
        <v>27</v>
      </c>
      <c r="D9" s="12" t="s">
        <v>28</v>
      </c>
    </row>
    <row r="10" spans="1:8" x14ac:dyDescent="0.3">
      <c r="A10" s="10" t="s">
        <v>29</v>
      </c>
      <c r="B10" s="11" t="s">
        <v>152</v>
      </c>
      <c r="C10" s="11" t="s">
        <v>30</v>
      </c>
      <c r="D10" s="12" t="s">
        <v>29</v>
      </c>
    </row>
    <row r="11" spans="1:8" x14ac:dyDescent="0.3">
      <c r="A11" s="13" t="s">
        <v>31</v>
      </c>
      <c r="B11" s="14" t="s">
        <v>153</v>
      </c>
      <c r="C11" s="14" t="s">
        <v>32</v>
      </c>
      <c r="D11" s="15" t="s">
        <v>33</v>
      </c>
    </row>
    <row r="12" spans="1:8" x14ac:dyDescent="0.3">
      <c r="A12" s="13" t="s">
        <v>34</v>
      </c>
      <c r="B12" s="14" t="s">
        <v>154</v>
      </c>
      <c r="C12" s="14" t="s">
        <v>35</v>
      </c>
      <c r="D12" s="15" t="s">
        <v>36</v>
      </c>
    </row>
    <row r="13" spans="1:8" x14ac:dyDescent="0.3">
      <c r="A13" s="19" t="s">
        <v>37</v>
      </c>
      <c r="B13" s="20" t="s">
        <v>155</v>
      </c>
      <c r="C13" s="20" t="s">
        <v>38</v>
      </c>
      <c r="D13" s="21" t="s">
        <v>39</v>
      </c>
    </row>
    <row r="14" spans="1:8" x14ac:dyDescent="0.3">
      <c r="A14" s="10" t="s">
        <v>40</v>
      </c>
      <c r="B14" s="11" t="s">
        <v>156</v>
      </c>
      <c r="C14" s="11" t="s">
        <v>41</v>
      </c>
      <c r="D14" s="12" t="s">
        <v>42</v>
      </c>
    </row>
    <row r="15" spans="1:8" x14ac:dyDescent="0.3">
      <c r="A15" s="19" t="s">
        <v>141</v>
      </c>
      <c r="B15" s="20" t="s">
        <v>157</v>
      </c>
      <c r="C15" s="20" t="s">
        <v>43</v>
      </c>
      <c r="D15" s="21" t="s">
        <v>44</v>
      </c>
    </row>
    <row r="16" spans="1:8" x14ac:dyDescent="0.3">
      <c r="A16" s="10" t="s">
        <v>45</v>
      </c>
      <c r="B16" s="11" t="s">
        <v>158</v>
      </c>
      <c r="C16" s="11" t="s">
        <v>46</v>
      </c>
      <c r="D16" s="12" t="s">
        <v>47</v>
      </c>
    </row>
    <row r="17" spans="1:4" x14ac:dyDescent="0.3">
      <c r="A17" s="10" t="s">
        <v>48</v>
      </c>
      <c r="B17" s="11" t="s">
        <v>159</v>
      </c>
      <c r="C17" s="11" t="s">
        <v>49</v>
      </c>
      <c r="D17" s="12" t="s">
        <v>48</v>
      </c>
    </row>
    <row r="18" spans="1:4" x14ac:dyDescent="0.3">
      <c r="A18" s="10" t="s">
        <v>50</v>
      </c>
      <c r="B18" s="11" t="s">
        <v>160</v>
      </c>
      <c r="C18" s="11" t="s">
        <v>51</v>
      </c>
      <c r="D18" s="12" t="s">
        <v>52</v>
      </c>
    </row>
    <row r="19" spans="1:4" x14ac:dyDescent="0.3">
      <c r="A19" s="10" t="s">
        <v>53</v>
      </c>
      <c r="B19" s="11" t="s">
        <v>161</v>
      </c>
      <c r="C19" s="11" t="s">
        <v>54</v>
      </c>
      <c r="D19" s="12" t="s">
        <v>55</v>
      </c>
    </row>
    <row r="20" spans="1:4" x14ac:dyDescent="0.3">
      <c r="A20" s="13" t="s">
        <v>56</v>
      </c>
      <c r="B20" s="14" t="s">
        <v>162</v>
      </c>
      <c r="C20" s="14" t="s">
        <v>57</v>
      </c>
      <c r="D20" s="15" t="s">
        <v>58</v>
      </c>
    </row>
    <row r="21" spans="1:4" x14ac:dyDescent="0.3">
      <c r="A21" s="10" t="s">
        <v>59</v>
      </c>
      <c r="B21" s="11" t="s">
        <v>163</v>
      </c>
      <c r="C21" s="11" t="s">
        <v>60</v>
      </c>
      <c r="D21" s="12" t="s">
        <v>61</v>
      </c>
    </row>
    <row r="22" spans="1:4" x14ac:dyDescent="0.3">
      <c r="A22" s="10" t="s">
        <v>62</v>
      </c>
      <c r="B22" s="11" t="s">
        <v>164</v>
      </c>
      <c r="C22" s="11" t="s">
        <v>63</v>
      </c>
      <c r="D22" s="12" t="s">
        <v>64</v>
      </c>
    </row>
    <row r="23" spans="1:4" x14ac:dyDescent="0.3">
      <c r="A23" s="10" t="s">
        <v>65</v>
      </c>
      <c r="B23" s="11" t="s">
        <v>165</v>
      </c>
      <c r="C23" s="11" t="s">
        <v>66</v>
      </c>
      <c r="D23" s="12" t="s">
        <v>65</v>
      </c>
    </row>
    <row r="24" spans="1:4" x14ac:dyDescent="0.3">
      <c r="A24" s="10" t="s">
        <v>67</v>
      </c>
      <c r="B24" s="11" t="s">
        <v>166</v>
      </c>
      <c r="C24" s="11" t="s">
        <v>68</v>
      </c>
      <c r="D24" s="12" t="s">
        <v>69</v>
      </c>
    </row>
    <row r="25" spans="1:4" x14ac:dyDescent="0.3">
      <c r="A25" s="13" t="s">
        <v>70</v>
      </c>
      <c r="B25" s="14" t="s">
        <v>167</v>
      </c>
      <c r="C25" s="14" t="s">
        <v>71</v>
      </c>
      <c r="D25" s="15" t="s">
        <v>72</v>
      </c>
    </row>
    <row r="26" spans="1:4" x14ac:dyDescent="0.3">
      <c r="A26" s="10" t="s">
        <v>73</v>
      </c>
      <c r="B26" s="11" t="s">
        <v>168</v>
      </c>
      <c r="C26" s="11" t="s">
        <v>74</v>
      </c>
      <c r="D26" s="12" t="s">
        <v>75</v>
      </c>
    </row>
    <row r="27" spans="1:4" x14ac:dyDescent="0.3">
      <c r="A27" s="19" t="s">
        <v>76</v>
      </c>
      <c r="B27" s="20" t="s">
        <v>169</v>
      </c>
      <c r="C27" s="20" t="s">
        <v>77</v>
      </c>
      <c r="D27" s="21" t="s">
        <v>78</v>
      </c>
    </row>
    <row r="28" spans="1:4" x14ac:dyDescent="0.3">
      <c r="A28" s="10" t="s">
        <v>79</v>
      </c>
      <c r="B28" s="11" t="s">
        <v>170</v>
      </c>
      <c r="C28" s="11" t="s">
        <v>80</v>
      </c>
      <c r="D28" s="12" t="s">
        <v>81</v>
      </c>
    </row>
    <row r="29" spans="1:4" x14ac:dyDescent="0.3">
      <c r="A29" s="10" t="s">
        <v>82</v>
      </c>
      <c r="B29" s="11" t="s">
        <v>171</v>
      </c>
      <c r="C29" s="11" t="s">
        <v>83</v>
      </c>
      <c r="D29" s="12" t="s">
        <v>84</v>
      </c>
    </row>
    <row r="30" spans="1:4" x14ac:dyDescent="0.3">
      <c r="A30" s="10" t="s">
        <v>85</v>
      </c>
      <c r="B30" s="11" t="s">
        <v>172</v>
      </c>
      <c r="C30" s="11" t="s">
        <v>86</v>
      </c>
      <c r="D30" s="12" t="s">
        <v>85</v>
      </c>
    </row>
    <row r="31" spans="1:4" x14ac:dyDescent="0.3">
      <c r="A31" s="10" t="s">
        <v>87</v>
      </c>
      <c r="B31" s="11" t="s">
        <v>173</v>
      </c>
      <c r="C31" s="11" t="s">
        <v>88</v>
      </c>
      <c r="D31" s="12" t="s">
        <v>89</v>
      </c>
    </row>
    <row r="32" spans="1:4" x14ac:dyDescent="0.3">
      <c r="A32" s="10" t="s">
        <v>90</v>
      </c>
      <c r="B32" s="11" t="s">
        <v>174</v>
      </c>
      <c r="C32" s="11" t="s">
        <v>91</v>
      </c>
      <c r="D32" s="12" t="s">
        <v>92</v>
      </c>
    </row>
    <row r="33" spans="1:4" x14ac:dyDescent="0.3">
      <c r="A33" s="13" t="s">
        <v>93</v>
      </c>
      <c r="B33" s="14" t="s">
        <v>175</v>
      </c>
      <c r="C33" s="14" t="s">
        <v>94</v>
      </c>
      <c r="D33" s="15" t="s">
        <v>95</v>
      </c>
    </row>
    <row r="34" spans="1:4" x14ac:dyDescent="0.3">
      <c r="A34" s="13" t="s">
        <v>96</v>
      </c>
      <c r="B34" s="14" t="s">
        <v>176</v>
      </c>
      <c r="C34" s="14" t="s">
        <v>97</v>
      </c>
      <c r="D34" s="15" t="s">
        <v>98</v>
      </c>
    </row>
    <row r="35" spans="1:4" x14ac:dyDescent="0.3">
      <c r="A35" s="10" t="s">
        <v>99</v>
      </c>
      <c r="B35" s="11" t="s">
        <v>177</v>
      </c>
      <c r="C35" s="11" t="s">
        <v>100</v>
      </c>
      <c r="D35" s="12" t="s">
        <v>101</v>
      </c>
    </row>
    <row r="36" spans="1:4" x14ac:dyDescent="0.3">
      <c r="A36" s="10" t="s">
        <v>102</v>
      </c>
      <c r="B36" s="11" t="s">
        <v>178</v>
      </c>
      <c r="C36" s="11" t="s">
        <v>103</v>
      </c>
      <c r="D36" s="12" t="s">
        <v>102</v>
      </c>
    </row>
    <row r="37" spans="1:4" x14ac:dyDescent="0.3">
      <c r="A37" s="13" t="s">
        <v>104</v>
      </c>
      <c r="B37" s="14" t="s">
        <v>179</v>
      </c>
      <c r="C37" s="14" t="s">
        <v>105</v>
      </c>
      <c r="D37" s="15" t="s">
        <v>106</v>
      </c>
    </row>
    <row r="38" spans="1:4" x14ac:dyDescent="0.3">
      <c r="A38" s="16" t="s">
        <v>142</v>
      </c>
      <c r="B38" s="17" t="s">
        <v>180</v>
      </c>
      <c r="C38" s="17" t="s">
        <v>1</v>
      </c>
      <c r="D38" s="18" t="s">
        <v>107</v>
      </c>
    </row>
    <row r="39" spans="1:4" x14ac:dyDescent="0.3">
      <c r="A39" s="10" t="s">
        <v>108</v>
      </c>
      <c r="B39" s="11" t="s">
        <v>181</v>
      </c>
      <c r="C39" s="11" t="s">
        <v>109</v>
      </c>
      <c r="D39" s="12" t="s">
        <v>110</v>
      </c>
    </row>
    <row r="40" spans="1:4" x14ac:dyDescent="0.3">
      <c r="A40" s="13" t="s">
        <v>111</v>
      </c>
      <c r="B40" s="14" t="s">
        <v>182</v>
      </c>
      <c r="C40" s="14" t="s">
        <v>112</v>
      </c>
      <c r="D40" s="15" t="s">
        <v>111</v>
      </c>
    </row>
    <row r="41" spans="1:4" x14ac:dyDescent="0.3">
      <c r="A41" s="10" t="s">
        <v>113</v>
      </c>
      <c r="B41" s="11" t="s">
        <v>183</v>
      </c>
      <c r="C41" s="11" t="s">
        <v>114</v>
      </c>
      <c r="D41" s="12" t="s">
        <v>115</v>
      </c>
    </row>
    <row r="42" spans="1:4" x14ac:dyDescent="0.3">
      <c r="A42" s="13" t="s">
        <v>116</v>
      </c>
      <c r="B42" s="14" t="s">
        <v>184</v>
      </c>
      <c r="C42" s="14" t="s">
        <v>117</v>
      </c>
      <c r="D42" s="15" t="s">
        <v>116</v>
      </c>
    </row>
    <row r="43" spans="1:4" x14ac:dyDescent="0.3">
      <c r="A43" s="10" t="s">
        <v>118</v>
      </c>
      <c r="B43" s="11" t="s">
        <v>185</v>
      </c>
      <c r="C43" s="11" t="s">
        <v>119</v>
      </c>
      <c r="D43" s="12" t="s">
        <v>118</v>
      </c>
    </row>
    <row r="44" spans="1:4" x14ac:dyDescent="0.3">
      <c r="A44" s="10" t="s">
        <v>120</v>
      </c>
      <c r="B44" s="11" t="s">
        <v>186</v>
      </c>
      <c r="C44" s="11" t="s">
        <v>121</v>
      </c>
      <c r="D44" s="12" t="s">
        <v>122</v>
      </c>
    </row>
    <row r="45" spans="1:4" x14ac:dyDescent="0.3">
      <c r="A45" s="13" t="s">
        <v>123</v>
      </c>
      <c r="B45" s="14" t="s">
        <v>187</v>
      </c>
      <c r="C45" s="14" t="s">
        <v>124</v>
      </c>
      <c r="D45" s="15" t="s">
        <v>125</v>
      </c>
    </row>
    <row r="46" spans="1:4" x14ac:dyDescent="0.3">
      <c r="A46" s="13" t="s">
        <v>126</v>
      </c>
      <c r="B46" s="14" t="s">
        <v>188</v>
      </c>
      <c r="C46" s="14" t="s">
        <v>127</v>
      </c>
      <c r="D46" s="15" t="s">
        <v>128</v>
      </c>
    </row>
    <row r="47" spans="1:4" x14ac:dyDescent="0.3">
      <c r="A47" s="13" t="s">
        <v>129</v>
      </c>
      <c r="B47" s="14" t="s">
        <v>189</v>
      </c>
      <c r="C47" s="14" t="s">
        <v>130</v>
      </c>
      <c r="D47" s="15" t="s">
        <v>131</v>
      </c>
    </row>
    <row r="48" spans="1:4" x14ac:dyDescent="0.3">
      <c r="A48" s="10" t="s">
        <v>132</v>
      </c>
      <c r="B48" s="11" t="s">
        <v>190</v>
      </c>
      <c r="C48" s="11" t="s">
        <v>133</v>
      </c>
      <c r="D48" s="12" t="s">
        <v>134</v>
      </c>
    </row>
    <row r="49" spans="1:4" x14ac:dyDescent="0.3">
      <c r="A49" s="10" t="s">
        <v>135</v>
      </c>
      <c r="B49" s="11" t="s">
        <v>191</v>
      </c>
      <c r="C49" s="11" t="s">
        <v>136</v>
      </c>
      <c r="D49" s="12" t="s">
        <v>137</v>
      </c>
    </row>
    <row r="50" spans="1:4" ht="13.5" thickBot="1" x14ac:dyDescent="0.35">
      <c r="A50" s="22" t="s">
        <v>138</v>
      </c>
      <c r="B50" s="23" t="s">
        <v>192</v>
      </c>
      <c r="C50" s="23" t="s">
        <v>139</v>
      </c>
      <c r="D50" s="24" t="s">
        <v>140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A67"/>
  <sheetViews>
    <sheetView tabSelected="1" zoomScaleNormal="100" zoomScalePageLayoutView="85" workbookViewId="0">
      <selection activeCell="O7" sqref="O7"/>
    </sheetView>
  </sheetViews>
  <sheetFormatPr baseColWidth="10" defaultColWidth="8.6640625" defaultRowHeight="15.5" x14ac:dyDescent="0.35"/>
  <cols>
    <col min="1" max="1" width="1" style="66" customWidth="1"/>
    <col min="2" max="2" width="6.5" style="66" customWidth="1"/>
    <col min="3" max="3" width="5.58203125" style="66" bestFit="1" customWidth="1"/>
    <col min="4" max="4" width="5.08203125" style="66" customWidth="1"/>
    <col min="5" max="5" width="1.08203125" style="66" customWidth="1"/>
    <col min="6" max="6" width="4.1640625" style="66" customWidth="1"/>
    <col min="7" max="7" width="4.08203125" style="66" customWidth="1"/>
    <col min="8" max="8" width="3.6640625" style="66" customWidth="1"/>
    <col min="9" max="9" width="5.1640625" style="66" customWidth="1"/>
    <col min="10" max="10" width="5.9140625" style="66" customWidth="1"/>
    <col min="11" max="11" width="5.08203125" style="66" customWidth="1"/>
    <col min="12" max="13" width="5.6640625" style="66" customWidth="1"/>
    <col min="14" max="14" width="5.5" style="66" customWidth="1"/>
    <col min="15" max="15" width="7.83203125" style="66" bestFit="1" customWidth="1"/>
    <col min="16" max="16" width="6.58203125" style="66" customWidth="1"/>
    <col min="17" max="17" width="4.83203125" style="66" customWidth="1"/>
    <col min="18" max="18" width="4" style="66" customWidth="1"/>
    <col min="19" max="19" width="5" style="66" customWidth="1"/>
    <col min="20" max="20" width="5.1640625" style="66" customWidth="1"/>
    <col min="21" max="21" width="5.83203125" style="66" customWidth="1"/>
    <col min="22" max="22" width="6.4140625" style="66" customWidth="1"/>
    <col min="23" max="23" width="4.5" style="66" customWidth="1"/>
    <col min="24" max="24" width="3.9140625" style="66" customWidth="1"/>
    <col min="25" max="25" width="5" style="66" customWidth="1"/>
    <col min="26" max="26" width="5.33203125" style="66" customWidth="1"/>
    <col min="27" max="27" width="5.9140625" style="66" customWidth="1"/>
    <col min="28" max="28" width="5.08203125" style="66" customWidth="1"/>
    <col min="29" max="29" width="7.5" style="66" customWidth="1"/>
    <col min="30" max="30" width="8.6640625" style="66"/>
    <col min="31" max="31" width="4.08203125" style="66" bestFit="1" customWidth="1"/>
    <col min="32" max="16384" width="8.6640625" style="66"/>
  </cols>
  <sheetData>
    <row r="1" spans="2:53" ht="30" customHeight="1" thickBot="1" x14ac:dyDescent="0.4">
      <c r="B1" s="103" t="s">
        <v>272</v>
      </c>
      <c r="C1" s="114"/>
      <c r="D1" s="115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</row>
    <row r="2" spans="2:53" ht="16" thickBot="1" x14ac:dyDescent="0.4"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</row>
    <row r="3" spans="2:53" ht="16" thickBot="1" x14ac:dyDescent="0.4">
      <c r="B3" s="72" t="s">
        <v>264</v>
      </c>
      <c r="C3" s="71" t="s">
        <v>261</v>
      </c>
      <c r="D3" s="69"/>
      <c r="E3" s="69"/>
      <c r="F3" s="104" t="s">
        <v>273</v>
      </c>
      <c r="G3" s="111"/>
      <c r="H3" s="112"/>
      <c r="I3" s="113"/>
      <c r="J3" s="104" t="s">
        <v>274</v>
      </c>
      <c r="K3" s="111"/>
      <c r="L3" s="112"/>
      <c r="M3" s="113"/>
      <c r="N3" s="69"/>
      <c r="O3" s="69"/>
      <c r="P3" s="69"/>
      <c r="Q3" s="69"/>
      <c r="R3" s="69"/>
      <c r="S3" s="69"/>
      <c r="T3" s="110" t="s">
        <v>305</v>
      </c>
      <c r="U3" s="110"/>
    </row>
    <row r="4" spans="2:53" x14ac:dyDescent="0.35">
      <c r="B4" s="72" t="s">
        <v>267</v>
      </c>
      <c r="C4" s="71" t="s">
        <v>268</v>
      </c>
      <c r="D4" s="69"/>
      <c r="E4" s="69"/>
      <c r="F4" s="69"/>
      <c r="G4" s="69"/>
      <c r="H4" s="70"/>
      <c r="I4" s="69"/>
      <c r="J4" s="69"/>
      <c r="K4" s="69"/>
      <c r="L4" s="69"/>
      <c r="M4" s="69"/>
      <c r="N4" s="69"/>
      <c r="P4" s="69"/>
      <c r="Q4" s="69"/>
      <c r="R4" s="69" t="str">
        <f>INDEX(DONNEES!A2:AY2,1,MATCH(MIN(DONNEES!A3:AY3),DONNEES!A3:AY3))</f>
        <v>NTTM</v>
      </c>
      <c r="S4" s="69"/>
      <c r="T4" s="69"/>
      <c r="U4" s="69"/>
      <c r="W4" s="69"/>
      <c r="X4" s="69"/>
      <c r="Y4" s="69"/>
      <c r="Z4" s="69"/>
      <c r="AA4" s="69"/>
      <c r="AB4" s="69"/>
      <c r="AC4" s="69"/>
    </row>
    <row r="5" spans="2:53" ht="16" thickBot="1" x14ac:dyDescent="0.4">
      <c r="B5" s="80"/>
      <c r="C5" s="70"/>
      <c r="D5" s="69"/>
      <c r="E5" s="69"/>
      <c r="F5" s="69"/>
      <c r="G5" s="69"/>
      <c r="H5" s="70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W5" s="69"/>
      <c r="X5" s="69"/>
      <c r="Y5" s="69"/>
      <c r="Z5" s="69"/>
      <c r="AA5" s="69"/>
      <c r="AB5" s="69"/>
      <c r="AC5" s="69"/>
    </row>
    <row r="6" spans="2:53" s="89" customFormat="1" ht="26.5" thickBot="1" x14ac:dyDescent="0.4">
      <c r="C6" s="90" t="s">
        <v>204</v>
      </c>
      <c r="D6" s="91" t="s">
        <v>205</v>
      </c>
      <c r="E6" s="91"/>
      <c r="F6" s="92" t="s">
        <v>275</v>
      </c>
      <c r="G6" s="92" t="s">
        <v>276</v>
      </c>
      <c r="H6" s="92" t="s">
        <v>296</v>
      </c>
      <c r="I6" s="92" t="s">
        <v>277</v>
      </c>
      <c r="J6" s="92" t="s">
        <v>278</v>
      </c>
      <c r="K6" s="92" t="s">
        <v>279</v>
      </c>
      <c r="L6" s="92" t="s">
        <v>269</v>
      </c>
      <c r="M6" s="93" t="s">
        <v>270</v>
      </c>
      <c r="N6" s="93" t="s">
        <v>271</v>
      </c>
      <c r="O6" s="108" t="s">
        <v>260</v>
      </c>
      <c r="P6" s="92" t="s">
        <v>275</v>
      </c>
      <c r="Q6" s="92" t="s">
        <v>276</v>
      </c>
      <c r="R6" s="92" t="s">
        <v>295</v>
      </c>
      <c r="S6" s="92" t="s">
        <v>277</v>
      </c>
      <c r="T6" s="92" t="s">
        <v>278</v>
      </c>
      <c r="U6" s="94" t="s">
        <v>297</v>
      </c>
      <c r="V6" s="95" t="s">
        <v>288</v>
      </c>
      <c r="W6" s="96" t="s">
        <v>292</v>
      </c>
      <c r="X6" s="91" t="s">
        <v>291</v>
      </c>
      <c r="Y6" s="91" t="s">
        <v>293</v>
      </c>
      <c r="Z6" s="91" t="s">
        <v>289</v>
      </c>
      <c r="AA6" s="91" t="s">
        <v>294</v>
      </c>
      <c r="AB6" s="91" t="s">
        <v>290</v>
      </c>
      <c r="AC6" s="105" t="s">
        <v>287</v>
      </c>
      <c r="AD6" s="107" t="s">
        <v>304</v>
      </c>
    </row>
    <row r="7" spans="2:53" ht="16" thickBot="1" x14ac:dyDescent="0.4">
      <c r="B7" s="97" t="s">
        <v>265</v>
      </c>
      <c r="C7" s="84" t="s">
        <v>208</v>
      </c>
      <c r="D7" s="123" t="s">
        <v>206</v>
      </c>
      <c r="E7" s="73"/>
      <c r="F7" s="76">
        <f>INDEX(DONNEES!$B$2:$AY$51,MATCH($D7,DONNEES!$B$2:$AY$2,0),MATCH($C7,DONNEES!$B$2:$B$51,0))</f>
        <v>118</v>
      </c>
      <c r="G7" s="76">
        <f>F7/INDEX(DONNEES!$A$53:$E$56,MATCH($C$3,DONNEES!$A$53:$A$56,0),MATCH("TAS",DONNEES!$A$53:$E$53,0))*60</f>
        <v>42.909090909090914</v>
      </c>
      <c r="H7" s="76">
        <v>-20</v>
      </c>
      <c r="I7" s="76">
        <f>F7/((INDEX(DONNEES!$A$53:$E$56,MATCH($C$3,DONNEES!$A$53:$A$56,0),MATCH("TAS",DONNEES!$A$53:$E$53,0))+H7))*60</f>
        <v>48.827586206896548</v>
      </c>
      <c r="J7" s="76">
        <f t="shared" ref="J7:J15" si="0">(I7*6)</f>
        <v>292.9655172413793</v>
      </c>
      <c r="K7" s="76">
        <f>INDEX(DONNEES!$A$53:$E$56,MATCH($C$3,DONNEES!$A$53:$A$56,0),MATCH("BEW",DONNEES!$A$53:$E$53,0))-M7-L7-210</f>
        <v>1769.9316614420063</v>
      </c>
      <c r="L7" s="76">
        <f t="shared" ref="L7:L15" si="1">35+(J7*1.05)+20+180+T7+20</f>
        <v>820.0683385579938</v>
      </c>
      <c r="M7" s="76">
        <v>1800</v>
      </c>
      <c r="N7" s="76">
        <f t="shared" ref="N7:N15" si="2">M7-J7-20-35</f>
        <v>1452.0344827586207</v>
      </c>
      <c r="O7" s="109" t="str">
        <f ca="1">INDEX(DONNEES!$C$2:$AY$2,MATCH(MIN(INDIRECT(D7)),INDIRECT(D7),0))</f>
        <v>NTTM</v>
      </c>
      <c r="P7" s="76">
        <f>INDEX(DONNEES!$B$2:$AY$51,MATCH(D7,DONNEES!$B$2:$AY$2,0),MATCH(C7,DONNEES!$B$2:$B$51,0))</f>
        <v>118</v>
      </c>
      <c r="Q7" s="76">
        <f>P7/INDEX(DONNEES!$A$53:$E$56,MATCH($C$3,DONNEES!$A$53:$A$56,0),MATCH("TAS",DONNEES!$A$53:$E$53,0))*60</f>
        <v>42.909090909090914</v>
      </c>
      <c r="R7" s="76">
        <v>1</v>
      </c>
      <c r="S7" s="76"/>
      <c r="T7" s="76">
        <f t="shared" ref="T7:T15" si="3">Q7*6</f>
        <v>257.4545454545455</v>
      </c>
      <c r="U7" s="85">
        <f t="shared" ref="U7:U15" si="4">N7-T7-20</f>
        <v>1174.5799373040752</v>
      </c>
      <c r="V7" s="88">
        <v>600</v>
      </c>
      <c r="W7" s="86">
        <v>4</v>
      </c>
      <c r="X7" s="73">
        <v>753</v>
      </c>
      <c r="Y7" s="73">
        <v>4</v>
      </c>
      <c r="Z7" s="73">
        <v>200</v>
      </c>
      <c r="AA7" s="73">
        <v>1</v>
      </c>
      <c r="AB7" s="73">
        <v>1</v>
      </c>
      <c r="AC7" s="106">
        <f t="shared" ref="AC7:AC15" si="5">X7+Z7+AB7</f>
        <v>954</v>
      </c>
      <c r="AD7" s="87">
        <f t="shared" ref="AD7:AD15" si="6">K7-AC7</f>
        <v>815.93166144200632</v>
      </c>
    </row>
    <row r="8" spans="2:53" ht="16" thickBot="1" x14ac:dyDescent="0.4">
      <c r="B8" s="98" t="s">
        <v>266</v>
      </c>
      <c r="C8" s="84" t="s">
        <v>218</v>
      </c>
      <c r="D8" s="109" t="s">
        <v>234</v>
      </c>
      <c r="E8" s="73"/>
      <c r="F8" s="76">
        <f>INDEX(DONNEES!$B$2:$AY$51,MATCH(D8,DONNEES!$B$2:$AY$2,0),MATCH(C8,DONNEES!$B$2:$B$51,0))</f>
        <v>130</v>
      </c>
      <c r="G8" s="76">
        <f>F8/INDEX(DONNEES!$A$53:$E$56,MATCH($C$3,DONNEES!$A$53:$A$56,0),MATCH("TAS",DONNEES!$A$53:$E$53,0))*60</f>
        <v>47.272727272727273</v>
      </c>
      <c r="H8" s="76">
        <v>10</v>
      </c>
      <c r="I8" s="76">
        <f>F8/((INDEX(DONNEES!$A$53:$E$56,MATCH($C$3,DONNEES!$A$53:$A$56,0),MATCH("TAS",DONNEES!$A$53:$E$53,0))+H8))*60</f>
        <v>44.571428571428569</v>
      </c>
      <c r="J8" s="76">
        <f t="shared" si="0"/>
        <v>267.42857142857144</v>
      </c>
      <c r="K8" s="76">
        <f>INDEX(DONNEES!$A$53:$E$56,MATCH($C$3,DONNEES!$A$53:$A$56,0),MATCH("BEW",DONNEES!$A$53:$E$53,0))-M8-L8-210</f>
        <v>1795.9836990595609</v>
      </c>
      <c r="L8" s="76">
        <f t="shared" si="1"/>
        <v>819.43636363636358</v>
      </c>
      <c r="M8" s="76">
        <f t="shared" ref="M8:M15" si="7">U7+V7</f>
        <v>1774.5799373040752</v>
      </c>
      <c r="N8" s="76">
        <f t="shared" si="2"/>
        <v>1452.1513658755039</v>
      </c>
      <c r="O8" s="109" t="str">
        <f ca="1">INDEX(DONNEES!$C$2:$AY$2,MATCH(MIN(INDIRECT(D8)),INDIRECT(D8),0))</f>
        <v>NTAA</v>
      </c>
      <c r="P8" s="76">
        <f>INDEX(DONNEES!$B$2:$AY$51,MATCH(D8,DONNEES!$B$2:$AY$2,0),MATCH(C8,DONNEES!$B$2:$B$51,0))</f>
        <v>130</v>
      </c>
      <c r="Q8" s="76">
        <f>P8/INDEX(DONNEES!$A$53:$E$56,MATCH($C$3,DONNEES!$A$53:$A$56,0),MATCH("TAS",DONNEES!$A$53:$E$53,0))*60</f>
        <v>47.272727272727273</v>
      </c>
      <c r="R8" s="76">
        <v>0</v>
      </c>
      <c r="S8" s="76"/>
      <c r="T8" s="76">
        <f t="shared" si="3"/>
        <v>283.63636363636363</v>
      </c>
      <c r="U8" s="85">
        <f t="shared" si="4"/>
        <v>1148.5150022391404</v>
      </c>
      <c r="V8" s="88">
        <v>0</v>
      </c>
      <c r="W8" s="86">
        <v>4</v>
      </c>
      <c r="X8" s="73">
        <v>753</v>
      </c>
      <c r="Y8" s="73">
        <v>4</v>
      </c>
      <c r="Z8" s="73">
        <v>200</v>
      </c>
      <c r="AA8" s="73">
        <v>0</v>
      </c>
      <c r="AB8" s="73">
        <v>0</v>
      </c>
      <c r="AC8" s="74">
        <f t="shared" si="5"/>
        <v>953</v>
      </c>
      <c r="AD8" s="87">
        <f t="shared" si="6"/>
        <v>842.98369905956088</v>
      </c>
      <c r="AE8" s="75"/>
      <c r="AF8" s="75"/>
      <c r="AG8" s="75"/>
      <c r="AH8" s="75"/>
      <c r="AI8" s="75"/>
      <c r="AJ8" s="75"/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75"/>
      <c r="AV8" s="75"/>
      <c r="AW8" s="75"/>
      <c r="AX8" s="75"/>
      <c r="AY8" s="75"/>
      <c r="AZ8" s="75"/>
      <c r="BA8" s="75"/>
    </row>
    <row r="9" spans="2:53" ht="16" thickBot="1" x14ac:dyDescent="0.4">
      <c r="B9" s="98" t="s">
        <v>280</v>
      </c>
      <c r="C9" s="84" t="s">
        <v>234</v>
      </c>
      <c r="D9" s="109" t="s">
        <v>206</v>
      </c>
      <c r="E9" s="73"/>
      <c r="F9" s="76">
        <f>INDEX(DONNEES!$B$2:$AY$51,MATCH(D9,DONNEES!$B$2:$AY$2,0),MATCH(C9,DONNEES!$B$2:$B$51,0))</f>
        <v>10</v>
      </c>
      <c r="G9" s="76">
        <f>F9/INDEX(DONNEES!$A$53:$E$56,MATCH($C$3,DONNEES!$A$53:$A$56,0),MATCH("TAS",DONNEES!$A$53:$E$53,0))*60</f>
        <v>3.6363636363636367</v>
      </c>
      <c r="H9" s="76">
        <v>10</v>
      </c>
      <c r="I9" s="76">
        <f>F9/((INDEX(DONNEES!$A$53:$E$56,MATCH($C$3,DONNEES!$A$53:$A$56,0),MATCH("TAS",DONNEES!$A$53:$E$53,0))+H9))*60</f>
        <v>3.4285714285714284</v>
      </c>
      <c r="J9" s="76">
        <f t="shared" si="0"/>
        <v>20.571428571428569</v>
      </c>
      <c r="K9" s="76">
        <f>INDEX(DONNEES!$A$53:$E$56,MATCH($C$3,DONNEES!$A$53:$A$56,0),MATCH("BEW",DONNEES!$A$53:$E$53,0))-M9-L9-210</f>
        <v>2943.0668159426777</v>
      </c>
      <c r="L9" s="76">
        <f t="shared" si="1"/>
        <v>298.41818181818184</v>
      </c>
      <c r="M9" s="76">
        <f t="shared" si="7"/>
        <v>1148.5150022391404</v>
      </c>
      <c r="N9" s="76">
        <f t="shared" si="2"/>
        <v>1072.9435736677117</v>
      </c>
      <c r="O9" s="109" t="str">
        <f ca="1">INDEX(DONNEES!$C$2:$AY$2,MATCH(MIN(INDIRECT(D9)),INDIRECT(D9),0))</f>
        <v>NTTM</v>
      </c>
      <c r="P9" s="76">
        <f>INDEX(DONNEES!$B$2:$AY$51,MATCH(D9,DONNEES!$B$2:$AY$2,0),MATCH(C9,DONNEES!$B$2:$B$51,0))</f>
        <v>10</v>
      </c>
      <c r="Q9" s="76">
        <f>P9/INDEX(DONNEES!$A$53:$E$56,MATCH($C$3,DONNEES!$A$53:$A$56,0),MATCH("TAS",DONNEES!$A$53:$E$53,0))*60</f>
        <v>3.6363636363636367</v>
      </c>
      <c r="R9" s="76">
        <v>0</v>
      </c>
      <c r="S9" s="76"/>
      <c r="T9" s="76">
        <f t="shared" si="3"/>
        <v>21.81818181818182</v>
      </c>
      <c r="U9" s="85">
        <f t="shared" si="4"/>
        <v>1031.1253918495299</v>
      </c>
      <c r="V9" s="88">
        <v>0</v>
      </c>
      <c r="W9" s="86">
        <v>4</v>
      </c>
      <c r="X9" s="73">
        <v>753</v>
      </c>
      <c r="Y9" s="73">
        <v>4</v>
      </c>
      <c r="Z9" s="73">
        <v>200</v>
      </c>
      <c r="AA9" s="73">
        <v>0</v>
      </c>
      <c r="AB9" s="73">
        <v>0</v>
      </c>
      <c r="AC9" s="74">
        <f t="shared" si="5"/>
        <v>953</v>
      </c>
      <c r="AD9" s="87">
        <f t="shared" si="6"/>
        <v>1990.0668159426777</v>
      </c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</row>
    <row r="10" spans="2:53" ht="16" thickBot="1" x14ac:dyDescent="0.4">
      <c r="B10" s="98" t="s">
        <v>281</v>
      </c>
      <c r="C10" s="84" t="s">
        <v>206</v>
      </c>
      <c r="D10" s="109" t="s">
        <v>218</v>
      </c>
      <c r="E10" s="73"/>
      <c r="F10" s="76">
        <f>INDEX(DONNEES!$B$2:$AY$51,MATCH(D10,DONNEES!$B$2:$AY$2,0),MATCH(C10,DONNEES!$B$2:$B$51,0))</f>
        <v>140</v>
      </c>
      <c r="G10" s="76">
        <f>F10/INDEX(DONNEES!$A$53:$E$56,MATCH($C$3,DONNEES!$A$53:$A$56,0),MATCH("TAS",DONNEES!$A$53:$E$53,0))*60</f>
        <v>50.909090909090914</v>
      </c>
      <c r="H10" s="76">
        <v>10</v>
      </c>
      <c r="I10" s="76">
        <f>F10/((INDEX(DONNEES!$A$53:$E$56,MATCH($C$3,DONNEES!$A$53:$A$56,0),MATCH("TAS",DONNEES!$A$53:$E$53,0))+H10))*60</f>
        <v>48</v>
      </c>
      <c r="J10" s="76">
        <f t="shared" si="0"/>
        <v>288</v>
      </c>
      <c r="K10" s="76">
        <f>INDEX(DONNEES!$A$53:$E$56,MATCH($C$3,DONNEES!$A$53:$A$56,0),MATCH("BEW",DONNEES!$A$53:$E$53,0))-M10-L10-210</f>
        <v>2496.0200626959245</v>
      </c>
      <c r="L10" s="76">
        <f t="shared" si="1"/>
        <v>862.85454545454559</v>
      </c>
      <c r="M10" s="76">
        <f t="shared" si="7"/>
        <v>1031.1253918495299</v>
      </c>
      <c r="N10" s="76">
        <f t="shared" si="2"/>
        <v>688.12539184952993</v>
      </c>
      <c r="O10" s="109" t="str">
        <f ca="1">INDEX(DONNEES!$C$2:$AY$2,MATCH(MIN(INDIRECT(D10)),INDIRECT(D10),0))</f>
        <v>NTTR</v>
      </c>
      <c r="P10" s="76">
        <f>INDEX(DONNEES!$B$2:$AY$51,MATCH(D10,DONNEES!$B$2:$AY$2,0),MATCH(C10,DONNEES!$B$2:$B$51,0))</f>
        <v>140</v>
      </c>
      <c r="Q10" s="76">
        <f>P10/INDEX(DONNEES!$A$53:$E$56,MATCH($C$3,DONNEES!$A$53:$A$56,0),MATCH("TAS",DONNEES!$A$53:$E$53,0))*60</f>
        <v>50.909090909090914</v>
      </c>
      <c r="R10" s="76">
        <v>0</v>
      </c>
      <c r="S10" s="76"/>
      <c r="T10" s="76">
        <f t="shared" si="3"/>
        <v>305.4545454545455</v>
      </c>
      <c r="U10" s="85">
        <f t="shared" si="4"/>
        <v>362.67084639498444</v>
      </c>
      <c r="V10" s="88">
        <v>0</v>
      </c>
      <c r="W10" s="86">
        <v>4</v>
      </c>
      <c r="X10" s="73">
        <v>753</v>
      </c>
      <c r="Y10" s="73">
        <v>4</v>
      </c>
      <c r="Z10" s="73">
        <v>200</v>
      </c>
      <c r="AA10" s="73">
        <v>0</v>
      </c>
      <c r="AB10" s="73">
        <v>0</v>
      </c>
      <c r="AC10" s="74">
        <f t="shared" si="5"/>
        <v>953</v>
      </c>
      <c r="AD10" s="87">
        <f t="shared" si="6"/>
        <v>1543.0200626959245</v>
      </c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</row>
    <row r="11" spans="2:53" ht="16" thickBot="1" x14ac:dyDescent="0.4">
      <c r="B11" s="98" t="s">
        <v>282</v>
      </c>
      <c r="C11" s="84" t="s">
        <v>218</v>
      </c>
      <c r="D11" s="109" t="s">
        <v>208</v>
      </c>
      <c r="E11" s="73"/>
      <c r="F11" s="76">
        <f>INDEX(DONNEES!$B$2:$AY$51,MATCH(D11,DONNEES!$B$2:$AY$2,0),MATCH(C11,DONNEES!$B$2:$B$51,0))</f>
        <v>23</v>
      </c>
      <c r="G11" s="76">
        <f>F11/INDEX(DONNEES!$A$53:$E$56,MATCH($C$3,DONNEES!$A$53:$A$56,0),MATCH("TAS",DONNEES!$A$53:$E$53,0))*60</f>
        <v>8.3636363636363633</v>
      </c>
      <c r="H11" s="76">
        <v>10</v>
      </c>
      <c r="I11" s="76">
        <f>F11/((INDEX(DONNEES!$A$53:$E$56,MATCH($C$3,DONNEES!$A$53:$A$56,0),MATCH("TAS",DONNEES!$A$53:$E$53,0))+H11))*60</f>
        <v>7.8857142857142852</v>
      </c>
      <c r="J11" s="76">
        <f t="shared" si="0"/>
        <v>47.31428571428571</v>
      </c>
      <c r="K11" s="76">
        <f>INDEX(DONNEES!$A$53:$E$56,MATCH($C$3,DONNEES!$A$53:$A$56,0),MATCH("BEW",DONNEES!$A$53:$E$53,0))-M11-L11-210</f>
        <v>3672.4673354231973</v>
      </c>
      <c r="L11" s="76">
        <f t="shared" si="1"/>
        <v>354.86181818181819</v>
      </c>
      <c r="M11" s="76">
        <f t="shared" si="7"/>
        <v>362.67084639498444</v>
      </c>
      <c r="N11" s="76">
        <f t="shared" si="2"/>
        <v>260.35656068069875</v>
      </c>
      <c r="O11" s="109" t="str">
        <f ca="1">INDEX(DONNEES!$C$2:$AY$2,MATCH(MIN(INDIRECT(D11)),INDIRECT(D11),0))</f>
        <v>NTTB</v>
      </c>
      <c r="P11" s="76">
        <f>INDEX(DONNEES!$B$2:$AY$51,MATCH(D11,DONNEES!$B$2:$AY$2,0),MATCH(C11,DONNEES!$B$2:$B$51,0))</f>
        <v>23</v>
      </c>
      <c r="Q11" s="76">
        <f>P11/INDEX(DONNEES!$A$53:$E$56,MATCH($C$3,DONNEES!$A$53:$A$56,0),MATCH("TAS",DONNEES!$A$53:$E$53,0))*60</f>
        <v>8.3636363636363633</v>
      </c>
      <c r="R11" s="76">
        <v>0</v>
      </c>
      <c r="S11" s="76"/>
      <c r="T11" s="76">
        <f t="shared" si="3"/>
        <v>50.18181818181818</v>
      </c>
      <c r="U11" s="85">
        <f t="shared" si="4"/>
        <v>190.17474249888056</v>
      </c>
      <c r="V11" s="88">
        <v>0</v>
      </c>
      <c r="W11" s="86">
        <v>4</v>
      </c>
      <c r="X11" s="73">
        <v>753</v>
      </c>
      <c r="Y11" s="73">
        <v>4</v>
      </c>
      <c r="Z11" s="73">
        <v>200</v>
      </c>
      <c r="AA11" s="73">
        <v>0</v>
      </c>
      <c r="AB11" s="73">
        <v>0</v>
      </c>
      <c r="AC11" s="74">
        <f t="shared" si="5"/>
        <v>953</v>
      </c>
      <c r="AD11" s="87">
        <f t="shared" si="6"/>
        <v>2719.4673354231973</v>
      </c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</row>
    <row r="12" spans="2:53" ht="16" thickBot="1" x14ac:dyDescent="0.4">
      <c r="B12" s="98" t="s">
        <v>283</v>
      </c>
      <c r="C12" s="84" t="s">
        <v>208</v>
      </c>
      <c r="D12" s="109" t="s">
        <v>226</v>
      </c>
      <c r="E12" s="73"/>
      <c r="F12" s="76">
        <f>INDEX(DONNEES!$B$2:$AY$51,MATCH(D12,DONNEES!$B$2:$AY$2,0),MATCH(C12,DONNEES!$B$2:$B$51,0))</f>
        <v>25</v>
      </c>
      <c r="G12" s="76">
        <f>F12/INDEX(DONNEES!$A$53:$E$56,MATCH($C$3,DONNEES!$A$53:$A$56,0),MATCH("TAS",DONNEES!$A$53:$E$53,0))*60</f>
        <v>9.0909090909090917</v>
      </c>
      <c r="H12" s="76">
        <v>10</v>
      </c>
      <c r="I12" s="76">
        <f>F12/((INDEX(DONNEES!$A$53:$E$56,MATCH($C$3,DONNEES!$A$53:$A$56,0),MATCH("TAS",DONNEES!$A$53:$E$53,0))+H12))*60</f>
        <v>8.5714285714285712</v>
      </c>
      <c r="J12" s="76">
        <f t="shared" si="0"/>
        <v>51.428571428571431</v>
      </c>
      <c r="K12" s="76">
        <f>INDEX(DONNEES!$A$53:$E$56,MATCH($C$3,DONNEES!$A$53:$A$56,0),MATCH("BEW",DONNEES!$A$53:$E$53,0))-M12-L12-210</f>
        <v>3836.2798029556648</v>
      </c>
      <c r="L12" s="76">
        <f t="shared" si="1"/>
        <v>363.54545454545456</v>
      </c>
      <c r="M12" s="76">
        <f t="shared" si="7"/>
        <v>190.17474249888056</v>
      </c>
      <c r="N12" s="76">
        <f t="shared" si="2"/>
        <v>83.746171070309117</v>
      </c>
      <c r="O12" s="109" t="str">
        <f ca="1">INDEX(DONNEES!$C$2:$AY$2,MATCH(MIN(INDIRECT(D12)),INDIRECT(D12),0))</f>
        <v>NTTR</v>
      </c>
      <c r="P12" s="76">
        <f>INDEX(DONNEES!$B$2:$AY$51,MATCH(D12,DONNEES!$B$2:$AY$2,0),MATCH(C12,DONNEES!$B$2:$B$51,0))</f>
        <v>25</v>
      </c>
      <c r="Q12" s="76">
        <f>P12/INDEX(DONNEES!$A$53:$E$56,MATCH($C$3,DONNEES!$A$53:$A$56,0),MATCH("TAS",DONNEES!$A$53:$E$53,0))*60</f>
        <v>9.0909090909090917</v>
      </c>
      <c r="R12" s="76">
        <v>0</v>
      </c>
      <c r="S12" s="76"/>
      <c r="T12" s="76">
        <f t="shared" si="3"/>
        <v>54.545454545454547</v>
      </c>
      <c r="U12" s="85">
        <f t="shared" si="4"/>
        <v>9.2007165248545704</v>
      </c>
      <c r="V12" s="88">
        <v>500</v>
      </c>
      <c r="W12" s="86">
        <v>4</v>
      </c>
      <c r="X12" s="73">
        <v>753</v>
      </c>
      <c r="Y12" s="73">
        <v>4</v>
      </c>
      <c r="Z12" s="73">
        <v>200</v>
      </c>
      <c r="AA12" s="73">
        <v>0</v>
      </c>
      <c r="AB12" s="73">
        <v>0</v>
      </c>
      <c r="AC12" s="74">
        <f t="shared" si="5"/>
        <v>953</v>
      </c>
      <c r="AD12" s="87">
        <f t="shared" si="6"/>
        <v>2883.2798029556648</v>
      </c>
    </row>
    <row r="13" spans="2:53" ht="16" thickBot="1" x14ac:dyDescent="0.4">
      <c r="B13" s="98" t="s">
        <v>284</v>
      </c>
      <c r="C13" s="84" t="s">
        <v>226</v>
      </c>
      <c r="D13" s="109" t="s">
        <v>233</v>
      </c>
      <c r="E13" s="73"/>
      <c r="F13" s="76">
        <f>INDEX(DONNEES!$B$2:$AY$51,MATCH(D13,DONNEES!$B$2:$AY$2,0),MATCH(C13,DONNEES!$B$2:$B$51,0))</f>
        <v>72</v>
      </c>
      <c r="G13" s="76">
        <f>F13/INDEX(DONNEES!$A$53:$E$56,MATCH($C$3,DONNEES!$A$53:$A$56,0),MATCH("TAS",DONNEES!$A$53:$E$53,0))*60</f>
        <v>26.18181818181818</v>
      </c>
      <c r="H13" s="76">
        <v>10</v>
      </c>
      <c r="I13" s="76">
        <f>F13/((INDEX(DONNEES!$A$53:$E$56,MATCH($C$3,DONNEES!$A$53:$A$56,0),MATCH("TAS",DONNEES!$A$53:$E$53,0))+H13))*60</f>
        <v>24.685714285714287</v>
      </c>
      <c r="J13" s="76">
        <f t="shared" si="0"/>
        <v>148.11428571428573</v>
      </c>
      <c r="K13" s="76">
        <f>INDEX(DONNEES!$A$53:$E$56,MATCH($C$3,DONNEES!$A$53:$A$56,0),MATCH("BEW",DONNEES!$A$53:$E$53,0))-M13-L13-210</f>
        <v>3313.1883743842363</v>
      </c>
      <c r="L13" s="76">
        <f t="shared" si="1"/>
        <v>567.61090909090899</v>
      </c>
      <c r="M13" s="76">
        <f t="shared" si="7"/>
        <v>509.20071652485456</v>
      </c>
      <c r="N13" s="76">
        <f t="shared" si="2"/>
        <v>306.0864308105688</v>
      </c>
      <c r="O13" s="109" t="str">
        <f ca="1">INDEX(DONNEES!$C$2:$AY$2,MATCH(MIN(INDIRECT(D13)),INDIRECT(D13),0))</f>
        <v>NTTB</v>
      </c>
      <c r="P13" s="76">
        <f>INDEX(DONNEES!$B$2:$AY$51,MATCH(D13,DONNEES!$B$2:$AY$2,0),MATCH(C13,DONNEES!$B$2:$B$51,0))</f>
        <v>72</v>
      </c>
      <c r="Q13" s="76">
        <f>P13/INDEX(DONNEES!$A$53:$E$56,MATCH($C$3,DONNEES!$A$53:$A$56,0),MATCH("TAS",DONNEES!$A$53:$E$53,0))*60</f>
        <v>26.18181818181818</v>
      </c>
      <c r="R13" s="76">
        <v>0</v>
      </c>
      <c r="S13" s="76"/>
      <c r="T13" s="76">
        <f t="shared" si="3"/>
        <v>157.09090909090907</v>
      </c>
      <c r="U13" s="85">
        <f t="shared" si="4"/>
        <v>128.99552171965973</v>
      </c>
      <c r="V13" s="88">
        <v>0</v>
      </c>
      <c r="W13" s="86">
        <v>4</v>
      </c>
      <c r="X13" s="73">
        <v>753</v>
      </c>
      <c r="Y13" s="73">
        <v>4</v>
      </c>
      <c r="Z13" s="73">
        <v>200</v>
      </c>
      <c r="AA13" s="73">
        <v>0</v>
      </c>
      <c r="AB13" s="73">
        <v>0</v>
      </c>
      <c r="AC13" s="74">
        <f t="shared" si="5"/>
        <v>953</v>
      </c>
      <c r="AD13" s="87">
        <f t="shared" si="6"/>
        <v>2360.1883743842363</v>
      </c>
    </row>
    <row r="14" spans="2:53" ht="16" thickBot="1" x14ac:dyDescent="0.4">
      <c r="B14" s="98" t="s">
        <v>285</v>
      </c>
      <c r="C14" s="84" t="s">
        <v>233</v>
      </c>
      <c r="D14" s="109" t="s">
        <v>218</v>
      </c>
      <c r="E14" s="73"/>
      <c r="F14" s="76">
        <f>INDEX(DONNEES!$B$2:$AY$51,MATCH(D14,DONNEES!$B$2:$AY$2,0),MATCH(C14,DONNEES!$B$2:$B$51,0))</f>
        <v>28</v>
      </c>
      <c r="G14" s="76">
        <f>F14/INDEX(DONNEES!$A$53:$E$56,MATCH($C$3,DONNEES!$A$53:$A$56,0),MATCH("TAS",DONNEES!$A$53:$E$53,0))*60</f>
        <v>10.181818181818182</v>
      </c>
      <c r="H14" s="76">
        <v>10</v>
      </c>
      <c r="I14" s="76">
        <f>F14/((INDEX(DONNEES!$A$53:$E$56,MATCH($C$3,DONNEES!$A$53:$A$56,0),MATCH("TAS",DONNEES!$A$53:$E$53,0))+H14))*60</f>
        <v>9.6</v>
      </c>
      <c r="J14" s="76">
        <f t="shared" si="0"/>
        <v>57.599999999999994</v>
      </c>
      <c r="K14" s="76">
        <f>INDEX(DONNEES!$A$53:$E$56,MATCH($C$3,DONNEES!$A$53:$A$56,0),MATCH("BEW",DONNEES!$A$53:$E$53,0))-M14-L14-210</f>
        <v>3884.4335691894316</v>
      </c>
      <c r="L14" s="76">
        <f t="shared" si="1"/>
        <v>376.57090909090914</v>
      </c>
      <c r="M14" s="76">
        <f t="shared" si="7"/>
        <v>128.99552171965973</v>
      </c>
      <c r="N14" s="76">
        <f t="shared" si="2"/>
        <v>16.39552171965974</v>
      </c>
      <c r="O14" s="109" t="str">
        <f ca="1">INDEX(DONNEES!$C$2:$AY$2,MATCH(MIN(INDIRECT(D14)),INDIRECT(D14),0))</f>
        <v>NTTR</v>
      </c>
      <c r="P14" s="76">
        <f>INDEX(DONNEES!$B$2:$AY$51,MATCH(D14,DONNEES!$B$2:$AY$2,0),MATCH(C14,DONNEES!$B$2:$B$51,0))</f>
        <v>28</v>
      </c>
      <c r="Q14" s="76">
        <f>P14/INDEX(DONNEES!$A$53:$E$56,MATCH($C$3,DONNEES!$A$53:$A$56,0),MATCH("TAS",DONNEES!$A$53:$E$53,0))*60</f>
        <v>10.181818181818182</v>
      </c>
      <c r="R14" s="76">
        <v>0</v>
      </c>
      <c r="S14" s="76"/>
      <c r="T14" s="76">
        <f t="shared" si="3"/>
        <v>61.090909090909093</v>
      </c>
      <c r="U14" s="85">
        <f t="shared" si="4"/>
        <v>-64.695387371249353</v>
      </c>
      <c r="V14" s="88">
        <v>0</v>
      </c>
      <c r="W14" s="86">
        <v>4</v>
      </c>
      <c r="X14" s="73">
        <v>753</v>
      </c>
      <c r="Y14" s="73">
        <v>4</v>
      </c>
      <c r="Z14" s="73">
        <v>200</v>
      </c>
      <c r="AA14" s="73">
        <v>0</v>
      </c>
      <c r="AB14" s="73">
        <v>0</v>
      </c>
      <c r="AC14" s="74">
        <f t="shared" si="5"/>
        <v>953</v>
      </c>
      <c r="AD14" s="87">
        <f t="shared" si="6"/>
        <v>2931.4335691894316</v>
      </c>
    </row>
    <row r="15" spans="2:53" ht="16" thickBot="1" x14ac:dyDescent="0.4">
      <c r="B15" s="98" t="s">
        <v>286</v>
      </c>
      <c r="C15" s="84" t="s">
        <v>218</v>
      </c>
      <c r="D15" s="109" t="s">
        <v>208</v>
      </c>
      <c r="E15" s="73"/>
      <c r="F15" s="76">
        <f>INDEX(DONNEES!$B$2:$AY$51,MATCH(D15,DONNEES!$B$2:$AY$2,0),MATCH(C15,DONNEES!$B$2:$B$51,0))</f>
        <v>23</v>
      </c>
      <c r="G15" s="76">
        <f>F15/INDEX(DONNEES!$A$53:$E$56,MATCH($C$3,DONNEES!$A$53:$A$56,0),MATCH("TAS",DONNEES!$A$53:$E$53,0))*60</f>
        <v>8.3636363636363633</v>
      </c>
      <c r="H15" s="76">
        <v>10</v>
      </c>
      <c r="I15" s="76">
        <f>F15/((INDEX(DONNEES!$A$53:$E$56,MATCH($C$3,DONNEES!$A$53:$A$56,0),MATCH("TAS",DONNEES!$A$53:$E$53,0))+H15))*60</f>
        <v>7.8857142857142852</v>
      </c>
      <c r="J15" s="76">
        <f t="shared" si="0"/>
        <v>47.31428571428571</v>
      </c>
      <c r="K15" s="76">
        <f>INDEX(DONNEES!$A$53:$E$56,MATCH($C$3,DONNEES!$A$53:$A$56,0),MATCH("BEW",DONNEES!$A$53:$E$53,0))-M15-L15-210</f>
        <v>4099.8335691894308</v>
      </c>
      <c r="L15" s="76">
        <f t="shared" si="1"/>
        <v>354.86181818181819</v>
      </c>
      <c r="M15" s="76">
        <f t="shared" si="7"/>
        <v>-64.695387371249353</v>
      </c>
      <c r="N15" s="76">
        <f t="shared" si="2"/>
        <v>-167.00967308553507</v>
      </c>
      <c r="O15" s="109" t="str">
        <f ca="1">INDEX(DONNEES!$C$2:$AY$2,MATCH(MIN(INDIRECT(D15)),INDIRECT(D15),0))</f>
        <v>NTTB</v>
      </c>
      <c r="P15" s="76">
        <f>INDEX(DONNEES!$B$2:$AY$51,MATCH(D15,DONNEES!$B$2:$AY$2,0),MATCH(C15,DONNEES!$B$2:$B$51,0))</f>
        <v>23</v>
      </c>
      <c r="Q15" s="76">
        <f>P15/INDEX(DONNEES!$A$53:$E$56,MATCH($C$3,DONNEES!$A$53:$A$56,0),MATCH("TAS",DONNEES!$A$53:$E$53,0))*60</f>
        <v>8.3636363636363633</v>
      </c>
      <c r="R15" s="76">
        <v>0</v>
      </c>
      <c r="S15" s="76"/>
      <c r="T15" s="76">
        <f t="shared" si="3"/>
        <v>50.18181818181818</v>
      </c>
      <c r="U15" s="85">
        <f t="shared" si="4"/>
        <v>-237.19149126735326</v>
      </c>
      <c r="V15" s="88">
        <v>0</v>
      </c>
      <c r="W15" s="86">
        <v>4</v>
      </c>
      <c r="X15" s="73">
        <v>753</v>
      </c>
      <c r="Y15" s="73">
        <v>4</v>
      </c>
      <c r="Z15" s="73">
        <v>200</v>
      </c>
      <c r="AA15" s="73">
        <v>0</v>
      </c>
      <c r="AB15" s="73">
        <v>0</v>
      </c>
      <c r="AC15" s="74">
        <f t="shared" si="5"/>
        <v>953</v>
      </c>
      <c r="AD15" s="87">
        <f t="shared" si="6"/>
        <v>3146.8335691894308</v>
      </c>
    </row>
    <row r="16" spans="2:53" x14ac:dyDescent="0.35">
      <c r="B16" s="69"/>
    </row>
    <row r="17" spans="2:21" x14ac:dyDescent="0.35">
      <c r="C17" s="80"/>
      <c r="D17" s="80"/>
      <c r="E17" s="80"/>
      <c r="F17" s="83"/>
      <c r="G17" s="83"/>
      <c r="H17" s="83"/>
      <c r="I17" s="83"/>
      <c r="J17" s="83"/>
      <c r="K17" s="83"/>
      <c r="L17" s="83"/>
      <c r="M17" s="82"/>
      <c r="N17" s="82"/>
      <c r="O17" s="80"/>
      <c r="P17" s="83"/>
      <c r="Q17" s="83"/>
      <c r="R17" s="83"/>
      <c r="S17" s="83"/>
      <c r="T17" s="83"/>
      <c r="U17" s="82"/>
    </row>
    <row r="18" spans="2:21" x14ac:dyDescent="0.35">
      <c r="B18" s="80"/>
      <c r="C18" s="70"/>
      <c r="D18" s="70"/>
      <c r="E18" s="70"/>
      <c r="F18" s="81"/>
      <c r="G18" s="81"/>
      <c r="H18" s="81"/>
      <c r="I18" s="81"/>
      <c r="J18" s="81"/>
      <c r="K18" s="81"/>
      <c r="L18" s="81"/>
      <c r="M18" s="81"/>
      <c r="N18" s="81"/>
      <c r="O18" s="70"/>
      <c r="P18" s="81"/>
      <c r="Q18" s="81"/>
      <c r="R18" s="81"/>
      <c r="S18" s="81"/>
      <c r="T18" s="81"/>
      <c r="U18" s="81"/>
    </row>
    <row r="19" spans="2:21" x14ac:dyDescent="0.35">
      <c r="B19" s="69"/>
    </row>
    <row r="67" spans="31:31" x14ac:dyDescent="0.35">
      <c r="AE67" s="67" t="s">
        <v>259</v>
      </c>
    </row>
  </sheetData>
  <mergeCells count="4">
    <mergeCell ref="T3:U3"/>
    <mergeCell ref="K3:M3"/>
    <mergeCell ref="C1:D1"/>
    <mergeCell ref="G3:I3"/>
  </mergeCells>
  <pageMargins left="0.7" right="0.7" top="0.75" bottom="0.75" header="0.3" footer="0.3"/>
  <pageSetup paperSize="9" scale="72" orientation="landscape" r:id="rId1"/>
  <colBreaks count="1" manualBreakCount="1">
    <brk id="30" max="81" man="1"/>
  </colBreak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DONNEES!$A$54:$A$56</xm:f>
          </x14:formula1>
          <xm:sqref>C3</xm:sqref>
        </x14:dataValidation>
        <x14:dataValidation type="list" allowBlank="1" showInputMessage="1" showErrorMessage="1">
          <x14:formula1>
            <xm:f>DONNEES!$B$3:$B$51</xm:f>
          </x14:formula1>
          <xm:sqref>C18:E18 C7:E15</xm:sqref>
        </x14:dataValidation>
        <x14:dataValidation type="list" allowBlank="1" showInputMessage="1" showErrorMessage="1">
          <x14:formula1>
            <xm:f>DONNEES!$G$53:$G$56</xm:f>
          </x14:formula1>
          <xm:sqref>G3:I3 K3:M3</xm:sqref>
        </x14:dataValidation>
        <x14:dataValidation type="list" allowBlank="1" showInputMessage="1" showErrorMessage="1">
          <x14:formula1>
            <xm:f>DONNEES!$I$53:$I$56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Y63"/>
  <sheetViews>
    <sheetView topLeftCell="G1" workbookViewId="0">
      <selection activeCell="Z3" sqref="Z3"/>
    </sheetView>
  </sheetViews>
  <sheetFormatPr baseColWidth="10" defaultRowHeight="15.5" x14ac:dyDescent="0.35"/>
  <cols>
    <col min="1" max="1" width="10.83203125" bestFit="1" customWidth="1"/>
    <col min="2" max="2" width="9.9140625" bestFit="1" customWidth="1"/>
    <col min="3" max="3" width="8.5" bestFit="1" customWidth="1"/>
    <col min="4" max="4" width="6.1640625" bestFit="1" customWidth="1"/>
    <col min="5" max="5" width="5.6640625" bestFit="1" customWidth="1"/>
    <col min="6" max="6" width="6.1640625" bestFit="1" customWidth="1"/>
    <col min="7" max="7" width="9.9140625" bestFit="1" customWidth="1"/>
    <col min="8" max="8" width="10.83203125" bestFit="1" customWidth="1"/>
    <col min="9" max="9" width="5.83203125" bestFit="1" customWidth="1"/>
    <col min="10" max="10" width="8" bestFit="1" customWidth="1"/>
    <col min="11" max="11" width="5.1640625" bestFit="1" customWidth="1"/>
    <col min="12" max="13" width="7.08203125" bestFit="1" customWidth="1"/>
    <col min="14" max="14" width="7.33203125" bestFit="1" customWidth="1"/>
    <col min="15" max="15" width="5.5" bestFit="1" customWidth="1"/>
    <col min="16" max="16" width="6.5" bestFit="1" customWidth="1"/>
    <col min="17" max="17" width="6.4140625" bestFit="1" customWidth="1"/>
    <col min="18" max="18" width="6.83203125" bestFit="1" customWidth="1"/>
    <col min="19" max="19" width="5.1640625" bestFit="1" customWidth="1"/>
    <col min="20" max="20" width="5.6640625" bestFit="1" customWidth="1"/>
    <col min="21" max="21" width="6.58203125" bestFit="1" customWidth="1"/>
    <col min="22" max="22" width="7.1640625" bestFit="1" customWidth="1"/>
    <col min="23" max="23" width="5.83203125" bestFit="1" customWidth="1"/>
    <col min="24" max="24" width="6.58203125" bestFit="1" customWidth="1"/>
    <col min="25" max="25" width="6.4140625" bestFit="1" customWidth="1"/>
    <col min="26" max="26" width="6.5" bestFit="1" customWidth="1"/>
    <col min="27" max="27" width="6.1640625" bestFit="1" customWidth="1"/>
    <col min="28" max="28" width="5.5" bestFit="1" customWidth="1"/>
    <col min="29" max="29" width="8.08203125" bestFit="1" customWidth="1"/>
    <col min="30" max="30" width="9.33203125" bestFit="1" customWidth="1"/>
    <col min="31" max="31" width="8.08203125" bestFit="1" customWidth="1"/>
    <col min="32" max="32" width="6.58203125" bestFit="1" customWidth="1"/>
    <col min="33" max="33" width="6.1640625" bestFit="1" customWidth="1"/>
    <col min="34" max="34" width="7.1640625" bestFit="1" customWidth="1"/>
    <col min="35" max="35" width="7.08203125" bestFit="1" customWidth="1"/>
    <col min="36" max="37" width="5.5" bestFit="1" customWidth="1"/>
    <col min="38" max="38" width="7.33203125" bestFit="1" customWidth="1"/>
    <col min="39" max="39" width="6" bestFit="1" customWidth="1"/>
    <col min="40" max="40" width="6.4140625" bestFit="1" customWidth="1"/>
    <col min="41" max="41" width="7.4140625" bestFit="1" customWidth="1"/>
    <col min="42" max="42" width="6.5" bestFit="1" customWidth="1"/>
    <col min="43" max="43" width="7.08203125" bestFit="1" customWidth="1"/>
    <col min="44" max="44" width="6.6640625" bestFit="1" customWidth="1"/>
    <col min="45" max="45" width="6.4140625" bestFit="1" customWidth="1"/>
    <col min="46" max="46" width="8.83203125" bestFit="1" customWidth="1"/>
    <col min="47" max="47" width="5.58203125" bestFit="1" customWidth="1"/>
    <col min="48" max="48" width="5.5" bestFit="1" customWidth="1"/>
    <col min="49" max="49" width="6.83203125" bestFit="1" customWidth="1"/>
    <col min="50" max="50" width="5.9140625" bestFit="1" customWidth="1"/>
    <col min="51" max="51" width="6.6640625" bestFit="1" customWidth="1"/>
  </cols>
  <sheetData>
    <row r="1" spans="1:51" ht="16" thickBot="1" x14ac:dyDescent="0.4">
      <c r="A1" s="75"/>
      <c r="B1" s="75"/>
      <c r="C1" s="29" t="s">
        <v>107</v>
      </c>
      <c r="D1" s="30" t="s">
        <v>9</v>
      </c>
      <c r="E1" s="31" t="s">
        <v>12</v>
      </c>
      <c r="F1" s="32" t="s">
        <v>13</v>
      </c>
      <c r="G1" s="31" t="s">
        <v>17</v>
      </c>
      <c r="H1" s="31" t="s">
        <v>19</v>
      </c>
      <c r="I1" s="31" t="s">
        <v>22</v>
      </c>
      <c r="J1" s="29" t="s">
        <v>25</v>
      </c>
      <c r="K1" s="31" t="s">
        <v>28</v>
      </c>
      <c r="L1" s="31" t="s">
        <v>29</v>
      </c>
      <c r="M1" s="32" t="s">
        <v>33</v>
      </c>
      <c r="N1" s="32" t="s">
        <v>36</v>
      </c>
      <c r="O1" s="33" t="s">
        <v>39</v>
      </c>
      <c r="P1" s="31" t="s">
        <v>42</v>
      </c>
      <c r="Q1" s="33" t="s">
        <v>203</v>
      </c>
      <c r="R1" s="31" t="s">
        <v>47</v>
      </c>
      <c r="S1" s="31" t="s">
        <v>48</v>
      </c>
      <c r="T1" s="31" t="s">
        <v>52</v>
      </c>
      <c r="U1" s="31" t="s">
        <v>55</v>
      </c>
      <c r="V1" s="32" t="s">
        <v>58</v>
      </c>
      <c r="W1" s="31" t="s">
        <v>61</v>
      </c>
      <c r="X1" s="31" t="s">
        <v>64</v>
      </c>
      <c r="Y1" s="31" t="s">
        <v>65</v>
      </c>
      <c r="Z1" s="31" t="s">
        <v>202</v>
      </c>
      <c r="AA1" s="32" t="s">
        <v>72</v>
      </c>
      <c r="AB1" s="31" t="s">
        <v>75</v>
      </c>
      <c r="AC1" s="33" t="s">
        <v>78</v>
      </c>
      <c r="AD1" s="31" t="s">
        <v>81</v>
      </c>
      <c r="AE1" s="31" t="s">
        <v>84</v>
      </c>
      <c r="AF1" s="31" t="s">
        <v>85</v>
      </c>
      <c r="AG1" s="31" t="s">
        <v>89</v>
      </c>
      <c r="AH1" s="31" t="s">
        <v>92</v>
      </c>
      <c r="AI1" s="32" t="s">
        <v>95</v>
      </c>
      <c r="AJ1" s="32" t="s">
        <v>98</v>
      </c>
      <c r="AK1" s="31" t="s">
        <v>101</v>
      </c>
      <c r="AL1" s="31" t="s">
        <v>102</v>
      </c>
      <c r="AM1" s="32" t="s">
        <v>106</v>
      </c>
      <c r="AN1" s="32" t="s">
        <v>111</v>
      </c>
      <c r="AO1" s="31" t="s">
        <v>110</v>
      </c>
      <c r="AP1" s="31" t="s">
        <v>115</v>
      </c>
      <c r="AQ1" s="32" t="s">
        <v>116</v>
      </c>
      <c r="AR1" s="31" t="s">
        <v>118</v>
      </c>
      <c r="AS1" s="31" t="s">
        <v>122</v>
      </c>
      <c r="AT1" s="32" t="s">
        <v>201</v>
      </c>
      <c r="AU1" s="32" t="s">
        <v>128</v>
      </c>
      <c r="AV1" s="32" t="s">
        <v>131</v>
      </c>
      <c r="AW1" s="31" t="s">
        <v>134</v>
      </c>
      <c r="AX1" s="31" t="s">
        <v>137</v>
      </c>
      <c r="AY1" s="34" t="s">
        <v>140</v>
      </c>
    </row>
    <row r="2" spans="1:51" x14ac:dyDescent="0.35">
      <c r="A2" s="75"/>
      <c r="B2" s="75" t="s">
        <v>207</v>
      </c>
      <c r="C2" s="75" t="s">
        <v>206</v>
      </c>
      <c r="D2" s="75" t="s">
        <v>214</v>
      </c>
      <c r="E2" s="75" t="s">
        <v>213</v>
      </c>
      <c r="F2" s="75" t="s">
        <v>211</v>
      </c>
      <c r="G2" s="75" t="s">
        <v>212</v>
      </c>
      <c r="H2" s="75" t="s">
        <v>216</v>
      </c>
      <c r="I2" s="75" t="s">
        <v>217</v>
      </c>
      <c r="J2" s="75" t="s">
        <v>218</v>
      </c>
      <c r="K2" s="75" t="s">
        <v>219</v>
      </c>
      <c r="L2" s="75" t="s">
        <v>220</v>
      </c>
      <c r="M2" s="75" t="s">
        <v>221</v>
      </c>
      <c r="N2" s="75" t="s">
        <v>222</v>
      </c>
      <c r="O2" s="75" t="s">
        <v>223</v>
      </c>
      <c r="P2" s="75" t="s">
        <v>224</v>
      </c>
      <c r="Q2" s="75" t="s">
        <v>225</v>
      </c>
      <c r="R2" s="75" t="s">
        <v>226</v>
      </c>
      <c r="S2" s="75" t="s">
        <v>227</v>
      </c>
      <c r="T2" s="75" t="s">
        <v>228</v>
      </c>
      <c r="U2" s="75" t="s">
        <v>229</v>
      </c>
      <c r="V2" s="75" t="s">
        <v>230</v>
      </c>
      <c r="W2" s="75" t="s">
        <v>231</v>
      </c>
      <c r="X2" s="75" t="s">
        <v>232</v>
      </c>
      <c r="Y2" s="75" t="s">
        <v>233</v>
      </c>
      <c r="Z2" s="75" t="s">
        <v>234</v>
      </c>
      <c r="AA2" s="75" t="s">
        <v>235</v>
      </c>
      <c r="AB2" s="75" t="s">
        <v>236</v>
      </c>
      <c r="AC2" s="75" t="s">
        <v>237</v>
      </c>
      <c r="AD2" s="75" t="s">
        <v>238</v>
      </c>
      <c r="AE2" s="75" t="s">
        <v>239</v>
      </c>
      <c r="AF2" s="75" t="s">
        <v>240</v>
      </c>
      <c r="AG2" s="75" t="s">
        <v>208</v>
      </c>
      <c r="AH2" s="75" t="s">
        <v>241</v>
      </c>
      <c r="AI2" s="75" t="s">
        <v>242</v>
      </c>
      <c r="AJ2" s="75" t="s">
        <v>243</v>
      </c>
      <c r="AK2" s="75" t="s">
        <v>244</v>
      </c>
      <c r="AL2" s="75" t="s">
        <v>245</v>
      </c>
      <c r="AM2" s="75" t="s">
        <v>246</v>
      </c>
      <c r="AN2" s="75" t="s">
        <v>247</v>
      </c>
      <c r="AO2" s="75" t="s">
        <v>248</v>
      </c>
      <c r="AP2" s="75" t="s">
        <v>249</v>
      </c>
      <c r="AQ2" s="75" t="s">
        <v>250</v>
      </c>
      <c r="AR2" s="75" t="s">
        <v>251</v>
      </c>
      <c r="AS2" s="75" t="s">
        <v>252</v>
      </c>
      <c r="AT2" s="75" t="s">
        <v>253</v>
      </c>
      <c r="AU2" s="75" t="s">
        <v>254</v>
      </c>
      <c r="AV2" s="75" t="s">
        <v>255</v>
      </c>
      <c r="AW2" s="75" t="s">
        <v>256</v>
      </c>
      <c r="AX2" s="75" t="s">
        <v>257</v>
      </c>
      <c r="AY2" s="75" t="s">
        <v>258</v>
      </c>
    </row>
    <row r="3" spans="1:51" x14ac:dyDescent="0.35">
      <c r="A3" s="29" t="s">
        <v>107</v>
      </c>
      <c r="B3" s="75" t="s">
        <v>206</v>
      </c>
      <c r="C3" s="75" t="s">
        <v>306</v>
      </c>
      <c r="D3" s="75">
        <v>269</v>
      </c>
      <c r="E3" s="75">
        <v>236</v>
      </c>
      <c r="F3" s="75">
        <v>219</v>
      </c>
      <c r="G3" s="75">
        <v>269</v>
      </c>
      <c r="H3" s="75">
        <v>263</v>
      </c>
      <c r="I3" s="75">
        <v>221</v>
      </c>
      <c r="J3" s="75">
        <v>140</v>
      </c>
      <c r="K3" s="75">
        <v>251</v>
      </c>
      <c r="L3" s="75">
        <v>552</v>
      </c>
      <c r="M3" s="75">
        <v>245</v>
      </c>
      <c r="N3" s="75">
        <v>513</v>
      </c>
      <c r="O3" s="75">
        <v>496</v>
      </c>
      <c r="P3" s="75">
        <v>401</v>
      </c>
      <c r="Q3" s="75">
        <v>774</v>
      </c>
      <c r="R3" s="75">
        <v>97</v>
      </c>
      <c r="S3" s="75">
        <v>308</v>
      </c>
      <c r="T3" s="75">
        <v>279</v>
      </c>
      <c r="U3" s="75">
        <v>193</v>
      </c>
      <c r="V3" s="75">
        <v>347</v>
      </c>
      <c r="W3" s="75">
        <v>277</v>
      </c>
      <c r="X3" s="75">
        <v>169</v>
      </c>
      <c r="Y3" s="75">
        <v>166</v>
      </c>
      <c r="Z3" s="75">
        <v>10</v>
      </c>
      <c r="AA3" s="75">
        <v>523</v>
      </c>
      <c r="AB3" s="75">
        <v>205</v>
      </c>
      <c r="AC3" s="75">
        <v>759</v>
      </c>
      <c r="AD3" s="75">
        <v>627</v>
      </c>
      <c r="AE3" s="75">
        <v>645</v>
      </c>
      <c r="AF3" s="75">
        <v>722</v>
      </c>
      <c r="AG3" s="75">
        <v>118</v>
      </c>
      <c r="AH3" s="75">
        <v>394</v>
      </c>
      <c r="AI3" s="75">
        <v>192</v>
      </c>
      <c r="AJ3" s="75">
        <v>420</v>
      </c>
      <c r="AK3" s="75">
        <v>755</v>
      </c>
      <c r="AL3" s="75">
        <v>353</v>
      </c>
      <c r="AM3" s="75">
        <v>308</v>
      </c>
      <c r="AN3" s="75">
        <v>323</v>
      </c>
      <c r="AO3" s="75">
        <v>304</v>
      </c>
      <c r="AP3" s="75">
        <v>435</v>
      </c>
      <c r="AQ3" s="75">
        <v>640</v>
      </c>
      <c r="AR3" s="75">
        <v>32</v>
      </c>
      <c r="AS3" s="75">
        <v>166</v>
      </c>
      <c r="AT3" s="75">
        <v>893</v>
      </c>
      <c r="AU3" s="75">
        <v>348</v>
      </c>
      <c r="AV3" s="75">
        <v>656</v>
      </c>
      <c r="AW3" s="75">
        <v>781</v>
      </c>
      <c r="AX3" s="75">
        <v>742</v>
      </c>
      <c r="AY3" s="75">
        <v>619</v>
      </c>
    </row>
    <row r="4" spans="1:51" x14ac:dyDescent="0.35">
      <c r="A4" s="30" t="s">
        <v>9</v>
      </c>
      <c r="B4" s="75" t="s">
        <v>214</v>
      </c>
      <c r="C4" s="75">
        <v>269</v>
      </c>
      <c r="D4" s="75" t="s">
        <v>306</v>
      </c>
      <c r="E4" s="75">
        <v>180</v>
      </c>
      <c r="F4" s="75">
        <v>69</v>
      </c>
      <c r="G4" s="75">
        <v>78</v>
      </c>
      <c r="H4" s="75">
        <v>84</v>
      </c>
      <c r="I4" s="75">
        <v>53</v>
      </c>
      <c r="J4" s="75">
        <v>341</v>
      </c>
      <c r="K4" s="75">
        <v>145</v>
      </c>
      <c r="L4" s="75">
        <v>365</v>
      </c>
      <c r="M4" s="75">
        <v>103</v>
      </c>
      <c r="N4" s="75">
        <v>323</v>
      </c>
      <c r="O4" s="75">
        <v>375</v>
      </c>
      <c r="P4" s="75">
        <v>281</v>
      </c>
      <c r="Q4" s="75">
        <v>509</v>
      </c>
      <c r="R4" s="75">
        <v>308</v>
      </c>
      <c r="S4" s="75">
        <v>157</v>
      </c>
      <c r="T4" s="75">
        <v>104</v>
      </c>
      <c r="U4" s="75">
        <v>83</v>
      </c>
      <c r="V4" s="75">
        <v>198</v>
      </c>
      <c r="W4" s="75">
        <v>11</v>
      </c>
      <c r="X4" s="75">
        <v>145</v>
      </c>
      <c r="Y4" s="75">
        <v>367</v>
      </c>
      <c r="Z4" s="75">
        <v>273</v>
      </c>
      <c r="AA4" s="75">
        <v>291</v>
      </c>
      <c r="AB4" s="75">
        <v>101</v>
      </c>
      <c r="AC4" s="75">
        <v>489</v>
      </c>
      <c r="AD4" s="75">
        <v>519</v>
      </c>
      <c r="AE4" s="75">
        <v>434</v>
      </c>
      <c r="AF4" s="75">
        <v>581</v>
      </c>
      <c r="AG4" s="75">
        <v>332</v>
      </c>
      <c r="AH4" s="75">
        <v>571</v>
      </c>
      <c r="AI4" s="75">
        <v>87</v>
      </c>
      <c r="AJ4" s="75">
        <v>240</v>
      </c>
      <c r="AK4" s="75">
        <v>615</v>
      </c>
      <c r="AL4" s="75">
        <v>616</v>
      </c>
      <c r="AM4" s="75">
        <v>560</v>
      </c>
      <c r="AN4" s="75">
        <v>72</v>
      </c>
      <c r="AO4" s="75">
        <v>61</v>
      </c>
      <c r="AP4" s="75">
        <v>247</v>
      </c>
      <c r="AQ4" s="75">
        <v>484</v>
      </c>
      <c r="AR4" s="75">
        <v>247</v>
      </c>
      <c r="AS4" s="75">
        <v>122</v>
      </c>
      <c r="AT4" s="75">
        <v>828</v>
      </c>
      <c r="AU4" s="75">
        <v>566</v>
      </c>
      <c r="AV4" s="75">
        <v>581</v>
      </c>
      <c r="AW4" s="75">
        <v>513</v>
      </c>
      <c r="AX4" s="75">
        <v>473</v>
      </c>
      <c r="AY4" s="75">
        <v>499</v>
      </c>
    </row>
    <row r="5" spans="1:51" x14ac:dyDescent="0.35">
      <c r="A5" s="31" t="s">
        <v>12</v>
      </c>
      <c r="B5" s="75" t="s">
        <v>213</v>
      </c>
      <c r="C5" s="75">
        <v>236</v>
      </c>
      <c r="D5" s="75">
        <v>180</v>
      </c>
      <c r="E5" s="75" t="s">
        <v>306</v>
      </c>
      <c r="F5" s="75">
        <v>119</v>
      </c>
      <c r="G5" s="75">
        <v>112</v>
      </c>
      <c r="H5" s="75">
        <v>103</v>
      </c>
      <c r="I5" s="75">
        <v>141</v>
      </c>
      <c r="J5" s="75">
        <v>363</v>
      </c>
      <c r="K5" s="75">
        <v>41</v>
      </c>
      <c r="L5" s="75">
        <v>318</v>
      </c>
      <c r="M5" s="75">
        <v>78</v>
      </c>
      <c r="N5" s="75">
        <v>282</v>
      </c>
      <c r="O5" s="75">
        <v>264</v>
      </c>
      <c r="P5" s="75">
        <v>166</v>
      </c>
      <c r="Q5" s="75">
        <v>591</v>
      </c>
      <c r="R5" s="75">
        <v>320</v>
      </c>
      <c r="S5" s="75">
        <v>88</v>
      </c>
      <c r="T5" s="75">
        <v>97</v>
      </c>
      <c r="U5" s="75">
        <v>128</v>
      </c>
      <c r="V5" s="75">
        <v>116</v>
      </c>
      <c r="W5" s="75">
        <v>177</v>
      </c>
      <c r="X5" s="75">
        <v>237</v>
      </c>
      <c r="Y5" s="75">
        <v>391</v>
      </c>
      <c r="Z5" s="75">
        <v>244</v>
      </c>
      <c r="AA5" s="75">
        <v>310</v>
      </c>
      <c r="AB5" s="75">
        <v>89</v>
      </c>
      <c r="AC5" s="75">
        <v>598</v>
      </c>
      <c r="AD5" s="75">
        <v>401</v>
      </c>
      <c r="AE5" s="75">
        <v>416</v>
      </c>
      <c r="AF5" s="75">
        <v>489</v>
      </c>
      <c r="AG5" s="75">
        <v>345</v>
      </c>
      <c r="AH5" s="75">
        <v>409</v>
      </c>
      <c r="AI5" s="75">
        <v>190</v>
      </c>
      <c r="AJ5" s="75">
        <v>191</v>
      </c>
      <c r="AK5" s="75">
        <v>523</v>
      </c>
      <c r="AL5" s="75">
        <v>519</v>
      </c>
      <c r="AM5" s="75">
        <v>449</v>
      </c>
      <c r="AN5" s="75">
        <v>175</v>
      </c>
      <c r="AO5" s="75">
        <v>159</v>
      </c>
      <c r="AP5" s="75">
        <v>207</v>
      </c>
      <c r="AQ5" s="75">
        <v>405</v>
      </c>
      <c r="AR5" s="75">
        <v>235</v>
      </c>
      <c r="AS5" s="75">
        <v>206</v>
      </c>
      <c r="AT5" s="75">
        <v>690</v>
      </c>
      <c r="AU5" s="75">
        <v>425</v>
      </c>
      <c r="AV5" s="75">
        <v>444</v>
      </c>
      <c r="AW5" s="75">
        <v>612</v>
      </c>
      <c r="AX5" s="75">
        <v>574</v>
      </c>
      <c r="AY5" s="75">
        <v>390</v>
      </c>
    </row>
    <row r="6" spans="1:51" x14ac:dyDescent="0.35">
      <c r="A6" s="32" t="s">
        <v>13</v>
      </c>
      <c r="B6" s="75" t="s">
        <v>215</v>
      </c>
      <c r="C6" s="75">
        <v>219</v>
      </c>
      <c r="D6" s="75">
        <v>69</v>
      </c>
      <c r="E6" s="75">
        <v>119</v>
      </c>
      <c r="F6" s="75" t="s">
        <v>306</v>
      </c>
      <c r="G6" s="75">
        <v>55</v>
      </c>
      <c r="H6" s="75">
        <v>53</v>
      </c>
      <c r="I6" s="75">
        <v>23</v>
      </c>
      <c r="J6" s="75">
        <v>313</v>
      </c>
      <c r="K6" s="75">
        <v>91</v>
      </c>
      <c r="L6" s="75">
        <v>362</v>
      </c>
      <c r="M6" s="75">
        <v>53</v>
      </c>
      <c r="N6" s="75">
        <v>320</v>
      </c>
      <c r="O6" s="75">
        <v>348</v>
      </c>
      <c r="P6" s="75">
        <v>249</v>
      </c>
      <c r="Q6" s="75">
        <v>556</v>
      </c>
      <c r="R6" s="75">
        <v>275</v>
      </c>
      <c r="S6" s="75">
        <v>125</v>
      </c>
      <c r="T6" s="75">
        <v>76</v>
      </c>
      <c r="U6" s="75">
        <v>28</v>
      </c>
      <c r="V6" s="75">
        <v>171</v>
      </c>
      <c r="W6" s="75">
        <v>71</v>
      </c>
      <c r="X6" s="75">
        <v>140</v>
      </c>
      <c r="Y6" s="75">
        <v>341</v>
      </c>
      <c r="Z6" s="75">
        <v>224</v>
      </c>
      <c r="AA6" s="75">
        <v>311</v>
      </c>
      <c r="AB6" s="75">
        <v>33</v>
      </c>
      <c r="AC6" s="75">
        <v>544</v>
      </c>
      <c r="AD6" s="75">
        <v>491</v>
      </c>
      <c r="AE6" s="75">
        <v>444</v>
      </c>
      <c r="AF6" s="75">
        <v>564</v>
      </c>
      <c r="AG6" s="75">
        <v>300</v>
      </c>
      <c r="AH6" s="75">
        <v>502</v>
      </c>
      <c r="AI6" s="75">
        <v>81</v>
      </c>
      <c r="AJ6" s="75">
        <v>230</v>
      </c>
      <c r="AK6" s="75">
        <v>599</v>
      </c>
      <c r="AL6" s="75">
        <v>557</v>
      </c>
      <c r="AM6" s="75">
        <v>497</v>
      </c>
      <c r="AN6" s="75">
        <v>105</v>
      </c>
      <c r="AO6" s="75">
        <v>85</v>
      </c>
      <c r="AP6" s="75">
        <v>241</v>
      </c>
      <c r="AQ6" s="75">
        <v>472</v>
      </c>
      <c r="AR6" s="75">
        <v>202</v>
      </c>
      <c r="AS6" s="75">
        <v>109</v>
      </c>
      <c r="AT6" s="75">
        <v>793</v>
      </c>
      <c r="AU6" s="75">
        <v>498</v>
      </c>
      <c r="AV6" s="75">
        <v>546</v>
      </c>
      <c r="AW6" s="75">
        <v>565</v>
      </c>
      <c r="AX6" s="75">
        <v>526</v>
      </c>
      <c r="AY6" s="75">
        <v>475</v>
      </c>
    </row>
    <row r="7" spans="1:51" x14ac:dyDescent="0.35">
      <c r="A7" s="31" t="s">
        <v>17</v>
      </c>
      <c r="B7" s="75" t="s">
        <v>212</v>
      </c>
      <c r="C7" s="75">
        <v>269</v>
      </c>
      <c r="D7" s="75">
        <v>78</v>
      </c>
      <c r="E7" s="75">
        <v>112</v>
      </c>
      <c r="F7" s="75">
        <v>55</v>
      </c>
      <c r="G7" s="75" t="s">
        <v>306</v>
      </c>
      <c r="H7" s="75">
        <v>9</v>
      </c>
      <c r="I7" s="75">
        <v>68</v>
      </c>
      <c r="J7" s="75">
        <v>368</v>
      </c>
      <c r="K7" s="75">
        <v>72</v>
      </c>
      <c r="L7" s="75">
        <v>308</v>
      </c>
      <c r="M7" s="75">
        <v>36</v>
      </c>
      <c r="N7" s="75">
        <v>266</v>
      </c>
      <c r="O7" s="75">
        <v>302</v>
      </c>
      <c r="P7" s="75">
        <v>206</v>
      </c>
      <c r="Q7" s="75">
        <v>510</v>
      </c>
      <c r="R7" s="75">
        <v>329</v>
      </c>
      <c r="S7" s="75">
        <v>80</v>
      </c>
      <c r="T7" s="75">
        <v>27</v>
      </c>
      <c r="U7" s="75">
        <v>83</v>
      </c>
      <c r="V7" s="75">
        <v>124</v>
      </c>
      <c r="W7" s="75">
        <v>72</v>
      </c>
      <c r="X7" s="75">
        <v>192</v>
      </c>
      <c r="Y7" s="75">
        <v>395</v>
      </c>
      <c r="Z7" s="75">
        <v>275</v>
      </c>
      <c r="AA7" s="75">
        <v>256</v>
      </c>
      <c r="AB7" s="75">
        <v>65</v>
      </c>
      <c r="AC7" s="75">
        <v>505</v>
      </c>
      <c r="AD7" s="75">
        <v>446</v>
      </c>
      <c r="AE7" s="75">
        <v>389</v>
      </c>
      <c r="AF7" s="75">
        <v>514</v>
      </c>
      <c r="AG7" s="75">
        <v>354</v>
      </c>
      <c r="AH7" s="75">
        <v>517</v>
      </c>
      <c r="AI7" s="75">
        <v>131</v>
      </c>
      <c r="AJ7" s="75">
        <v>176</v>
      </c>
      <c r="AK7" s="75">
        <v>549</v>
      </c>
      <c r="AL7" s="75">
        <v>597</v>
      </c>
      <c r="AM7" s="75">
        <v>534</v>
      </c>
      <c r="AN7" s="75">
        <v>67</v>
      </c>
      <c r="AO7" s="75">
        <v>48</v>
      </c>
      <c r="AP7" s="75">
        <v>187</v>
      </c>
      <c r="AQ7" s="75">
        <v>420</v>
      </c>
      <c r="AR7" s="75">
        <v>255</v>
      </c>
      <c r="AS7" s="75">
        <v>162</v>
      </c>
      <c r="AT7" s="75">
        <v>752</v>
      </c>
      <c r="AU7" s="75">
        <v>524</v>
      </c>
      <c r="AV7" s="75">
        <v>506</v>
      </c>
      <c r="AW7" s="75">
        <v>523</v>
      </c>
      <c r="AX7" s="75">
        <v>484</v>
      </c>
      <c r="AY7" s="75">
        <v>428</v>
      </c>
    </row>
    <row r="8" spans="1:51" x14ac:dyDescent="0.35">
      <c r="A8" s="31" t="s">
        <v>19</v>
      </c>
      <c r="B8" s="75" t="s">
        <v>216</v>
      </c>
      <c r="C8" s="75">
        <v>263</v>
      </c>
      <c r="D8" s="75">
        <v>84</v>
      </c>
      <c r="E8" s="75">
        <v>103</v>
      </c>
      <c r="F8" s="75">
        <v>53</v>
      </c>
      <c r="G8" s="75">
        <v>9</v>
      </c>
      <c r="H8" s="75" t="s">
        <v>306</v>
      </c>
      <c r="I8" s="75">
        <v>69</v>
      </c>
      <c r="J8" s="75">
        <v>365</v>
      </c>
      <c r="K8" s="75">
        <v>64</v>
      </c>
      <c r="L8" s="75">
        <v>309</v>
      </c>
      <c r="M8" s="75">
        <v>27</v>
      </c>
      <c r="N8" s="75">
        <v>267</v>
      </c>
      <c r="O8" s="75">
        <v>299</v>
      </c>
      <c r="P8" s="75">
        <v>202</v>
      </c>
      <c r="Q8" s="75">
        <v>517</v>
      </c>
      <c r="R8" s="75">
        <v>325</v>
      </c>
      <c r="S8" s="75">
        <v>76</v>
      </c>
      <c r="T8" s="75">
        <v>23</v>
      </c>
      <c r="U8" s="75">
        <v>80</v>
      </c>
      <c r="V8" s="75">
        <v>121</v>
      </c>
      <c r="W8" s="75">
        <v>79</v>
      </c>
      <c r="X8" s="75">
        <v>192</v>
      </c>
      <c r="Y8" s="75">
        <v>392</v>
      </c>
      <c r="Z8" s="75">
        <v>269</v>
      </c>
      <c r="AA8" s="75">
        <v>261</v>
      </c>
      <c r="AB8" s="75">
        <v>58</v>
      </c>
      <c r="AC8" s="75">
        <v>513</v>
      </c>
      <c r="AD8" s="75">
        <v>443</v>
      </c>
      <c r="AE8" s="75">
        <v>391</v>
      </c>
      <c r="AF8" s="75">
        <v>513</v>
      </c>
      <c r="AG8" s="75">
        <v>351</v>
      </c>
      <c r="AH8" s="75">
        <v>508</v>
      </c>
      <c r="AI8" s="75">
        <v>132</v>
      </c>
      <c r="AJ8" s="75">
        <v>177</v>
      </c>
      <c r="AK8" s="75">
        <v>547</v>
      </c>
      <c r="AL8" s="75">
        <v>589</v>
      </c>
      <c r="AM8" s="75">
        <v>525</v>
      </c>
      <c r="AN8" s="75">
        <v>76</v>
      </c>
      <c r="AO8" s="75">
        <v>57</v>
      </c>
      <c r="AP8" s="75">
        <v>188</v>
      </c>
      <c r="AQ8" s="75">
        <v>419</v>
      </c>
      <c r="AR8" s="75">
        <v>250</v>
      </c>
      <c r="AS8" s="75">
        <v>161</v>
      </c>
      <c r="AT8" s="75">
        <v>748</v>
      </c>
      <c r="AU8" s="75">
        <v>516</v>
      </c>
      <c r="AV8" s="75">
        <v>501</v>
      </c>
      <c r="AW8" s="75">
        <v>531</v>
      </c>
      <c r="AX8" s="75">
        <v>492</v>
      </c>
      <c r="AY8" s="75">
        <v>425</v>
      </c>
    </row>
    <row r="9" spans="1:51" x14ac:dyDescent="0.35">
      <c r="A9" s="31" t="s">
        <v>22</v>
      </c>
      <c r="B9" s="75" t="s">
        <v>217</v>
      </c>
      <c r="C9" s="75">
        <v>221</v>
      </c>
      <c r="D9" s="75">
        <v>53</v>
      </c>
      <c r="E9" s="75">
        <v>141</v>
      </c>
      <c r="F9" s="75">
        <v>23</v>
      </c>
      <c r="G9" s="75">
        <v>68</v>
      </c>
      <c r="H9" s="75">
        <v>69</v>
      </c>
      <c r="I9" s="75" t="s">
        <v>306</v>
      </c>
      <c r="J9" s="75">
        <v>305</v>
      </c>
      <c r="K9" s="75">
        <v>114</v>
      </c>
      <c r="L9" s="75">
        <v>376</v>
      </c>
      <c r="M9" s="75">
        <v>74</v>
      </c>
      <c r="N9" s="75">
        <v>334</v>
      </c>
      <c r="O9" s="75">
        <v>367</v>
      </c>
      <c r="P9" s="75">
        <v>269</v>
      </c>
      <c r="Q9" s="75">
        <v>553</v>
      </c>
      <c r="R9" s="75">
        <v>269</v>
      </c>
      <c r="S9" s="75">
        <v>144</v>
      </c>
      <c r="T9" s="75">
        <v>92</v>
      </c>
      <c r="U9" s="75">
        <v>29</v>
      </c>
      <c r="V9" s="75">
        <v>189</v>
      </c>
      <c r="W9" s="75">
        <v>58</v>
      </c>
      <c r="X9" s="75">
        <v>124</v>
      </c>
      <c r="Y9" s="75">
        <v>333</v>
      </c>
      <c r="Z9" s="75">
        <v>225</v>
      </c>
      <c r="AA9" s="75">
        <v>318</v>
      </c>
      <c r="AB9" s="75">
        <v>54</v>
      </c>
      <c r="AC9" s="75">
        <v>538</v>
      </c>
      <c r="AD9" s="75">
        <v>511</v>
      </c>
      <c r="AE9" s="75">
        <v>454</v>
      </c>
      <c r="AF9" s="75">
        <v>582</v>
      </c>
      <c r="AG9" s="75">
        <v>294</v>
      </c>
      <c r="AH9" s="75">
        <v>520</v>
      </c>
      <c r="AI9" s="75">
        <v>63</v>
      </c>
      <c r="AJ9" s="75">
        <v>245</v>
      </c>
      <c r="AK9" s="75">
        <v>616</v>
      </c>
      <c r="AL9" s="75">
        <v>564</v>
      </c>
      <c r="AM9" s="75">
        <v>507</v>
      </c>
      <c r="AN9" s="75">
        <v>104</v>
      </c>
      <c r="AO9" s="75">
        <v>86</v>
      </c>
      <c r="AP9" s="75">
        <v>255</v>
      </c>
      <c r="AQ9" s="75">
        <v>488</v>
      </c>
      <c r="AR9" s="75">
        <v>201</v>
      </c>
      <c r="AS9" s="75">
        <v>94</v>
      </c>
      <c r="AT9" s="75">
        <v>814</v>
      </c>
      <c r="AU9" s="75">
        <v>513</v>
      </c>
      <c r="AV9" s="75">
        <v>567</v>
      </c>
      <c r="AW9" s="75">
        <v>561</v>
      </c>
      <c r="AX9" s="75">
        <v>521</v>
      </c>
      <c r="AY9" s="75">
        <v>494</v>
      </c>
    </row>
    <row r="10" spans="1:51" x14ac:dyDescent="0.35">
      <c r="A10" s="29" t="s">
        <v>25</v>
      </c>
      <c r="B10" s="75" t="s">
        <v>218</v>
      </c>
      <c r="C10" s="75">
        <v>140</v>
      </c>
      <c r="D10" s="75">
        <v>341</v>
      </c>
      <c r="E10" s="75">
        <v>363</v>
      </c>
      <c r="F10" s="75">
        <v>313</v>
      </c>
      <c r="G10" s="75">
        <v>368</v>
      </c>
      <c r="H10" s="75">
        <v>365</v>
      </c>
      <c r="I10" s="75">
        <v>305</v>
      </c>
      <c r="J10" s="75" t="s">
        <v>306</v>
      </c>
      <c r="K10" s="75">
        <v>370</v>
      </c>
      <c r="L10" s="75">
        <v>669</v>
      </c>
      <c r="M10" s="75">
        <v>353</v>
      </c>
      <c r="N10" s="75">
        <v>629</v>
      </c>
      <c r="O10" s="75">
        <v>627</v>
      </c>
      <c r="P10" s="75">
        <v>530</v>
      </c>
      <c r="Q10" s="75">
        <v>845</v>
      </c>
      <c r="R10" s="75">
        <v>44</v>
      </c>
      <c r="S10" s="75">
        <v>424</v>
      </c>
      <c r="T10" s="75">
        <v>385</v>
      </c>
      <c r="U10" s="75">
        <v>285</v>
      </c>
      <c r="V10" s="75">
        <v>467</v>
      </c>
      <c r="W10" s="75">
        <v>350</v>
      </c>
      <c r="X10" s="75">
        <v>200</v>
      </c>
      <c r="Y10" s="75">
        <v>28</v>
      </c>
      <c r="Z10" s="75">
        <v>130</v>
      </c>
      <c r="AA10" s="75">
        <v>623</v>
      </c>
      <c r="AB10" s="75">
        <v>311</v>
      </c>
      <c r="AC10" s="75">
        <v>816</v>
      </c>
      <c r="AD10" s="75">
        <v>762</v>
      </c>
      <c r="AE10" s="75">
        <v>755</v>
      </c>
      <c r="AF10" s="75">
        <v>853</v>
      </c>
      <c r="AG10" s="75">
        <v>23</v>
      </c>
      <c r="AH10" s="75">
        <v>501</v>
      </c>
      <c r="AI10" s="75">
        <v>253</v>
      </c>
      <c r="AJ10" s="75">
        <v>536</v>
      </c>
      <c r="AK10" s="75">
        <v>886</v>
      </c>
      <c r="AL10" s="75">
        <v>375</v>
      </c>
      <c r="AM10" s="75">
        <v>359</v>
      </c>
      <c r="AN10" s="75">
        <v>407</v>
      </c>
      <c r="AO10" s="75">
        <v>391</v>
      </c>
      <c r="AP10" s="75">
        <v>549</v>
      </c>
      <c r="AQ10" s="75">
        <v>767</v>
      </c>
      <c r="AR10" s="75">
        <v>129</v>
      </c>
      <c r="AS10" s="75">
        <v>218</v>
      </c>
      <c r="AT10" s="75">
        <v>1033</v>
      </c>
      <c r="AU10" s="75">
        <v>433</v>
      </c>
      <c r="AV10" s="75">
        <v>794</v>
      </c>
      <c r="AW10" s="75">
        <v>844</v>
      </c>
      <c r="AX10" s="75">
        <v>804</v>
      </c>
      <c r="AY10" s="75">
        <v>752</v>
      </c>
    </row>
    <row r="11" spans="1:51" x14ac:dyDescent="0.35">
      <c r="A11" s="31" t="s">
        <v>28</v>
      </c>
      <c r="B11" s="75" t="s">
        <v>219</v>
      </c>
      <c r="C11" s="75">
        <v>251</v>
      </c>
      <c r="D11" s="75">
        <v>145</v>
      </c>
      <c r="E11" s="75">
        <v>41</v>
      </c>
      <c r="F11" s="75">
        <v>91</v>
      </c>
      <c r="G11" s="75">
        <v>72</v>
      </c>
      <c r="H11" s="75">
        <v>64</v>
      </c>
      <c r="I11" s="75">
        <v>114</v>
      </c>
      <c r="J11" s="75">
        <v>370</v>
      </c>
      <c r="K11" s="75" t="s">
        <v>306</v>
      </c>
      <c r="L11" s="75">
        <v>301</v>
      </c>
      <c r="M11" s="75">
        <v>42</v>
      </c>
      <c r="N11" s="75">
        <v>262</v>
      </c>
      <c r="O11" s="75">
        <v>264</v>
      </c>
      <c r="P11" s="75">
        <v>165</v>
      </c>
      <c r="Q11" s="75">
        <v>555</v>
      </c>
      <c r="R11" s="75">
        <v>328</v>
      </c>
      <c r="S11" s="75">
        <v>57</v>
      </c>
      <c r="T11" s="75">
        <v>55</v>
      </c>
      <c r="U11" s="75">
        <v>108</v>
      </c>
      <c r="V11" s="75">
        <v>97</v>
      </c>
      <c r="W11" s="75">
        <v>141</v>
      </c>
      <c r="X11" s="75">
        <v>224</v>
      </c>
      <c r="Y11" s="75">
        <v>398</v>
      </c>
      <c r="Z11" s="75">
        <v>259</v>
      </c>
      <c r="AA11" s="75">
        <v>279</v>
      </c>
      <c r="AB11" s="75">
        <v>69</v>
      </c>
      <c r="AC11" s="75">
        <v>559</v>
      </c>
      <c r="AD11" s="75">
        <v>406</v>
      </c>
      <c r="AE11" s="75">
        <v>394</v>
      </c>
      <c r="AF11" s="75">
        <v>486</v>
      </c>
      <c r="AG11" s="75">
        <v>353</v>
      </c>
      <c r="AH11" s="75">
        <v>450</v>
      </c>
      <c r="AI11" s="75">
        <v>170</v>
      </c>
      <c r="AJ11" s="75">
        <v>169</v>
      </c>
      <c r="AK11" s="75">
        <v>520</v>
      </c>
      <c r="AL11" s="75">
        <v>553</v>
      </c>
      <c r="AM11" s="75">
        <v>484</v>
      </c>
      <c r="AN11" s="75">
        <v>134</v>
      </c>
      <c r="AO11" s="75">
        <v>118</v>
      </c>
      <c r="AP11" s="75">
        <v>184</v>
      </c>
      <c r="AQ11" s="75">
        <v>398</v>
      </c>
      <c r="AR11" s="75">
        <v>246</v>
      </c>
      <c r="AS11" s="75">
        <v>192</v>
      </c>
      <c r="AT11" s="75">
        <v>703</v>
      </c>
      <c r="AU11" s="75">
        <v>464</v>
      </c>
      <c r="AV11" s="75">
        <v>456</v>
      </c>
      <c r="AW11" s="75">
        <v>573</v>
      </c>
      <c r="AX11" s="75">
        <v>535</v>
      </c>
      <c r="AY11" s="75">
        <v>392</v>
      </c>
    </row>
    <row r="12" spans="1:51" x14ac:dyDescent="0.35">
      <c r="A12" s="31" t="s">
        <v>29</v>
      </c>
      <c r="B12" s="75" t="s">
        <v>220</v>
      </c>
      <c r="C12" s="75">
        <v>552</v>
      </c>
      <c r="D12" s="75">
        <v>365</v>
      </c>
      <c r="E12" s="75">
        <v>318</v>
      </c>
      <c r="F12" s="75">
        <v>362</v>
      </c>
      <c r="G12" s="75">
        <v>308</v>
      </c>
      <c r="H12" s="75">
        <v>309</v>
      </c>
      <c r="I12" s="75">
        <v>376</v>
      </c>
      <c r="J12" s="75">
        <v>669</v>
      </c>
      <c r="K12" s="75">
        <v>301</v>
      </c>
      <c r="L12" s="75" t="s">
        <v>306</v>
      </c>
      <c r="M12" s="75">
        <v>317</v>
      </c>
      <c r="N12" s="75">
        <v>43</v>
      </c>
      <c r="O12" s="75">
        <v>132</v>
      </c>
      <c r="P12" s="75">
        <v>169</v>
      </c>
      <c r="Q12" s="75">
        <v>378</v>
      </c>
      <c r="R12" s="75">
        <v>628</v>
      </c>
      <c r="S12" s="75">
        <v>246</v>
      </c>
      <c r="T12" s="75">
        <v>287</v>
      </c>
      <c r="U12" s="75">
        <v>389</v>
      </c>
      <c r="V12" s="75">
        <v>204</v>
      </c>
      <c r="W12" s="75">
        <v>355</v>
      </c>
      <c r="X12" s="75">
        <v>500</v>
      </c>
      <c r="Y12" s="75">
        <v>698</v>
      </c>
      <c r="Z12" s="75">
        <v>560</v>
      </c>
      <c r="AA12" s="75">
        <v>126</v>
      </c>
      <c r="AB12" s="75">
        <v>359</v>
      </c>
      <c r="AC12" s="75">
        <v>430</v>
      </c>
      <c r="AD12" s="75">
        <v>212</v>
      </c>
      <c r="AE12" s="75">
        <v>106</v>
      </c>
      <c r="AF12" s="75">
        <v>227</v>
      </c>
      <c r="AG12" s="75">
        <v>653</v>
      </c>
      <c r="AH12" s="75">
        <v>634</v>
      </c>
      <c r="AI12" s="75">
        <v>439</v>
      </c>
      <c r="AJ12" s="75">
        <v>134</v>
      </c>
      <c r="AK12" s="75">
        <v>260</v>
      </c>
      <c r="AL12" s="75">
        <v>819</v>
      </c>
      <c r="AM12" s="75">
        <v>743</v>
      </c>
      <c r="AN12" s="75">
        <v>297</v>
      </c>
      <c r="AO12" s="75">
        <v>304</v>
      </c>
      <c r="AP12" s="75">
        <v>122</v>
      </c>
      <c r="AQ12" s="75">
        <v>128</v>
      </c>
      <c r="AR12" s="75">
        <v>547</v>
      </c>
      <c r="AS12" s="75">
        <v>470</v>
      </c>
      <c r="AT12" s="75">
        <v>519</v>
      </c>
      <c r="AU12" s="75">
        <v>689</v>
      </c>
      <c r="AV12" s="75">
        <v>300</v>
      </c>
      <c r="AW12" s="75">
        <v>423</v>
      </c>
      <c r="AX12" s="75">
        <v>397</v>
      </c>
      <c r="AY12" s="75">
        <v>183</v>
      </c>
    </row>
    <row r="13" spans="1:51" x14ac:dyDescent="0.35">
      <c r="A13" s="32" t="s">
        <v>33</v>
      </c>
      <c r="B13" s="75" t="s">
        <v>221</v>
      </c>
      <c r="C13" s="75">
        <v>245</v>
      </c>
      <c r="D13" s="75">
        <v>103</v>
      </c>
      <c r="E13" s="75">
        <v>78</v>
      </c>
      <c r="F13" s="75">
        <v>53</v>
      </c>
      <c r="G13" s="75">
        <v>36</v>
      </c>
      <c r="H13" s="75">
        <v>27</v>
      </c>
      <c r="I13" s="75">
        <v>74</v>
      </c>
      <c r="J13" s="75">
        <v>353</v>
      </c>
      <c r="K13" s="75">
        <v>42</v>
      </c>
      <c r="L13" s="75">
        <v>317</v>
      </c>
      <c r="M13" s="75" t="s">
        <v>306</v>
      </c>
      <c r="N13" s="75">
        <v>276</v>
      </c>
      <c r="O13" s="75">
        <v>295</v>
      </c>
      <c r="P13" s="75">
        <v>196</v>
      </c>
      <c r="Q13" s="75">
        <v>541</v>
      </c>
      <c r="R13" s="75">
        <v>312</v>
      </c>
      <c r="S13" s="75">
        <v>74</v>
      </c>
      <c r="T13" s="75">
        <v>35</v>
      </c>
      <c r="U13" s="75">
        <v>75</v>
      </c>
      <c r="V13" s="75">
        <v>120</v>
      </c>
      <c r="W13" s="75">
        <v>100</v>
      </c>
      <c r="X13" s="75">
        <v>191</v>
      </c>
      <c r="Y13" s="75">
        <v>381</v>
      </c>
      <c r="Z13" s="75">
        <v>252</v>
      </c>
      <c r="AA13" s="75">
        <v>278</v>
      </c>
      <c r="AB13" s="75">
        <v>42</v>
      </c>
      <c r="AC13" s="75">
        <v>538</v>
      </c>
      <c r="AD13" s="75">
        <v>439</v>
      </c>
      <c r="AE13" s="75">
        <v>403</v>
      </c>
      <c r="AF13" s="75">
        <v>514</v>
      </c>
      <c r="AG13" s="75">
        <v>338</v>
      </c>
      <c r="AH13" s="75">
        <v>482</v>
      </c>
      <c r="AI13" s="75">
        <v>133</v>
      </c>
      <c r="AJ13" s="75">
        <v>184</v>
      </c>
      <c r="AK13" s="75">
        <v>548</v>
      </c>
      <c r="AL13" s="75">
        <v>565</v>
      </c>
      <c r="AM13" s="75">
        <v>500</v>
      </c>
      <c r="AN13" s="75">
        <v>102</v>
      </c>
      <c r="AO13" s="75">
        <v>84</v>
      </c>
      <c r="AP13" s="75">
        <v>196</v>
      </c>
      <c r="AQ13" s="75">
        <v>422</v>
      </c>
      <c r="AR13" s="75">
        <v>234</v>
      </c>
      <c r="AS13" s="75">
        <v>159</v>
      </c>
      <c r="AT13" s="75">
        <v>740</v>
      </c>
      <c r="AU13" s="75">
        <v>489</v>
      </c>
      <c r="AV13" s="75">
        <v>493</v>
      </c>
      <c r="AW13" s="75">
        <v>556</v>
      </c>
      <c r="AX13" s="75">
        <v>517</v>
      </c>
      <c r="AY13" s="75">
        <v>423</v>
      </c>
    </row>
    <row r="14" spans="1:51" x14ac:dyDescent="0.35">
      <c r="A14" s="32" t="s">
        <v>36</v>
      </c>
      <c r="B14" s="75" t="s">
        <v>222</v>
      </c>
      <c r="C14" s="75">
        <v>513</v>
      </c>
      <c r="D14" s="75">
        <v>323</v>
      </c>
      <c r="E14" s="75">
        <v>282</v>
      </c>
      <c r="F14" s="75">
        <v>320</v>
      </c>
      <c r="G14" s="75">
        <v>266</v>
      </c>
      <c r="H14" s="75">
        <v>267</v>
      </c>
      <c r="I14" s="75">
        <v>334</v>
      </c>
      <c r="J14" s="75">
        <v>629</v>
      </c>
      <c r="K14" s="75">
        <v>262</v>
      </c>
      <c r="L14" s="75">
        <v>43</v>
      </c>
      <c r="M14" s="75">
        <v>276</v>
      </c>
      <c r="N14" s="75" t="s">
        <v>306</v>
      </c>
      <c r="O14" s="75">
        <v>134</v>
      </c>
      <c r="P14" s="75">
        <v>143</v>
      </c>
      <c r="Q14" s="75">
        <v>378</v>
      </c>
      <c r="R14" s="75">
        <v>588</v>
      </c>
      <c r="S14" s="75">
        <v>206</v>
      </c>
      <c r="T14" s="75">
        <v>245</v>
      </c>
      <c r="U14" s="75">
        <v>347</v>
      </c>
      <c r="V14" s="75">
        <v>166</v>
      </c>
      <c r="W14" s="75">
        <v>312</v>
      </c>
      <c r="X14" s="75">
        <v>457</v>
      </c>
      <c r="Y14" s="75">
        <v>657</v>
      </c>
      <c r="Z14" s="75">
        <v>521</v>
      </c>
      <c r="AA14" s="75">
        <v>101</v>
      </c>
      <c r="AB14" s="75">
        <v>318</v>
      </c>
      <c r="AC14" s="75">
        <v>422</v>
      </c>
      <c r="AD14" s="75">
        <v>240</v>
      </c>
      <c r="AE14" s="75">
        <v>135</v>
      </c>
      <c r="AF14" s="75">
        <v>267</v>
      </c>
      <c r="AG14" s="75">
        <v>613</v>
      </c>
      <c r="AH14" s="75">
        <v>616</v>
      </c>
      <c r="AI14" s="75">
        <v>396</v>
      </c>
      <c r="AJ14" s="75">
        <v>93</v>
      </c>
      <c r="AK14" s="75">
        <v>300</v>
      </c>
      <c r="AL14" s="75">
        <v>789</v>
      </c>
      <c r="AM14" s="75">
        <v>714</v>
      </c>
      <c r="AN14" s="75">
        <v>254</v>
      </c>
      <c r="AO14" s="75">
        <v>262</v>
      </c>
      <c r="AP14" s="75">
        <v>80</v>
      </c>
      <c r="AQ14" s="75">
        <v>168</v>
      </c>
      <c r="AR14" s="75">
        <v>507</v>
      </c>
      <c r="AS14" s="75">
        <v>428</v>
      </c>
      <c r="AT14" s="75">
        <v>551</v>
      </c>
      <c r="AU14" s="75">
        <v>665</v>
      </c>
      <c r="AV14" s="75">
        <v>325</v>
      </c>
      <c r="AW14" s="75">
        <v>419</v>
      </c>
      <c r="AX14" s="75">
        <v>389</v>
      </c>
      <c r="AY14" s="75">
        <v>212</v>
      </c>
    </row>
    <row r="15" spans="1:51" x14ac:dyDescent="0.35">
      <c r="A15" s="33" t="s">
        <v>39</v>
      </c>
      <c r="B15" s="75" t="s">
        <v>223</v>
      </c>
      <c r="C15" s="75">
        <v>496</v>
      </c>
      <c r="D15" s="75">
        <v>375</v>
      </c>
      <c r="E15" s="75">
        <v>264</v>
      </c>
      <c r="F15" s="75">
        <v>348</v>
      </c>
      <c r="G15" s="75">
        <v>302</v>
      </c>
      <c r="H15" s="75">
        <v>299</v>
      </c>
      <c r="I15" s="75">
        <v>367</v>
      </c>
      <c r="J15" s="75">
        <v>627</v>
      </c>
      <c r="K15" s="75">
        <v>264</v>
      </c>
      <c r="L15" s="75">
        <v>132</v>
      </c>
      <c r="M15" s="75">
        <v>295</v>
      </c>
      <c r="N15" s="75">
        <v>134</v>
      </c>
      <c r="O15" s="75" t="s">
        <v>306</v>
      </c>
      <c r="P15" s="75">
        <v>100</v>
      </c>
      <c r="Q15" s="75">
        <v>508</v>
      </c>
      <c r="R15" s="75">
        <v>584</v>
      </c>
      <c r="S15" s="75">
        <v>223</v>
      </c>
      <c r="T15" s="75">
        <v>276</v>
      </c>
      <c r="U15" s="75">
        <v>370</v>
      </c>
      <c r="V15" s="75">
        <v>178</v>
      </c>
      <c r="W15" s="75">
        <v>366</v>
      </c>
      <c r="X15" s="75">
        <v>486</v>
      </c>
      <c r="Y15" s="75">
        <v>655</v>
      </c>
      <c r="Z15" s="75">
        <v>505</v>
      </c>
      <c r="AA15" s="75">
        <v>233</v>
      </c>
      <c r="AB15" s="75">
        <v>332</v>
      </c>
      <c r="AC15" s="75">
        <v>555</v>
      </c>
      <c r="AD15" s="75">
        <v>144</v>
      </c>
      <c r="AE15" s="75">
        <v>230</v>
      </c>
      <c r="AF15" s="75">
        <v>226</v>
      </c>
      <c r="AG15" s="75">
        <v>608</v>
      </c>
      <c r="AH15" s="75">
        <v>513</v>
      </c>
      <c r="AI15" s="75">
        <v>429</v>
      </c>
      <c r="AJ15" s="75">
        <v>149</v>
      </c>
      <c r="AK15" s="75">
        <v>259</v>
      </c>
      <c r="AL15" s="75">
        <v>721</v>
      </c>
      <c r="AM15" s="75">
        <v>642</v>
      </c>
      <c r="AN15" s="75">
        <v>319</v>
      </c>
      <c r="AO15" s="75">
        <v>318</v>
      </c>
      <c r="AP15" s="75">
        <v>152</v>
      </c>
      <c r="AQ15" s="75">
        <v>150</v>
      </c>
      <c r="AR15" s="75">
        <v>499</v>
      </c>
      <c r="AS15" s="75">
        <v>455</v>
      </c>
      <c r="AT15" s="75">
        <v>455</v>
      </c>
      <c r="AU15" s="75">
        <v>577</v>
      </c>
      <c r="AV15" s="75">
        <v>211</v>
      </c>
      <c r="AW15" s="75">
        <v>551</v>
      </c>
      <c r="AX15" s="75">
        <v>523</v>
      </c>
      <c r="AY15" s="75">
        <v>127</v>
      </c>
    </row>
    <row r="16" spans="1:51" x14ac:dyDescent="0.35">
      <c r="A16" s="31" t="s">
        <v>42</v>
      </c>
      <c r="B16" s="75" t="s">
        <v>224</v>
      </c>
      <c r="C16" s="75">
        <v>401</v>
      </c>
      <c r="D16" s="75">
        <v>281</v>
      </c>
      <c r="E16" s="75">
        <v>166</v>
      </c>
      <c r="F16" s="75">
        <v>249</v>
      </c>
      <c r="G16" s="75">
        <v>206</v>
      </c>
      <c r="H16" s="75">
        <v>202</v>
      </c>
      <c r="I16" s="75">
        <v>269</v>
      </c>
      <c r="J16" s="75">
        <v>530</v>
      </c>
      <c r="K16" s="75">
        <v>165</v>
      </c>
      <c r="L16" s="75">
        <v>169</v>
      </c>
      <c r="M16" s="75">
        <v>196</v>
      </c>
      <c r="N16" s="75">
        <v>143</v>
      </c>
      <c r="O16" s="75">
        <v>100</v>
      </c>
      <c r="P16" s="75" t="s">
        <v>306</v>
      </c>
      <c r="Q16" s="75">
        <v>510</v>
      </c>
      <c r="R16" s="75">
        <v>486</v>
      </c>
      <c r="S16" s="75">
        <v>126</v>
      </c>
      <c r="T16" s="75">
        <v>179</v>
      </c>
      <c r="U16" s="75">
        <v>271</v>
      </c>
      <c r="V16" s="75">
        <v>83</v>
      </c>
      <c r="W16" s="75">
        <v>273</v>
      </c>
      <c r="X16" s="75">
        <v>387</v>
      </c>
      <c r="Y16" s="75">
        <v>558</v>
      </c>
      <c r="Z16" s="75">
        <v>410</v>
      </c>
      <c r="AA16" s="75">
        <v>216</v>
      </c>
      <c r="AB16" s="75">
        <v>233</v>
      </c>
      <c r="AC16" s="75">
        <v>541</v>
      </c>
      <c r="AD16" s="75">
        <v>242</v>
      </c>
      <c r="AE16" s="75">
        <v>274</v>
      </c>
      <c r="AF16" s="75">
        <v>323</v>
      </c>
      <c r="AG16" s="75">
        <v>511</v>
      </c>
      <c r="AH16" s="75">
        <v>474</v>
      </c>
      <c r="AI16" s="75">
        <v>330</v>
      </c>
      <c r="AJ16" s="75">
        <v>90</v>
      </c>
      <c r="AK16" s="75">
        <v>357</v>
      </c>
      <c r="AL16" s="75">
        <v>651</v>
      </c>
      <c r="AM16" s="75">
        <v>574</v>
      </c>
      <c r="AN16" s="75">
        <v>231</v>
      </c>
      <c r="AO16" s="75">
        <v>228</v>
      </c>
      <c r="AP16" s="75">
        <v>103</v>
      </c>
      <c r="AQ16" s="75">
        <v>239</v>
      </c>
      <c r="AR16" s="75">
        <v>402</v>
      </c>
      <c r="AS16" s="75">
        <v>355</v>
      </c>
      <c r="AT16" s="75">
        <v>547</v>
      </c>
      <c r="AU16" s="75">
        <v>522</v>
      </c>
      <c r="AV16" s="75">
        <v>300</v>
      </c>
      <c r="AW16" s="75">
        <v>545</v>
      </c>
      <c r="AX16" s="75">
        <v>512</v>
      </c>
      <c r="AY16" s="75">
        <v>227</v>
      </c>
    </row>
    <row r="17" spans="1:51" x14ac:dyDescent="0.35">
      <c r="A17" s="33" t="s">
        <v>203</v>
      </c>
      <c r="B17" s="75" t="s">
        <v>225</v>
      </c>
      <c r="C17" s="75">
        <v>774</v>
      </c>
      <c r="D17" s="75">
        <v>509</v>
      </c>
      <c r="E17" s="75">
        <v>591</v>
      </c>
      <c r="F17" s="75">
        <v>556</v>
      </c>
      <c r="G17" s="75">
        <v>510</v>
      </c>
      <c r="H17" s="75">
        <v>517</v>
      </c>
      <c r="I17" s="75">
        <v>553</v>
      </c>
      <c r="J17" s="75">
        <v>845</v>
      </c>
      <c r="K17" s="75">
        <v>555</v>
      </c>
      <c r="L17" s="75">
        <v>378</v>
      </c>
      <c r="M17" s="75">
        <v>541</v>
      </c>
      <c r="N17" s="75">
        <v>378</v>
      </c>
      <c r="O17" s="75">
        <v>508</v>
      </c>
      <c r="P17" s="75">
        <v>510</v>
      </c>
      <c r="Q17" s="75" t="s">
        <v>306</v>
      </c>
      <c r="R17" s="75">
        <v>815</v>
      </c>
      <c r="S17" s="75">
        <v>504</v>
      </c>
      <c r="T17" s="75">
        <v>507</v>
      </c>
      <c r="U17" s="75">
        <v>581</v>
      </c>
      <c r="V17" s="75">
        <v>490</v>
      </c>
      <c r="W17" s="75">
        <v>500</v>
      </c>
      <c r="X17" s="75">
        <v>646</v>
      </c>
      <c r="Y17" s="75">
        <v>870</v>
      </c>
      <c r="Z17" s="75">
        <v>779</v>
      </c>
      <c r="AA17" s="75">
        <v>295</v>
      </c>
      <c r="AB17" s="75">
        <v>574</v>
      </c>
      <c r="AC17" s="75">
        <v>93</v>
      </c>
      <c r="AD17" s="75">
        <v>569</v>
      </c>
      <c r="AE17" s="75">
        <v>301</v>
      </c>
      <c r="AF17" s="75">
        <v>522</v>
      </c>
      <c r="AG17" s="75">
        <v>838</v>
      </c>
      <c r="AH17" s="75">
        <v>979</v>
      </c>
      <c r="AI17" s="75">
        <v>595</v>
      </c>
      <c r="AJ17" s="75">
        <v>426</v>
      </c>
      <c r="AK17" s="75">
        <v>541</v>
      </c>
      <c r="AL17" s="75">
        <v>1105</v>
      </c>
      <c r="AM17" s="75">
        <v>1039</v>
      </c>
      <c r="AN17" s="75">
        <v>451</v>
      </c>
      <c r="AO17" s="75">
        <v>470</v>
      </c>
      <c r="AP17" s="75">
        <v>411</v>
      </c>
      <c r="AQ17" s="75">
        <v>454</v>
      </c>
      <c r="AR17" s="75">
        <v>754</v>
      </c>
      <c r="AS17" s="75">
        <v>629</v>
      </c>
      <c r="AT17" s="75">
        <v>830</v>
      </c>
      <c r="AU17" s="75">
        <v>1013</v>
      </c>
      <c r="AV17" s="75">
        <v>658</v>
      </c>
      <c r="AW17" s="75">
        <v>59</v>
      </c>
      <c r="AX17" s="75">
        <v>68</v>
      </c>
      <c r="AY17" s="75">
        <v>538</v>
      </c>
    </row>
    <row r="18" spans="1:51" x14ac:dyDescent="0.35">
      <c r="A18" s="31" t="s">
        <v>47</v>
      </c>
      <c r="B18" s="75" t="s">
        <v>226</v>
      </c>
      <c r="C18" s="75">
        <v>97</v>
      </c>
      <c r="D18" s="75">
        <v>308</v>
      </c>
      <c r="E18" s="75">
        <v>320</v>
      </c>
      <c r="F18" s="75">
        <v>275</v>
      </c>
      <c r="G18" s="75">
        <v>329</v>
      </c>
      <c r="H18" s="75">
        <v>325</v>
      </c>
      <c r="I18" s="75">
        <v>269</v>
      </c>
      <c r="J18" s="75">
        <v>44</v>
      </c>
      <c r="K18" s="75">
        <v>328</v>
      </c>
      <c r="L18" s="75">
        <v>628</v>
      </c>
      <c r="M18" s="75">
        <v>312</v>
      </c>
      <c r="N18" s="75">
        <v>588</v>
      </c>
      <c r="O18" s="75">
        <v>584</v>
      </c>
      <c r="P18" s="75">
        <v>486</v>
      </c>
      <c r="Q18" s="75">
        <v>815</v>
      </c>
      <c r="R18" s="75" t="s">
        <v>306</v>
      </c>
      <c r="S18" s="75">
        <v>382</v>
      </c>
      <c r="T18" s="75">
        <v>345</v>
      </c>
      <c r="U18" s="75">
        <v>247</v>
      </c>
      <c r="V18" s="75">
        <v>425</v>
      </c>
      <c r="W18" s="75">
        <v>317</v>
      </c>
      <c r="X18" s="75">
        <v>173</v>
      </c>
      <c r="Y18" s="75">
        <v>72</v>
      </c>
      <c r="Z18" s="75">
        <v>87</v>
      </c>
      <c r="AA18" s="75">
        <v>585</v>
      </c>
      <c r="AB18" s="75">
        <v>271</v>
      </c>
      <c r="AC18" s="75">
        <v>789</v>
      </c>
      <c r="AD18" s="75">
        <v>718</v>
      </c>
      <c r="AE18" s="75">
        <v>716</v>
      </c>
      <c r="AF18" s="75">
        <v>809</v>
      </c>
      <c r="AG18" s="75">
        <v>25</v>
      </c>
      <c r="AH18" s="75">
        <v>470</v>
      </c>
      <c r="AI18" s="75">
        <v>221</v>
      </c>
      <c r="AJ18" s="75">
        <v>495</v>
      </c>
      <c r="AK18" s="75">
        <v>842</v>
      </c>
      <c r="AL18" s="75">
        <v>370</v>
      </c>
      <c r="AM18" s="75">
        <v>344</v>
      </c>
      <c r="AN18" s="75">
        <v>372</v>
      </c>
      <c r="AO18" s="75">
        <v>355</v>
      </c>
      <c r="AP18" s="75">
        <v>508</v>
      </c>
      <c r="AQ18" s="75">
        <v>724</v>
      </c>
      <c r="AR18" s="75">
        <v>85</v>
      </c>
      <c r="AS18" s="75">
        <v>187</v>
      </c>
      <c r="AT18" s="75">
        <v>989</v>
      </c>
      <c r="AU18" s="75">
        <v>408</v>
      </c>
      <c r="AV18" s="75">
        <v>750</v>
      </c>
      <c r="AW18" s="75">
        <v>816</v>
      </c>
      <c r="AX18" s="75">
        <v>776</v>
      </c>
      <c r="AY18" s="75">
        <v>708</v>
      </c>
    </row>
    <row r="19" spans="1:51" x14ac:dyDescent="0.35">
      <c r="A19" s="31" t="s">
        <v>48</v>
      </c>
      <c r="B19" s="75" t="s">
        <v>227</v>
      </c>
      <c r="C19" s="75">
        <v>308</v>
      </c>
      <c r="D19" s="75">
        <v>157</v>
      </c>
      <c r="E19" s="75">
        <v>88</v>
      </c>
      <c r="F19" s="75">
        <v>125</v>
      </c>
      <c r="G19" s="75">
        <v>80</v>
      </c>
      <c r="H19" s="75">
        <v>76</v>
      </c>
      <c r="I19" s="75">
        <v>144</v>
      </c>
      <c r="J19" s="75">
        <v>424</v>
      </c>
      <c r="K19" s="75">
        <v>57</v>
      </c>
      <c r="L19" s="75">
        <v>246</v>
      </c>
      <c r="M19" s="75">
        <v>74</v>
      </c>
      <c r="N19" s="75">
        <v>206</v>
      </c>
      <c r="O19" s="75">
        <v>223</v>
      </c>
      <c r="P19" s="75">
        <v>126</v>
      </c>
      <c r="Q19" s="75">
        <v>504</v>
      </c>
      <c r="R19" s="75">
        <v>382</v>
      </c>
      <c r="S19" s="75" t="s">
        <v>306</v>
      </c>
      <c r="T19" s="75">
        <v>53</v>
      </c>
      <c r="U19" s="75">
        <v>149</v>
      </c>
      <c r="V19" s="75">
        <v>46</v>
      </c>
      <c r="W19" s="75">
        <v>149</v>
      </c>
      <c r="X19" s="75">
        <v>265</v>
      </c>
      <c r="Y19" s="75">
        <v>452</v>
      </c>
      <c r="Z19" s="75">
        <v>316</v>
      </c>
      <c r="AA19" s="75">
        <v>223</v>
      </c>
      <c r="AB19" s="75">
        <v>115</v>
      </c>
      <c r="AC19" s="75">
        <v>513</v>
      </c>
      <c r="AD19" s="75">
        <v>367</v>
      </c>
      <c r="AE19" s="75">
        <v>336</v>
      </c>
      <c r="AF19" s="75">
        <v>440</v>
      </c>
      <c r="AG19" s="75">
        <v>408</v>
      </c>
      <c r="AH19" s="75">
        <v>487</v>
      </c>
      <c r="AI19" s="75">
        <v>206</v>
      </c>
      <c r="AJ19" s="75">
        <v>113</v>
      </c>
      <c r="AK19" s="75">
        <v>474</v>
      </c>
      <c r="AL19" s="75">
        <v>607</v>
      </c>
      <c r="AM19" s="75">
        <v>537</v>
      </c>
      <c r="AN19" s="75">
        <v>118</v>
      </c>
      <c r="AO19" s="75">
        <v>109</v>
      </c>
      <c r="AP19" s="75">
        <v>127</v>
      </c>
      <c r="AQ19" s="75">
        <v>348</v>
      </c>
      <c r="AR19" s="75">
        <v>301</v>
      </c>
      <c r="AS19" s="75">
        <v>233</v>
      </c>
      <c r="AT19" s="75">
        <v>672</v>
      </c>
      <c r="AU19" s="75">
        <v>510</v>
      </c>
      <c r="AV19" s="75">
        <v>425</v>
      </c>
      <c r="AW19" s="75">
        <v>526</v>
      </c>
      <c r="AX19" s="75">
        <v>488</v>
      </c>
      <c r="AY19" s="75">
        <v>350</v>
      </c>
    </row>
    <row r="20" spans="1:51" x14ac:dyDescent="0.35">
      <c r="A20" s="31" t="s">
        <v>52</v>
      </c>
      <c r="B20" s="75" t="s">
        <v>228</v>
      </c>
      <c r="C20" s="75">
        <v>279</v>
      </c>
      <c r="D20" s="75">
        <v>104</v>
      </c>
      <c r="E20" s="75">
        <v>97</v>
      </c>
      <c r="F20" s="75">
        <v>76</v>
      </c>
      <c r="G20" s="75">
        <v>27</v>
      </c>
      <c r="H20" s="75">
        <v>23</v>
      </c>
      <c r="I20" s="75">
        <v>92</v>
      </c>
      <c r="J20" s="75">
        <v>385</v>
      </c>
      <c r="K20" s="75">
        <v>55</v>
      </c>
      <c r="L20" s="75">
        <v>287</v>
      </c>
      <c r="M20" s="75">
        <v>35</v>
      </c>
      <c r="N20" s="75">
        <v>245</v>
      </c>
      <c r="O20" s="75">
        <v>276</v>
      </c>
      <c r="P20" s="75">
        <v>179</v>
      </c>
      <c r="Q20" s="75">
        <v>507</v>
      </c>
      <c r="R20" s="75">
        <v>345</v>
      </c>
      <c r="S20" s="75">
        <v>53</v>
      </c>
      <c r="T20" s="75" t="s">
        <v>306</v>
      </c>
      <c r="U20" s="75">
        <v>102</v>
      </c>
      <c r="V20" s="75">
        <v>98</v>
      </c>
      <c r="W20" s="75">
        <v>97</v>
      </c>
      <c r="X20" s="75">
        <v>215</v>
      </c>
      <c r="Y20" s="75">
        <v>413</v>
      </c>
      <c r="Z20" s="75">
        <v>286</v>
      </c>
      <c r="AA20" s="75">
        <v>244</v>
      </c>
      <c r="AB20" s="75">
        <v>75</v>
      </c>
      <c r="AC20" s="75">
        <v>507</v>
      </c>
      <c r="AD20" s="75">
        <v>420</v>
      </c>
      <c r="AE20" s="75">
        <v>371</v>
      </c>
      <c r="AF20" s="75">
        <v>490</v>
      </c>
      <c r="AG20" s="75">
        <v>370</v>
      </c>
      <c r="AH20" s="75">
        <v>505</v>
      </c>
      <c r="AI20" s="75">
        <v>155</v>
      </c>
      <c r="AJ20" s="75">
        <v>154</v>
      </c>
      <c r="AK20" s="75">
        <v>524</v>
      </c>
      <c r="AL20" s="75">
        <v>598</v>
      </c>
      <c r="AM20" s="75">
        <v>533</v>
      </c>
      <c r="AN20" s="75">
        <v>79</v>
      </c>
      <c r="AO20" s="75">
        <v>64</v>
      </c>
      <c r="AP20" s="75">
        <v>165</v>
      </c>
      <c r="AQ20" s="75">
        <v>396</v>
      </c>
      <c r="AR20" s="75">
        <v>268</v>
      </c>
      <c r="AS20" s="75">
        <v>184</v>
      </c>
      <c r="AT20" s="75">
        <v>726</v>
      </c>
      <c r="AU20" s="75">
        <v>518</v>
      </c>
      <c r="AV20" s="75">
        <v>479</v>
      </c>
      <c r="AW20" s="75">
        <v>523</v>
      </c>
      <c r="AX20" s="75">
        <v>485</v>
      </c>
      <c r="AY20" s="75">
        <v>402</v>
      </c>
    </row>
    <row r="21" spans="1:51" x14ac:dyDescent="0.35">
      <c r="A21" s="31" t="s">
        <v>55</v>
      </c>
      <c r="B21" s="75" t="s">
        <v>229</v>
      </c>
      <c r="C21" s="75">
        <v>193</v>
      </c>
      <c r="D21" s="75">
        <v>83</v>
      </c>
      <c r="E21" s="75">
        <v>128</v>
      </c>
      <c r="F21" s="75">
        <v>28</v>
      </c>
      <c r="G21" s="75">
        <v>83</v>
      </c>
      <c r="H21" s="75">
        <v>80</v>
      </c>
      <c r="I21" s="75">
        <v>29</v>
      </c>
      <c r="J21" s="75">
        <v>285</v>
      </c>
      <c r="K21" s="75">
        <v>108</v>
      </c>
      <c r="L21" s="75">
        <v>389</v>
      </c>
      <c r="M21" s="75">
        <v>75</v>
      </c>
      <c r="N21" s="75">
        <v>347</v>
      </c>
      <c r="O21" s="75">
        <v>370</v>
      </c>
      <c r="P21" s="75">
        <v>271</v>
      </c>
      <c r="Q21" s="75">
        <v>581</v>
      </c>
      <c r="R21" s="75">
        <v>247</v>
      </c>
      <c r="S21" s="75">
        <v>149</v>
      </c>
      <c r="T21" s="75">
        <v>102</v>
      </c>
      <c r="U21" s="75" t="s">
        <v>306</v>
      </c>
      <c r="V21" s="75">
        <v>195</v>
      </c>
      <c r="W21" s="75">
        <v>87</v>
      </c>
      <c r="X21" s="75">
        <v>116</v>
      </c>
      <c r="Y21" s="75">
        <v>313</v>
      </c>
      <c r="Z21" s="75">
        <v>198</v>
      </c>
      <c r="AA21" s="75">
        <v>338</v>
      </c>
      <c r="AB21" s="75">
        <v>40</v>
      </c>
      <c r="AC21" s="75">
        <v>567</v>
      </c>
      <c r="AD21" s="75">
        <v>513</v>
      </c>
      <c r="AE21" s="75">
        <v>471</v>
      </c>
      <c r="AF21" s="75">
        <v>589</v>
      </c>
      <c r="AG21" s="75">
        <v>272</v>
      </c>
      <c r="AH21" s="75">
        <v>493</v>
      </c>
      <c r="AI21" s="75">
        <v>62</v>
      </c>
      <c r="AJ21" s="75">
        <v>256</v>
      </c>
      <c r="AK21" s="75">
        <v>623</v>
      </c>
      <c r="AL21" s="75">
        <v>535</v>
      </c>
      <c r="AM21" s="75">
        <v>478</v>
      </c>
      <c r="AN21" s="75">
        <v>130</v>
      </c>
      <c r="AO21" s="75">
        <v>111</v>
      </c>
      <c r="AP21" s="75">
        <v>268</v>
      </c>
      <c r="AQ21" s="75">
        <v>497</v>
      </c>
      <c r="AR21" s="75">
        <v>175</v>
      </c>
      <c r="AS21" s="75">
        <v>85</v>
      </c>
      <c r="AT21" s="75">
        <v>812</v>
      </c>
      <c r="AU21" s="75">
        <v>484</v>
      </c>
      <c r="AV21" s="75">
        <v>565</v>
      </c>
      <c r="AW21" s="75">
        <v>589</v>
      </c>
      <c r="AX21" s="75">
        <v>549</v>
      </c>
      <c r="AY21" s="75">
        <v>497</v>
      </c>
    </row>
    <row r="22" spans="1:51" x14ac:dyDescent="0.35">
      <c r="A22" s="32" t="s">
        <v>58</v>
      </c>
      <c r="B22" s="75" t="s">
        <v>230</v>
      </c>
      <c r="C22" s="75">
        <v>347</v>
      </c>
      <c r="D22" s="75">
        <v>198</v>
      </c>
      <c r="E22" s="75">
        <v>116</v>
      </c>
      <c r="F22" s="75">
        <v>171</v>
      </c>
      <c r="G22" s="75">
        <v>124</v>
      </c>
      <c r="H22" s="75">
        <v>121</v>
      </c>
      <c r="I22" s="75">
        <v>189</v>
      </c>
      <c r="J22" s="75">
        <v>467</v>
      </c>
      <c r="K22" s="75">
        <v>97</v>
      </c>
      <c r="L22" s="75">
        <v>204</v>
      </c>
      <c r="M22" s="75">
        <v>120</v>
      </c>
      <c r="N22" s="75">
        <v>166</v>
      </c>
      <c r="O22" s="75">
        <v>178</v>
      </c>
      <c r="P22" s="75">
        <v>83</v>
      </c>
      <c r="Q22" s="75">
        <v>490</v>
      </c>
      <c r="R22" s="75">
        <v>425</v>
      </c>
      <c r="S22" s="75">
        <v>46</v>
      </c>
      <c r="T22" s="75">
        <v>98</v>
      </c>
      <c r="U22" s="75">
        <v>195</v>
      </c>
      <c r="V22" s="75" t="s">
        <v>306</v>
      </c>
      <c r="W22" s="75">
        <v>190</v>
      </c>
      <c r="X22" s="75">
        <v>310</v>
      </c>
      <c r="Y22" s="75">
        <v>495</v>
      </c>
      <c r="Z22" s="75">
        <v>355</v>
      </c>
      <c r="AA22" s="75">
        <v>200</v>
      </c>
      <c r="AB22" s="75">
        <v>159</v>
      </c>
      <c r="AC22" s="75">
        <v>507</v>
      </c>
      <c r="AD22" s="75">
        <v>322</v>
      </c>
      <c r="AE22" s="75">
        <v>300</v>
      </c>
      <c r="AF22" s="75">
        <v>394</v>
      </c>
      <c r="AG22" s="75">
        <v>450</v>
      </c>
      <c r="AH22" s="75">
        <v>491</v>
      </c>
      <c r="AI22" s="75">
        <v>251</v>
      </c>
      <c r="AJ22" s="75">
        <v>75</v>
      </c>
      <c r="AK22" s="75">
        <v>428</v>
      </c>
      <c r="AL22" s="75">
        <v>632</v>
      </c>
      <c r="AM22" s="75">
        <v>559</v>
      </c>
      <c r="AN22" s="75">
        <v>150</v>
      </c>
      <c r="AO22" s="75">
        <v>145</v>
      </c>
      <c r="AP22" s="75">
        <v>91</v>
      </c>
      <c r="AQ22" s="75">
        <v>303</v>
      </c>
      <c r="AR22" s="75">
        <v>342</v>
      </c>
      <c r="AS22" s="75">
        <v>279</v>
      </c>
      <c r="AT22" s="75">
        <v>629</v>
      </c>
      <c r="AU22" s="75">
        <v>524</v>
      </c>
      <c r="AV22" s="75">
        <v>383</v>
      </c>
      <c r="AW22" s="75">
        <v>516</v>
      </c>
      <c r="AX22" s="75">
        <v>480</v>
      </c>
      <c r="AY22" s="75">
        <v>305</v>
      </c>
    </row>
    <row r="23" spans="1:51" x14ac:dyDescent="0.35">
      <c r="A23" s="31" t="s">
        <v>61</v>
      </c>
      <c r="B23" s="75" t="s">
        <v>231</v>
      </c>
      <c r="C23" s="75">
        <v>277</v>
      </c>
      <c r="D23" s="75">
        <v>11</v>
      </c>
      <c r="E23" s="75">
        <v>177</v>
      </c>
      <c r="F23" s="75">
        <v>71</v>
      </c>
      <c r="G23" s="75">
        <v>72</v>
      </c>
      <c r="H23" s="75">
        <v>79</v>
      </c>
      <c r="I23" s="75">
        <v>58</v>
      </c>
      <c r="J23" s="75">
        <v>350</v>
      </c>
      <c r="K23" s="75">
        <v>141</v>
      </c>
      <c r="L23" s="75">
        <v>355</v>
      </c>
      <c r="M23" s="75">
        <v>100</v>
      </c>
      <c r="N23" s="75">
        <v>312</v>
      </c>
      <c r="O23" s="75">
        <v>366</v>
      </c>
      <c r="P23" s="75">
        <v>273</v>
      </c>
      <c r="Q23" s="75">
        <v>500</v>
      </c>
      <c r="R23" s="75">
        <v>317</v>
      </c>
      <c r="S23" s="75">
        <v>149</v>
      </c>
      <c r="T23" s="75">
        <v>97</v>
      </c>
      <c r="U23" s="75">
        <v>87</v>
      </c>
      <c r="V23" s="75">
        <v>190</v>
      </c>
      <c r="W23" s="75" t="s">
        <v>306</v>
      </c>
      <c r="X23" s="75">
        <v>156</v>
      </c>
      <c r="Y23" s="75">
        <v>377</v>
      </c>
      <c r="Z23" s="75">
        <v>281</v>
      </c>
      <c r="AA23" s="75">
        <v>280</v>
      </c>
      <c r="AB23" s="75">
        <v>102</v>
      </c>
      <c r="AC23" s="75">
        <v>482</v>
      </c>
      <c r="AD23" s="75">
        <v>510</v>
      </c>
      <c r="AE23" s="75">
        <v>423</v>
      </c>
      <c r="AF23" s="75">
        <v>571</v>
      </c>
      <c r="AG23" s="75">
        <v>341</v>
      </c>
      <c r="AH23" s="75">
        <v>572</v>
      </c>
      <c r="AI23" s="75">
        <v>97</v>
      </c>
      <c r="AJ23" s="75">
        <v>230</v>
      </c>
      <c r="AK23" s="75">
        <v>605</v>
      </c>
      <c r="AL23" s="75">
        <v>622</v>
      </c>
      <c r="AM23" s="75">
        <v>565</v>
      </c>
      <c r="AN23" s="75">
        <v>61</v>
      </c>
      <c r="AO23" s="75">
        <v>51</v>
      </c>
      <c r="AP23" s="75">
        <v>236</v>
      </c>
      <c r="AQ23" s="75">
        <v>474</v>
      </c>
      <c r="AR23" s="75">
        <v>255</v>
      </c>
      <c r="AS23" s="75">
        <v>132</v>
      </c>
      <c r="AT23" s="75">
        <v>819</v>
      </c>
      <c r="AU23" s="75">
        <v>569</v>
      </c>
      <c r="AV23" s="75">
        <v>573</v>
      </c>
      <c r="AW23" s="75">
        <v>505</v>
      </c>
      <c r="AX23" s="75">
        <v>465</v>
      </c>
      <c r="AY23" s="75">
        <v>490</v>
      </c>
    </row>
    <row r="24" spans="1:51" x14ac:dyDescent="0.35">
      <c r="A24" s="31" t="s">
        <v>64</v>
      </c>
      <c r="B24" s="75" t="s">
        <v>232</v>
      </c>
      <c r="C24" s="75">
        <v>169</v>
      </c>
      <c r="D24" s="75">
        <v>145</v>
      </c>
      <c r="E24" s="75">
        <v>237</v>
      </c>
      <c r="F24" s="75">
        <v>140</v>
      </c>
      <c r="G24" s="75">
        <v>192</v>
      </c>
      <c r="H24" s="75">
        <v>192</v>
      </c>
      <c r="I24" s="75">
        <v>124</v>
      </c>
      <c r="J24" s="75">
        <v>200</v>
      </c>
      <c r="K24" s="75">
        <v>224</v>
      </c>
      <c r="L24" s="75">
        <v>500</v>
      </c>
      <c r="M24" s="75">
        <v>191</v>
      </c>
      <c r="N24" s="75">
        <v>457</v>
      </c>
      <c r="O24" s="75">
        <v>486</v>
      </c>
      <c r="P24" s="75">
        <v>387</v>
      </c>
      <c r="Q24" s="75">
        <v>646</v>
      </c>
      <c r="R24" s="75">
        <v>173</v>
      </c>
      <c r="S24" s="75">
        <v>265</v>
      </c>
      <c r="T24" s="75">
        <v>215</v>
      </c>
      <c r="U24" s="75">
        <v>116</v>
      </c>
      <c r="V24" s="75">
        <v>310</v>
      </c>
      <c r="W24" s="75">
        <v>156</v>
      </c>
      <c r="X24" s="75" t="s">
        <v>306</v>
      </c>
      <c r="Y24" s="75">
        <v>225</v>
      </c>
      <c r="Z24" s="75">
        <v>168</v>
      </c>
      <c r="AA24" s="75">
        <v>435</v>
      </c>
      <c r="AB24" s="75">
        <v>155</v>
      </c>
      <c r="AC24" s="75">
        <v>617</v>
      </c>
      <c r="AD24" s="75">
        <v>629</v>
      </c>
      <c r="AE24" s="75">
        <v>575</v>
      </c>
      <c r="AF24" s="75">
        <v>704</v>
      </c>
      <c r="AG24" s="75">
        <v>194</v>
      </c>
      <c r="AH24" s="75">
        <v>542</v>
      </c>
      <c r="AI24" s="75">
        <v>62</v>
      </c>
      <c r="AJ24" s="75">
        <v>368</v>
      </c>
      <c r="AK24" s="75">
        <v>738</v>
      </c>
      <c r="AL24" s="75">
        <v>519</v>
      </c>
      <c r="AM24" s="75">
        <v>477</v>
      </c>
      <c r="AN24" s="75">
        <v>216</v>
      </c>
      <c r="AO24" s="75">
        <v>202</v>
      </c>
      <c r="AP24" s="75">
        <v>378</v>
      </c>
      <c r="AQ24" s="75">
        <v>611</v>
      </c>
      <c r="AR24" s="75">
        <v>138</v>
      </c>
      <c r="AS24" s="75">
        <v>32</v>
      </c>
      <c r="AT24" s="75">
        <v>926</v>
      </c>
      <c r="AU24" s="75">
        <v>510</v>
      </c>
      <c r="AV24" s="75">
        <v>679</v>
      </c>
      <c r="AW24" s="75">
        <v>645</v>
      </c>
      <c r="AX24" s="75">
        <v>605</v>
      </c>
      <c r="AY24" s="75">
        <v>613</v>
      </c>
    </row>
    <row r="25" spans="1:51" x14ac:dyDescent="0.35">
      <c r="A25" s="31" t="s">
        <v>65</v>
      </c>
      <c r="B25" s="75" t="s">
        <v>233</v>
      </c>
      <c r="C25" s="75">
        <v>166</v>
      </c>
      <c r="D25" s="75">
        <v>367</v>
      </c>
      <c r="E25" s="75">
        <v>391</v>
      </c>
      <c r="F25" s="75">
        <v>341</v>
      </c>
      <c r="G25" s="75">
        <v>395</v>
      </c>
      <c r="H25" s="75">
        <v>392</v>
      </c>
      <c r="I25" s="75">
        <v>333</v>
      </c>
      <c r="J25" s="75">
        <v>28</v>
      </c>
      <c r="K25" s="75">
        <v>398</v>
      </c>
      <c r="L25" s="75">
        <v>698</v>
      </c>
      <c r="M25" s="75">
        <v>381</v>
      </c>
      <c r="N25" s="75">
        <v>657</v>
      </c>
      <c r="O25" s="75">
        <v>655</v>
      </c>
      <c r="P25" s="75">
        <v>558</v>
      </c>
      <c r="Q25" s="75">
        <v>870</v>
      </c>
      <c r="R25" s="75">
        <v>72</v>
      </c>
      <c r="S25" s="75">
        <v>452</v>
      </c>
      <c r="T25" s="75">
        <v>413</v>
      </c>
      <c r="U25" s="75">
        <v>313</v>
      </c>
      <c r="V25" s="75">
        <v>495</v>
      </c>
      <c r="W25" s="75">
        <v>377</v>
      </c>
      <c r="X25" s="75">
        <v>225</v>
      </c>
      <c r="Y25" s="75" t="s">
        <v>306</v>
      </c>
      <c r="Z25" s="75">
        <v>156</v>
      </c>
      <c r="AA25" s="75">
        <v>650</v>
      </c>
      <c r="AB25" s="75">
        <v>339</v>
      </c>
      <c r="AC25" s="75">
        <v>839</v>
      </c>
      <c r="AD25" s="75">
        <v>789</v>
      </c>
      <c r="AE25" s="75">
        <v>784</v>
      </c>
      <c r="AF25" s="75">
        <v>881</v>
      </c>
      <c r="AG25" s="75">
        <v>48</v>
      </c>
      <c r="AH25" s="75">
        <v>515</v>
      </c>
      <c r="AI25" s="75">
        <v>280</v>
      </c>
      <c r="AJ25" s="75">
        <v>564</v>
      </c>
      <c r="AK25" s="75">
        <v>914</v>
      </c>
      <c r="AL25" s="75">
        <v>373</v>
      </c>
      <c r="AM25" s="75">
        <v>362</v>
      </c>
      <c r="AN25" s="75">
        <v>434</v>
      </c>
      <c r="AO25" s="75">
        <v>418</v>
      </c>
      <c r="AP25" s="75">
        <v>577</v>
      </c>
      <c r="AQ25" s="75">
        <v>796</v>
      </c>
      <c r="AR25" s="75">
        <v>157</v>
      </c>
      <c r="AS25" s="75">
        <v>245</v>
      </c>
      <c r="AT25" s="75">
        <v>1059</v>
      </c>
      <c r="AU25" s="75">
        <v>442</v>
      </c>
      <c r="AV25" s="75">
        <v>821</v>
      </c>
      <c r="AW25" s="75">
        <v>868</v>
      </c>
      <c r="AX25" s="75">
        <v>828</v>
      </c>
      <c r="AY25" s="75">
        <v>780</v>
      </c>
    </row>
    <row r="26" spans="1:51" x14ac:dyDescent="0.35">
      <c r="A26" s="31" t="s">
        <v>202</v>
      </c>
      <c r="B26" s="75" t="s">
        <v>234</v>
      </c>
      <c r="C26" s="75">
        <v>10</v>
      </c>
      <c r="D26" s="75">
        <v>273</v>
      </c>
      <c r="E26" s="75">
        <v>244</v>
      </c>
      <c r="F26" s="75">
        <v>224</v>
      </c>
      <c r="G26" s="75">
        <v>275</v>
      </c>
      <c r="H26" s="75">
        <v>269</v>
      </c>
      <c r="I26" s="75">
        <v>225</v>
      </c>
      <c r="J26" s="75">
        <v>130</v>
      </c>
      <c r="K26" s="75">
        <v>259</v>
      </c>
      <c r="L26" s="75">
        <v>560</v>
      </c>
      <c r="M26" s="75">
        <v>252</v>
      </c>
      <c r="N26" s="75">
        <v>521</v>
      </c>
      <c r="O26" s="75">
        <v>505</v>
      </c>
      <c r="P26" s="75">
        <v>410</v>
      </c>
      <c r="Q26" s="75">
        <v>779</v>
      </c>
      <c r="R26" s="75">
        <v>87</v>
      </c>
      <c r="S26" s="75">
        <v>316</v>
      </c>
      <c r="T26" s="75">
        <v>286</v>
      </c>
      <c r="U26" s="75">
        <v>198</v>
      </c>
      <c r="V26" s="75">
        <v>355</v>
      </c>
      <c r="W26" s="75">
        <v>281</v>
      </c>
      <c r="X26" s="75">
        <v>168</v>
      </c>
      <c r="Y26" s="75">
        <v>156</v>
      </c>
      <c r="Z26" s="75" t="s">
        <v>306</v>
      </c>
      <c r="AA26" s="75">
        <v>530</v>
      </c>
      <c r="AB26" s="75">
        <v>211</v>
      </c>
      <c r="AC26" s="75">
        <v>762</v>
      </c>
      <c r="AD26" s="75">
        <v>636</v>
      </c>
      <c r="AE26" s="75">
        <v>652</v>
      </c>
      <c r="AF26" s="75">
        <v>730</v>
      </c>
      <c r="AG26" s="75">
        <v>108</v>
      </c>
      <c r="AH26" s="75">
        <v>400</v>
      </c>
      <c r="AI26" s="75">
        <v>194</v>
      </c>
      <c r="AJ26" s="75">
        <v>428</v>
      </c>
      <c r="AK26" s="75">
        <v>764</v>
      </c>
      <c r="AL26" s="75">
        <v>352</v>
      </c>
      <c r="AM26" s="75">
        <v>309</v>
      </c>
      <c r="AN26" s="75">
        <v>328</v>
      </c>
      <c r="AO26" s="75">
        <v>309</v>
      </c>
      <c r="AP26" s="75">
        <v>443</v>
      </c>
      <c r="AQ26" s="75">
        <v>649</v>
      </c>
      <c r="AR26" s="75">
        <v>30</v>
      </c>
      <c r="AS26" s="75">
        <v>167</v>
      </c>
      <c r="AT26" s="75">
        <v>902</v>
      </c>
      <c r="AU26" s="75">
        <v>352</v>
      </c>
      <c r="AV26" s="75">
        <v>665</v>
      </c>
      <c r="AW26" s="75">
        <v>786</v>
      </c>
      <c r="AX26" s="75">
        <v>746</v>
      </c>
      <c r="AY26" s="75">
        <v>628</v>
      </c>
    </row>
    <row r="27" spans="1:51" x14ac:dyDescent="0.35">
      <c r="A27" s="32" t="s">
        <v>72</v>
      </c>
      <c r="B27" s="75" t="s">
        <v>235</v>
      </c>
      <c r="C27" s="75">
        <v>523</v>
      </c>
      <c r="D27" s="75">
        <v>291</v>
      </c>
      <c r="E27" s="75">
        <v>310</v>
      </c>
      <c r="F27" s="75">
        <v>311</v>
      </c>
      <c r="G27" s="75">
        <v>256</v>
      </c>
      <c r="H27" s="75">
        <v>261</v>
      </c>
      <c r="I27" s="75">
        <v>318</v>
      </c>
      <c r="J27" s="75">
        <v>623</v>
      </c>
      <c r="K27" s="75">
        <v>279</v>
      </c>
      <c r="L27" s="75">
        <v>126</v>
      </c>
      <c r="M27" s="75">
        <v>278</v>
      </c>
      <c r="N27" s="75">
        <v>101</v>
      </c>
      <c r="O27" s="75">
        <v>233</v>
      </c>
      <c r="P27" s="75">
        <v>216</v>
      </c>
      <c r="Q27" s="75">
        <v>295</v>
      </c>
      <c r="R27" s="75">
        <v>585</v>
      </c>
      <c r="S27" s="75">
        <v>223</v>
      </c>
      <c r="T27" s="75">
        <v>244</v>
      </c>
      <c r="U27" s="75">
        <v>338</v>
      </c>
      <c r="V27" s="75">
        <v>200</v>
      </c>
      <c r="W27" s="75">
        <v>280</v>
      </c>
      <c r="X27" s="75">
        <v>435</v>
      </c>
      <c r="Y27" s="75">
        <v>650</v>
      </c>
      <c r="Z27" s="75">
        <v>530</v>
      </c>
      <c r="AA27" s="75" t="s">
        <v>306</v>
      </c>
      <c r="AB27" s="75">
        <v>318</v>
      </c>
      <c r="AC27" s="75">
        <v>327</v>
      </c>
      <c r="AD27" s="75">
        <v>337</v>
      </c>
      <c r="AE27" s="75">
        <v>148</v>
      </c>
      <c r="AF27" s="75">
        <v>347</v>
      </c>
      <c r="AG27" s="75">
        <v>610</v>
      </c>
      <c r="AH27" s="75">
        <v>685</v>
      </c>
      <c r="AI27" s="75">
        <v>375</v>
      </c>
      <c r="AJ27" s="75">
        <v>132</v>
      </c>
      <c r="AK27" s="75">
        <v>378</v>
      </c>
      <c r="AL27" s="75">
        <v>829</v>
      </c>
      <c r="AM27" s="75">
        <v>758</v>
      </c>
      <c r="AN27" s="75">
        <v>220</v>
      </c>
      <c r="AO27" s="75">
        <v>234</v>
      </c>
      <c r="AP27" s="75">
        <v>116</v>
      </c>
      <c r="AQ27" s="75">
        <v>250</v>
      </c>
      <c r="AR27" s="75">
        <v>511</v>
      </c>
      <c r="AS27" s="75">
        <v>409</v>
      </c>
      <c r="AT27" s="75">
        <v>644</v>
      </c>
      <c r="AU27" s="75">
        <v>723</v>
      </c>
      <c r="AV27" s="75">
        <v>424</v>
      </c>
      <c r="AW27" s="75">
        <v>329</v>
      </c>
      <c r="AX27" s="75">
        <v>297</v>
      </c>
      <c r="AY27" s="75">
        <v>308</v>
      </c>
    </row>
    <row r="28" spans="1:51" x14ac:dyDescent="0.35">
      <c r="A28" s="31" t="s">
        <v>75</v>
      </c>
      <c r="B28" s="75" t="s">
        <v>236</v>
      </c>
      <c r="C28" s="75">
        <v>205</v>
      </c>
      <c r="D28" s="75">
        <v>101</v>
      </c>
      <c r="E28" s="75">
        <v>89</v>
      </c>
      <c r="F28" s="75">
        <v>33</v>
      </c>
      <c r="G28" s="75">
        <v>65</v>
      </c>
      <c r="H28" s="75">
        <v>58</v>
      </c>
      <c r="I28" s="75">
        <v>54</v>
      </c>
      <c r="J28" s="75">
        <v>311</v>
      </c>
      <c r="K28" s="75">
        <v>69</v>
      </c>
      <c r="L28" s="75">
        <v>359</v>
      </c>
      <c r="M28" s="75">
        <v>42</v>
      </c>
      <c r="N28" s="75">
        <v>318</v>
      </c>
      <c r="O28" s="75">
        <v>332</v>
      </c>
      <c r="P28" s="75">
        <v>233</v>
      </c>
      <c r="Q28" s="75">
        <v>574</v>
      </c>
      <c r="R28" s="75">
        <v>271</v>
      </c>
      <c r="S28" s="75">
        <v>115</v>
      </c>
      <c r="T28" s="75">
        <v>75</v>
      </c>
      <c r="U28" s="75">
        <v>40</v>
      </c>
      <c r="V28" s="75">
        <v>159</v>
      </c>
      <c r="W28" s="75">
        <v>102</v>
      </c>
      <c r="X28" s="75">
        <v>155</v>
      </c>
      <c r="Y28" s="75">
        <v>339</v>
      </c>
      <c r="Z28" s="75">
        <v>211</v>
      </c>
      <c r="AA28" s="75">
        <v>318</v>
      </c>
      <c r="AB28" s="75" t="s">
        <v>306</v>
      </c>
      <c r="AC28" s="75">
        <v>567</v>
      </c>
      <c r="AD28" s="75">
        <v>475</v>
      </c>
      <c r="AE28" s="75">
        <v>445</v>
      </c>
      <c r="AF28" s="75">
        <v>553</v>
      </c>
      <c r="AG28" s="75">
        <v>296</v>
      </c>
      <c r="AH28" s="75">
        <v>470</v>
      </c>
      <c r="AI28" s="75">
        <v>102</v>
      </c>
      <c r="AJ28" s="75">
        <v>225</v>
      </c>
      <c r="AK28" s="75">
        <v>587</v>
      </c>
      <c r="AL28" s="75">
        <v>533</v>
      </c>
      <c r="AM28" s="75">
        <v>472</v>
      </c>
      <c r="AN28" s="75">
        <v>126</v>
      </c>
      <c r="AO28" s="75">
        <v>107</v>
      </c>
      <c r="AP28" s="75">
        <v>238</v>
      </c>
      <c r="AQ28" s="75">
        <v>462</v>
      </c>
      <c r="AR28" s="75">
        <v>193</v>
      </c>
      <c r="AS28" s="75">
        <v>123</v>
      </c>
      <c r="AT28" s="75">
        <v>772</v>
      </c>
      <c r="AU28" s="75">
        <v>469</v>
      </c>
      <c r="AV28" s="75">
        <v>525</v>
      </c>
      <c r="AW28" s="75">
        <v>587</v>
      </c>
      <c r="AX28" s="75">
        <v>547</v>
      </c>
      <c r="AY28" s="75">
        <v>460</v>
      </c>
    </row>
    <row r="29" spans="1:51" x14ac:dyDescent="0.35">
      <c r="A29" s="33" t="s">
        <v>78</v>
      </c>
      <c r="B29" s="75" t="s">
        <v>237</v>
      </c>
      <c r="C29" s="75">
        <v>759</v>
      </c>
      <c r="D29" s="75">
        <v>489</v>
      </c>
      <c r="E29" s="75">
        <v>598</v>
      </c>
      <c r="F29" s="75">
        <v>544</v>
      </c>
      <c r="G29" s="75">
        <v>505</v>
      </c>
      <c r="H29" s="75">
        <v>513</v>
      </c>
      <c r="I29" s="75">
        <v>538</v>
      </c>
      <c r="J29" s="75">
        <v>816</v>
      </c>
      <c r="K29" s="75">
        <v>559</v>
      </c>
      <c r="L29" s="75">
        <v>430</v>
      </c>
      <c r="M29" s="75">
        <v>538</v>
      </c>
      <c r="N29" s="75">
        <v>422</v>
      </c>
      <c r="O29" s="75">
        <v>555</v>
      </c>
      <c r="P29" s="75">
        <v>541</v>
      </c>
      <c r="Q29" s="75">
        <v>93</v>
      </c>
      <c r="R29" s="75">
        <v>789</v>
      </c>
      <c r="S29" s="75">
        <v>513</v>
      </c>
      <c r="T29" s="75">
        <v>507</v>
      </c>
      <c r="U29" s="75">
        <v>567</v>
      </c>
      <c r="V29" s="75">
        <v>507</v>
      </c>
      <c r="W29" s="75">
        <v>482</v>
      </c>
      <c r="X29" s="75">
        <v>617</v>
      </c>
      <c r="Y29" s="75">
        <v>839</v>
      </c>
      <c r="Z29" s="75">
        <v>762</v>
      </c>
      <c r="AA29" s="75">
        <v>327</v>
      </c>
      <c r="AB29" s="75">
        <v>567</v>
      </c>
      <c r="AC29" s="75" t="s">
        <v>306</v>
      </c>
      <c r="AD29" s="75">
        <v>632</v>
      </c>
      <c r="AE29" s="75">
        <v>369</v>
      </c>
      <c r="AF29" s="75">
        <v>598</v>
      </c>
      <c r="AG29" s="75">
        <v>811</v>
      </c>
      <c r="AH29" s="75">
        <v>998</v>
      </c>
      <c r="AI29" s="75">
        <v>571</v>
      </c>
      <c r="AJ29" s="75">
        <v>453</v>
      </c>
      <c r="AK29" s="75">
        <v>618</v>
      </c>
      <c r="AL29" s="75">
        <v>1101</v>
      </c>
      <c r="AM29" s="75">
        <v>1038</v>
      </c>
      <c r="AN29" s="75">
        <v>441</v>
      </c>
      <c r="AO29" s="75">
        <v>461</v>
      </c>
      <c r="AP29" s="75">
        <v>439</v>
      </c>
      <c r="AQ29" s="75">
        <v>522</v>
      </c>
      <c r="AR29" s="75">
        <v>736</v>
      </c>
      <c r="AS29" s="75">
        <v>604</v>
      </c>
      <c r="AT29" s="75">
        <v>908</v>
      </c>
      <c r="AU29" s="75">
        <v>1023</v>
      </c>
      <c r="AV29" s="75">
        <v>723</v>
      </c>
      <c r="AW29" s="75">
        <v>41</v>
      </c>
      <c r="AX29" s="75">
        <v>34</v>
      </c>
      <c r="AY29" s="75">
        <v>602</v>
      </c>
    </row>
    <row r="30" spans="1:51" x14ac:dyDescent="0.35">
      <c r="A30" s="31" t="s">
        <v>81</v>
      </c>
      <c r="B30" s="75" t="s">
        <v>238</v>
      </c>
      <c r="C30" s="75">
        <v>627</v>
      </c>
      <c r="D30" s="75">
        <v>519</v>
      </c>
      <c r="E30" s="75">
        <v>401</v>
      </c>
      <c r="F30" s="75">
        <v>491</v>
      </c>
      <c r="G30" s="75">
        <v>446</v>
      </c>
      <c r="H30" s="75">
        <v>443</v>
      </c>
      <c r="I30" s="75">
        <v>511</v>
      </c>
      <c r="J30" s="75">
        <v>762</v>
      </c>
      <c r="K30" s="75">
        <v>406</v>
      </c>
      <c r="L30" s="75">
        <v>212</v>
      </c>
      <c r="M30" s="75">
        <v>439</v>
      </c>
      <c r="N30" s="75">
        <v>240</v>
      </c>
      <c r="O30" s="75">
        <v>144</v>
      </c>
      <c r="P30" s="75">
        <v>242</v>
      </c>
      <c r="Q30" s="75">
        <v>569</v>
      </c>
      <c r="R30" s="75">
        <v>718</v>
      </c>
      <c r="S30" s="75">
        <v>367</v>
      </c>
      <c r="T30" s="75">
        <v>420</v>
      </c>
      <c r="U30" s="75">
        <v>513</v>
      </c>
      <c r="V30" s="75">
        <v>322</v>
      </c>
      <c r="W30" s="75">
        <v>510</v>
      </c>
      <c r="X30" s="75">
        <v>629</v>
      </c>
      <c r="Y30" s="75">
        <v>789</v>
      </c>
      <c r="Z30" s="75">
        <v>636</v>
      </c>
      <c r="AA30" s="75">
        <v>337</v>
      </c>
      <c r="AB30" s="75">
        <v>475</v>
      </c>
      <c r="AC30" s="75">
        <v>632</v>
      </c>
      <c r="AD30" s="75" t="s">
        <v>306</v>
      </c>
      <c r="AE30" s="75">
        <v>267</v>
      </c>
      <c r="AF30" s="75">
        <v>116</v>
      </c>
      <c r="AG30" s="75">
        <v>742</v>
      </c>
      <c r="AH30" s="75">
        <v>568</v>
      </c>
      <c r="AI30" s="75">
        <v>572</v>
      </c>
      <c r="AJ30" s="75">
        <v>287</v>
      </c>
      <c r="AK30" s="75">
        <v>141</v>
      </c>
      <c r="AL30" s="75">
        <v>813</v>
      </c>
      <c r="AM30" s="75">
        <v>732</v>
      </c>
      <c r="AN30" s="75">
        <v>461</v>
      </c>
      <c r="AO30" s="75">
        <v>462</v>
      </c>
      <c r="AP30" s="75">
        <v>287</v>
      </c>
      <c r="AQ30" s="75">
        <v>117</v>
      </c>
      <c r="AR30" s="75">
        <v>633</v>
      </c>
      <c r="AS30" s="75">
        <v>598</v>
      </c>
      <c r="AT30" s="75">
        <v>315</v>
      </c>
      <c r="AU30" s="75">
        <v>650</v>
      </c>
      <c r="AV30" s="75">
        <v>90</v>
      </c>
      <c r="AW30" s="75">
        <v>620</v>
      </c>
      <c r="AX30" s="75">
        <v>598</v>
      </c>
      <c r="AY30" s="75">
        <v>31</v>
      </c>
    </row>
    <row r="31" spans="1:51" x14ac:dyDescent="0.35">
      <c r="A31" s="31" t="s">
        <v>84</v>
      </c>
      <c r="B31" s="75" t="s">
        <v>239</v>
      </c>
      <c r="C31" s="75">
        <v>645</v>
      </c>
      <c r="D31" s="75">
        <v>434</v>
      </c>
      <c r="E31" s="75">
        <v>416</v>
      </c>
      <c r="F31" s="75">
        <v>444</v>
      </c>
      <c r="G31" s="75">
        <v>389</v>
      </c>
      <c r="H31" s="75">
        <v>391</v>
      </c>
      <c r="I31" s="75">
        <v>454</v>
      </c>
      <c r="J31" s="75">
        <v>755</v>
      </c>
      <c r="K31" s="75">
        <v>394</v>
      </c>
      <c r="L31" s="75">
        <v>106</v>
      </c>
      <c r="M31" s="75">
        <v>403</v>
      </c>
      <c r="N31" s="75">
        <v>135</v>
      </c>
      <c r="O31" s="75">
        <v>230</v>
      </c>
      <c r="P31" s="75">
        <v>274</v>
      </c>
      <c r="Q31" s="75">
        <v>301</v>
      </c>
      <c r="R31" s="75">
        <v>716</v>
      </c>
      <c r="S31" s="75">
        <v>336</v>
      </c>
      <c r="T31" s="75">
        <v>371</v>
      </c>
      <c r="U31" s="75">
        <v>471</v>
      </c>
      <c r="V31" s="75">
        <v>300</v>
      </c>
      <c r="W31" s="75">
        <v>423</v>
      </c>
      <c r="X31" s="75">
        <v>575</v>
      </c>
      <c r="Y31" s="75">
        <v>784</v>
      </c>
      <c r="Z31" s="75">
        <v>652</v>
      </c>
      <c r="AA31" s="75">
        <v>148</v>
      </c>
      <c r="AB31" s="75">
        <v>445</v>
      </c>
      <c r="AC31" s="75">
        <v>369</v>
      </c>
      <c r="AD31" s="75">
        <v>267</v>
      </c>
      <c r="AE31" s="75" t="s">
        <v>306</v>
      </c>
      <c r="AF31" s="75">
        <v>233</v>
      </c>
      <c r="AG31" s="75">
        <v>741</v>
      </c>
      <c r="AH31" s="75">
        <v>739</v>
      </c>
      <c r="AI31" s="75">
        <v>514</v>
      </c>
      <c r="AJ31" s="75">
        <v>225</v>
      </c>
      <c r="AK31" s="75">
        <v>257</v>
      </c>
      <c r="AL31" s="75">
        <v>923</v>
      </c>
      <c r="AM31" s="75">
        <v>847</v>
      </c>
      <c r="AN31" s="75">
        <v>362</v>
      </c>
      <c r="AO31" s="75">
        <v>374</v>
      </c>
      <c r="AP31" s="75">
        <v>210</v>
      </c>
      <c r="AQ31" s="75">
        <v>154</v>
      </c>
      <c r="AR31" s="75">
        <v>637</v>
      </c>
      <c r="AS31" s="75">
        <v>548</v>
      </c>
      <c r="AT31" s="75">
        <v>542</v>
      </c>
      <c r="AU31" s="75">
        <v>795</v>
      </c>
      <c r="AV31" s="75">
        <v>357</v>
      </c>
      <c r="AW31" s="75">
        <v>354</v>
      </c>
      <c r="AX31" s="75">
        <v>334</v>
      </c>
      <c r="AY31" s="75">
        <v>237</v>
      </c>
    </row>
    <row r="32" spans="1:51" x14ac:dyDescent="0.35">
      <c r="A32" s="31" t="s">
        <v>85</v>
      </c>
      <c r="B32" s="75" t="s">
        <v>240</v>
      </c>
      <c r="C32" s="75">
        <v>722</v>
      </c>
      <c r="D32" s="75">
        <v>581</v>
      </c>
      <c r="E32" s="75">
        <v>489</v>
      </c>
      <c r="F32" s="75">
        <v>564</v>
      </c>
      <c r="G32" s="75">
        <v>514</v>
      </c>
      <c r="H32" s="75">
        <v>513</v>
      </c>
      <c r="I32" s="75">
        <v>582</v>
      </c>
      <c r="J32" s="75">
        <v>853</v>
      </c>
      <c r="K32" s="75">
        <v>486</v>
      </c>
      <c r="L32" s="75">
        <v>227</v>
      </c>
      <c r="M32" s="75">
        <v>514</v>
      </c>
      <c r="N32" s="75">
        <v>267</v>
      </c>
      <c r="O32" s="75">
        <v>226</v>
      </c>
      <c r="P32" s="75">
        <v>323</v>
      </c>
      <c r="Q32" s="75">
        <v>522</v>
      </c>
      <c r="R32" s="75">
        <v>809</v>
      </c>
      <c r="S32" s="75">
        <v>440</v>
      </c>
      <c r="T32" s="75">
        <v>490</v>
      </c>
      <c r="U32" s="75">
        <v>589</v>
      </c>
      <c r="V32" s="75">
        <v>394</v>
      </c>
      <c r="W32" s="75">
        <v>571</v>
      </c>
      <c r="X32" s="75">
        <v>704</v>
      </c>
      <c r="Y32" s="75">
        <v>881</v>
      </c>
      <c r="Z32" s="75">
        <v>730</v>
      </c>
      <c r="AA32" s="75">
        <v>347</v>
      </c>
      <c r="AB32" s="75">
        <v>553</v>
      </c>
      <c r="AC32" s="75">
        <v>598</v>
      </c>
      <c r="AD32" s="75">
        <v>116</v>
      </c>
      <c r="AE32" s="75">
        <v>233</v>
      </c>
      <c r="AF32" s="75" t="s">
        <v>306</v>
      </c>
      <c r="AG32" s="75">
        <v>834</v>
      </c>
      <c r="AH32" s="75">
        <v>684</v>
      </c>
      <c r="AI32" s="75">
        <v>645</v>
      </c>
      <c r="AJ32" s="75">
        <v>341</v>
      </c>
      <c r="AK32" s="75">
        <v>34</v>
      </c>
      <c r="AL32" s="75">
        <v>926</v>
      </c>
      <c r="AM32" s="75">
        <v>845</v>
      </c>
      <c r="AN32" s="75">
        <v>516</v>
      </c>
      <c r="AO32" s="75">
        <v>521</v>
      </c>
      <c r="AP32" s="75">
        <v>335</v>
      </c>
      <c r="AQ32" s="75">
        <v>99</v>
      </c>
      <c r="AR32" s="75">
        <v>724</v>
      </c>
      <c r="AS32" s="75">
        <v>673</v>
      </c>
      <c r="AT32" s="75">
        <v>310</v>
      </c>
      <c r="AU32" s="75">
        <v>765</v>
      </c>
      <c r="AV32" s="75">
        <v>173</v>
      </c>
      <c r="AW32" s="75">
        <v>578</v>
      </c>
      <c r="AX32" s="75">
        <v>563</v>
      </c>
      <c r="AY32" s="75">
        <v>109</v>
      </c>
    </row>
    <row r="33" spans="1:51" x14ac:dyDescent="0.35">
      <c r="A33" s="31" t="s">
        <v>89</v>
      </c>
      <c r="B33" s="75" t="s">
        <v>208</v>
      </c>
      <c r="C33" s="75">
        <v>118</v>
      </c>
      <c r="D33" s="75">
        <v>332</v>
      </c>
      <c r="E33" s="75">
        <v>345</v>
      </c>
      <c r="F33" s="75">
        <v>300</v>
      </c>
      <c r="G33" s="75">
        <v>354</v>
      </c>
      <c r="H33" s="75">
        <v>351</v>
      </c>
      <c r="I33" s="75">
        <v>294</v>
      </c>
      <c r="J33" s="75">
        <v>23</v>
      </c>
      <c r="K33" s="75">
        <v>353</v>
      </c>
      <c r="L33" s="75">
        <v>653</v>
      </c>
      <c r="M33" s="75">
        <v>338</v>
      </c>
      <c r="N33" s="75">
        <v>613</v>
      </c>
      <c r="O33" s="75">
        <v>608</v>
      </c>
      <c r="P33" s="75">
        <v>511</v>
      </c>
      <c r="Q33" s="75">
        <v>838</v>
      </c>
      <c r="R33" s="75">
        <v>25</v>
      </c>
      <c r="S33" s="75">
        <v>408</v>
      </c>
      <c r="T33" s="75">
        <v>370</v>
      </c>
      <c r="U33" s="75">
        <v>272</v>
      </c>
      <c r="V33" s="75">
        <v>450</v>
      </c>
      <c r="W33" s="75">
        <v>341</v>
      </c>
      <c r="X33" s="75">
        <v>194</v>
      </c>
      <c r="Y33" s="75">
        <v>48</v>
      </c>
      <c r="Z33" s="75">
        <v>108</v>
      </c>
      <c r="AA33" s="75">
        <v>610</v>
      </c>
      <c r="AB33" s="75">
        <v>296</v>
      </c>
      <c r="AC33" s="75">
        <v>811</v>
      </c>
      <c r="AD33" s="75">
        <v>742</v>
      </c>
      <c r="AE33" s="75">
        <v>741</v>
      </c>
      <c r="AF33" s="75">
        <v>834</v>
      </c>
      <c r="AG33" s="75" t="s">
        <v>306</v>
      </c>
      <c r="AH33" s="75">
        <v>479</v>
      </c>
      <c r="AI33" s="75">
        <v>244</v>
      </c>
      <c r="AJ33" s="75">
        <v>520</v>
      </c>
      <c r="AK33" s="75">
        <v>867</v>
      </c>
      <c r="AL33" s="75">
        <v>362</v>
      </c>
      <c r="AM33" s="75">
        <v>341</v>
      </c>
      <c r="AN33" s="75">
        <v>397</v>
      </c>
      <c r="AO33" s="75">
        <v>379</v>
      </c>
      <c r="AP33" s="75">
        <v>533</v>
      </c>
      <c r="AQ33" s="75">
        <v>749</v>
      </c>
      <c r="AR33" s="75">
        <v>110</v>
      </c>
      <c r="AS33" s="75">
        <v>210</v>
      </c>
      <c r="AT33" s="75">
        <v>1011</v>
      </c>
      <c r="AU33" s="75">
        <v>412</v>
      </c>
      <c r="AV33" s="75">
        <v>773</v>
      </c>
      <c r="AW33" s="75">
        <v>838</v>
      </c>
      <c r="AX33" s="75">
        <v>799</v>
      </c>
      <c r="AY33" s="75">
        <v>733</v>
      </c>
    </row>
    <row r="34" spans="1:51" x14ac:dyDescent="0.35">
      <c r="A34" s="31" t="s">
        <v>92</v>
      </c>
      <c r="B34" s="75" t="s">
        <v>241</v>
      </c>
      <c r="C34" s="75">
        <v>394</v>
      </c>
      <c r="D34" s="75">
        <v>571</v>
      </c>
      <c r="E34" s="75">
        <v>409</v>
      </c>
      <c r="F34" s="75">
        <v>502</v>
      </c>
      <c r="G34" s="75">
        <v>517</v>
      </c>
      <c r="H34" s="75">
        <v>508</v>
      </c>
      <c r="I34" s="75">
        <v>520</v>
      </c>
      <c r="J34" s="75">
        <v>501</v>
      </c>
      <c r="K34" s="75">
        <v>450</v>
      </c>
      <c r="L34" s="75">
        <v>634</v>
      </c>
      <c r="M34" s="75">
        <v>482</v>
      </c>
      <c r="N34" s="75">
        <v>616</v>
      </c>
      <c r="O34" s="75">
        <v>513</v>
      </c>
      <c r="P34" s="75">
        <v>474</v>
      </c>
      <c r="Q34" s="75">
        <v>979</v>
      </c>
      <c r="R34" s="75">
        <v>470</v>
      </c>
      <c r="S34" s="75">
        <v>487</v>
      </c>
      <c r="T34" s="75">
        <v>505</v>
      </c>
      <c r="U34" s="75">
        <v>493</v>
      </c>
      <c r="V34" s="75">
        <v>491</v>
      </c>
      <c r="W34" s="75">
        <v>572</v>
      </c>
      <c r="X34" s="75">
        <v>542</v>
      </c>
      <c r="Y34" s="75">
        <v>515</v>
      </c>
      <c r="Z34" s="75">
        <v>400</v>
      </c>
      <c r="AA34" s="75">
        <v>685</v>
      </c>
      <c r="AB34" s="75">
        <v>470</v>
      </c>
      <c r="AC34" s="75">
        <v>998</v>
      </c>
      <c r="AD34" s="75">
        <v>568</v>
      </c>
      <c r="AE34" s="75">
        <v>739</v>
      </c>
      <c r="AF34" s="75">
        <v>684</v>
      </c>
      <c r="AG34" s="75">
        <v>479</v>
      </c>
      <c r="AH34" s="75" t="s">
        <v>306</v>
      </c>
      <c r="AI34" s="75">
        <v>534</v>
      </c>
      <c r="AJ34" s="75">
        <v>553</v>
      </c>
      <c r="AK34" s="75">
        <v>707</v>
      </c>
      <c r="AL34" s="75">
        <v>294</v>
      </c>
      <c r="AM34" s="75">
        <v>222</v>
      </c>
      <c r="AN34" s="75">
        <v>583</v>
      </c>
      <c r="AO34" s="75">
        <v>565</v>
      </c>
      <c r="AP34" s="75">
        <v>569</v>
      </c>
      <c r="AQ34" s="75">
        <v>649</v>
      </c>
      <c r="AR34" s="75">
        <v>425</v>
      </c>
      <c r="AS34" s="75">
        <v>525</v>
      </c>
      <c r="AT34" s="75">
        <v>706</v>
      </c>
      <c r="AU34" s="75">
        <v>107</v>
      </c>
      <c r="AV34" s="75">
        <v>539</v>
      </c>
      <c r="AW34" s="75">
        <v>1008</v>
      </c>
      <c r="AX34" s="75">
        <v>972</v>
      </c>
      <c r="AY34" s="75">
        <v>580</v>
      </c>
    </row>
    <row r="35" spans="1:51" x14ac:dyDescent="0.35">
      <c r="A35" s="32" t="s">
        <v>95</v>
      </c>
      <c r="B35" s="75" t="s">
        <v>242</v>
      </c>
      <c r="C35" s="75">
        <v>192</v>
      </c>
      <c r="D35" s="75">
        <v>87</v>
      </c>
      <c r="E35" s="75">
        <v>190</v>
      </c>
      <c r="F35" s="75">
        <v>81</v>
      </c>
      <c r="G35" s="75">
        <v>131</v>
      </c>
      <c r="H35" s="75">
        <v>132</v>
      </c>
      <c r="I35" s="75">
        <v>63</v>
      </c>
      <c r="J35" s="75">
        <v>253</v>
      </c>
      <c r="K35" s="75">
        <v>170</v>
      </c>
      <c r="L35" s="75">
        <v>439</v>
      </c>
      <c r="M35" s="75">
        <v>133</v>
      </c>
      <c r="N35" s="75">
        <v>396</v>
      </c>
      <c r="O35" s="75">
        <v>429</v>
      </c>
      <c r="P35" s="75">
        <v>330</v>
      </c>
      <c r="Q35" s="75">
        <v>595</v>
      </c>
      <c r="R35" s="75">
        <v>221</v>
      </c>
      <c r="S35" s="75">
        <v>206</v>
      </c>
      <c r="T35" s="75">
        <v>155</v>
      </c>
      <c r="U35" s="75">
        <v>62</v>
      </c>
      <c r="V35" s="75">
        <v>251</v>
      </c>
      <c r="W35" s="75">
        <v>97</v>
      </c>
      <c r="X35" s="75">
        <v>62</v>
      </c>
      <c r="Y35" s="75">
        <v>280</v>
      </c>
      <c r="Z35" s="75">
        <v>194</v>
      </c>
      <c r="AA35" s="75">
        <v>375</v>
      </c>
      <c r="AB35" s="75">
        <v>102</v>
      </c>
      <c r="AC35" s="75">
        <v>571</v>
      </c>
      <c r="AD35" s="75">
        <v>572</v>
      </c>
      <c r="AE35" s="75">
        <v>514</v>
      </c>
      <c r="AF35" s="75">
        <v>645</v>
      </c>
      <c r="AG35" s="75">
        <v>244</v>
      </c>
      <c r="AH35" s="75">
        <v>534</v>
      </c>
      <c r="AI35" s="75" t="s">
        <v>306</v>
      </c>
      <c r="AJ35" s="75">
        <v>307</v>
      </c>
      <c r="AK35" s="75">
        <v>679</v>
      </c>
      <c r="AL35" s="75">
        <v>544</v>
      </c>
      <c r="AM35" s="75">
        <v>494</v>
      </c>
      <c r="AN35" s="75">
        <v>156</v>
      </c>
      <c r="AO35" s="75">
        <v>141</v>
      </c>
      <c r="AP35" s="75">
        <v>317</v>
      </c>
      <c r="AQ35" s="75">
        <v>551</v>
      </c>
      <c r="AR35" s="75">
        <v>166</v>
      </c>
      <c r="AS35" s="75">
        <v>35</v>
      </c>
      <c r="AT35" s="75">
        <v>873</v>
      </c>
      <c r="AU35" s="75">
        <v>514</v>
      </c>
      <c r="AV35" s="75">
        <v>626</v>
      </c>
      <c r="AW35" s="75">
        <v>597</v>
      </c>
      <c r="AX35" s="75">
        <v>557</v>
      </c>
      <c r="AY35" s="75">
        <v>556</v>
      </c>
    </row>
    <row r="36" spans="1:51" x14ac:dyDescent="0.35">
      <c r="A36" s="32" t="s">
        <v>98</v>
      </c>
      <c r="B36" s="75" t="s">
        <v>243</v>
      </c>
      <c r="C36" s="75">
        <v>420</v>
      </c>
      <c r="D36" s="75">
        <v>240</v>
      </c>
      <c r="E36" s="75">
        <v>191</v>
      </c>
      <c r="F36" s="75">
        <v>230</v>
      </c>
      <c r="G36" s="75">
        <v>176</v>
      </c>
      <c r="H36" s="75">
        <v>177</v>
      </c>
      <c r="I36" s="75">
        <v>245</v>
      </c>
      <c r="J36" s="75">
        <v>536</v>
      </c>
      <c r="K36" s="75">
        <v>169</v>
      </c>
      <c r="L36" s="75">
        <v>134</v>
      </c>
      <c r="M36" s="75">
        <v>184</v>
      </c>
      <c r="N36" s="75">
        <v>93</v>
      </c>
      <c r="O36" s="75">
        <v>149</v>
      </c>
      <c r="P36" s="75">
        <v>90</v>
      </c>
      <c r="Q36" s="75">
        <v>426</v>
      </c>
      <c r="R36" s="75">
        <v>495</v>
      </c>
      <c r="S36" s="75">
        <v>113</v>
      </c>
      <c r="T36" s="75">
        <v>154</v>
      </c>
      <c r="U36" s="75">
        <v>256</v>
      </c>
      <c r="V36" s="75">
        <v>75</v>
      </c>
      <c r="W36" s="75">
        <v>230</v>
      </c>
      <c r="X36" s="75">
        <v>368</v>
      </c>
      <c r="Y36" s="75">
        <v>564</v>
      </c>
      <c r="Z36" s="75">
        <v>428</v>
      </c>
      <c r="AA36" s="75">
        <v>132</v>
      </c>
      <c r="AB36" s="75">
        <v>225</v>
      </c>
      <c r="AC36" s="75">
        <v>453</v>
      </c>
      <c r="AD36" s="75">
        <v>287</v>
      </c>
      <c r="AE36" s="75">
        <v>225</v>
      </c>
      <c r="AF36" s="75">
        <v>341</v>
      </c>
      <c r="AG36" s="75">
        <v>520</v>
      </c>
      <c r="AH36" s="75">
        <v>553</v>
      </c>
      <c r="AI36" s="75">
        <v>307</v>
      </c>
      <c r="AJ36" s="75" t="s">
        <v>306</v>
      </c>
      <c r="AK36" s="75">
        <v>375</v>
      </c>
      <c r="AL36" s="75">
        <v>706</v>
      </c>
      <c r="AM36" s="75">
        <v>632</v>
      </c>
      <c r="AN36" s="75">
        <v>176</v>
      </c>
      <c r="AO36" s="75">
        <v>179</v>
      </c>
      <c r="AP36" s="75">
        <v>17</v>
      </c>
      <c r="AQ36" s="75">
        <v>245</v>
      </c>
      <c r="AR36" s="75">
        <v>414</v>
      </c>
      <c r="AS36" s="75">
        <v>338</v>
      </c>
      <c r="AT36" s="75">
        <v>601</v>
      </c>
      <c r="AU36" s="75">
        <v>592</v>
      </c>
      <c r="AV36" s="75">
        <v>360</v>
      </c>
      <c r="AW36" s="75">
        <v>458</v>
      </c>
      <c r="AX36" s="75">
        <v>424</v>
      </c>
      <c r="AY36" s="75">
        <v>264</v>
      </c>
    </row>
    <row r="37" spans="1:51" x14ac:dyDescent="0.35">
      <c r="A37" s="31" t="s">
        <v>101</v>
      </c>
      <c r="B37" s="75" t="s">
        <v>244</v>
      </c>
      <c r="C37" s="75">
        <v>755</v>
      </c>
      <c r="D37" s="75">
        <v>615</v>
      </c>
      <c r="E37" s="75">
        <v>523</v>
      </c>
      <c r="F37" s="75">
        <v>599</v>
      </c>
      <c r="G37" s="75">
        <v>549</v>
      </c>
      <c r="H37" s="75">
        <v>547</v>
      </c>
      <c r="I37" s="75">
        <v>616</v>
      </c>
      <c r="J37" s="75">
        <v>886</v>
      </c>
      <c r="K37" s="75">
        <v>520</v>
      </c>
      <c r="L37" s="75">
        <v>260</v>
      </c>
      <c r="M37" s="75">
        <v>548</v>
      </c>
      <c r="N37" s="75">
        <v>300</v>
      </c>
      <c r="O37" s="75">
        <v>259</v>
      </c>
      <c r="P37" s="75">
        <v>357</v>
      </c>
      <c r="Q37" s="75">
        <v>541</v>
      </c>
      <c r="R37" s="75">
        <v>842</v>
      </c>
      <c r="S37" s="75">
        <v>474</v>
      </c>
      <c r="T37" s="75">
        <v>524</v>
      </c>
      <c r="U37" s="75">
        <v>623</v>
      </c>
      <c r="V37" s="75">
        <v>428</v>
      </c>
      <c r="W37" s="75">
        <v>605</v>
      </c>
      <c r="X37" s="75">
        <v>738</v>
      </c>
      <c r="Y37" s="75">
        <v>914</v>
      </c>
      <c r="Z37" s="75">
        <v>764</v>
      </c>
      <c r="AA37" s="75">
        <v>378</v>
      </c>
      <c r="AB37" s="75">
        <v>587</v>
      </c>
      <c r="AC37" s="75">
        <v>618</v>
      </c>
      <c r="AD37" s="75">
        <v>141</v>
      </c>
      <c r="AE37" s="75">
        <v>257</v>
      </c>
      <c r="AF37" s="75">
        <v>34</v>
      </c>
      <c r="AG37" s="75">
        <v>867</v>
      </c>
      <c r="AH37" s="75">
        <v>707</v>
      </c>
      <c r="AI37" s="75">
        <v>679</v>
      </c>
      <c r="AJ37" s="75">
        <v>375</v>
      </c>
      <c r="AK37" s="75" t="s">
        <v>306</v>
      </c>
      <c r="AL37" s="75">
        <v>954</v>
      </c>
      <c r="AM37" s="75">
        <v>873</v>
      </c>
      <c r="AN37" s="75">
        <v>550</v>
      </c>
      <c r="AO37" s="75">
        <v>555</v>
      </c>
      <c r="AP37" s="75">
        <v>369</v>
      </c>
      <c r="AQ37" s="75">
        <v>132</v>
      </c>
      <c r="AR37" s="75">
        <v>758</v>
      </c>
      <c r="AS37" s="75">
        <v>707</v>
      </c>
      <c r="AT37" s="75">
        <v>290</v>
      </c>
      <c r="AU37" s="75">
        <v>791</v>
      </c>
      <c r="AV37" s="75">
        <v>183</v>
      </c>
      <c r="AW37" s="75">
        <v>597</v>
      </c>
      <c r="AX37" s="75">
        <v>584</v>
      </c>
      <c r="AY37" s="75">
        <v>139</v>
      </c>
    </row>
    <row r="38" spans="1:51" x14ac:dyDescent="0.35">
      <c r="A38" s="31" t="s">
        <v>102</v>
      </c>
      <c r="B38" s="75" t="s">
        <v>245</v>
      </c>
      <c r="C38" s="75">
        <v>353</v>
      </c>
      <c r="D38" s="75">
        <v>616</v>
      </c>
      <c r="E38" s="75">
        <v>519</v>
      </c>
      <c r="F38" s="75">
        <v>557</v>
      </c>
      <c r="G38" s="75">
        <v>597</v>
      </c>
      <c r="H38" s="75">
        <v>589</v>
      </c>
      <c r="I38" s="75">
        <v>564</v>
      </c>
      <c r="J38" s="75">
        <v>375</v>
      </c>
      <c r="K38" s="75">
        <v>553</v>
      </c>
      <c r="L38" s="75">
        <v>819</v>
      </c>
      <c r="M38" s="75">
        <v>565</v>
      </c>
      <c r="N38" s="75">
        <v>789</v>
      </c>
      <c r="O38" s="75">
        <v>721</v>
      </c>
      <c r="P38" s="75">
        <v>651</v>
      </c>
      <c r="Q38" s="75">
        <v>1105</v>
      </c>
      <c r="R38" s="75">
        <v>370</v>
      </c>
      <c r="S38" s="75">
        <v>607</v>
      </c>
      <c r="T38" s="75">
        <v>598</v>
      </c>
      <c r="U38" s="75">
        <v>535</v>
      </c>
      <c r="V38" s="75">
        <v>632</v>
      </c>
      <c r="W38" s="75">
        <v>622</v>
      </c>
      <c r="X38" s="75">
        <v>519</v>
      </c>
      <c r="Y38" s="75">
        <v>373</v>
      </c>
      <c r="Z38" s="75">
        <v>352</v>
      </c>
      <c r="AA38" s="75">
        <v>829</v>
      </c>
      <c r="AB38" s="75">
        <v>533</v>
      </c>
      <c r="AC38" s="75">
        <v>1101</v>
      </c>
      <c r="AD38" s="75">
        <v>813</v>
      </c>
      <c r="AE38" s="75">
        <v>923</v>
      </c>
      <c r="AF38" s="75">
        <v>926</v>
      </c>
      <c r="AG38" s="75">
        <v>362</v>
      </c>
      <c r="AH38" s="75">
        <v>294</v>
      </c>
      <c r="AI38" s="75">
        <v>544</v>
      </c>
      <c r="AJ38" s="75">
        <v>706</v>
      </c>
      <c r="AK38" s="75">
        <v>954</v>
      </c>
      <c r="AL38" s="75" t="s">
        <v>306</v>
      </c>
      <c r="AM38" s="75">
        <v>81</v>
      </c>
      <c r="AN38" s="75">
        <v>660</v>
      </c>
      <c r="AO38" s="75">
        <v>640</v>
      </c>
      <c r="AP38" s="75">
        <v>722</v>
      </c>
      <c r="AQ38" s="75">
        <v>870</v>
      </c>
      <c r="AR38" s="75">
        <v>382</v>
      </c>
      <c r="AS38" s="75">
        <v>519</v>
      </c>
      <c r="AT38" s="75">
        <v>993</v>
      </c>
      <c r="AU38" s="75">
        <v>187</v>
      </c>
      <c r="AV38" s="75">
        <v>803</v>
      </c>
      <c r="AW38" s="75">
        <v>1120</v>
      </c>
      <c r="AX38" s="75">
        <v>1081</v>
      </c>
      <c r="AY38" s="75">
        <v>818</v>
      </c>
    </row>
    <row r="39" spans="1:51" x14ac:dyDescent="0.35">
      <c r="A39" s="32" t="s">
        <v>106</v>
      </c>
      <c r="B39" s="75" t="s">
        <v>246</v>
      </c>
      <c r="C39" s="75">
        <v>308</v>
      </c>
      <c r="D39" s="75">
        <v>560</v>
      </c>
      <c r="E39" s="75">
        <v>449</v>
      </c>
      <c r="F39" s="75">
        <v>497</v>
      </c>
      <c r="G39" s="75">
        <v>534</v>
      </c>
      <c r="H39" s="75">
        <v>525</v>
      </c>
      <c r="I39" s="75">
        <v>507</v>
      </c>
      <c r="J39" s="75">
        <v>359</v>
      </c>
      <c r="K39" s="75">
        <v>484</v>
      </c>
      <c r="L39" s="75">
        <v>743</v>
      </c>
      <c r="M39" s="75">
        <v>500</v>
      </c>
      <c r="N39" s="75">
        <v>714</v>
      </c>
      <c r="O39" s="75">
        <v>642</v>
      </c>
      <c r="P39" s="75">
        <v>574</v>
      </c>
      <c r="Q39" s="75">
        <v>1039</v>
      </c>
      <c r="R39" s="75">
        <v>344</v>
      </c>
      <c r="S39" s="75">
        <v>537</v>
      </c>
      <c r="T39" s="75">
        <v>533</v>
      </c>
      <c r="U39" s="75">
        <v>478</v>
      </c>
      <c r="V39" s="75">
        <v>559</v>
      </c>
      <c r="W39" s="75">
        <v>565</v>
      </c>
      <c r="X39" s="75">
        <v>477</v>
      </c>
      <c r="Y39" s="75">
        <v>362</v>
      </c>
      <c r="Z39" s="75">
        <v>309</v>
      </c>
      <c r="AA39" s="75">
        <v>758</v>
      </c>
      <c r="AB39" s="75">
        <v>472</v>
      </c>
      <c r="AC39" s="75">
        <v>1038</v>
      </c>
      <c r="AD39" s="75">
        <v>732</v>
      </c>
      <c r="AE39" s="75">
        <v>847</v>
      </c>
      <c r="AF39" s="75">
        <v>845</v>
      </c>
      <c r="AG39" s="75">
        <v>341</v>
      </c>
      <c r="AH39" s="75">
        <v>222</v>
      </c>
      <c r="AI39" s="75">
        <v>494</v>
      </c>
      <c r="AJ39" s="75">
        <v>632</v>
      </c>
      <c r="AK39" s="75">
        <v>873</v>
      </c>
      <c r="AL39" s="75">
        <v>81</v>
      </c>
      <c r="AM39" s="75" t="s">
        <v>306</v>
      </c>
      <c r="AN39" s="75">
        <v>598</v>
      </c>
      <c r="AO39" s="75">
        <v>578</v>
      </c>
      <c r="AP39" s="75">
        <v>649</v>
      </c>
      <c r="AQ39" s="75">
        <v>791</v>
      </c>
      <c r="AR39" s="75">
        <v>339</v>
      </c>
      <c r="AS39" s="75">
        <v>472</v>
      </c>
      <c r="AT39" s="75">
        <v>914</v>
      </c>
      <c r="AU39" s="75">
        <v>116</v>
      </c>
      <c r="AV39" s="75">
        <v>722</v>
      </c>
      <c r="AW39" s="75">
        <v>1056</v>
      </c>
      <c r="AX39" s="75">
        <v>1017</v>
      </c>
      <c r="AY39" s="75">
        <v>737</v>
      </c>
    </row>
    <row r="40" spans="1:51" x14ac:dyDescent="0.35">
      <c r="A40" s="32" t="s">
        <v>111</v>
      </c>
      <c r="B40" s="75" t="s">
        <v>247</v>
      </c>
      <c r="C40" s="75">
        <v>323</v>
      </c>
      <c r="D40" s="75">
        <v>72</v>
      </c>
      <c r="E40" s="75">
        <v>175</v>
      </c>
      <c r="F40" s="75">
        <v>105</v>
      </c>
      <c r="G40" s="75">
        <v>67</v>
      </c>
      <c r="H40" s="75">
        <v>76</v>
      </c>
      <c r="I40" s="75">
        <v>104</v>
      </c>
      <c r="J40" s="75">
        <v>407</v>
      </c>
      <c r="K40" s="75">
        <v>134</v>
      </c>
      <c r="L40" s="75">
        <v>297</v>
      </c>
      <c r="M40" s="75">
        <v>102</v>
      </c>
      <c r="N40" s="75">
        <v>254</v>
      </c>
      <c r="O40" s="75">
        <v>319</v>
      </c>
      <c r="P40" s="75">
        <v>231</v>
      </c>
      <c r="Q40" s="75">
        <v>451</v>
      </c>
      <c r="R40" s="75">
        <v>372</v>
      </c>
      <c r="S40" s="75">
        <v>118</v>
      </c>
      <c r="T40" s="75">
        <v>79</v>
      </c>
      <c r="U40" s="75">
        <v>130</v>
      </c>
      <c r="V40" s="75">
        <v>150</v>
      </c>
      <c r="W40" s="75">
        <v>61</v>
      </c>
      <c r="X40" s="75">
        <v>216</v>
      </c>
      <c r="Y40" s="75">
        <v>434</v>
      </c>
      <c r="Z40" s="75">
        <v>328</v>
      </c>
      <c r="AA40" s="75">
        <v>220</v>
      </c>
      <c r="AB40" s="75">
        <v>126</v>
      </c>
      <c r="AC40" s="75">
        <v>441</v>
      </c>
      <c r="AD40" s="75">
        <v>461</v>
      </c>
      <c r="AE40" s="75">
        <v>362</v>
      </c>
      <c r="AF40" s="75">
        <v>516</v>
      </c>
      <c r="AG40" s="75">
        <v>397</v>
      </c>
      <c r="AH40" s="75">
        <v>583</v>
      </c>
      <c r="AI40" s="75">
        <v>156</v>
      </c>
      <c r="AJ40" s="75">
        <v>176</v>
      </c>
      <c r="AK40" s="75">
        <v>550</v>
      </c>
      <c r="AL40" s="75">
        <v>660</v>
      </c>
      <c r="AM40" s="75">
        <v>598</v>
      </c>
      <c r="AN40" s="75" t="s">
        <v>306</v>
      </c>
      <c r="AO40" s="75">
        <v>20</v>
      </c>
      <c r="AP40" s="75">
        <v>181</v>
      </c>
      <c r="AQ40" s="75">
        <v>418</v>
      </c>
      <c r="AR40" s="75">
        <v>305</v>
      </c>
      <c r="AS40" s="75">
        <v>191</v>
      </c>
      <c r="AT40" s="75">
        <v>773</v>
      </c>
      <c r="AU40" s="75">
        <v>591</v>
      </c>
      <c r="AV40" s="75">
        <v>529</v>
      </c>
      <c r="AW40" s="75">
        <v>461</v>
      </c>
      <c r="AX40" s="75">
        <v>421</v>
      </c>
      <c r="AY40" s="75">
        <v>439</v>
      </c>
    </row>
    <row r="41" spans="1:51" x14ac:dyDescent="0.35">
      <c r="A41" s="31" t="s">
        <v>110</v>
      </c>
      <c r="B41" s="75" t="s">
        <v>248</v>
      </c>
      <c r="C41" s="75">
        <v>304</v>
      </c>
      <c r="D41" s="75">
        <v>61</v>
      </c>
      <c r="E41" s="75">
        <v>159</v>
      </c>
      <c r="F41" s="75">
        <v>85</v>
      </c>
      <c r="G41" s="75">
        <v>48</v>
      </c>
      <c r="H41" s="75">
        <v>57</v>
      </c>
      <c r="I41" s="75">
        <v>86</v>
      </c>
      <c r="J41" s="75">
        <v>391</v>
      </c>
      <c r="K41" s="75">
        <v>118</v>
      </c>
      <c r="L41" s="75">
        <v>304</v>
      </c>
      <c r="M41" s="75">
        <v>84</v>
      </c>
      <c r="N41" s="75">
        <v>262</v>
      </c>
      <c r="O41" s="75">
        <v>318</v>
      </c>
      <c r="P41" s="75">
        <v>228</v>
      </c>
      <c r="Q41" s="75">
        <v>470</v>
      </c>
      <c r="R41" s="75">
        <v>355</v>
      </c>
      <c r="S41" s="75">
        <v>109</v>
      </c>
      <c r="T41" s="75">
        <v>64</v>
      </c>
      <c r="U41" s="75">
        <v>111</v>
      </c>
      <c r="V41" s="75">
        <v>145</v>
      </c>
      <c r="W41" s="75">
        <v>51</v>
      </c>
      <c r="X41" s="75">
        <v>202</v>
      </c>
      <c r="Y41" s="75">
        <v>418</v>
      </c>
      <c r="Z41" s="75">
        <v>309</v>
      </c>
      <c r="AA41" s="75">
        <v>234</v>
      </c>
      <c r="AB41" s="75">
        <v>107</v>
      </c>
      <c r="AC41" s="75">
        <v>461</v>
      </c>
      <c r="AD41" s="75">
        <v>462</v>
      </c>
      <c r="AE41" s="75">
        <v>374</v>
      </c>
      <c r="AF41" s="75">
        <v>521</v>
      </c>
      <c r="AG41" s="75">
        <v>379</v>
      </c>
      <c r="AH41" s="75">
        <v>565</v>
      </c>
      <c r="AI41" s="75">
        <v>141</v>
      </c>
      <c r="AJ41" s="75">
        <v>179</v>
      </c>
      <c r="AK41" s="75">
        <v>555</v>
      </c>
      <c r="AL41" s="75">
        <v>640</v>
      </c>
      <c r="AM41" s="75">
        <v>578</v>
      </c>
      <c r="AN41" s="75">
        <v>20</v>
      </c>
      <c r="AO41" s="75" t="s">
        <v>306</v>
      </c>
      <c r="AP41" s="75">
        <v>186</v>
      </c>
      <c r="AQ41" s="75">
        <v>424</v>
      </c>
      <c r="AR41" s="75">
        <v>286</v>
      </c>
      <c r="AS41" s="75">
        <v>175</v>
      </c>
      <c r="AT41" s="75">
        <v>773</v>
      </c>
      <c r="AU41" s="75">
        <v>572</v>
      </c>
      <c r="AV41" s="75">
        <v>527</v>
      </c>
      <c r="AW41" s="75">
        <v>481</v>
      </c>
      <c r="AX41" s="75">
        <v>441</v>
      </c>
      <c r="AY41" s="75">
        <v>441</v>
      </c>
    </row>
    <row r="42" spans="1:51" x14ac:dyDescent="0.35">
      <c r="A42" s="31" t="s">
        <v>115</v>
      </c>
      <c r="B42" s="75" t="s">
        <v>249</v>
      </c>
      <c r="C42" s="75">
        <v>435</v>
      </c>
      <c r="D42" s="75">
        <v>247</v>
      </c>
      <c r="E42" s="75">
        <v>207</v>
      </c>
      <c r="F42" s="75">
        <v>241</v>
      </c>
      <c r="G42" s="75">
        <v>187</v>
      </c>
      <c r="H42" s="75">
        <v>188</v>
      </c>
      <c r="I42" s="75">
        <v>255</v>
      </c>
      <c r="J42" s="75">
        <v>549</v>
      </c>
      <c r="K42" s="75">
        <v>184</v>
      </c>
      <c r="L42" s="75">
        <v>122</v>
      </c>
      <c r="M42" s="75">
        <v>196</v>
      </c>
      <c r="N42" s="75">
        <v>80</v>
      </c>
      <c r="O42" s="75">
        <v>152</v>
      </c>
      <c r="P42" s="75">
        <v>103</v>
      </c>
      <c r="Q42" s="75">
        <v>411</v>
      </c>
      <c r="R42" s="75">
        <v>508</v>
      </c>
      <c r="S42" s="75">
        <v>127</v>
      </c>
      <c r="T42" s="75">
        <v>165</v>
      </c>
      <c r="U42" s="75">
        <v>268</v>
      </c>
      <c r="V42" s="75">
        <v>91</v>
      </c>
      <c r="W42" s="75">
        <v>236</v>
      </c>
      <c r="X42" s="75">
        <v>378</v>
      </c>
      <c r="Y42" s="75">
        <v>577</v>
      </c>
      <c r="Z42" s="75">
        <v>443</v>
      </c>
      <c r="AA42" s="75">
        <v>116</v>
      </c>
      <c r="AB42" s="75">
        <v>238</v>
      </c>
      <c r="AC42" s="75">
        <v>439</v>
      </c>
      <c r="AD42" s="75">
        <v>287</v>
      </c>
      <c r="AE42" s="75">
        <v>210</v>
      </c>
      <c r="AF42" s="75">
        <v>335</v>
      </c>
      <c r="AG42" s="75">
        <v>533</v>
      </c>
      <c r="AH42" s="75">
        <v>569</v>
      </c>
      <c r="AI42" s="75">
        <v>317</v>
      </c>
      <c r="AJ42" s="75">
        <v>17</v>
      </c>
      <c r="AK42" s="75">
        <v>369</v>
      </c>
      <c r="AL42" s="75">
        <v>722</v>
      </c>
      <c r="AM42" s="75">
        <v>649</v>
      </c>
      <c r="AN42" s="75">
        <v>181</v>
      </c>
      <c r="AO42" s="75">
        <v>186</v>
      </c>
      <c r="AP42" s="75" t="s">
        <v>306</v>
      </c>
      <c r="AQ42" s="75">
        <v>238</v>
      </c>
      <c r="AR42" s="75">
        <v>428</v>
      </c>
      <c r="AS42" s="75">
        <v>348</v>
      </c>
      <c r="AT42" s="75">
        <v>601</v>
      </c>
      <c r="AU42" s="75">
        <v>609</v>
      </c>
      <c r="AV42" s="75">
        <v>362</v>
      </c>
      <c r="AW42" s="75">
        <v>443</v>
      </c>
      <c r="AX42" s="75">
        <v>409</v>
      </c>
      <c r="AY42" s="75">
        <v>263</v>
      </c>
    </row>
    <row r="43" spans="1:51" x14ac:dyDescent="0.35">
      <c r="A43" s="32" t="s">
        <v>116</v>
      </c>
      <c r="B43" s="75" t="s">
        <v>250</v>
      </c>
      <c r="C43" s="75">
        <v>640</v>
      </c>
      <c r="D43" s="75">
        <v>484</v>
      </c>
      <c r="E43" s="75">
        <v>405</v>
      </c>
      <c r="F43" s="75">
        <v>472</v>
      </c>
      <c r="G43" s="75">
        <v>420</v>
      </c>
      <c r="H43" s="75">
        <v>419</v>
      </c>
      <c r="I43" s="75">
        <v>488</v>
      </c>
      <c r="J43" s="75">
        <v>767</v>
      </c>
      <c r="K43" s="75">
        <v>398</v>
      </c>
      <c r="L43" s="75">
        <v>128</v>
      </c>
      <c r="M43" s="75">
        <v>422</v>
      </c>
      <c r="N43" s="75">
        <v>168</v>
      </c>
      <c r="O43" s="75">
        <v>150</v>
      </c>
      <c r="P43" s="75">
        <v>239</v>
      </c>
      <c r="Q43" s="75">
        <v>454</v>
      </c>
      <c r="R43" s="75">
        <v>724</v>
      </c>
      <c r="S43" s="75">
        <v>348</v>
      </c>
      <c r="T43" s="75">
        <v>396</v>
      </c>
      <c r="U43" s="75">
        <v>497</v>
      </c>
      <c r="V43" s="75">
        <v>303</v>
      </c>
      <c r="W43" s="75">
        <v>474</v>
      </c>
      <c r="X43" s="75">
        <v>611</v>
      </c>
      <c r="Y43" s="75">
        <v>796</v>
      </c>
      <c r="Z43" s="75">
        <v>649</v>
      </c>
      <c r="AA43" s="75">
        <v>250</v>
      </c>
      <c r="AB43" s="75">
        <v>462</v>
      </c>
      <c r="AC43" s="75">
        <v>522</v>
      </c>
      <c r="AD43" s="75">
        <v>117</v>
      </c>
      <c r="AE43" s="75">
        <v>154</v>
      </c>
      <c r="AF43" s="75">
        <v>99</v>
      </c>
      <c r="AG43" s="75">
        <v>749</v>
      </c>
      <c r="AH43" s="75">
        <v>649</v>
      </c>
      <c r="AI43" s="75">
        <v>551</v>
      </c>
      <c r="AJ43" s="75">
        <v>245</v>
      </c>
      <c r="AK43" s="75">
        <v>132</v>
      </c>
      <c r="AL43" s="75">
        <v>870</v>
      </c>
      <c r="AM43" s="75">
        <v>791</v>
      </c>
      <c r="AN43" s="75">
        <v>418</v>
      </c>
      <c r="AO43" s="75">
        <v>424</v>
      </c>
      <c r="AP43" s="75">
        <v>238</v>
      </c>
      <c r="AQ43" s="75" t="s">
        <v>306</v>
      </c>
      <c r="AR43" s="75">
        <v>640</v>
      </c>
      <c r="AS43" s="75">
        <v>581</v>
      </c>
      <c r="AT43" s="75">
        <v>397</v>
      </c>
      <c r="AU43" s="75">
        <v>720</v>
      </c>
      <c r="AV43" s="75">
        <v>205</v>
      </c>
      <c r="AW43" s="75">
        <v>507</v>
      </c>
      <c r="AX43" s="75">
        <v>488</v>
      </c>
      <c r="AY43" s="75">
        <v>88</v>
      </c>
    </row>
    <row r="44" spans="1:51" x14ac:dyDescent="0.35">
      <c r="A44" s="31" t="s">
        <v>118</v>
      </c>
      <c r="B44" s="75" t="s">
        <v>251</v>
      </c>
      <c r="C44" s="75">
        <v>32</v>
      </c>
      <c r="D44" s="75">
        <v>247</v>
      </c>
      <c r="E44" s="75">
        <v>235</v>
      </c>
      <c r="F44" s="75">
        <v>202</v>
      </c>
      <c r="G44" s="75">
        <v>255</v>
      </c>
      <c r="H44" s="75">
        <v>250</v>
      </c>
      <c r="I44" s="75">
        <v>201</v>
      </c>
      <c r="J44" s="75">
        <v>129</v>
      </c>
      <c r="K44" s="75">
        <v>246</v>
      </c>
      <c r="L44" s="75">
        <v>547</v>
      </c>
      <c r="M44" s="75">
        <v>234</v>
      </c>
      <c r="N44" s="75">
        <v>507</v>
      </c>
      <c r="O44" s="75">
        <v>499</v>
      </c>
      <c r="P44" s="75">
        <v>402</v>
      </c>
      <c r="Q44" s="75">
        <v>754</v>
      </c>
      <c r="R44" s="75">
        <v>85</v>
      </c>
      <c r="S44" s="75">
        <v>301</v>
      </c>
      <c r="T44" s="75">
        <v>268</v>
      </c>
      <c r="U44" s="75">
        <v>175</v>
      </c>
      <c r="V44" s="75">
        <v>342</v>
      </c>
      <c r="W44" s="75">
        <v>255</v>
      </c>
      <c r="X44" s="75">
        <v>138</v>
      </c>
      <c r="Y44" s="75">
        <v>157</v>
      </c>
      <c r="Z44" s="75">
        <v>30</v>
      </c>
      <c r="AA44" s="75">
        <v>511</v>
      </c>
      <c r="AB44" s="75">
        <v>193</v>
      </c>
      <c r="AC44" s="75">
        <v>736</v>
      </c>
      <c r="AD44" s="75">
        <v>633</v>
      </c>
      <c r="AE44" s="75">
        <v>637</v>
      </c>
      <c r="AF44" s="75">
        <v>724</v>
      </c>
      <c r="AG44" s="75">
        <v>110</v>
      </c>
      <c r="AH44" s="75">
        <v>425</v>
      </c>
      <c r="AI44" s="75">
        <v>166</v>
      </c>
      <c r="AJ44" s="75">
        <v>414</v>
      </c>
      <c r="AK44" s="75">
        <v>758</v>
      </c>
      <c r="AL44" s="75">
        <v>382</v>
      </c>
      <c r="AM44" s="75">
        <v>339</v>
      </c>
      <c r="AN44" s="75">
        <v>305</v>
      </c>
      <c r="AO44" s="75">
        <v>286</v>
      </c>
      <c r="AP44" s="75">
        <v>428</v>
      </c>
      <c r="AQ44" s="75">
        <v>640</v>
      </c>
      <c r="AR44" s="75" t="s">
        <v>306</v>
      </c>
      <c r="AS44" s="75">
        <v>138</v>
      </c>
      <c r="AT44" s="75">
        <v>905</v>
      </c>
      <c r="AU44" s="75">
        <v>380</v>
      </c>
      <c r="AV44" s="75">
        <v>666</v>
      </c>
      <c r="AW44" s="75">
        <v>760</v>
      </c>
      <c r="AX44" s="75">
        <v>720</v>
      </c>
      <c r="AY44" s="75">
        <v>623</v>
      </c>
    </row>
    <row r="45" spans="1:51" x14ac:dyDescent="0.35">
      <c r="A45" s="31" t="s">
        <v>122</v>
      </c>
      <c r="B45" s="75" t="s">
        <v>252</v>
      </c>
      <c r="C45" s="75">
        <v>166</v>
      </c>
      <c r="D45" s="75">
        <v>122</v>
      </c>
      <c r="E45" s="75">
        <v>206</v>
      </c>
      <c r="F45" s="75">
        <v>109</v>
      </c>
      <c r="G45" s="75">
        <v>162</v>
      </c>
      <c r="H45" s="75">
        <v>161</v>
      </c>
      <c r="I45" s="75">
        <v>94</v>
      </c>
      <c r="J45" s="75">
        <v>218</v>
      </c>
      <c r="K45" s="75">
        <v>192</v>
      </c>
      <c r="L45" s="75">
        <v>470</v>
      </c>
      <c r="M45" s="75">
        <v>159</v>
      </c>
      <c r="N45" s="75">
        <v>428</v>
      </c>
      <c r="O45" s="75">
        <v>455</v>
      </c>
      <c r="P45" s="75">
        <v>355</v>
      </c>
      <c r="Q45" s="75">
        <v>629</v>
      </c>
      <c r="R45" s="75">
        <v>187</v>
      </c>
      <c r="S45" s="75">
        <v>233</v>
      </c>
      <c r="T45" s="75">
        <v>184</v>
      </c>
      <c r="U45" s="75">
        <v>85</v>
      </c>
      <c r="V45" s="75">
        <v>279</v>
      </c>
      <c r="W45" s="75">
        <v>132</v>
      </c>
      <c r="X45" s="75">
        <v>32</v>
      </c>
      <c r="Y45" s="75">
        <v>245</v>
      </c>
      <c r="Z45" s="75">
        <v>167</v>
      </c>
      <c r="AA45" s="75">
        <v>409</v>
      </c>
      <c r="AB45" s="75">
        <v>123</v>
      </c>
      <c r="AC45" s="75">
        <v>604</v>
      </c>
      <c r="AD45" s="75">
        <v>598</v>
      </c>
      <c r="AE45" s="75">
        <v>548</v>
      </c>
      <c r="AF45" s="75">
        <v>673</v>
      </c>
      <c r="AG45" s="75">
        <v>210</v>
      </c>
      <c r="AH45" s="75">
        <v>525</v>
      </c>
      <c r="AI45" s="75">
        <v>35</v>
      </c>
      <c r="AJ45" s="75">
        <v>338</v>
      </c>
      <c r="AK45" s="75">
        <v>707</v>
      </c>
      <c r="AL45" s="75">
        <v>519</v>
      </c>
      <c r="AM45" s="75">
        <v>472</v>
      </c>
      <c r="AN45" s="75">
        <v>191</v>
      </c>
      <c r="AO45" s="75">
        <v>175</v>
      </c>
      <c r="AP45" s="75">
        <v>348</v>
      </c>
      <c r="AQ45" s="75">
        <v>581</v>
      </c>
      <c r="AR45" s="75">
        <v>138</v>
      </c>
      <c r="AS45" s="75" t="s">
        <v>306</v>
      </c>
      <c r="AT45" s="75">
        <v>894</v>
      </c>
      <c r="AU45" s="75">
        <v>499</v>
      </c>
      <c r="AV45" s="75">
        <v>648</v>
      </c>
      <c r="AW45" s="75">
        <v>630</v>
      </c>
      <c r="AX45" s="75">
        <v>590</v>
      </c>
      <c r="AY45" s="75">
        <v>582</v>
      </c>
    </row>
    <row r="46" spans="1:51" x14ac:dyDescent="0.35">
      <c r="A46" s="32" t="s">
        <v>201</v>
      </c>
      <c r="B46" s="75" t="s">
        <v>253</v>
      </c>
      <c r="C46" s="75">
        <v>893</v>
      </c>
      <c r="D46" s="75">
        <v>828</v>
      </c>
      <c r="E46" s="75">
        <v>690</v>
      </c>
      <c r="F46" s="75">
        <v>793</v>
      </c>
      <c r="G46" s="75">
        <v>752</v>
      </c>
      <c r="H46" s="75">
        <v>748</v>
      </c>
      <c r="I46" s="75">
        <v>814</v>
      </c>
      <c r="J46" s="75">
        <v>1033</v>
      </c>
      <c r="K46" s="75">
        <v>703</v>
      </c>
      <c r="L46" s="75">
        <v>519</v>
      </c>
      <c r="M46" s="75">
        <v>740</v>
      </c>
      <c r="N46" s="75">
        <v>551</v>
      </c>
      <c r="O46" s="75">
        <v>455</v>
      </c>
      <c r="P46" s="75">
        <v>547</v>
      </c>
      <c r="Q46" s="75">
        <v>830</v>
      </c>
      <c r="R46" s="75">
        <v>989</v>
      </c>
      <c r="S46" s="75">
        <v>672</v>
      </c>
      <c r="T46" s="75">
        <v>726</v>
      </c>
      <c r="U46" s="75">
        <v>812</v>
      </c>
      <c r="V46" s="75">
        <v>629</v>
      </c>
      <c r="W46" s="75">
        <v>819</v>
      </c>
      <c r="X46" s="75">
        <v>926</v>
      </c>
      <c r="Y46" s="75">
        <v>1059</v>
      </c>
      <c r="Z46" s="75">
        <v>902</v>
      </c>
      <c r="AA46" s="75">
        <v>644</v>
      </c>
      <c r="AB46" s="75">
        <v>772</v>
      </c>
      <c r="AC46" s="75">
        <v>908</v>
      </c>
      <c r="AD46" s="75">
        <v>315</v>
      </c>
      <c r="AE46" s="75">
        <v>542</v>
      </c>
      <c r="AF46" s="75">
        <v>310</v>
      </c>
      <c r="AG46" s="75">
        <v>1011</v>
      </c>
      <c r="AH46" s="75">
        <v>706</v>
      </c>
      <c r="AI46" s="75">
        <v>873</v>
      </c>
      <c r="AJ46" s="75">
        <v>601</v>
      </c>
      <c r="AK46" s="75">
        <v>290</v>
      </c>
      <c r="AL46" s="75">
        <v>993</v>
      </c>
      <c r="AM46" s="75">
        <v>914</v>
      </c>
      <c r="AN46" s="75">
        <v>773</v>
      </c>
      <c r="AO46" s="75">
        <v>773</v>
      </c>
      <c r="AP46" s="75">
        <v>601</v>
      </c>
      <c r="AQ46" s="75">
        <v>397</v>
      </c>
      <c r="AR46" s="75">
        <v>905</v>
      </c>
      <c r="AS46" s="75">
        <v>894</v>
      </c>
      <c r="AT46" s="75" t="s">
        <v>306</v>
      </c>
      <c r="AU46" s="75">
        <v>809</v>
      </c>
      <c r="AV46" s="75">
        <v>247</v>
      </c>
      <c r="AW46" s="75">
        <v>887</v>
      </c>
      <c r="AX46" s="75">
        <v>873</v>
      </c>
      <c r="AY46" s="75">
        <v>340</v>
      </c>
    </row>
    <row r="47" spans="1:51" x14ac:dyDescent="0.35">
      <c r="A47" s="32" t="s">
        <v>128</v>
      </c>
      <c r="B47" s="75" t="s">
        <v>254</v>
      </c>
      <c r="C47" s="75">
        <v>348</v>
      </c>
      <c r="D47" s="75">
        <v>566</v>
      </c>
      <c r="E47" s="75">
        <v>425</v>
      </c>
      <c r="F47" s="75">
        <v>498</v>
      </c>
      <c r="G47" s="75">
        <v>524</v>
      </c>
      <c r="H47" s="75">
        <v>516</v>
      </c>
      <c r="I47" s="75">
        <v>513</v>
      </c>
      <c r="J47" s="75">
        <v>433</v>
      </c>
      <c r="K47" s="75">
        <v>464</v>
      </c>
      <c r="L47" s="75">
        <v>689</v>
      </c>
      <c r="M47" s="75">
        <v>489</v>
      </c>
      <c r="N47" s="75">
        <v>665</v>
      </c>
      <c r="O47" s="75">
        <v>577</v>
      </c>
      <c r="P47" s="75">
        <v>522</v>
      </c>
      <c r="Q47" s="75">
        <v>1013</v>
      </c>
      <c r="R47" s="75">
        <v>408</v>
      </c>
      <c r="S47" s="75">
        <v>510</v>
      </c>
      <c r="T47" s="75">
        <v>518</v>
      </c>
      <c r="U47" s="75">
        <v>484</v>
      </c>
      <c r="V47" s="75">
        <v>524</v>
      </c>
      <c r="W47" s="75">
        <v>569</v>
      </c>
      <c r="X47" s="75">
        <v>510</v>
      </c>
      <c r="Y47" s="75">
        <v>442</v>
      </c>
      <c r="Z47" s="75">
        <v>352</v>
      </c>
      <c r="AA47" s="75">
        <v>723</v>
      </c>
      <c r="AB47" s="75">
        <v>469</v>
      </c>
      <c r="AC47" s="75">
        <v>1023</v>
      </c>
      <c r="AD47" s="75">
        <v>650</v>
      </c>
      <c r="AE47" s="75">
        <v>795</v>
      </c>
      <c r="AF47" s="75">
        <v>765</v>
      </c>
      <c r="AG47" s="75">
        <v>412</v>
      </c>
      <c r="AH47" s="75">
        <v>107</v>
      </c>
      <c r="AI47" s="75">
        <v>514</v>
      </c>
      <c r="AJ47" s="75">
        <v>592</v>
      </c>
      <c r="AK47" s="75">
        <v>791</v>
      </c>
      <c r="AL47" s="75">
        <v>187</v>
      </c>
      <c r="AM47" s="75">
        <v>116</v>
      </c>
      <c r="AN47" s="75">
        <v>591</v>
      </c>
      <c r="AO47" s="75">
        <v>572</v>
      </c>
      <c r="AP47" s="75">
        <v>609</v>
      </c>
      <c r="AQ47" s="75">
        <v>720</v>
      </c>
      <c r="AR47" s="75">
        <v>380</v>
      </c>
      <c r="AS47" s="75">
        <v>499</v>
      </c>
      <c r="AT47" s="75">
        <v>809</v>
      </c>
      <c r="AU47" s="75" t="s">
        <v>306</v>
      </c>
      <c r="AV47" s="75">
        <v>630</v>
      </c>
      <c r="AW47" s="75">
        <v>1036</v>
      </c>
      <c r="AX47" s="75">
        <v>999</v>
      </c>
      <c r="AY47" s="75">
        <v>659</v>
      </c>
    </row>
    <row r="48" spans="1:51" x14ac:dyDescent="0.35">
      <c r="A48" s="32" t="s">
        <v>131</v>
      </c>
      <c r="B48" s="75" t="s">
        <v>255</v>
      </c>
      <c r="C48" s="75">
        <v>656</v>
      </c>
      <c r="D48" s="75">
        <v>581</v>
      </c>
      <c r="E48" s="75">
        <v>444</v>
      </c>
      <c r="F48" s="75">
        <v>546</v>
      </c>
      <c r="G48" s="75">
        <v>506</v>
      </c>
      <c r="H48" s="75">
        <v>501</v>
      </c>
      <c r="I48" s="75">
        <v>567</v>
      </c>
      <c r="J48" s="75">
        <v>794</v>
      </c>
      <c r="K48" s="75">
        <v>456</v>
      </c>
      <c r="L48" s="75">
        <v>300</v>
      </c>
      <c r="M48" s="75">
        <v>493</v>
      </c>
      <c r="N48" s="75">
        <v>325</v>
      </c>
      <c r="O48" s="75">
        <v>211</v>
      </c>
      <c r="P48" s="75">
        <v>300</v>
      </c>
      <c r="Q48" s="75">
        <v>658</v>
      </c>
      <c r="R48" s="75">
        <v>750</v>
      </c>
      <c r="S48" s="75">
        <v>425</v>
      </c>
      <c r="T48" s="75">
        <v>479</v>
      </c>
      <c r="U48" s="75">
        <v>565</v>
      </c>
      <c r="V48" s="75">
        <v>383</v>
      </c>
      <c r="W48" s="75">
        <v>573</v>
      </c>
      <c r="X48" s="75">
        <v>679</v>
      </c>
      <c r="Y48" s="75">
        <v>821</v>
      </c>
      <c r="Z48" s="75">
        <v>665</v>
      </c>
      <c r="AA48" s="75">
        <v>424</v>
      </c>
      <c r="AB48" s="75">
        <v>525</v>
      </c>
      <c r="AC48" s="75">
        <v>723</v>
      </c>
      <c r="AD48" s="75">
        <v>90</v>
      </c>
      <c r="AE48" s="75">
        <v>357</v>
      </c>
      <c r="AF48" s="75">
        <v>173</v>
      </c>
      <c r="AG48" s="75">
        <v>773</v>
      </c>
      <c r="AH48" s="75">
        <v>539</v>
      </c>
      <c r="AI48" s="75">
        <v>626</v>
      </c>
      <c r="AJ48" s="75">
        <v>360</v>
      </c>
      <c r="AK48" s="75">
        <v>183</v>
      </c>
      <c r="AL48" s="75">
        <v>803</v>
      </c>
      <c r="AM48" s="75">
        <v>722</v>
      </c>
      <c r="AN48" s="75">
        <v>529</v>
      </c>
      <c r="AO48" s="75">
        <v>527</v>
      </c>
      <c r="AP48" s="75">
        <v>362</v>
      </c>
      <c r="AQ48" s="75">
        <v>205</v>
      </c>
      <c r="AR48" s="75">
        <v>666</v>
      </c>
      <c r="AS48" s="75">
        <v>648</v>
      </c>
      <c r="AT48" s="75">
        <v>247</v>
      </c>
      <c r="AU48" s="75">
        <v>630</v>
      </c>
      <c r="AV48" s="75" t="s">
        <v>306</v>
      </c>
      <c r="AW48" s="75">
        <v>710</v>
      </c>
      <c r="AX48" s="75">
        <v>688</v>
      </c>
      <c r="AY48" s="75">
        <v>121</v>
      </c>
    </row>
    <row r="49" spans="1:51" x14ac:dyDescent="0.35">
      <c r="A49" s="31" t="s">
        <v>134</v>
      </c>
      <c r="B49" s="75" t="s">
        <v>256</v>
      </c>
      <c r="C49" s="75">
        <v>781</v>
      </c>
      <c r="D49" s="75">
        <v>513</v>
      </c>
      <c r="E49" s="75">
        <v>612</v>
      </c>
      <c r="F49" s="75">
        <v>565</v>
      </c>
      <c r="G49" s="75">
        <v>523</v>
      </c>
      <c r="H49" s="75">
        <v>531</v>
      </c>
      <c r="I49" s="75">
        <v>561</v>
      </c>
      <c r="J49" s="75">
        <v>844</v>
      </c>
      <c r="K49" s="75">
        <v>573</v>
      </c>
      <c r="L49" s="75">
        <v>423</v>
      </c>
      <c r="M49" s="75">
        <v>556</v>
      </c>
      <c r="N49" s="75">
        <v>419</v>
      </c>
      <c r="O49" s="75">
        <v>551</v>
      </c>
      <c r="P49" s="75">
        <v>545</v>
      </c>
      <c r="Q49" s="75">
        <v>59</v>
      </c>
      <c r="R49" s="75">
        <v>816</v>
      </c>
      <c r="S49" s="75">
        <v>526</v>
      </c>
      <c r="T49" s="75">
        <v>523</v>
      </c>
      <c r="U49" s="75">
        <v>589</v>
      </c>
      <c r="V49" s="75">
        <v>516</v>
      </c>
      <c r="W49" s="75">
        <v>505</v>
      </c>
      <c r="X49" s="75">
        <v>645</v>
      </c>
      <c r="Y49" s="75">
        <v>868</v>
      </c>
      <c r="Z49" s="75">
        <v>786</v>
      </c>
      <c r="AA49" s="75">
        <v>329</v>
      </c>
      <c r="AB49" s="75">
        <v>587</v>
      </c>
      <c r="AC49" s="75">
        <v>41</v>
      </c>
      <c r="AD49" s="75">
        <v>620</v>
      </c>
      <c r="AE49" s="75">
        <v>354</v>
      </c>
      <c r="AF49" s="75">
        <v>578</v>
      </c>
      <c r="AG49" s="75">
        <v>838</v>
      </c>
      <c r="AH49" s="75">
        <v>1008</v>
      </c>
      <c r="AI49" s="75">
        <v>597</v>
      </c>
      <c r="AJ49" s="75">
        <v>458</v>
      </c>
      <c r="AK49" s="75">
        <v>597</v>
      </c>
      <c r="AL49" s="75">
        <v>1120</v>
      </c>
      <c r="AM49" s="75">
        <v>1056</v>
      </c>
      <c r="AN49" s="75">
        <v>461</v>
      </c>
      <c r="AO49" s="75">
        <v>481</v>
      </c>
      <c r="AP49" s="75">
        <v>443</v>
      </c>
      <c r="AQ49" s="75">
        <v>507</v>
      </c>
      <c r="AR49" s="75">
        <v>760</v>
      </c>
      <c r="AS49" s="75">
        <v>630</v>
      </c>
      <c r="AT49" s="75">
        <v>887</v>
      </c>
      <c r="AU49" s="75">
        <v>1036</v>
      </c>
      <c r="AV49" s="75">
        <v>710</v>
      </c>
      <c r="AW49" s="75" t="s">
        <v>306</v>
      </c>
      <c r="AX49" s="75">
        <v>40</v>
      </c>
      <c r="AY49" s="75">
        <v>589</v>
      </c>
    </row>
    <row r="50" spans="1:51" x14ac:dyDescent="0.35">
      <c r="A50" s="31" t="s">
        <v>137</v>
      </c>
      <c r="B50" s="75" t="s">
        <v>257</v>
      </c>
      <c r="C50" s="75">
        <v>742</v>
      </c>
      <c r="D50" s="75">
        <v>473</v>
      </c>
      <c r="E50" s="75">
        <v>574</v>
      </c>
      <c r="F50" s="75">
        <v>526</v>
      </c>
      <c r="G50" s="75">
        <v>484</v>
      </c>
      <c r="H50" s="75">
        <v>492</v>
      </c>
      <c r="I50" s="75">
        <v>521</v>
      </c>
      <c r="J50" s="75">
        <v>804</v>
      </c>
      <c r="K50" s="75">
        <v>535</v>
      </c>
      <c r="L50" s="75">
        <v>397</v>
      </c>
      <c r="M50" s="75">
        <v>517</v>
      </c>
      <c r="N50" s="75">
        <v>389</v>
      </c>
      <c r="O50" s="75">
        <v>523</v>
      </c>
      <c r="P50" s="75">
        <v>512</v>
      </c>
      <c r="Q50" s="75">
        <v>68</v>
      </c>
      <c r="R50" s="75">
        <v>776</v>
      </c>
      <c r="S50" s="75">
        <v>488</v>
      </c>
      <c r="T50" s="75">
        <v>485</v>
      </c>
      <c r="U50" s="75">
        <v>549</v>
      </c>
      <c r="V50" s="75">
        <v>480</v>
      </c>
      <c r="W50" s="75">
        <v>465</v>
      </c>
      <c r="X50" s="75">
        <v>605</v>
      </c>
      <c r="Y50" s="75">
        <v>828</v>
      </c>
      <c r="Z50" s="75">
        <v>746</v>
      </c>
      <c r="AA50" s="75">
        <v>297</v>
      </c>
      <c r="AB50" s="75">
        <v>547</v>
      </c>
      <c r="AC50" s="75">
        <v>34</v>
      </c>
      <c r="AD50" s="75">
        <v>598</v>
      </c>
      <c r="AE50" s="75">
        <v>334</v>
      </c>
      <c r="AF50" s="75">
        <v>563</v>
      </c>
      <c r="AG50" s="75">
        <v>799</v>
      </c>
      <c r="AH50" s="75">
        <v>972</v>
      </c>
      <c r="AI50" s="75">
        <v>557</v>
      </c>
      <c r="AJ50" s="75">
        <v>424</v>
      </c>
      <c r="AK50" s="75">
        <v>584</v>
      </c>
      <c r="AL50" s="75">
        <v>1081</v>
      </c>
      <c r="AM50" s="75">
        <v>1017</v>
      </c>
      <c r="AN50" s="75">
        <v>421</v>
      </c>
      <c r="AO50" s="75">
        <v>441</v>
      </c>
      <c r="AP50" s="75">
        <v>409</v>
      </c>
      <c r="AQ50" s="75">
        <v>488</v>
      </c>
      <c r="AR50" s="75">
        <v>720</v>
      </c>
      <c r="AS50" s="75">
        <v>590</v>
      </c>
      <c r="AT50" s="75">
        <v>873</v>
      </c>
      <c r="AU50" s="75">
        <v>999</v>
      </c>
      <c r="AV50" s="75">
        <v>688</v>
      </c>
      <c r="AW50" s="75">
        <v>40</v>
      </c>
      <c r="AX50" s="75" t="s">
        <v>306</v>
      </c>
      <c r="AY50" s="75">
        <v>568</v>
      </c>
    </row>
    <row r="51" spans="1:51" ht="16" thickBot="1" x14ac:dyDescent="0.4">
      <c r="A51" s="34" t="s">
        <v>140</v>
      </c>
      <c r="B51" s="75" t="s">
        <v>258</v>
      </c>
      <c r="C51" s="75">
        <v>619</v>
      </c>
      <c r="D51" s="75">
        <v>499</v>
      </c>
      <c r="E51" s="75">
        <v>390</v>
      </c>
      <c r="F51" s="75">
        <v>475</v>
      </c>
      <c r="G51" s="75">
        <v>428</v>
      </c>
      <c r="H51" s="75">
        <v>425</v>
      </c>
      <c r="I51" s="75">
        <v>494</v>
      </c>
      <c r="J51" s="75">
        <v>752</v>
      </c>
      <c r="K51" s="75">
        <v>392</v>
      </c>
      <c r="L51" s="75">
        <v>183</v>
      </c>
      <c r="M51" s="75">
        <v>423</v>
      </c>
      <c r="N51" s="75">
        <v>212</v>
      </c>
      <c r="O51" s="75">
        <v>127</v>
      </c>
      <c r="P51" s="75">
        <v>227</v>
      </c>
      <c r="Q51" s="75">
        <v>538</v>
      </c>
      <c r="R51" s="75">
        <v>708</v>
      </c>
      <c r="S51" s="75">
        <v>350</v>
      </c>
      <c r="T51" s="75">
        <v>402</v>
      </c>
      <c r="U51" s="75">
        <v>497</v>
      </c>
      <c r="V51" s="75">
        <v>305</v>
      </c>
      <c r="W51" s="75">
        <v>490</v>
      </c>
      <c r="X51" s="75">
        <v>613</v>
      </c>
      <c r="Y51" s="75">
        <v>780</v>
      </c>
      <c r="Z51" s="75">
        <v>628</v>
      </c>
      <c r="AA51" s="75">
        <v>308</v>
      </c>
      <c r="AB51" s="75">
        <v>460</v>
      </c>
      <c r="AC51" s="75">
        <v>602</v>
      </c>
      <c r="AD51" s="75">
        <v>31</v>
      </c>
      <c r="AE51" s="75">
        <v>237</v>
      </c>
      <c r="AF51" s="75">
        <v>109</v>
      </c>
      <c r="AG51" s="75">
        <v>733</v>
      </c>
      <c r="AH51" s="75">
        <v>580</v>
      </c>
      <c r="AI51" s="75">
        <v>556</v>
      </c>
      <c r="AJ51" s="75">
        <v>264</v>
      </c>
      <c r="AK51" s="75">
        <v>139</v>
      </c>
      <c r="AL51" s="75">
        <v>818</v>
      </c>
      <c r="AM51" s="75">
        <v>737</v>
      </c>
      <c r="AN51" s="75">
        <v>439</v>
      </c>
      <c r="AO51" s="75">
        <v>441</v>
      </c>
      <c r="AP51" s="75">
        <v>263</v>
      </c>
      <c r="AQ51" s="75">
        <v>88</v>
      </c>
      <c r="AR51" s="75">
        <v>623</v>
      </c>
      <c r="AS51" s="75">
        <v>582</v>
      </c>
      <c r="AT51" s="75">
        <v>340</v>
      </c>
      <c r="AU51" s="75">
        <v>659</v>
      </c>
      <c r="AV51" s="75">
        <v>121</v>
      </c>
      <c r="AW51" s="75">
        <v>589</v>
      </c>
      <c r="AX51" s="75">
        <v>568</v>
      </c>
      <c r="AY51" s="75" t="s">
        <v>306</v>
      </c>
    </row>
    <row r="52" spans="1:51" x14ac:dyDescent="0.35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</row>
    <row r="53" spans="1:51" x14ac:dyDescent="0.35">
      <c r="A53" s="75">
        <v>0</v>
      </c>
      <c r="B53" s="75" t="s">
        <v>194</v>
      </c>
      <c r="C53" s="75" t="s">
        <v>198</v>
      </c>
      <c r="D53" s="75" t="s">
        <v>199</v>
      </c>
      <c r="E53" s="75" t="s">
        <v>200</v>
      </c>
      <c r="F53" s="75"/>
      <c r="G53" s="75" t="s">
        <v>298</v>
      </c>
      <c r="H53" s="75">
        <v>210</v>
      </c>
      <c r="I53" s="75" t="s">
        <v>268</v>
      </c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</row>
    <row r="54" spans="1:51" x14ac:dyDescent="0.35">
      <c r="A54" s="75" t="s">
        <v>262</v>
      </c>
      <c r="B54" s="75">
        <v>8750</v>
      </c>
      <c r="C54" s="75">
        <v>5822</v>
      </c>
      <c r="D54" s="75">
        <v>2928</v>
      </c>
      <c r="E54" s="75">
        <v>135</v>
      </c>
      <c r="F54" s="75"/>
      <c r="G54" s="75" t="s">
        <v>299</v>
      </c>
      <c r="H54" s="75">
        <v>150</v>
      </c>
      <c r="I54" s="75" t="s">
        <v>301</v>
      </c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</row>
    <row r="55" spans="1:51" x14ac:dyDescent="0.35">
      <c r="A55" s="75" t="s">
        <v>261</v>
      </c>
      <c r="B55" s="75">
        <v>8000</v>
      </c>
      <c r="C55" s="75">
        <v>4600</v>
      </c>
      <c r="D55" s="75">
        <v>3400</v>
      </c>
      <c r="E55" s="75">
        <v>165</v>
      </c>
      <c r="F55" s="75"/>
      <c r="G55" s="75" t="s">
        <v>300</v>
      </c>
      <c r="H55" s="75">
        <v>170</v>
      </c>
      <c r="I55" s="75" t="s">
        <v>302</v>
      </c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</row>
    <row r="56" spans="1:51" x14ac:dyDescent="0.35">
      <c r="A56" s="75" t="s">
        <v>263</v>
      </c>
      <c r="B56" s="75">
        <v>8800</v>
      </c>
      <c r="C56" s="75">
        <v>4560</v>
      </c>
      <c r="D56" s="75">
        <v>4240</v>
      </c>
      <c r="E56" s="75">
        <v>175</v>
      </c>
      <c r="F56" s="75"/>
      <c r="G56" s="75"/>
      <c r="H56" s="75"/>
      <c r="I56" s="75" t="s">
        <v>303</v>
      </c>
      <c r="J56" s="75"/>
      <c r="K56" s="75"/>
      <c r="L56" s="77"/>
      <c r="M56" s="116"/>
      <c r="N56" s="116"/>
      <c r="O56" s="116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</row>
    <row r="57" spans="1:51" x14ac:dyDescent="0.35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8"/>
      <c r="N57" s="77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7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</row>
    <row r="58" spans="1:51" x14ac:dyDescent="0.35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8"/>
      <c r="N58" s="77"/>
      <c r="O58" s="79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</row>
    <row r="59" spans="1:51" x14ac:dyDescent="0.35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7"/>
      <c r="O59" s="77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</row>
    <row r="60" spans="1:51" x14ac:dyDescent="0.3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5"/>
      <c r="N60" s="64"/>
      <c r="O60" s="64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4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</row>
    <row r="61" spans="1:51" x14ac:dyDescent="0.3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5"/>
      <c r="N61" s="64"/>
      <c r="O61" s="64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4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</row>
    <row r="62" spans="1:51" x14ac:dyDescent="0.3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8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4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</row>
    <row r="63" spans="1:51" x14ac:dyDescent="0.3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</row>
  </sheetData>
  <mergeCells count="1">
    <mergeCell ref="M56:O56"/>
  </mergeCells>
  <conditionalFormatting sqref="A51">
    <cfRule type="cellIs" dxfId="5" priority="2" operator="lessThan">
      <formula>0</formula>
    </cfRule>
  </conditionalFormatting>
  <conditionalFormatting sqref="AY1">
    <cfRule type="cellIs" dxfId="4" priority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A62"/>
  <sheetViews>
    <sheetView zoomScale="80" zoomScaleNormal="80" zoomScalePageLayoutView="80" workbookViewId="0">
      <selection activeCell="I34" sqref="I34"/>
    </sheetView>
  </sheetViews>
  <sheetFormatPr baseColWidth="10" defaultColWidth="4.9140625" defaultRowHeight="13" x14ac:dyDescent="0.3"/>
  <cols>
    <col min="1" max="1" width="9.9140625" style="62" customWidth="1"/>
    <col min="2" max="2" width="10.83203125" style="63" bestFit="1" customWidth="1"/>
    <col min="3" max="3" width="6" style="43" bestFit="1" customWidth="1"/>
    <col min="4" max="4" width="5.9140625" style="43" bestFit="1" customWidth="1"/>
    <col min="5" max="6" width="6.08203125" style="43" bestFit="1" customWidth="1"/>
    <col min="7" max="7" width="5.83203125" style="43" bestFit="1" customWidth="1"/>
    <col min="8" max="8" width="6" style="50" bestFit="1" customWidth="1"/>
    <col min="9" max="9" width="6.1640625" style="43" bestFit="1" customWidth="1"/>
    <col min="10" max="11" width="5.6640625" style="43" bestFit="1" customWidth="1"/>
    <col min="12" max="12" width="6" style="43" bestFit="1" customWidth="1"/>
    <col min="13" max="13" width="5.9140625" style="43" bestFit="1" customWidth="1"/>
    <col min="14" max="14" width="6" style="43" bestFit="1" customWidth="1"/>
    <col min="15" max="15" width="5.9140625" style="43" bestFit="1" customWidth="1"/>
    <col min="16" max="16" width="6.1640625" style="43" bestFit="1" customWidth="1"/>
    <col min="17" max="17" width="6.58203125" style="43" bestFit="1" customWidth="1"/>
    <col min="18" max="18" width="5.9140625" style="43" bestFit="1" customWidth="1"/>
    <col min="19" max="19" width="5.6640625" style="43" bestFit="1" customWidth="1"/>
    <col min="20" max="20" width="6.1640625" style="43" bestFit="1" customWidth="1"/>
    <col min="21" max="21" width="6" style="43" bestFit="1" customWidth="1"/>
    <col min="22" max="22" width="6.58203125" style="43" bestFit="1" customWidth="1"/>
    <col min="23" max="23" width="5.5" style="43" bestFit="1" customWidth="1"/>
    <col min="24" max="24" width="6.08203125" style="43" bestFit="1" customWidth="1"/>
    <col min="25" max="25" width="5.6640625" style="43" bestFit="1" customWidth="1"/>
    <col min="26" max="26" width="6.33203125" style="43" bestFit="1" customWidth="1"/>
    <col min="27" max="27" width="6.1640625" style="43" bestFit="1" customWidth="1"/>
    <col min="28" max="28" width="6" style="43" bestFit="1" customWidth="1"/>
    <col min="29" max="29" width="6.5" style="43" bestFit="1" customWidth="1"/>
    <col min="30" max="30" width="6.58203125" style="43" bestFit="1" customWidth="1"/>
    <col min="31" max="31" width="6" style="43" bestFit="1" customWidth="1"/>
    <col min="32" max="32" width="6.1640625" style="43" bestFit="1" customWidth="1"/>
    <col min="33" max="33" width="5.6640625" style="43" bestFit="1" customWidth="1"/>
    <col min="34" max="34" width="6" style="43" bestFit="1" customWidth="1"/>
    <col min="35" max="35" width="5.9140625" style="43" bestFit="1" customWidth="1"/>
    <col min="36" max="36" width="6" style="43" bestFit="1" customWidth="1"/>
    <col min="37" max="37" width="5.9140625" style="43" bestFit="1" customWidth="1"/>
    <col min="38" max="38" width="6.5" style="43" bestFit="1" customWidth="1"/>
    <col min="39" max="40" width="5.9140625" style="43" bestFit="1" customWidth="1"/>
    <col min="41" max="41" width="5.83203125" style="43" bestFit="1" customWidth="1"/>
    <col min="42" max="42" width="6.4140625" style="43" bestFit="1" customWidth="1"/>
    <col min="43" max="43" width="6.1640625" style="43" bestFit="1" customWidth="1"/>
    <col min="44" max="44" width="5.58203125" style="43" bestFit="1" customWidth="1"/>
    <col min="45" max="45" width="6" style="43" bestFit="1" customWidth="1"/>
    <col min="46" max="46" width="5.58203125" style="43" bestFit="1" customWidth="1"/>
    <col min="47" max="47" width="5.83203125" style="43" bestFit="1" customWidth="1"/>
    <col min="48" max="48" width="5.9140625" style="43" bestFit="1" customWidth="1"/>
    <col min="49" max="49" width="6.58203125" style="43" bestFit="1" customWidth="1"/>
    <col min="50" max="50" width="6.4140625" style="43" bestFit="1" customWidth="1"/>
    <col min="51" max="51" width="6.08203125" style="43" bestFit="1" customWidth="1"/>
    <col min="52" max="54" width="4.1640625" style="43" bestFit="1" customWidth="1"/>
    <col min="55" max="16384" width="4.9140625" style="43"/>
  </cols>
  <sheetData>
    <row r="1" spans="1:53" s="52" customFormat="1" ht="16.25" customHeight="1" thickBot="1" x14ac:dyDescent="0.35">
      <c r="A1" s="28"/>
      <c r="B1" s="51"/>
      <c r="C1" s="29" t="s">
        <v>107</v>
      </c>
      <c r="D1" s="30" t="s">
        <v>9</v>
      </c>
      <c r="E1" s="31" t="s">
        <v>12</v>
      </c>
      <c r="F1" s="32" t="s">
        <v>13</v>
      </c>
      <c r="G1" s="31" t="s">
        <v>17</v>
      </c>
      <c r="H1" s="31" t="s">
        <v>19</v>
      </c>
      <c r="I1" s="31" t="s">
        <v>22</v>
      </c>
      <c r="J1" s="29" t="s">
        <v>25</v>
      </c>
      <c r="K1" s="31" t="s">
        <v>28</v>
      </c>
      <c r="L1" s="31" t="s">
        <v>29</v>
      </c>
      <c r="M1" s="32" t="s">
        <v>33</v>
      </c>
      <c r="N1" s="32" t="s">
        <v>36</v>
      </c>
      <c r="O1" s="33" t="s">
        <v>39</v>
      </c>
      <c r="P1" s="31" t="s">
        <v>42</v>
      </c>
      <c r="Q1" s="33" t="s">
        <v>203</v>
      </c>
      <c r="R1" s="31" t="s">
        <v>47</v>
      </c>
      <c r="S1" s="31" t="s">
        <v>48</v>
      </c>
      <c r="T1" s="31" t="s">
        <v>52</v>
      </c>
      <c r="U1" s="31" t="s">
        <v>55</v>
      </c>
      <c r="V1" s="32" t="s">
        <v>58</v>
      </c>
      <c r="W1" s="31" t="s">
        <v>61</v>
      </c>
      <c r="X1" s="31" t="s">
        <v>64</v>
      </c>
      <c r="Y1" s="31" t="s">
        <v>65</v>
      </c>
      <c r="Z1" s="31" t="s">
        <v>202</v>
      </c>
      <c r="AA1" s="32" t="s">
        <v>72</v>
      </c>
      <c r="AB1" s="31" t="s">
        <v>75</v>
      </c>
      <c r="AC1" s="33" t="s">
        <v>78</v>
      </c>
      <c r="AD1" s="31" t="s">
        <v>81</v>
      </c>
      <c r="AE1" s="31" t="s">
        <v>84</v>
      </c>
      <c r="AF1" s="31" t="s">
        <v>85</v>
      </c>
      <c r="AG1" s="31" t="s">
        <v>89</v>
      </c>
      <c r="AH1" s="31" t="s">
        <v>92</v>
      </c>
      <c r="AI1" s="32" t="s">
        <v>95</v>
      </c>
      <c r="AJ1" s="32" t="s">
        <v>98</v>
      </c>
      <c r="AK1" s="31" t="s">
        <v>101</v>
      </c>
      <c r="AL1" s="31" t="s">
        <v>102</v>
      </c>
      <c r="AM1" s="32" t="s">
        <v>106</v>
      </c>
      <c r="AN1" s="32" t="s">
        <v>111</v>
      </c>
      <c r="AO1" s="31" t="s">
        <v>110</v>
      </c>
      <c r="AP1" s="31" t="s">
        <v>115</v>
      </c>
      <c r="AQ1" s="32" t="s">
        <v>116</v>
      </c>
      <c r="AR1" s="31" t="s">
        <v>118</v>
      </c>
      <c r="AS1" s="31" t="s">
        <v>122</v>
      </c>
      <c r="AT1" s="32" t="s">
        <v>201</v>
      </c>
      <c r="AU1" s="32" t="s">
        <v>128</v>
      </c>
      <c r="AV1" s="32" t="s">
        <v>131</v>
      </c>
      <c r="AW1" s="31" t="s">
        <v>134</v>
      </c>
      <c r="AX1" s="31" t="s">
        <v>137</v>
      </c>
      <c r="AY1" s="34" t="s">
        <v>140</v>
      </c>
    </row>
    <row r="2" spans="1:53" s="52" customFormat="1" ht="16.25" customHeight="1" thickBot="1" x14ac:dyDescent="0.35">
      <c r="A2" s="35"/>
      <c r="B2" s="53" t="s">
        <v>207</v>
      </c>
      <c r="C2" s="36" t="s">
        <v>180</v>
      </c>
      <c r="D2" s="37" t="s">
        <v>145</v>
      </c>
      <c r="E2" s="36" t="s">
        <v>146</v>
      </c>
      <c r="F2" s="36" t="s">
        <v>144</v>
      </c>
      <c r="G2" s="36" t="s">
        <v>147</v>
      </c>
      <c r="H2" s="36" t="s">
        <v>148</v>
      </c>
      <c r="I2" s="36" t="s">
        <v>149</v>
      </c>
      <c r="J2" s="36" t="s">
        <v>150</v>
      </c>
      <c r="K2" s="36" t="s">
        <v>151</v>
      </c>
      <c r="L2" s="36" t="s">
        <v>152</v>
      </c>
      <c r="M2" s="36" t="s">
        <v>153</v>
      </c>
      <c r="N2" s="36" t="s">
        <v>154</v>
      </c>
      <c r="O2" s="36" t="s">
        <v>155</v>
      </c>
      <c r="P2" s="36" t="s">
        <v>156</v>
      </c>
      <c r="Q2" s="36" t="s">
        <v>157</v>
      </c>
      <c r="R2" s="36" t="s">
        <v>158</v>
      </c>
      <c r="S2" s="36" t="s">
        <v>159</v>
      </c>
      <c r="T2" s="36" t="s">
        <v>160</v>
      </c>
      <c r="U2" s="36" t="s">
        <v>161</v>
      </c>
      <c r="V2" s="36" t="s">
        <v>162</v>
      </c>
      <c r="W2" s="36" t="s">
        <v>163</v>
      </c>
      <c r="X2" s="36" t="s">
        <v>164</v>
      </c>
      <c r="Y2" s="36" t="s">
        <v>165</v>
      </c>
      <c r="Z2" s="36" t="s">
        <v>166</v>
      </c>
      <c r="AA2" s="36" t="s">
        <v>167</v>
      </c>
      <c r="AB2" s="36" t="s">
        <v>168</v>
      </c>
      <c r="AC2" s="36" t="s">
        <v>169</v>
      </c>
      <c r="AD2" s="36" t="s">
        <v>170</v>
      </c>
      <c r="AE2" s="36" t="s">
        <v>171</v>
      </c>
      <c r="AF2" s="36" t="s">
        <v>172</v>
      </c>
      <c r="AG2" s="36" t="s">
        <v>173</v>
      </c>
      <c r="AH2" s="36" t="s">
        <v>174</v>
      </c>
      <c r="AI2" s="36" t="s">
        <v>175</v>
      </c>
      <c r="AJ2" s="36" t="s">
        <v>176</v>
      </c>
      <c r="AK2" s="36" t="s">
        <v>177</v>
      </c>
      <c r="AL2" s="36" t="s">
        <v>178</v>
      </c>
      <c r="AM2" s="36" t="s">
        <v>179</v>
      </c>
      <c r="AN2" s="36" t="s">
        <v>181</v>
      </c>
      <c r="AO2" s="36" t="s">
        <v>182</v>
      </c>
      <c r="AP2" s="36" t="s">
        <v>183</v>
      </c>
      <c r="AQ2" s="36" t="s">
        <v>184</v>
      </c>
      <c r="AR2" s="36" t="s">
        <v>185</v>
      </c>
      <c r="AS2" s="36" t="s">
        <v>186</v>
      </c>
      <c r="AT2" s="36" t="s">
        <v>187</v>
      </c>
      <c r="AU2" s="36" t="s">
        <v>188</v>
      </c>
      <c r="AV2" s="36" t="s">
        <v>189</v>
      </c>
      <c r="AW2" s="36" t="s">
        <v>190</v>
      </c>
      <c r="AX2" s="36" t="s">
        <v>191</v>
      </c>
      <c r="AY2" s="38" t="s">
        <v>192</v>
      </c>
    </row>
    <row r="3" spans="1:53" ht="15.65" customHeight="1" x14ac:dyDescent="0.3">
      <c r="A3" s="29" t="s">
        <v>107</v>
      </c>
      <c r="B3" s="54" t="s">
        <v>180</v>
      </c>
      <c r="C3" s="39">
        <v>0</v>
      </c>
      <c r="D3" s="40">
        <v>269</v>
      </c>
      <c r="E3" s="40">
        <v>236</v>
      </c>
      <c r="F3" s="40">
        <v>219</v>
      </c>
      <c r="G3" s="40">
        <v>269</v>
      </c>
      <c r="H3" s="40">
        <v>263</v>
      </c>
      <c r="I3" s="40">
        <v>221</v>
      </c>
      <c r="J3" s="40">
        <v>140</v>
      </c>
      <c r="K3" s="40">
        <v>251</v>
      </c>
      <c r="L3" s="40">
        <v>552</v>
      </c>
      <c r="M3" s="40">
        <v>245</v>
      </c>
      <c r="N3" s="40">
        <v>513</v>
      </c>
      <c r="O3" s="40">
        <v>496</v>
      </c>
      <c r="P3" s="40">
        <v>401</v>
      </c>
      <c r="Q3" s="40">
        <v>774</v>
      </c>
      <c r="R3" s="40">
        <v>97</v>
      </c>
      <c r="S3" s="40">
        <v>308</v>
      </c>
      <c r="T3" s="40">
        <v>279</v>
      </c>
      <c r="U3" s="40">
        <v>193</v>
      </c>
      <c r="V3" s="40">
        <v>347</v>
      </c>
      <c r="W3" s="40">
        <v>277</v>
      </c>
      <c r="X3" s="40">
        <v>169</v>
      </c>
      <c r="Y3" s="40">
        <v>166</v>
      </c>
      <c r="Z3" s="40">
        <v>10</v>
      </c>
      <c r="AA3" s="40">
        <v>523</v>
      </c>
      <c r="AB3" s="40">
        <v>205</v>
      </c>
      <c r="AC3" s="40">
        <v>759</v>
      </c>
      <c r="AD3" s="40">
        <v>627</v>
      </c>
      <c r="AE3" s="40">
        <v>645</v>
      </c>
      <c r="AF3" s="40">
        <v>722</v>
      </c>
      <c r="AG3" s="40">
        <v>118</v>
      </c>
      <c r="AH3" s="40">
        <v>394</v>
      </c>
      <c r="AI3" s="40">
        <v>192</v>
      </c>
      <c r="AJ3" s="40">
        <v>420</v>
      </c>
      <c r="AK3" s="40">
        <v>755</v>
      </c>
      <c r="AL3" s="40">
        <v>353</v>
      </c>
      <c r="AM3" s="40">
        <v>308</v>
      </c>
      <c r="AN3" s="40">
        <v>323</v>
      </c>
      <c r="AO3" s="41">
        <v>304</v>
      </c>
      <c r="AP3" s="41">
        <v>435</v>
      </c>
      <c r="AQ3" s="41">
        <v>640</v>
      </c>
      <c r="AR3" s="41">
        <v>32</v>
      </c>
      <c r="AS3" s="41">
        <v>166</v>
      </c>
      <c r="AT3" s="41">
        <v>893</v>
      </c>
      <c r="AU3" s="41">
        <v>348</v>
      </c>
      <c r="AV3" s="41">
        <v>656</v>
      </c>
      <c r="AW3" s="41">
        <v>781</v>
      </c>
      <c r="AX3" s="42">
        <v>742</v>
      </c>
      <c r="AY3" s="42">
        <v>619</v>
      </c>
    </row>
    <row r="4" spans="1:53" ht="15.65" customHeight="1" x14ac:dyDescent="0.3">
      <c r="A4" s="30" t="s">
        <v>9</v>
      </c>
      <c r="B4" s="55" t="s">
        <v>145</v>
      </c>
      <c r="C4" s="44">
        <v>269</v>
      </c>
      <c r="D4" s="45">
        <v>0</v>
      </c>
      <c r="E4" s="44">
        <v>180</v>
      </c>
      <c r="F4" s="44">
        <v>69</v>
      </c>
      <c r="G4" s="44">
        <v>78</v>
      </c>
      <c r="H4" s="44">
        <v>84</v>
      </c>
      <c r="I4" s="44">
        <v>53</v>
      </c>
      <c r="J4" s="44">
        <v>341</v>
      </c>
      <c r="K4" s="44">
        <v>145</v>
      </c>
      <c r="L4" s="44">
        <v>365</v>
      </c>
      <c r="M4" s="44">
        <v>103</v>
      </c>
      <c r="N4" s="44">
        <v>323</v>
      </c>
      <c r="O4" s="44">
        <v>375</v>
      </c>
      <c r="P4" s="44">
        <v>281</v>
      </c>
      <c r="Q4" s="44">
        <v>509</v>
      </c>
      <c r="R4" s="44">
        <v>308</v>
      </c>
      <c r="S4" s="44">
        <v>157</v>
      </c>
      <c r="T4" s="44">
        <v>104</v>
      </c>
      <c r="U4" s="44">
        <v>83</v>
      </c>
      <c r="V4" s="44">
        <v>198</v>
      </c>
      <c r="W4" s="44">
        <v>11</v>
      </c>
      <c r="X4" s="44">
        <v>145</v>
      </c>
      <c r="Y4" s="44">
        <v>367</v>
      </c>
      <c r="Z4" s="44">
        <v>273</v>
      </c>
      <c r="AA4" s="44">
        <v>291</v>
      </c>
      <c r="AB4" s="44">
        <v>101</v>
      </c>
      <c r="AC4" s="44">
        <v>489</v>
      </c>
      <c r="AD4" s="44">
        <v>519</v>
      </c>
      <c r="AE4" s="44">
        <v>434</v>
      </c>
      <c r="AF4" s="44">
        <v>581</v>
      </c>
      <c r="AG4" s="44">
        <v>332</v>
      </c>
      <c r="AH4" s="44">
        <v>571</v>
      </c>
      <c r="AI4" s="44">
        <v>87</v>
      </c>
      <c r="AJ4" s="44">
        <v>240</v>
      </c>
      <c r="AK4" s="44">
        <v>615</v>
      </c>
      <c r="AL4" s="44">
        <v>616</v>
      </c>
      <c r="AM4" s="44">
        <v>560</v>
      </c>
      <c r="AN4" s="44">
        <v>72</v>
      </c>
      <c r="AO4" s="46">
        <v>61</v>
      </c>
      <c r="AP4" s="46">
        <v>247</v>
      </c>
      <c r="AQ4" s="46">
        <v>484</v>
      </c>
      <c r="AR4" s="46">
        <v>247</v>
      </c>
      <c r="AS4" s="46">
        <v>122</v>
      </c>
      <c r="AT4" s="46">
        <v>828</v>
      </c>
      <c r="AU4" s="46">
        <v>566</v>
      </c>
      <c r="AV4" s="46">
        <v>581</v>
      </c>
      <c r="AW4" s="46">
        <v>513</v>
      </c>
      <c r="AX4" s="47">
        <v>473</v>
      </c>
      <c r="AY4" s="47">
        <v>499</v>
      </c>
      <c r="BA4" s="56"/>
    </row>
    <row r="5" spans="1:53" ht="15.65" customHeight="1" x14ac:dyDescent="0.3">
      <c r="A5" s="31" t="s">
        <v>12</v>
      </c>
      <c r="B5" s="54" t="s">
        <v>146</v>
      </c>
      <c r="C5" s="44">
        <v>236</v>
      </c>
      <c r="D5" s="44">
        <v>180</v>
      </c>
      <c r="E5" s="45">
        <v>0</v>
      </c>
      <c r="F5" s="44">
        <v>119</v>
      </c>
      <c r="G5" s="44">
        <v>112</v>
      </c>
      <c r="H5" s="44">
        <v>103</v>
      </c>
      <c r="I5" s="44">
        <v>141</v>
      </c>
      <c r="J5" s="44">
        <v>363</v>
      </c>
      <c r="K5" s="44">
        <v>41</v>
      </c>
      <c r="L5" s="44">
        <v>318</v>
      </c>
      <c r="M5" s="44">
        <v>78</v>
      </c>
      <c r="N5" s="44">
        <v>282</v>
      </c>
      <c r="O5" s="44">
        <v>264</v>
      </c>
      <c r="P5" s="44">
        <v>166</v>
      </c>
      <c r="Q5" s="44">
        <v>591</v>
      </c>
      <c r="R5" s="44">
        <v>320</v>
      </c>
      <c r="S5" s="44">
        <v>88</v>
      </c>
      <c r="T5" s="44">
        <v>97</v>
      </c>
      <c r="U5" s="44">
        <v>128</v>
      </c>
      <c r="V5" s="44">
        <v>116</v>
      </c>
      <c r="W5" s="44">
        <v>177</v>
      </c>
      <c r="X5" s="44">
        <v>237</v>
      </c>
      <c r="Y5" s="44">
        <v>391</v>
      </c>
      <c r="Z5" s="44">
        <v>244</v>
      </c>
      <c r="AA5" s="44">
        <v>310</v>
      </c>
      <c r="AB5" s="44">
        <v>89</v>
      </c>
      <c r="AC5" s="44">
        <v>598</v>
      </c>
      <c r="AD5" s="44">
        <v>401</v>
      </c>
      <c r="AE5" s="44">
        <v>416</v>
      </c>
      <c r="AF5" s="44">
        <v>489</v>
      </c>
      <c r="AG5" s="44">
        <v>345</v>
      </c>
      <c r="AH5" s="44">
        <v>409</v>
      </c>
      <c r="AI5" s="44">
        <v>190</v>
      </c>
      <c r="AJ5" s="44">
        <v>191</v>
      </c>
      <c r="AK5" s="44">
        <v>523</v>
      </c>
      <c r="AL5" s="44">
        <v>519</v>
      </c>
      <c r="AM5" s="44">
        <v>449</v>
      </c>
      <c r="AN5" s="44">
        <v>175</v>
      </c>
      <c r="AO5" s="46">
        <v>159</v>
      </c>
      <c r="AP5" s="46">
        <v>207</v>
      </c>
      <c r="AQ5" s="46">
        <v>405</v>
      </c>
      <c r="AR5" s="46">
        <v>235</v>
      </c>
      <c r="AS5" s="46">
        <v>206</v>
      </c>
      <c r="AT5" s="46">
        <v>690</v>
      </c>
      <c r="AU5" s="46">
        <v>425</v>
      </c>
      <c r="AV5" s="46">
        <v>444</v>
      </c>
      <c r="AW5" s="46">
        <v>612</v>
      </c>
      <c r="AX5" s="47">
        <v>574</v>
      </c>
      <c r="AY5" s="47">
        <v>390</v>
      </c>
      <c r="BA5" s="56"/>
    </row>
    <row r="6" spans="1:53" ht="15.65" customHeight="1" x14ac:dyDescent="0.3">
      <c r="A6" s="32" t="s">
        <v>13</v>
      </c>
      <c r="B6" s="54" t="s">
        <v>144</v>
      </c>
      <c r="C6" s="44">
        <v>219</v>
      </c>
      <c r="D6" s="44">
        <v>69</v>
      </c>
      <c r="E6" s="44">
        <v>119</v>
      </c>
      <c r="F6" s="45">
        <v>0</v>
      </c>
      <c r="G6" s="44">
        <v>55</v>
      </c>
      <c r="H6" s="44">
        <v>53</v>
      </c>
      <c r="I6" s="44">
        <v>23</v>
      </c>
      <c r="J6" s="44">
        <v>313</v>
      </c>
      <c r="K6" s="44">
        <v>91</v>
      </c>
      <c r="L6" s="44">
        <v>362</v>
      </c>
      <c r="M6" s="44">
        <v>53</v>
      </c>
      <c r="N6" s="44">
        <v>320</v>
      </c>
      <c r="O6" s="44">
        <v>348</v>
      </c>
      <c r="P6" s="44">
        <v>249</v>
      </c>
      <c r="Q6" s="44">
        <v>556</v>
      </c>
      <c r="R6" s="44">
        <v>275</v>
      </c>
      <c r="S6" s="44">
        <v>125</v>
      </c>
      <c r="T6" s="44">
        <v>76</v>
      </c>
      <c r="U6" s="44">
        <v>28</v>
      </c>
      <c r="V6" s="44">
        <v>171</v>
      </c>
      <c r="W6" s="44">
        <v>71</v>
      </c>
      <c r="X6" s="44">
        <v>140</v>
      </c>
      <c r="Y6" s="44">
        <v>341</v>
      </c>
      <c r="Z6" s="44">
        <v>224</v>
      </c>
      <c r="AA6" s="44">
        <v>311</v>
      </c>
      <c r="AB6" s="44">
        <v>33</v>
      </c>
      <c r="AC6" s="44">
        <v>544</v>
      </c>
      <c r="AD6" s="44">
        <v>491</v>
      </c>
      <c r="AE6" s="44">
        <v>444</v>
      </c>
      <c r="AF6" s="44">
        <v>564</v>
      </c>
      <c r="AG6" s="44">
        <v>300</v>
      </c>
      <c r="AH6" s="44">
        <v>502</v>
      </c>
      <c r="AI6" s="44">
        <v>81</v>
      </c>
      <c r="AJ6" s="44">
        <v>230</v>
      </c>
      <c r="AK6" s="44">
        <v>599</v>
      </c>
      <c r="AL6" s="44">
        <v>557</v>
      </c>
      <c r="AM6" s="44">
        <v>497</v>
      </c>
      <c r="AN6" s="44">
        <v>105</v>
      </c>
      <c r="AO6" s="46">
        <v>85</v>
      </c>
      <c r="AP6" s="46">
        <v>241</v>
      </c>
      <c r="AQ6" s="46">
        <v>472</v>
      </c>
      <c r="AR6" s="46">
        <v>202</v>
      </c>
      <c r="AS6" s="46">
        <v>109</v>
      </c>
      <c r="AT6" s="46">
        <v>793</v>
      </c>
      <c r="AU6" s="46">
        <v>498</v>
      </c>
      <c r="AV6" s="46">
        <v>546</v>
      </c>
      <c r="AW6" s="46">
        <v>565</v>
      </c>
      <c r="AX6" s="47">
        <v>526</v>
      </c>
      <c r="AY6" s="47">
        <v>475</v>
      </c>
      <c r="BA6" s="56"/>
    </row>
    <row r="7" spans="1:53" ht="15.65" customHeight="1" x14ac:dyDescent="0.3">
      <c r="A7" s="31" t="s">
        <v>17</v>
      </c>
      <c r="B7" s="54" t="s">
        <v>147</v>
      </c>
      <c r="C7" s="44">
        <v>269</v>
      </c>
      <c r="D7" s="44">
        <v>78</v>
      </c>
      <c r="E7" s="44">
        <v>112</v>
      </c>
      <c r="F7" s="44">
        <v>55</v>
      </c>
      <c r="G7" s="45">
        <v>0</v>
      </c>
      <c r="H7" s="44">
        <v>9</v>
      </c>
      <c r="I7" s="44">
        <v>68</v>
      </c>
      <c r="J7" s="44">
        <v>368</v>
      </c>
      <c r="K7" s="44">
        <v>72</v>
      </c>
      <c r="L7" s="44">
        <v>308</v>
      </c>
      <c r="M7" s="44">
        <v>36</v>
      </c>
      <c r="N7" s="44">
        <v>266</v>
      </c>
      <c r="O7" s="44">
        <v>302</v>
      </c>
      <c r="P7" s="44">
        <v>206</v>
      </c>
      <c r="Q7" s="44">
        <v>510</v>
      </c>
      <c r="R7" s="44">
        <v>329</v>
      </c>
      <c r="S7" s="44">
        <v>80</v>
      </c>
      <c r="T7" s="44">
        <v>27</v>
      </c>
      <c r="U7" s="44">
        <v>83</v>
      </c>
      <c r="V7" s="44">
        <v>124</v>
      </c>
      <c r="W7" s="44">
        <v>72</v>
      </c>
      <c r="X7" s="44">
        <v>192</v>
      </c>
      <c r="Y7" s="44">
        <v>395</v>
      </c>
      <c r="Z7" s="44">
        <v>275</v>
      </c>
      <c r="AA7" s="44">
        <v>256</v>
      </c>
      <c r="AB7" s="44">
        <v>65</v>
      </c>
      <c r="AC7" s="44">
        <v>505</v>
      </c>
      <c r="AD7" s="44">
        <v>446</v>
      </c>
      <c r="AE7" s="44">
        <v>389</v>
      </c>
      <c r="AF7" s="44">
        <v>514</v>
      </c>
      <c r="AG7" s="44">
        <v>354</v>
      </c>
      <c r="AH7" s="44">
        <v>517</v>
      </c>
      <c r="AI7" s="44">
        <v>131</v>
      </c>
      <c r="AJ7" s="44">
        <v>176</v>
      </c>
      <c r="AK7" s="44">
        <v>549</v>
      </c>
      <c r="AL7" s="44">
        <v>597</v>
      </c>
      <c r="AM7" s="44">
        <v>534</v>
      </c>
      <c r="AN7" s="44">
        <v>67</v>
      </c>
      <c r="AO7" s="46">
        <v>48</v>
      </c>
      <c r="AP7" s="46">
        <v>187</v>
      </c>
      <c r="AQ7" s="46">
        <v>420</v>
      </c>
      <c r="AR7" s="46">
        <v>255</v>
      </c>
      <c r="AS7" s="46">
        <v>162</v>
      </c>
      <c r="AT7" s="46">
        <v>752</v>
      </c>
      <c r="AU7" s="46">
        <v>524</v>
      </c>
      <c r="AV7" s="46">
        <v>506</v>
      </c>
      <c r="AW7" s="46">
        <v>523</v>
      </c>
      <c r="AX7" s="47">
        <v>484</v>
      </c>
      <c r="AY7" s="47">
        <v>428</v>
      </c>
      <c r="BA7" s="56"/>
    </row>
    <row r="8" spans="1:53" s="57" customFormat="1" ht="15.65" customHeight="1" x14ac:dyDescent="0.3">
      <c r="A8" s="31" t="s">
        <v>19</v>
      </c>
      <c r="B8" s="54" t="s">
        <v>148</v>
      </c>
      <c r="C8" s="44">
        <v>263</v>
      </c>
      <c r="D8" s="44">
        <v>84</v>
      </c>
      <c r="E8" s="44">
        <v>103</v>
      </c>
      <c r="F8" s="44">
        <v>53</v>
      </c>
      <c r="G8" s="44">
        <v>9</v>
      </c>
      <c r="H8" s="45">
        <v>0</v>
      </c>
      <c r="I8" s="44">
        <v>69</v>
      </c>
      <c r="J8" s="44">
        <v>365</v>
      </c>
      <c r="K8" s="44">
        <v>64</v>
      </c>
      <c r="L8" s="44">
        <v>309</v>
      </c>
      <c r="M8" s="44">
        <v>27</v>
      </c>
      <c r="N8" s="44">
        <v>267</v>
      </c>
      <c r="O8" s="44">
        <v>299</v>
      </c>
      <c r="P8" s="44">
        <v>202</v>
      </c>
      <c r="Q8" s="44">
        <v>517</v>
      </c>
      <c r="R8" s="44">
        <v>325</v>
      </c>
      <c r="S8" s="44">
        <v>76</v>
      </c>
      <c r="T8" s="44">
        <v>23</v>
      </c>
      <c r="U8" s="44">
        <v>80</v>
      </c>
      <c r="V8" s="44">
        <v>121</v>
      </c>
      <c r="W8" s="44">
        <v>79</v>
      </c>
      <c r="X8" s="44">
        <v>192</v>
      </c>
      <c r="Y8" s="44">
        <v>392</v>
      </c>
      <c r="Z8" s="44">
        <v>269</v>
      </c>
      <c r="AA8" s="44">
        <v>261</v>
      </c>
      <c r="AB8" s="44">
        <v>58</v>
      </c>
      <c r="AC8" s="44">
        <v>513</v>
      </c>
      <c r="AD8" s="44">
        <v>443</v>
      </c>
      <c r="AE8" s="44">
        <v>391</v>
      </c>
      <c r="AF8" s="44">
        <v>513</v>
      </c>
      <c r="AG8" s="44">
        <v>351</v>
      </c>
      <c r="AH8" s="44">
        <v>508</v>
      </c>
      <c r="AI8" s="44">
        <v>132</v>
      </c>
      <c r="AJ8" s="44">
        <v>177</v>
      </c>
      <c r="AK8" s="44">
        <v>547</v>
      </c>
      <c r="AL8" s="44">
        <v>589</v>
      </c>
      <c r="AM8" s="44">
        <v>525</v>
      </c>
      <c r="AN8" s="44">
        <v>76</v>
      </c>
      <c r="AO8" s="46">
        <v>57</v>
      </c>
      <c r="AP8" s="46">
        <v>188</v>
      </c>
      <c r="AQ8" s="46">
        <v>419</v>
      </c>
      <c r="AR8" s="46">
        <v>250</v>
      </c>
      <c r="AS8" s="46">
        <v>161</v>
      </c>
      <c r="AT8" s="46">
        <v>748</v>
      </c>
      <c r="AU8" s="46">
        <v>516</v>
      </c>
      <c r="AV8" s="46">
        <v>501</v>
      </c>
      <c r="AW8" s="46">
        <v>531</v>
      </c>
      <c r="AX8" s="47">
        <v>492</v>
      </c>
      <c r="AY8" s="47">
        <v>425</v>
      </c>
    </row>
    <row r="9" spans="1:53" ht="15.65" customHeight="1" x14ac:dyDescent="0.3">
      <c r="A9" s="31" t="s">
        <v>22</v>
      </c>
      <c r="B9" s="54" t="s">
        <v>149</v>
      </c>
      <c r="C9" s="44">
        <v>221</v>
      </c>
      <c r="D9" s="44">
        <v>53</v>
      </c>
      <c r="E9" s="44">
        <v>141</v>
      </c>
      <c r="F9" s="44">
        <v>23</v>
      </c>
      <c r="G9" s="44">
        <v>68</v>
      </c>
      <c r="H9" s="44">
        <v>69</v>
      </c>
      <c r="I9" s="45">
        <v>0</v>
      </c>
      <c r="J9" s="44">
        <v>305</v>
      </c>
      <c r="K9" s="44">
        <v>114</v>
      </c>
      <c r="L9" s="44">
        <v>376</v>
      </c>
      <c r="M9" s="44">
        <v>74</v>
      </c>
      <c r="N9" s="44">
        <v>334</v>
      </c>
      <c r="O9" s="44">
        <v>367</v>
      </c>
      <c r="P9" s="44">
        <v>269</v>
      </c>
      <c r="Q9" s="44">
        <v>553</v>
      </c>
      <c r="R9" s="44">
        <v>269</v>
      </c>
      <c r="S9" s="44">
        <v>144</v>
      </c>
      <c r="T9" s="44">
        <v>92</v>
      </c>
      <c r="U9" s="44">
        <v>29</v>
      </c>
      <c r="V9" s="44">
        <v>189</v>
      </c>
      <c r="W9" s="44">
        <v>58</v>
      </c>
      <c r="X9" s="44">
        <v>124</v>
      </c>
      <c r="Y9" s="44">
        <v>333</v>
      </c>
      <c r="Z9" s="44">
        <v>225</v>
      </c>
      <c r="AA9" s="44">
        <v>318</v>
      </c>
      <c r="AB9" s="44">
        <v>54</v>
      </c>
      <c r="AC9" s="44">
        <v>538</v>
      </c>
      <c r="AD9" s="44">
        <v>511</v>
      </c>
      <c r="AE9" s="44">
        <v>454</v>
      </c>
      <c r="AF9" s="44">
        <v>582</v>
      </c>
      <c r="AG9" s="44">
        <v>294</v>
      </c>
      <c r="AH9" s="44">
        <v>520</v>
      </c>
      <c r="AI9" s="44">
        <v>63</v>
      </c>
      <c r="AJ9" s="44">
        <v>245</v>
      </c>
      <c r="AK9" s="44">
        <v>616</v>
      </c>
      <c r="AL9" s="44">
        <v>564</v>
      </c>
      <c r="AM9" s="44">
        <v>507</v>
      </c>
      <c r="AN9" s="44">
        <v>104</v>
      </c>
      <c r="AO9" s="46">
        <v>86</v>
      </c>
      <c r="AP9" s="46">
        <v>255</v>
      </c>
      <c r="AQ9" s="46">
        <v>488</v>
      </c>
      <c r="AR9" s="46">
        <v>201</v>
      </c>
      <c r="AS9" s="46">
        <v>94</v>
      </c>
      <c r="AT9" s="46">
        <v>814</v>
      </c>
      <c r="AU9" s="46">
        <v>513</v>
      </c>
      <c r="AV9" s="46">
        <v>567</v>
      </c>
      <c r="AW9" s="46">
        <v>561</v>
      </c>
      <c r="AX9" s="47">
        <v>521</v>
      </c>
      <c r="AY9" s="47">
        <v>494</v>
      </c>
    </row>
    <row r="10" spans="1:53" ht="15.65" customHeight="1" x14ac:dyDescent="0.3">
      <c r="A10" s="29" t="s">
        <v>25</v>
      </c>
      <c r="B10" s="54" t="s">
        <v>150</v>
      </c>
      <c r="C10" s="44">
        <v>140</v>
      </c>
      <c r="D10" s="44">
        <v>341</v>
      </c>
      <c r="E10" s="44">
        <v>363</v>
      </c>
      <c r="F10" s="44">
        <v>313</v>
      </c>
      <c r="G10" s="44">
        <v>368</v>
      </c>
      <c r="H10" s="44">
        <v>365</v>
      </c>
      <c r="I10" s="44">
        <v>305</v>
      </c>
      <c r="J10" s="45">
        <v>0</v>
      </c>
      <c r="K10" s="44">
        <v>370</v>
      </c>
      <c r="L10" s="44">
        <v>669</v>
      </c>
      <c r="M10" s="44">
        <v>353</v>
      </c>
      <c r="N10" s="44">
        <v>629</v>
      </c>
      <c r="O10" s="44">
        <v>627</v>
      </c>
      <c r="P10" s="44">
        <v>530</v>
      </c>
      <c r="Q10" s="44">
        <v>845</v>
      </c>
      <c r="R10" s="44">
        <v>44</v>
      </c>
      <c r="S10" s="44">
        <v>424</v>
      </c>
      <c r="T10" s="44">
        <v>385</v>
      </c>
      <c r="U10" s="44">
        <v>285</v>
      </c>
      <c r="V10" s="44">
        <v>467</v>
      </c>
      <c r="W10" s="44">
        <v>350</v>
      </c>
      <c r="X10" s="44">
        <v>200</v>
      </c>
      <c r="Y10" s="44">
        <v>28</v>
      </c>
      <c r="Z10" s="44">
        <v>130</v>
      </c>
      <c r="AA10" s="44">
        <v>623</v>
      </c>
      <c r="AB10" s="44">
        <v>311</v>
      </c>
      <c r="AC10" s="44">
        <v>816</v>
      </c>
      <c r="AD10" s="44">
        <v>762</v>
      </c>
      <c r="AE10" s="44">
        <v>755</v>
      </c>
      <c r="AF10" s="44">
        <v>853</v>
      </c>
      <c r="AG10" s="44">
        <v>23</v>
      </c>
      <c r="AH10" s="44">
        <v>501</v>
      </c>
      <c r="AI10" s="44">
        <v>253</v>
      </c>
      <c r="AJ10" s="44">
        <v>536</v>
      </c>
      <c r="AK10" s="44">
        <v>886</v>
      </c>
      <c r="AL10" s="44">
        <v>375</v>
      </c>
      <c r="AM10" s="44">
        <v>359</v>
      </c>
      <c r="AN10" s="44">
        <v>407</v>
      </c>
      <c r="AO10" s="46">
        <v>391</v>
      </c>
      <c r="AP10" s="46">
        <v>549</v>
      </c>
      <c r="AQ10" s="46">
        <v>767</v>
      </c>
      <c r="AR10" s="46">
        <v>129</v>
      </c>
      <c r="AS10" s="46">
        <v>218</v>
      </c>
      <c r="AT10" s="48">
        <v>1033</v>
      </c>
      <c r="AU10" s="46">
        <v>433</v>
      </c>
      <c r="AV10" s="46">
        <v>794</v>
      </c>
      <c r="AW10" s="46">
        <v>844</v>
      </c>
      <c r="AX10" s="47">
        <v>804</v>
      </c>
      <c r="AY10" s="47">
        <v>752</v>
      </c>
    </row>
    <row r="11" spans="1:53" ht="15.65" customHeight="1" x14ac:dyDescent="0.3">
      <c r="A11" s="31" t="s">
        <v>28</v>
      </c>
      <c r="B11" s="54" t="s">
        <v>151</v>
      </c>
      <c r="C11" s="44">
        <v>251</v>
      </c>
      <c r="D11" s="44">
        <v>145</v>
      </c>
      <c r="E11" s="44">
        <v>41</v>
      </c>
      <c r="F11" s="44">
        <v>91</v>
      </c>
      <c r="G11" s="44">
        <v>72</v>
      </c>
      <c r="H11" s="44">
        <v>64</v>
      </c>
      <c r="I11" s="44">
        <v>114</v>
      </c>
      <c r="J11" s="44">
        <v>370</v>
      </c>
      <c r="K11" s="45">
        <v>0</v>
      </c>
      <c r="L11" s="44">
        <v>301</v>
      </c>
      <c r="M11" s="44">
        <v>42</v>
      </c>
      <c r="N11" s="44">
        <v>262</v>
      </c>
      <c r="O11" s="44">
        <v>264</v>
      </c>
      <c r="P11" s="44">
        <v>165</v>
      </c>
      <c r="Q11" s="44">
        <v>555</v>
      </c>
      <c r="R11" s="44">
        <v>328</v>
      </c>
      <c r="S11" s="44">
        <v>57</v>
      </c>
      <c r="T11" s="44">
        <v>55</v>
      </c>
      <c r="U11" s="44">
        <v>108</v>
      </c>
      <c r="V11" s="44">
        <v>97</v>
      </c>
      <c r="W11" s="44">
        <v>141</v>
      </c>
      <c r="X11" s="44">
        <v>224</v>
      </c>
      <c r="Y11" s="44">
        <v>398</v>
      </c>
      <c r="Z11" s="44">
        <v>259</v>
      </c>
      <c r="AA11" s="44">
        <v>279</v>
      </c>
      <c r="AB11" s="44">
        <v>69</v>
      </c>
      <c r="AC11" s="44">
        <v>559</v>
      </c>
      <c r="AD11" s="44">
        <v>406</v>
      </c>
      <c r="AE11" s="44">
        <v>394</v>
      </c>
      <c r="AF11" s="44">
        <v>486</v>
      </c>
      <c r="AG11" s="44">
        <v>353</v>
      </c>
      <c r="AH11" s="44">
        <v>450</v>
      </c>
      <c r="AI11" s="44">
        <v>170</v>
      </c>
      <c r="AJ11" s="44">
        <v>169</v>
      </c>
      <c r="AK11" s="44">
        <v>520</v>
      </c>
      <c r="AL11" s="44">
        <v>553</v>
      </c>
      <c r="AM11" s="44">
        <v>484</v>
      </c>
      <c r="AN11" s="44">
        <v>134</v>
      </c>
      <c r="AO11" s="46">
        <v>118</v>
      </c>
      <c r="AP11" s="46">
        <v>184</v>
      </c>
      <c r="AQ11" s="46">
        <v>398</v>
      </c>
      <c r="AR11" s="46">
        <v>246</v>
      </c>
      <c r="AS11" s="46">
        <v>192</v>
      </c>
      <c r="AT11" s="46">
        <v>703</v>
      </c>
      <c r="AU11" s="46">
        <v>464</v>
      </c>
      <c r="AV11" s="46">
        <v>456</v>
      </c>
      <c r="AW11" s="46">
        <v>573</v>
      </c>
      <c r="AX11" s="47">
        <v>535</v>
      </c>
      <c r="AY11" s="47">
        <v>392</v>
      </c>
    </row>
    <row r="12" spans="1:53" ht="15.65" customHeight="1" x14ac:dyDescent="0.3">
      <c r="A12" s="31" t="s">
        <v>29</v>
      </c>
      <c r="B12" s="54" t="s">
        <v>152</v>
      </c>
      <c r="C12" s="44">
        <v>552</v>
      </c>
      <c r="D12" s="44">
        <v>365</v>
      </c>
      <c r="E12" s="44">
        <v>318</v>
      </c>
      <c r="F12" s="44">
        <v>362</v>
      </c>
      <c r="G12" s="44">
        <v>308</v>
      </c>
      <c r="H12" s="44">
        <v>309</v>
      </c>
      <c r="I12" s="44">
        <v>376</v>
      </c>
      <c r="J12" s="44">
        <v>669</v>
      </c>
      <c r="K12" s="44">
        <v>301</v>
      </c>
      <c r="L12" s="45">
        <v>0</v>
      </c>
      <c r="M12" s="44">
        <v>317</v>
      </c>
      <c r="N12" s="44">
        <v>43</v>
      </c>
      <c r="O12" s="44">
        <v>132</v>
      </c>
      <c r="P12" s="44">
        <v>169</v>
      </c>
      <c r="Q12" s="44">
        <v>378</v>
      </c>
      <c r="R12" s="44">
        <v>628</v>
      </c>
      <c r="S12" s="44">
        <v>246</v>
      </c>
      <c r="T12" s="44">
        <v>287</v>
      </c>
      <c r="U12" s="44">
        <v>389</v>
      </c>
      <c r="V12" s="44">
        <v>204</v>
      </c>
      <c r="W12" s="44">
        <v>355</v>
      </c>
      <c r="X12" s="44">
        <v>500</v>
      </c>
      <c r="Y12" s="44">
        <v>698</v>
      </c>
      <c r="Z12" s="44">
        <v>560</v>
      </c>
      <c r="AA12" s="44">
        <v>126</v>
      </c>
      <c r="AB12" s="44">
        <v>359</v>
      </c>
      <c r="AC12" s="44">
        <v>430</v>
      </c>
      <c r="AD12" s="44">
        <v>212</v>
      </c>
      <c r="AE12" s="44">
        <v>106</v>
      </c>
      <c r="AF12" s="44">
        <v>227</v>
      </c>
      <c r="AG12" s="44">
        <v>653</v>
      </c>
      <c r="AH12" s="44">
        <v>634</v>
      </c>
      <c r="AI12" s="44">
        <v>439</v>
      </c>
      <c r="AJ12" s="44">
        <v>134</v>
      </c>
      <c r="AK12" s="44">
        <v>260</v>
      </c>
      <c r="AL12" s="44">
        <v>819</v>
      </c>
      <c r="AM12" s="44">
        <v>743</v>
      </c>
      <c r="AN12" s="44">
        <v>297</v>
      </c>
      <c r="AO12" s="46">
        <v>304</v>
      </c>
      <c r="AP12" s="46">
        <v>122</v>
      </c>
      <c r="AQ12" s="46">
        <v>128</v>
      </c>
      <c r="AR12" s="46">
        <v>547</v>
      </c>
      <c r="AS12" s="46">
        <v>470</v>
      </c>
      <c r="AT12" s="46">
        <v>519</v>
      </c>
      <c r="AU12" s="46">
        <v>689</v>
      </c>
      <c r="AV12" s="46">
        <v>300</v>
      </c>
      <c r="AW12" s="46">
        <v>423</v>
      </c>
      <c r="AX12" s="47">
        <v>397</v>
      </c>
      <c r="AY12" s="47">
        <v>183</v>
      </c>
    </row>
    <row r="13" spans="1:53" ht="15.65" customHeight="1" x14ac:dyDescent="0.3">
      <c r="A13" s="32" t="s">
        <v>33</v>
      </c>
      <c r="B13" s="54" t="s">
        <v>153</v>
      </c>
      <c r="C13" s="44">
        <v>245</v>
      </c>
      <c r="D13" s="44">
        <v>103</v>
      </c>
      <c r="E13" s="44">
        <v>78</v>
      </c>
      <c r="F13" s="44">
        <v>53</v>
      </c>
      <c r="G13" s="44">
        <v>36</v>
      </c>
      <c r="H13" s="44">
        <v>27</v>
      </c>
      <c r="I13" s="44">
        <v>74</v>
      </c>
      <c r="J13" s="44">
        <v>353</v>
      </c>
      <c r="K13" s="44">
        <v>42</v>
      </c>
      <c r="L13" s="44">
        <v>317</v>
      </c>
      <c r="M13" s="45">
        <v>0</v>
      </c>
      <c r="N13" s="44">
        <v>276</v>
      </c>
      <c r="O13" s="44">
        <v>295</v>
      </c>
      <c r="P13" s="44">
        <v>196</v>
      </c>
      <c r="Q13" s="44">
        <v>541</v>
      </c>
      <c r="R13" s="44">
        <v>312</v>
      </c>
      <c r="S13" s="44">
        <v>74</v>
      </c>
      <c r="T13" s="44">
        <v>35</v>
      </c>
      <c r="U13" s="44">
        <v>75</v>
      </c>
      <c r="V13" s="44">
        <v>120</v>
      </c>
      <c r="W13" s="44">
        <v>100</v>
      </c>
      <c r="X13" s="44">
        <v>191</v>
      </c>
      <c r="Y13" s="44">
        <v>381</v>
      </c>
      <c r="Z13" s="44">
        <v>252</v>
      </c>
      <c r="AA13" s="44">
        <v>278</v>
      </c>
      <c r="AB13" s="44">
        <v>42</v>
      </c>
      <c r="AC13" s="44">
        <v>538</v>
      </c>
      <c r="AD13" s="44">
        <v>439</v>
      </c>
      <c r="AE13" s="44">
        <v>403</v>
      </c>
      <c r="AF13" s="44">
        <v>514</v>
      </c>
      <c r="AG13" s="44">
        <v>338</v>
      </c>
      <c r="AH13" s="44">
        <v>482</v>
      </c>
      <c r="AI13" s="44">
        <v>133</v>
      </c>
      <c r="AJ13" s="44">
        <v>184</v>
      </c>
      <c r="AK13" s="44">
        <v>548</v>
      </c>
      <c r="AL13" s="44">
        <v>565</v>
      </c>
      <c r="AM13" s="44">
        <v>500</v>
      </c>
      <c r="AN13" s="44">
        <v>102</v>
      </c>
      <c r="AO13" s="46">
        <v>84</v>
      </c>
      <c r="AP13" s="46">
        <v>196</v>
      </c>
      <c r="AQ13" s="46">
        <v>422</v>
      </c>
      <c r="AR13" s="46">
        <v>234</v>
      </c>
      <c r="AS13" s="46">
        <v>159</v>
      </c>
      <c r="AT13" s="46">
        <v>740</v>
      </c>
      <c r="AU13" s="46">
        <v>489</v>
      </c>
      <c r="AV13" s="46">
        <v>493</v>
      </c>
      <c r="AW13" s="46">
        <v>556</v>
      </c>
      <c r="AX13" s="47">
        <v>517</v>
      </c>
      <c r="AY13" s="47">
        <v>423</v>
      </c>
    </row>
    <row r="14" spans="1:53" ht="15.65" customHeight="1" x14ac:dyDescent="0.3">
      <c r="A14" s="32" t="s">
        <v>36</v>
      </c>
      <c r="B14" s="54" t="s">
        <v>154</v>
      </c>
      <c r="C14" s="44">
        <v>513</v>
      </c>
      <c r="D14" s="44">
        <v>323</v>
      </c>
      <c r="E14" s="44">
        <v>282</v>
      </c>
      <c r="F14" s="44">
        <v>320</v>
      </c>
      <c r="G14" s="44">
        <v>266</v>
      </c>
      <c r="H14" s="44">
        <v>267</v>
      </c>
      <c r="I14" s="44">
        <v>334</v>
      </c>
      <c r="J14" s="44">
        <v>629</v>
      </c>
      <c r="K14" s="44">
        <v>262</v>
      </c>
      <c r="L14" s="44">
        <v>43</v>
      </c>
      <c r="M14" s="44">
        <v>276</v>
      </c>
      <c r="N14" s="45">
        <v>0</v>
      </c>
      <c r="O14" s="44">
        <v>134</v>
      </c>
      <c r="P14" s="44">
        <v>143</v>
      </c>
      <c r="Q14" s="44">
        <v>378</v>
      </c>
      <c r="R14" s="44">
        <v>588</v>
      </c>
      <c r="S14" s="44">
        <v>206</v>
      </c>
      <c r="T14" s="44">
        <v>245</v>
      </c>
      <c r="U14" s="44">
        <v>347</v>
      </c>
      <c r="V14" s="44">
        <v>166</v>
      </c>
      <c r="W14" s="44">
        <v>312</v>
      </c>
      <c r="X14" s="44">
        <v>457</v>
      </c>
      <c r="Y14" s="44">
        <v>657</v>
      </c>
      <c r="Z14" s="44">
        <v>521</v>
      </c>
      <c r="AA14" s="44">
        <v>101</v>
      </c>
      <c r="AB14" s="44">
        <v>318</v>
      </c>
      <c r="AC14" s="44">
        <v>422</v>
      </c>
      <c r="AD14" s="44">
        <v>240</v>
      </c>
      <c r="AE14" s="44">
        <v>135</v>
      </c>
      <c r="AF14" s="44">
        <v>267</v>
      </c>
      <c r="AG14" s="44">
        <v>613</v>
      </c>
      <c r="AH14" s="44">
        <v>616</v>
      </c>
      <c r="AI14" s="44">
        <v>396</v>
      </c>
      <c r="AJ14" s="44">
        <v>93</v>
      </c>
      <c r="AK14" s="44">
        <v>300</v>
      </c>
      <c r="AL14" s="44">
        <v>789</v>
      </c>
      <c r="AM14" s="44">
        <v>714</v>
      </c>
      <c r="AN14" s="44">
        <v>254</v>
      </c>
      <c r="AO14" s="46">
        <v>262</v>
      </c>
      <c r="AP14" s="46">
        <v>80</v>
      </c>
      <c r="AQ14" s="46">
        <v>168</v>
      </c>
      <c r="AR14" s="46">
        <v>507</v>
      </c>
      <c r="AS14" s="46">
        <v>428</v>
      </c>
      <c r="AT14" s="46">
        <v>551</v>
      </c>
      <c r="AU14" s="46">
        <v>665</v>
      </c>
      <c r="AV14" s="46">
        <v>325</v>
      </c>
      <c r="AW14" s="46">
        <v>419</v>
      </c>
      <c r="AX14" s="47">
        <v>389</v>
      </c>
      <c r="AY14" s="47">
        <v>212</v>
      </c>
    </row>
    <row r="15" spans="1:53" ht="15.65" customHeight="1" x14ac:dyDescent="0.3">
      <c r="A15" s="33" t="s">
        <v>39</v>
      </c>
      <c r="B15" s="54" t="s">
        <v>155</v>
      </c>
      <c r="C15" s="44">
        <v>496</v>
      </c>
      <c r="D15" s="44">
        <v>375</v>
      </c>
      <c r="E15" s="44">
        <v>264</v>
      </c>
      <c r="F15" s="44">
        <v>348</v>
      </c>
      <c r="G15" s="44">
        <v>302</v>
      </c>
      <c r="H15" s="44">
        <v>299</v>
      </c>
      <c r="I15" s="44">
        <v>367</v>
      </c>
      <c r="J15" s="44">
        <v>627</v>
      </c>
      <c r="K15" s="44">
        <v>264</v>
      </c>
      <c r="L15" s="44">
        <v>132</v>
      </c>
      <c r="M15" s="44">
        <v>295</v>
      </c>
      <c r="N15" s="44">
        <v>134</v>
      </c>
      <c r="O15" s="45">
        <v>0</v>
      </c>
      <c r="P15" s="44">
        <v>100</v>
      </c>
      <c r="Q15" s="44">
        <v>508</v>
      </c>
      <c r="R15" s="44">
        <v>584</v>
      </c>
      <c r="S15" s="44">
        <v>223</v>
      </c>
      <c r="T15" s="44">
        <v>276</v>
      </c>
      <c r="U15" s="44">
        <v>370</v>
      </c>
      <c r="V15" s="44">
        <v>178</v>
      </c>
      <c r="W15" s="44">
        <v>366</v>
      </c>
      <c r="X15" s="44">
        <v>486</v>
      </c>
      <c r="Y15" s="44">
        <v>655</v>
      </c>
      <c r="Z15" s="44">
        <v>505</v>
      </c>
      <c r="AA15" s="44">
        <v>233</v>
      </c>
      <c r="AB15" s="44">
        <v>332</v>
      </c>
      <c r="AC15" s="44">
        <v>555</v>
      </c>
      <c r="AD15" s="44">
        <v>144</v>
      </c>
      <c r="AE15" s="44">
        <v>230</v>
      </c>
      <c r="AF15" s="44">
        <v>226</v>
      </c>
      <c r="AG15" s="44">
        <v>608</v>
      </c>
      <c r="AH15" s="44">
        <v>513</v>
      </c>
      <c r="AI15" s="44">
        <v>429</v>
      </c>
      <c r="AJ15" s="44">
        <v>149</v>
      </c>
      <c r="AK15" s="44">
        <v>259</v>
      </c>
      <c r="AL15" s="44">
        <v>721</v>
      </c>
      <c r="AM15" s="44">
        <v>642</v>
      </c>
      <c r="AN15" s="44">
        <v>319</v>
      </c>
      <c r="AO15" s="46">
        <v>318</v>
      </c>
      <c r="AP15" s="46">
        <v>152</v>
      </c>
      <c r="AQ15" s="46">
        <v>150</v>
      </c>
      <c r="AR15" s="46">
        <v>499</v>
      </c>
      <c r="AS15" s="46">
        <v>455</v>
      </c>
      <c r="AT15" s="46">
        <v>455</v>
      </c>
      <c r="AU15" s="46">
        <v>577</v>
      </c>
      <c r="AV15" s="46">
        <v>211</v>
      </c>
      <c r="AW15" s="46">
        <v>551</v>
      </c>
      <c r="AX15" s="47">
        <v>523</v>
      </c>
      <c r="AY15" s="47">
        <v>127</v>
      </c>
    </row>
    <row r="16" spans="1:53" ht="15.65" customHeight="1" x14ac:dyDescent="0.3">
      <c r="A16" s="31" t="s">
        <v>42</v>
      </c>
      <c r="B16" s="54" t="s">
        <v>156</v>
      </c>
      <c r="C16" s="44">
        <v>401</v>
      </c>
      <c r="D16" s="44">
        <v>281</v>
      </c>
      <c r="E16" s="44">
        <v>166</v>
      </c>
      <c r="F16" s="44">
        <v>249</v>
      </c>
      <c r="G16" s="44">
        <v>206</v>
      </c>
      <c r="H16" s="44">
        <v>202</v>
      </c>
      <c r="I16" s="44">
        <v>269</v>
      </c>
      <c r="J16" s="44">
        <v>530</v>
      </c>
      <c r="K16" s="44">
        <v>165</v>
      </c>
      <c r="L16" s="44">
        <v>169</v>
      </c>
      <c r="M16" s="44">
        <v>196</v>
      </c>
      <c r="N16" s="44">
        <v>143</v>
      </c>
      <c r="O16" s="44">
        <v>100</v>
      </c>
      <c r="P16" s="45">
        <v>0</v>
      </c>
      <c r="Q16" s="44">
        <v>510</v>
      </c>
      <c r="R16" s="44">
        <v>486</v>
      </c>
      <c r="S16" s="44">
        <v>126</v>
      </c>
      <c r="T16" s="44">
        <v>179</v>
      </c>
      <c r="U16" s="44">
        <v>271</v>
      </c>
      <c r="V16" s="44">
        <v>83</v>
      </c>
      <c r="W16" s="44">
        <v>273</v>
      </c>
      <c r="X16" s="44">
        <v>387</v>
      </c>
      <c r="Y16" s="44">
        <v>558</v>
      </c>
      <c r="Z16" s="44">
        <v>410</v>
      </c>
      <c r="AA16" s="44">
        <v>216</v>
      </c>
      <c r="AB16" s="44">
        <v>233</v>
      </c>
      <c r="AC16" s="44">
        <v>541</v>
      </c>
      <c r="AD16" s="44">
        <v>242</v>
      </c>
      <c r="AE16" s="44">
        <v>274</v>
      </c>
      <c r="AF16" s="44">
        <v>323</v>
      </c>
      <c r="AG16" s="44">
        <v>511</v>
      </c>
      <c r="AH16" s="44">
        <v>474</v>
      </c>
      <c r="AI16" s="44">
        <v>330</v>
      </c>
      <c r="AJ16" s="44">
        <v>90</v>
      </c>
      <c r="AK16" s="44">
        <v>357</v>
      </c>
      <c r="AL16" s="44">
        <v>651</v>
      </c>
      <c r="AM16" s="44">
        <v>574</v>
      </c>
      <c r="AN16" s="44">
        <v>231</v>
      </c>
      <c r="AO16" s="46">
        <v>228</v>
      </c>
      <c r="AP16" s="46">
        <v>103</v>
      </c>
      <c r="AQ16" s="46">
        <v>239</v>
      </c>
      <c r="AR16" s="46">
        <v>402</v>
      </c>
      <c r="AS16" s="46">
        <v>355</v>
      </c>
      <c r="AT16" s="46">
        <v>547</v>
      </c>
      <c r="AU16" s="46">
        <v>522</v>
      </c>
      <c r="AV16" s="46">
        <v>300</v>
      </c>
      <c r="AW16" s="46">
        <v>545</v>
      </c>
      <c r="AX16" s="47">
        <v>512</v>
      </c>
      <c r="AY16" s="47">
        <v>227</v>
      </c>
    </row>
    <row r="17" spans="1:51" ht="15.65" customHeight="1" x14ac:dyDescent="0.3">
      <c r="A17" s="33" t="s">
        <v>203</v>
      </c>
      <c r="B17" s="54" t="s">
        <v>157</v>
      </c>
      <c r="C17" s="44">
        <v>774</v>
      </c>
      <c r="D17" s="44">
        <v>509</v>
      </c>
      <c r="E17" s="44">
        <v>591</v>
      </c>
      <c r="F17" s="44">
        <v>556</v>
      </c>
      <c r="G17" s="44">
        <v>510</v>
      </c>
      <c r="H17" s="44">
        <v>517</v>
      </c>
      <c r="I17" s="44">
        <v>553</v>
      </c>
      <c r="J17" s="44">
        <v>845</v>
      </c>
      <c r="K17" s="44">
        <v>555</v>
      </c>
      <c r="L17" s="44">
        <v>378</v>
      </c>
      <c r="M17" s="44">
        <v>541</v>
      </c>
      <c r="N17" s="44">
        <v>378</v>
      </c>
      <c r="O17" s="44">
        <v>508</v>
      </c>
      <c r="P17" s="44">
        <v>510</v>
      </c>
      <c r="Q17" s="45">
        <v>0</v>
      </c>
      <c r="R17" s="44">
        <v>815</v>
      </c>
      <c r="S17" s="44">
        <v>504</v>
      </c>
      <c r="T17" s="44">
        <v>507</v>
      </c>
      <c r="U17" s="44">
        <v>581</v>
      </c>
      <c r="V17" s="44">
        <v>490</v>
      </c>
      <c r="W17" s="44">
        <v>500</v>
      </c>
      <c r="X17" s="44">
        <v>646</v>
      </c>
      <c r="Y17" s="44">
        <v>870</v>
      </c>
      <c r="Z17" s="44">
        <v>779</v>
      </c>
      <c r="AA17" s="44">
        <v>295</v>
      </c>
      <c r="AB17" s="44">
        <v>574</v>
      </c>
      <c r="AC17" s="44">
        <v>93</v>
      </c>
      <c r="AD17" s="44">
        <v>569</v>
      </c>
      <c r="AE17" s="44">
        <v>301</v>
      </c>
      <c r="AF17" s="44">
        <v>522</v>
      </c>
      <c r="AG17" s="44">
        <v>838</v>
      </c>
      <c r="AH17" s="44">
        <v>979</v>
      </c>
      <c r="AI17" s="44">
        <v>595</v>
      </c>
      <c r="AJ17" s="44">
        <v>426</v>
      </c>
      <c r="AK17" s="44">
        <v>541</v>
      </c>
      <c r="AL17" s="44">
        <v>1105</v>
      </c>
      <c r="AM17" s="44">
        <v>1039</v>
      </c>
      <c r="AN17" s="44">
        <v>451</v>
      </c>
      <c r="AO17" s="46">
        <v>470</v>
      </c>
      <c r="AP17" s="46">
        <v>411</v>
      </c>
      <c r="AQ17" s="46">
        <v>454</v>
      </c>
      <c r="AR17" s="46">
        <v>754</v>
      </c>
      <c r="AS17" s="46">
        <v>629</v>
      </c>
      <c r="AT17" s="46">
        <v>830</v>
      </c>
      <c r="AU17" s="46">
        <v>1013</v>
      </c>
      <c r="AV17" s="46">
        <v>658</v>
      </c>
      <c r="AW17" s="46">
        <v>59</v>
      </c>
      <c r="AX17" s="47">
        <v>68</v>
      </c>
      <c r="AY17" s="47">
        <v>538</v>
      </c>
    </row>
    <row r="18" spans="1:51" ht="15.65" customHeight="1" x14ac:dyDescent="0.3">
      <c r="A18" s="31" t="s">
        <v>47</v>
      </c>
      <c r="B18" s="54" t="s">
        <v>158</v>
      </c>
      <c r="C18" s="44">
        <v>97</v>
      </c>
      <c r="D18" s="44">
        <v>308</v>
      </c>
      <c r="E18" s="44">
        <v>320</v>
      </c>
      <c r="F18" s="44">
        <v>275</v>
      </c>
      <c r="G18" s="44">
        <v>329</v>
      </c>
      <c r="H18" s="44">
        <v>325</v>
      </c>
      <c r="I18" s="44">
        <v>269</v>
      </c>
      <c r="J18" s="44">
        <v>44</v>
      </c>
      <c r="K18" s="44">
        <v>328</v>
      </c>
      <c r="L18" s="44">
        <v>628</v>
      </c>
      <c r="M18" s="44">
        <v>312</v>
      </c>
      <c r="N18" s="44">
        <v>588</v>
      </c>
      <c r="O18" s="44">
        <v>584</v>
      </c>
      <c r="P18" s="44">
        <v>486</v>
      </c>
      <c r="Q18" s="44">
        <v>815</v>
      </c>
      <c r="R18" s="45">
        <v>0</v>
      </c>
      <c r="S18" s="44">
        <v>382</v>
      </c>
      <c r="T18" s="44">
        <v>345</v>
      </c>
      <c r="U18" s="44">
        <v>247</v>
      </c>
      <c r="V18" s="44">
        <v>425</v>
      </c>
      <c r="W18" s="44">
        <v>317</v>
      </c>
      <c r="X18" s="44">
        <v>173</v>
      </c>
      <c r="Y18" s="44">
        <v>72</v>
      </c>
      <c r="Z18" s="44">
        <v>87</v>
      </c>
      <c r="AA18" s="44">
        <v>585</v>
      </c>
      <c r="AB18" s="44">
        <v>271</v>
      </c>
      <c r="AC18" s="44">
        <v>789</v>
      </c>
      <c r="AD18" s="44">
        <v>718</v>
      </c>
      <c r="AE18" s="44">
        <v>716</v>
      </c>
      <c r="AF18" s="44">
        <v>809</v>
      </c>
      <c r="AG18" s="44">
        <v>25</v>
      </c>
      <c r="AH18" s="44">
        <v>470</v>
      </c>
      <c r="AI18" s="44">
        <v>221</v>
      </c>
      <c r="AJ18" s="44">
        <v>495</v>
      </c>
      <c r="AK18" s="44">
        <v>842</v>
      </c>
      <c r="AL18" s="44">
        <v>370</v>
      </c>
      <c r="AM18" s="44">
        <v>344</v>
      </c>
      <c r="AN18" s="44">
        <v>372</v>
      </c>
      <c r="AO18" s="46">
        <v>355</v>
      </c>
      <c r="AP18" s="46">
        <v>508</v>
      </c>
      <c r="AQ18" s="46">
        <v>724</v>
      </c>
      <c r="AR18" s="46">
        <v>85</v>
      </c>
      <c r="AS18" s="46">
        <v>187</v>
      </c>
      <c r="AT18" s="46">
        <v>989</v>
      </c>
      <c r="AU18" s="46">
        <v>408</v>
      </c>
      <c r="AV18" s="46">
        <v>750</v>
      </c>
      <c r="AW18" s="46">
        <v>816</v>
      </c>
      <c r="AX18" s="47">
        <v>776</v>
      </c>
      <c r="AY18" s="47">
        <v>708</v>
      </c>
    </row>
    <row r="19" spans="1:51" ht="15.65" customHeight="1" x14ac:dyDescent="0.3">
      <c r="A19" s="31" t="s">
        <v>48</v>
      </c>
      <c r="B19" s="54" t="s">
        <v>159</v>
      </c>
      <c r="C19" s="44">
        <v>308</v>
      </c>
      <c r="D19" s="44">
        <v>157</v>
      </c>
      <c r="E19" s="44">
        <v>88</v>
      </c>
      <c r="F19" s="44">
        <v>125</v>
      </c>
      <c r="G19" s="44">
        <v>80</v>
      </c>
      <c r="H19" s="44">
        <v>76</v>
      </c>
      <c r="I19" s="44">
        <v>144</v>
      </c>
      <c r="J19" s="44">
        <v>424</v>
      </c>
      <c r="K19" s="44">
        <v>57</v>
      </c>
      <c r="L19" s="44">
        <v>246</v>
      </c>
      <c r="M19" s="44">
        <v>74</v>
      </c>
      <c r="N19" s="44">
        <v>206</v>
      </c>
      <c r="O19" s="44">
        <v>223</v>
      </c>
      <c r="P19" s="44">
        <v>126</v>
      </c>
      <c r="Q19" s="44">
        <v>504</v>
      </c>
      <c r="R19" s="44">
        <v>382</v>
      </c>
      <c r="S19" s="45">
        <v>0</v>
      </c>
      <c r="T19" s="44">
        <v>53</v>
      </c>
      <c r="U19" s="44">
        <v>149</v>
      </c>
      <c r="V19" s="44">
        <v>46</v>
      </c>
      <c r="W19" s="44">
        <v>149</v>
      </c>
      <c r="X19" s="44">
        <v>265</v>
      </c>
      <c r="Y19" s="44">
        <v>452</v>
      </c>
      <c r="Z19" s="44">
        <v>316</v>
      </c>
      <c r="AA19" s="44">
        <v>223</v>
      </c>
      <c r="AB19" s="44">
        <v>115</v>
      </c>
      <c r="AC19" s="44">
        <v>513</v>
      </c>
      <c r="AD19" s="44">
        <v>367</v>
      </c>
      <c r="AE19" s="44">
        <v>336</v>
      </c>
      <c r="AF19" s="44">
        <v>440</v>
      </c>
      <c r="AG19" s="44">
        <v>408</v>
      </c>
      <c r="AH19" s="44">
        <v>487</v>
      </c>
      <c r="AI19" s="44">
        <v>206</v>
      </c>
      <c r="AJ19" s="44">
        <v>113</v>
      </c>
      <c r="AK19" s="44">
        <v>474</v>
      </c>
      <c r="AL19" s="44">
        <v>607</v>
      </c>
      <c r="AM19" s="44">
        <v>537</v>
      </c>
      <c r="AN19" s="44">
        <v>118</v>
      </c>
      <c r="AO19" s="46">
        <v>109</v>
      </c>
      <c r="AP19" s="46">
        <v>127</v>
      </c>
      <c r="AQ19" s="46">
        <v>348</v>
      </c>
      <c r="AR19" s="46">
        <v>301</v>
      </c>
      <c r="AS19" s="46">
        <v>233</v>
      </c>
      <c r="AT19" s="46">
        <v>672</v>
      </c>
      <c r="AU19" s="46">
        <v>510</v>
      </c>
      <c r="AV19" s="46">
        <v>425</v>
      </c>
      <c r="AW19" s="46">
        <v>526</v>
      </c>
      <c r="AX19" s="47">
        <v>488</v>
      </c>
      <c r="AY19" s="47">
        <v>350</v>
      </c>
    </row>
    <row r="20" spans="1:51" ht="15.65" customHeight="1" x14ac:dyDescent="0.3">
      <c r="A20" s="31" t="s">
        <v>52</v>
      </c>
      <c r="B20" s="54" t="s">
        <v>160</v>
      </c>
      <c r="C20" s="44">
        <v>279</v>
      </c>
      <c r="D20" s="44">
        <v>104</v>
      </c>
      <c r="E20" s="44">
        <v>97</v>
      </c>
      <c r="F20" s="44">
        <v>76</v>
      </c>
      <c r="G20" s="44">
        <v>27</v>
      </c>
      <c r="H20" s="44">
        <v>23</v>
      </c>
      <c r="I20" s="44">
        <v>92</v>
      </c>
      <c r="J20" s="44">
        <v>385</v>
      </c>
      <c r="K20" s="44">
        <v>55</v>
      </c>
      <c r="L20" s="44">
        <v>287</v>
      </c>
      <c r="M20" s="44">
        <v>35</v>
      </c>
      <c r="N20" s="44">
        <v>245</v>
      </c>
      <c r="O20" s="44">
        <v>276</v>
      </c>
      <c r="P20" s="44">
        <v>179</v>
      </c>
      <c r="Q20" s="44">
        <v>507</v>
      </c>
      <c r="R20" s="44">
        <v>345</v>
      </c>
      <c r="S20" s="44">
        <v>53</v>
      </c>
      <c r="T20" s="45">
        <v>0</v>
      </c>
      <c r="U20" s="44">
        <v>102</v>
      </c>
      <c r="V20" s="44">
        <v>98</v>
      </c>
      <c r="W20" s="44">
        <v>97</v>
      </c>
      <c r="X20" s="44">
        <v>215</v>
      </c>
      <c r="Y20" s="44">
        <v>413</v>
      </c>
      <c r="Z20" s="44">
        <v>286</v>
      </c>
      <c r="AA20" s="44">
        <v>244</v>
      </c>
      <c r="AB20" s="44">
        <v>75</v>
      </c>
      <c r="AC20" s="44">
        <v>507</v>
      </c>
      <c r="AD20" s="44">
        <v>420</v>
      </c>
      <c r="AE20" s="44">
        <v>371</v>
      </c>
      <c r="AF20" s="44">
        <v>490</v>
      </c>
      <c r="AG20" s="44">
        <v>370</v>
      </c>
      <c r="AH20" s="44">
        <v>505</v>
      </c>
      <c r="AI20" s="44">
        <v>155</v>
      </c>
      <c r="AJ20" s="44">
        <v>154</v>
      </c>
      <c r="AK20" s="44">
        <v>524</v>
      </c>
      <c r="AL20" s="44">
        <v>598</v>
      </c>
      <c r="AM20" s="44">
        <v>533</v>
      </c>
      <c r="AN20" s="44">
        <v>79</v>
      </c>
      <c r="AO20" s="46">
        <v>64</v>
      </c>
      <c r="AP20" s="46">
        <v>165</v>
      </c>
      <c r="AQ20" s="46">
        <v>396</v>
      </c>
      <c r="AR20" s="46">
        <v>268</v>
      </c>
      <c r="AS20" s="46">
        <v>184</v>
      </c>
      <c r="AT20" s="46">
        <v>726</v>
      </c>
      <c r="AU20" s="46">
        <v>518</v>
      </c>
      <c r="AV20" s="46">
        <v>479</v>
      </c>
      <c r="AW20" s="46">
        <v>523</v>
      </c>
      <c r="AX20" s="47">
        <v>485</v>
      </c>
      <c r="AY20" s="47">
        <v>402</v>
      </c>
    </row>
    <row r="21" spans="1:51" ht="15.65" customHeight="1" x14ac:dyDescent="0.3">
      <c r="A21" s="31" t="s">
        <v>55</v>
      </c>
      <c r="B21" s="54" t="s">
        <v>161</v>
      </c>
      <c r="C21" s="44">
        <v>193</v>
      </c>
      <c r="D21" s="44">
        <v>83</v>
      </c>
      <c r="E21" s="44">
        <v>128</v>
      </c>
      <c r="F21" s="44">
        <v>28</v>
      </c>
      <c r="G21" s="44">
        <v>83</v>
      </c>
      <c r="H21" s="44">
        <v>80</v>
      </c>
      <c r="I21" s="44">
        <v>29</v>
      </c>
      <c r="J21" s="44">
        <v>285</v>
      </c>
      <c r="K21" s="44">
        <v>108</v>
      </c>
      <c r="L21" s="44">
        <v>389</v>
      </c>
      <c r="M21" s="44">
        <v>75</v>
      </c>
      <c r="N21" s="44">
        <v>347</v>
      </c>
      <c r="O21" s="44">
        <v>370</v>
      </c>
      <c r="P21" s="44">
        <v>271</v>
      </c>
      <c r="Q21" s="44">
        <v>581</v>
      </c>
      <c r="R21" s="44">
        <v>247</v>
      </c>
      <c r="S21" s="44">
        <v>149</v>
      </c>
      <c r="T21" s="44">
        <v>102</v>
      </c>
      <c r="U21" s="45">
        <v>0</v>
      </c>
      <c r="V21" s="44">
        <v>195</v>
      </c>
      <c r="W21" s="44">
        <v>87</v>
      </c>
      <c r="X21" s="44">
        <v>116</v>
      </c>
      <c r="Y21" s="44">
        <v>313</v>
      </c>
      <c r="Z21" s="44">
        <v>198</v>
      </c>
      <c r="AA21" s="44">
        <v>338</v>
      </c>
      <c r="AB21" s="44">
        <v>40</v>
      </c>
      <c r="AC21" s="44">
        <v>567</v>
      </c>
      <c r="AD21" s="44">
        <v>513</v>
      </c>
      <c r="AE21" s="44">
        <v>471</v>
      </c>
      <c r="AF21" s="44">
        <v>589</v>
      </c>
      <c r="AG21" s="44">
        <v>272</v>
      </c>
      <c r="AH21" s="44">
        <v>493</v>
      </c>
      <c r="AI21" s="44">
        <v>62</v>
      </c>
      <c r="AJ21" s="44">
        <v>256</v>
      </c>
      <c r="AK21" s="44">
        <v>623</v>
      </c>
      <c r="AL21" s="44">
        <v>535</v>
      </c>
      <c r="AM21" s="44">
        <v>478</v>
      </c>
      <c r="AN21" s="44">
        <v>130</v>
      </c>
      <c r="AO21" s="44">
        <v>111</v>
      </c>
      <c r="AP21" s="46">
        <v>268</v>
      </c>
      <c r="AQ21" s="46">
        <v>497</v>
      </c>
      <c r="AR21" s="46">
        <v>175</v>
      </c>
      <c r="AS21" s="46">
        <v>85</v>
      </c>
      <c r="AT21" s="46">
        <v>812</v>
      </c>
      <c r="AU21" s="46">
        <v>484</v>
      </c>
      <c r="AV21" s="46">
        <v>565</v>
      </c>
      <c r="AW21" s="46">
        <v>589</v>
      </c>
      <c r="AX21" s="47">
        <v>549</v>
      </c>
      <c r="AY21" s="47">
        <v>497</v>
      </c>
    </row>
    <row r="22" spans="1:51" ht="15.65" customHeight="1" x14ac:dyDescent="0.3">
      <c r="A22" s="32" t="s">
        <v>58</v>
      </c>
      <c r="B22" s="54" t="s">
        <v>162</v>
      </c>
      <c r="C22" s="44">
        <v>347</v>
      </c>
      <c r="D22" s="44">
        <v>198</v>
      </c>
      <c r="E22" s="44">
        <v>116</v>
      </c>
      <c r="F22" s="44">
        <v>171</v>
      </c>
      <c r="G22" s="44">
        <v>124</v>
      </c>
      <c r="H22" s="44">
        <v>121</v>
      </c>
      <c r="I22" s="44">
        <v>189</v>
      </c>
      <c r="J22" s="44">
        <v>467</v>
      </c>
      <c r="K22" s="44">
        <v>97</v>
      </c>
      <c r="L22" s="44">
        <v>204</v>
      </c>
      <c r="M22" s="44">
        <v>120</v>
      </c>
      <c r="N22" s="44">
        <v>166</v>
      </c>
      <c r="O22" s="44">
        <v>178</v>
      </c>
      <c r="P22" s="44">
        <v>83</v>
      </c>
      <c r="Q22" s="44">
        <v>490</v>
      </c>
      <c r="R22" s="44">
        <v>425</v>
      </c>
      <c r="S22" s="44">
        <v>46</v>
      </c>
      <c r="T22" s="44">
        <v>98</v>
      </c>
      <c r="U22" s="44">
        <v>195</v>
      </c>
      <c r="V22" s="45">
        <v>0</v>
      </c>
      <c r="W22" s="44">
        <v>190</v>
      </c>
      <c r="X22" s="44">
        <v>310</v>
      </c>
      <c r="Y22" s="44">
        <v>495</v>
      </c>
      <c r="Z22" s="44">
        <v>355</v>
      </c>
      <c r="AA22" s="44">
        <v>200</v>
      </c>
      <c r="AB22" s="44">
        <v>159</v>
      </c>
      <c r="AC22" s="44">
        <v>507</v>
      </c>
      <c r="AD22" s="44">
        <v>322</v>
      </c>
      <c r="AE22" s="44">
        <v>300</v>
      </c>
      <c r="AF22" s="44">
        <v>394</v>
      </c>
      <c r="AG22" s="44">
        <v>450</v>
      </c>
      <c r="AH22" s="44">
        <v>491</v>
      </c>
      <c r="AI22" s="44">
        <v>251</v>
      </c>
      <c r="AJ22" s="44">
        <v>75</v>
      </c>
      <c r="AK22" s="44">
        <v>428</v>
      </c>
      <c r="AL22" s="44">
        <v>632</v>
      </c>
      <c r="AM22" s="44">
        <v>559</v>
      </c>
      <c r="AN22" s="44">
        <v>150</v>
      </c>
      <c r="AO22" s="46">
        <v>145</v>
      </c>
      <c r="AP22" s="46">
        <v>91</v>
      </c>
      <c r="AQ22" s="46">
        <v>303</v>
      </c>
      <c r="AR22" s="46">
        <v>342</v>
      </c>
      <c r="AS22" s="46">
        <v>279</v>
      </c>
      <c r="AT22" s="46">
        <v>629</v>
      </c>
      <c r="AU22" s="46">
        <v>524</v>
      </c>
      <c r="AV22" s="46">
        <v>383</v>
      </c>
      <c r="AW22" s="46">
        <v>516</v>
      </c>
      <c r="AX22" s="47">
        <v>480</v>
      </c>
      <c r="AY22" s="47">
        <v>305</v>
      </c>
    </row>
    <row r="23" spans="1:51" ht="15.65" customHeight="1" x14ac:dyDescent="0.3">
      <c r="A23" s="31" t="s">
        <v>61</v>
      </c>
      <c r="B23" s="54" t="s">
        <v>163</v>
      </c>
      <c r="C23" s="44">
        <v>277</v>
      </c>
      <c r="D23" s="44">
        <v>11</v>
      </c>
      <c r="E23" s="44">
        <v>177</v>
      </c>
      <c r="F23" s="44">
        <v>71</v>
      </c>
      <c r="G23" s="44">
        <v>72</v>
      </c>
      <c r="H23" s="44">
        <v>79</v>
      </c>
      <c r="I23" s="44">
        <v>58</v>
      </c>
      <c r="J23" s="44">
        <v>350</v>
      </c>
      <c r="K23" s="44">
        <v>141</v>
      </c>
      <c r="L23" s="44">
        <v>355</v>
      </c>
      <c r="M23" s="44">
        <v>100</v>
      </c>
      <c r="N23" s="44">
        <v>312</v>
      </c>
      <c r="O23" s="44">
        <v>366</v>
      </c>
      <c r="P23" s="44">
        <v>273</v>
      </c>
      <c r="Q23" s="44">
        <v>500</v>
      </c>
      <c r="R23" s="44">
        <v>317</v>
      </c>
      <c r="S23" s="44">
        <v>149</v>
      </c>
      <c r="T23" s="44">
        <v>97</v>
      </c>
      <c r="U23" s="44">
        <v>87</v>
      </c>
      <c r="V23" s="44">
        <v>190</v>
      </c>
      <c r="W23" s="45">
        <v>0</v>
      </c>
      <c r="X23" s="44">
        <v>156</v>
      </c>
      <c r="Y23" s="44">
        <v>377</v>
      </c>
      <c r="Z23" s="44">
        <v>281</v>
      </c>
      <c r="AA23" s="44">
        <v>280</v>
      </c>
      <c r="AB23" s="44">
        <v>102</v>
      </c>
      <c r="AC23" s="44">
        <v>482</v>
      </c>
      <c r="AD23" s="44">
        <v>510</v>
      </c>
      <c r="AE23" s="44">
        <v>423</v>
      </c>
      <c r="AF23" s="44">
        <v>571</v>
      </c>
      <c r="AG23" s="44">
        <v>341</v>
      </c>
      <c r="AH23" s="44">
        <v>572</v>
      </c>
      <c r="AI23" s="44">
        <v>97</v>
      </c>
      <c r="AJ23" s="44">
        <v>230</v>
      </c>
      <c r="AK23" s="44">
        <v>605</v>
      </c>
      <c r="AL23" s="44">
        <v>622</v>
      </c>
      <c r="AM23" s="44">
        <v>565</v>
      </c>
      <c r="AN23" s="44">
        <v>61</v>
      </c>
      <c r="AO23" s="46">
        <v>51</v>
      </c>
      <c r="AP23" s="46">
        <v>236</v>
      </c>
      <c r="AQ23" s="46">
        <v>474</v>
      </c>
      <c r="AR23" s="46">
        <v>255</v>
      </c>
      <c r="AS23" s="46">
        <v>132</v>
      </c>
      <c r="AT23" s="46">
        <v>819</v>
      </c>
      <c r="AU23" s="46">
        <v>569</v>
      </c>
      <c r="AV23" s="46">
        <v>573</v>
      </c>
      <c r="AW23" s="46">
        <v>505</v>
      </c>
      <c r="AX23" s="47">
        <v>465</v>
      </c>
      <c r="AY23" s="47">
        <v>490</v>
      </c>
    </row>
    <row r="24" spans="1:51" ht="15.65" customHeight="1" x14ac:dyDescent="0.3">
      <c r="A24" s="31" t="s">
        <v>64</v>
      </c>
      <c r="B24" s="54" t="s">
        <v>164</v>
      </c>
      <c r="C24" s="44">
        <v>169</v>
      </c>
      <c r="D24" s="44">
        <v>145</v>
      </c>
      <c r="E24" s="44">
        <v>237</v>
      </c>
      <c r="F24" s="44">
        <v>140</v>
      </c>
      <c r="G24" s="44">
        <v>192</v>
      </c>
      <c r="H24" s="44">
        <v>192</v>
      </c>
      <c r="I24" s="44">
        <v>124</v>
      </c>
      <c r="J24" s="44">
        <v>200</v>
      </c>
      <c r="K24" s="44">
        <v>224</v>
      </c>
      <c r="L24" s="44">
        <v>500</v>
      </c>
      <c r="M24" s="44">
        <v>191</v>
      </c>
      <c r="N24" s="44">
        <v>457</v>
      </c>
      <c r="O24" s="44">
        <v>486</v>
      </c>
      <c r="P24" s="44">
        <v>387</v>
      </c>
      <c r="Q24" s="44">
        <v>646</v>
      </c>
      <c r="R24" s="44">
        <v>173</v>
      </c>
      <c r="S24" s="44">
        <v>265</v>
      </c>
      <c r="T24" s="44">
        <v>215</v>
      </c>
      <c r="U24" s="44">
        <v>116</v>
      </c>
      <c r="V24" s="44">
        <v>310</v>
      </c>
      <c r="W24" s="44">
        <v>156</v>
      </c>
      <c r="X24" s="45">
        <v>0</v>
      </c>
      <c r="Y24" s="44">
        <v>225</v>
      </c>
      <c r="Z24" s="44">
        <v>168</v>
      </c>
      <c r="AA24" s="44">
        <v>435</v>
      </c>
      <c r="AB24" s="44">
        <v>155</v>
      </c>
      <c r="AC24" s="44">
        <v>617</v>
      </c>
      <c r="AD24" s="44">
        <v>629</v>
      </c>
      <c r="AE24" s="44">
        <v>575</v>
      </c>
      <c r="AF24" s="44">
        <v>704</v>
      </c>
      <c r="AG24" s="44">
        <v>194</v>
      </c>
      <c r="AH24" s="44">
        <v>542</v>
      </c>
      <c r="AI24" s="44">
        <v>62</v>
      </c>
      <c r="AJ24" s="44">
        <v>368</v>
      </c>
      <c r="AK24" s="44">
        <v>738</v>
      </c>
      <c r="AL24" s="44">
        <v>519</v>
      </c>
      <c r="AM24" s="44">
        <v>477</v>
      </c>
      <c r="AN24" s="44">
        <v>216</v>
      </c>
      <c r="AO24" s="46">
        <v>202</v>
      </c>
      <c r="AP24" s="46">
        <v>378</v>
      </c>
      <c r="AQ24" s="46">
        <v>611</v>
      </c>
      <c r="AR24" s="46">
        <v>138</v>
      </c>
      <c r="AS24" s="46">
        <v>32</v>
      </c>
      <c r="AT24" s="46">
        <v>926</v>
      </c>
      <c r="AU24" s="46">
        <v>510</v>
      </c>
      <c r="AV24" s="46">
        <v>679</v>
      </c>
      <c r="AW24" s="46">
        <v>645</v>
      </c>
      <c r="AX24" s="47">
        <v>605</v>
      </c>
      <c r="AY24" s="47">
        <v>613</v>
      </c>
    </row>
    <row r="25" spans="1:51" ht="15.65" customHeight="1" x14ac:dyDescent="0.3">
      <c r="A25" s="31" t="s">
        <v>65</v>
      </c>
      <c r="B25" s="54" t="s">
        <v>165</v>
      </c>
      <c r="C25" s="44">
        <v>166</v>
      </c>
      <c r="D25" s="44">
        <v>367</v>
      </c>
      <c r="E25" s="44">
        <v>391</v>
      </c>
      <c r="F25" s="44">
        <v>341</v>
      </c>
      <c r="G25" s="44">
        <v>395</v>
      </c>
      <c r="H25" s="44">
        <v>392</v>
      </c>
      <c r="I25" s="44">
        <v>333</v>
      </c>
      <c r="J25" s="44">
        <v>28</v>
      </c>
      <c r="K25" s="44">
        <v>398</v>
      </c>
      <c r="L25" s="44">
        <v>698</v>
      </c>
      <c r="M25" s="44">
        <v>381</v>
      </c>
      <c r="N25" s="44">
        <v>657</v>
      </c>
      <c r="O25" s="44">
        <v>655</v>
      </c>
      <c r="P25" s="44">
        <v>558</v>
      </c>
      <c r="Q25" s="44">
        <v>870</v>
      </c>
      <c r="R25" s="44">
        <v>72</v>
      </c>
      <c r="S25" s="44">
        <v>452</v>
      </c>
      <c r="T25" s="44">
        <v>413</v>
      </c>
      <c r="U25" s="44">
        <v>313</v>
      </c>
      <c r="V25" s="44">
        <v>495</v>
      </c>
      <c r="W25" s="44">
        <v>377</v>
      </c>
      <c r="X25" s="44">
        <v>225</v>
      </c>
      <c r="Y25" s="45">
        <v>0</v>
      </c>
      <c r="Z25" s="44">
        <v>156</v>
      </c>
      <c r="AA25" s="44">
        <v>650</v>
      </c>
      <c r="AB25" s="44">
        <v>339</v>
      </c>
      <c r="AC25" s="44">
        <v>839</v>
      </c>
      <c r="AD25" s="44">
        <v>789</v>
      </c>
      <c r="AE25" s="44">
        <v>784</v>
      </c>
      <c r="AF25" s="44">
        <v>881</v>
      </c>
      <c r="AG25" s="44">
        <v>48</v>
      </c>
      <c r="AH25" s="44">
        <v>515</v>
      </c>
      <c r="AI25" s="44">
        <v>280</v>
      </c>
      <c r="AJ25" s="44">
        <v>564</v>
      </c>
      <c r="AK25" s="44">
        <v>914</v>
      </c>
      <c r="AL25" s="44">
        <v>373</v>
      </c>
      <c r="AM25" s="44">
        <v>362</v>
      </c>
      <c r="AN25" s="44">
        <v>434</v>
      </c>
      <c r="AO25" s="46">
        <v>418</v>
      </c>
      <c r="AP25" s="46">
        <v>577</v>
      </c>
      <c r="AQ25" s="46">
        <v>796</v>
      </c>
      <c r="AR25" s="46">
        <v>157</v>
      </c>
      <c r="AS25" s="46">
        <v>245</v>
      </c>
      <c r="AT25" s="46">
        <v>1059</v>
      </c>
      <c r="AU25" s="46">
        <v>442</v>
      </c>
      <c r="AV25" s="46">
        <v>821</v>
      </c>
      <c r="AW25" s="46">
        <v>868</v>
      </c>
      <c r="AX25" s="47">
        <v>828</v>
      </c>
      <c r="AY25" s="47">
        <v>780</v>
      </c>
    </row>
    <row r="26" spans="1:51" ht="15.65" customHeight="1" x14ac:dyDescent="0.3">
      <c r="A26" s="31" t="s">
        <v>202</v>
      </c>
      <c r="B26" s="54" t="s">
        <v>166</v>
      </c>
      <c r="C26" s="44">
        <v>10</v>
      </c>
      <c r="D26" s="44">
        <v>273</v>
      </c>
      <c r="E26" s="44">
        <v>244</v>
      </c>
      <c r="F26" s="44">
        <v>224</v>
      </c>
      <c r="G26" s="44">
        <v>275</v>
      </c>
      <c r="H26" s="44">
        <v>269</v>
      </c>
      <c r="I26" s="44">
        <v>225</v>
      </c>
      <c r="J26" s="44">
        <v>130</v>
      </c>
      <c r="K26" s="44">
        <v>259</v>
      </c>
      <c r="L26" s="44">
        <v>560</v>
      </c>
      <c r="M26" s="44">
        <v>252</v>
      </c>
      <c r="N26" s="44">
        <v>521</v>
      </c>
      <c r="O26" s="44">
        <v>505</v>
      </c>
      <c r="P26" s="44">
        <v>410</v>
      </c>
      <c r="Q26" s="44">
        <v>779</v>
      </c>
      <c r="R26" s="44">
        <v>87</v>
      </c>
      <c r="S26" s="44">
        <v>316</v>
      </c>
      <c r="T26" s="44">
        <v>286</v>
      </c>
      <c r="U26" s="44">
        <v>198</v>
      </c>
      <c r="V26" s="44">
        <v>355</v>
      </c>
      <c r="W26" s="44">
        <v>281</v>
      </c>
      <c r="X26" s="44">
        <v>168</v>
      </c>
      <c r="Y26" s="44">
        <v>156</v>
      </c>
      <c r="Z26" s="45">
        <v>0</v>
      </c>
      <c r="AA26" s="44">
        <v>530</v>
      </c>
      <c r="AB26" s="44">
        <v>211</v>
      </c>
      <c r="AC26" s="44">
        <v>762</v>
      </c>
      <c r="AD26" s="44">
        <v>636</v>
      </c>
      <c r="AE26" s="44">
        <v>652</v>
      </c>
      <c r="AF26" s="44">
        <v>730</v>
      </c>
      <c r="AG26" s="44">
        <v>108</v>
      </c>
      <c r="AH26" s="44">
        <v>400</v>
      </c>
      <c r="AI26" s="44">
        <v>194</v>
      </c>
      <c r="AJ26" s="44">
        <v>428</v>
      </c>
      <c r="AK26" s="44">
        <v>764</v>
      </c>
      <c r="AL26" s="44">
        <v>352</v>
      </c>
      <c r="AM26" s="44">
        <v>309</v>
      </c>
      <c r="AN26" s="44">
        <v>328</v>
      </c>
      <c r="AO26" s="46">
        <v>309</v>
      </c>
      <c r="AP26" s="46">
        <v>443</v>
      </c>
      <c r="AQ26" s="46">
        <v>649</v>
      </c>
      <c r="AR26" s="46">
        <v>30</v>
      </c>
      <c r="AS26" s="46">
        <v>167</v>
      </c>
      <c r="AT26" s="46">
        <v>902</v>
      </c>
      <c r="AU26" s="46">
        <v>352</v>
      </c>
      <c r="AV26" s="46">
        <v>665</v>
      </c>
      <c r="AW26" s="46">
        <v>786</v>
      </c>
      <c r="AX26" s="47">
        <v>746</v>
      </c>
      <c r="AY26" s="47">
        <v>628</v>
      </c>
    </row>
    <row r="27" spans="1:51" ht="15.65" customHeight="1" x14ac:dyDescent="0.3">
      <c r="A27" s="32" t="s">
        <v>72</v>
      </c>
      <c r="B27" s="54" t="s">
        <v>167</v>
      </c>
      <c r="C27" s="44">
        <v>523</v>
      </c>
      <c r="D27" s="44">
        <v>291</v>
      </c>
      <c r="E27" s="44">
        <v>310</v>
      </c>
      <c r="F27" s="44">
        <v>311</v>
      </c>
      <c r="G27" s="44">
        <v>256</v>
      </c>
      <c r="H27" s="44">
        <v>261</v>
      </c>
      <c r="I27" s="44">
        <v>318</v>
      </c>
      <c r="J27" s="44">
        <v>623</v>
      </c>
      <c r="K27" s="44">
        <v>279</v>
      </c>
      <c r="L27" s="44">
        <v>126</v>
      </c>
      <c r="M27" s="44">
        <v>278</v>
      </c>
      <c r="N27" s="44">
        <v>101</v>
      </c>
      <c r="O27" s="44">
        <v>233</v>
      </c>
      <c r="P27" s="44">
        <v>216</v>
      </c>
      <c r="Q27" s="44">
        <v>295</v>
      </c>
      <c r="R27" s="44">
        <v>585</v>
      </c>
      <c r="S27" s="44">
        <v>223</v>
      </c>
      <c r="T27" s="44">
        <v>244</v>
      </c>
      <c r="U27" s="44">
        <v>338</v>
      </c>
      <c r="V27" s="44">
        <v>200</v>
      </c>
      <c r="W27" s="44">
        <v>280</v>
      </c>
      <c r="X27" s="44">
        <v>435</v>
      </c>
      <c r="Y27" s="44">
        <v>650</v>
      </c>
      <c r="Z27" s="44">
        <v>530</v>
      </c>
      <c r="AA27" s="45">
        <v>0</v>
      </c>
      <c r="AB27" s="44">
        <v>318</v>
      </c>
      <c r="AC27" s="44">
        <v>327</v>
      </c>
      <c r="AD27" s="44">
        <v>337</v>
      </c>
      <c r="AE27" s="44">
        <v>148</v>
      </c>
      <c r="AF27" s="44">
        <v>347</v>
      </c>
      <c r="AG27" s="44">
        <v>610</v>
      </c>
      <c r="AH27" s="44">
        <v>685</v>
      </c>
      <c r="AI27" s="44">
        <v>375</v>
      </c>
      <c r="AJ27" s="44">
        <v>132</v>
      </c>
      <c r="AK27" s="44">
        <v>378</v>
      </c>
      <c r="AL27" s="44">
        <v>829</v>
      </c>
      <c r="AM27" s="44">
        <v>758</v>
      </c>
      <c r="AN27" s="44">
        <v>220</v>
      </c>
      <c r="AO27" s="46">
        <v>234</v>
      </c>
      <c r="AP27" s="46">
        <v>116</v>
      </c>
      <c r="AQ27" s="46">
        <v>250</v>
      </c>
      <c r="AR27" s="46">
        <v>511</v>
      </c>
      <c r="AS27" s="46">
        <v>409</v>
      </c>
      <c r="AT27" s="46">
        <v>644</v>
      </c>
      <c r="AU27" s="46">
        <v>723</v>
      </c>
      <c r="AV27" s="46">
        <v>424</v>
      </c>
      <c r="AW27" s="46">
        <v>329</v>
      </c>
      <c r="AX27" s="47">
        <v>297</v>
      </c>
      <c r="AY27" s="47">
        <v>308</v>
      </c>
    </row>
    <row r="28" spans="1:51" ht="15.65" customHeight="1" x14ac:dyDescent="0.3">
      <c r="A28" s="31" t="s">
        <v>75</v>
      </c>
      <c r="B28" s="54" t="s">
        <v>168</v>
      </c>
      <c r="C28" s="44">
        <v>205</v>
      </c>
      <c r="D28" s="44">
        <v>101</v>
      </c>
      <c r="E28" s="44">
        <v>89</v>
      </c>
      <c r="F28" s="44">
        <v>33</v>
      </c>
      <c r="G28" s="44">
        <v>65</v>
      </c>
      <c r="H28" s="44">
        <v>58</v>
      </c>
      <c r="I28" s="44">
        <v>54</v>
      </c>
      <c r="J28" s="44">
        <v>311</v>
      </c>
      <c r="K28" s="44">
        <v>69</v>
      </c>
      <c r="L28" s="44">
        <v>359</v>
      </c>
      <c r="M28" s="44">
        <v>42</v>
      </c>
      <c r="N28" s="44">
        <v>318</v>
      </c>
      <c r="O28" s="44">
        <v>332</v>
      </c>
      <c r="P28" s="44">
        <v>233</v>
      </c>
      <c r="Q28" s="44">
        <v>574</v>
      </c>
      <c r="R28" s="44">
        <v>271</v>
      </c>
      <c r="S28" s="44">
        <v>115</v>
      </c>
      <c r="T28" s="44">
        <v>75</v>
      </c>
      <c r="U28" s="44">
        <v>40</v>
      </c>
      <c r="V28" s="44">
        <v>159</v>
      </c>
      <c r="W28" s="44">
        <v>102</v>
      </c>
      <c r="X28" s="44">
        <v>155</v>
      </c>
      <c r="Y28" s="44">
        <v>339</v>
      </c>
      <c r="Z28" s="44">
        <v>211</v>
      </c>
      <c r="AA28" s="44">
        <v>318</v>
      </c>
      <c r="AB28" s="45">
        <v>0</v>
      </c>
      <c r="AC28" s="44">
        <v>567</v>
      </c>
      <c r="AD28" s="44">
        <v>475</v>
      </c>
      <c r="AE28" s="44">
        <v>445</v>
      </c>
      <c r="AF28" s="44">
        <v>553</v>
      </c>
      <c r="AG28" s="44">
        <v>296</v>
      </c>
      <c r="AH28" s="44">
        <v>470</v>
      </c>
      <c r="AI28" s="44">
        <v>102</v>
      </c>
      <c r="AJ28" s="44">
        <v>225</v>
      </c>
      <c r="AK28" s="44">
        <v>587</v>
      </c>
      <c r="AL28" s="44">
        <v>533</v>
      </c>
      <c r="AM28" s="44">
        <v>472</v>
      </c>
      <c r="AN28" s="44">
        <v>126</v>
      </c>
      <c r="AO28" s="46">
        <v>107</v>
      </c>
      <c r="AP28" s="46">
        <v>238</v>
      </c>
      <c r="AQ28" s="46">
        <v>462</v>
      </c>
      <c r="AR28" s="46">
        <v>193</v>
      </c>
      <c r="AS28" s="46">
        <v>123</v>
      </c>
      <c r="AT28" s="46">
        <v>772</v>
      </c>
      <c r="AU28" s="46">
        <v>469</v>
      </c>
      <c r="AV28" s="46">
        <v>525</v>
      </c>
      <c r="AW28" s="46">
        <v>587</v>
      </c>
      <c r="AX28" s="47">
        <v>547</v>
      </c>
      <c r="AY28" s="47">
        <v>460</v>
      </c>
    </row>
    <row r="29" spans="1:51" ht="15.65" customHeight="1" x14ac:dyDescent="0.3">
      <c r="A29" s="33" t="s">
        <v>78</v>
      </c>
      <c r="B29" s="54" t="s">
        <v>169</v>
      </c>
      <c r="C29" s="44">
        <v>759</v>
      </c>
      <c r="D29" s="44">
        <v>489</v>
      </c>
      <c r="E29" s="44">
        <v>598</v>
      </c>
      <c r="F29" s="44">
        <v>544</v>
      </c>
      <c r="G29" s="44">
        <v>505</v>
      </c>
      <c r="H29" s="44">
        <v>513</v>
      </c>
      <c r="I29" s="44">
        <v>538</v>
      </c>
      <c r="J29" s="44">
        <v>816</v>
      </c>
      <c r="K29" s="44">
        <v>559</v>
      </c>
      <c r="L29" s="44">
        <v>430</v>
      </c>
      <c r="M29" s="44">
        <v>538</v>
      </c>
      <c r="N29" s="44">
        <v>422</v>
      </c>
      <c r="O29" s="44">
        <v>555</v>
      </c>
      <c r="P29" s="44">
        <v>541</v>
      </c>
      <c r="Q29" s="44">
        <v>93</v>
      </c>
      <c r="R29" s="44">
        <v>789</v>
      </c>
      <c r="S29" s="44">
        <v>513</v>
      </c>
      <c r="T29" s="44">
        <v>507</v>
      </c>
      <c r="U29" s="44">
        <v>567</v>
      </c>
      <c r="V29" s="44">
        <v>507</v>
      </c>
      <c r="W29" s="44">
        <v>482</v>
      </c>
      <c r="X29" s="44">
        <v>617</v>
      </c>
      <c r="Y29" s="44">
        <v>839</v>
      </c>
      <c r="Z29" s="44">
        <v>762</v>
      </c>
      <c r="AA29" s="44">
        <v>327</v>
      </c>
      <c r="AB29" s="44">
        <v>567</v>
      </c>
      <c r="AC29" s="45">
        <v>0</v>
      </c>
      <c r="AD29" s="44">
        <v>632</v>
      </c>
      <c r="AE29" s="44">
        <v>369</v>
      </c>
      <c r="AF29" s="44">
        <v>598</v>
      </c>
      <c r="AG29" s="44">
        <v>811</v>
      </c>
      <c r="AH29" s="44">
        <v>998</v>
      </c>
      <c r="AI29" s="44">
        <v>571</v>
      </c>
      <c r="AJ29" s="44">
        <v>453</v>
      </c>
      <c r="AK29" s="44">
        <v>618</v>
      </c>
      <c r="AL29" s="44">
        <v>1101</v>
      </c>
      <c r="AM29" s="44">
        <v>1038</v>
      </c>
      <c r="AN29" s="44">
        <v>441</v>
      </c>
      <c r="AO29" s="46">
        <v>461</v>
      </c>
      <c r="AP29" s="46">
        <v>439</v>
      </c>
      <c r="AQ29" s="46">
        <v>522</v>
      </c>
      <c r="AR29" s="46">
        <v>736</v>
      </c>
      <c r="AS29" s="46">
        <v>604</v>
      </c>
      <c r="AT29" s="46">
        <v>908</v>
      </c>
      <c r="AU29" s="46">
        <v>1023</v>
      </c>
      <c r="AV29" s="46">
        <v>723</v>
      </c>
      <c r="AW29" s="46">
        <v>41</v>
      </c>
      <c r="AX29" s="47">
        <v>34</v>
      </c>
      <c r="AY29" s="47">
        <v>602</v>
      </c>
    </row>
    <row r="30" spans="1:51" ht="15.65" customHeight="1" x14ac:dyDescent="0.3">
      <c r="A30" s="31" t="s">
        <v>81</v>
      </c>
      <c r="B30" s="54" t="s">
        <v>170</v>
      </c>
      <c r="C30" s="44">
        <v>627</v>
      </c>
      <c r="D30" s="44">
        <v>519</v>
      </c>
      <c r="E30" s="44">
        <v>401</v>
      </c>
      <c r="F30" s="44">
        <v>491</v>
      </c>
      <c r="G30" s="44">
        <v>446</v>
      </c>
      <c r="H30" s="44">
        <v>443</v>
      </c>
      <c r="I30" s="44">
        <v>511</v>
      </c>
      <c r="J30" s="44">
        <v>762</v>
      </c>
      <c r="K30" s="44">
        <v>406</v>
      </c>
      <c r="L30" s="44">
        <v>212</v>
      </c>
      <c r="M30" s="44">
        <v>439</v>
      </c>
      <c r="N30" s="44">
        <v>240</v>
      </c>
      <c r="O30" s="44">
        <v>144</v>
      </c>
      <c r="P30" s="44">
        <v>242</v>
      </c>
      <c r="Q30" s="44">
        <v>569</v>
      </c>
      <c r="R30" s="44">
        <v>718</v>
      </c>
      <c r="S30" s="44">
        <v>367</v>
      </c>
      <c r="T30" s="44">
        <v>420</v>
      </c>
      <c r="U30" s="44">
        <v>513</v>
      </c>
      <c r="V30" s="44">
        <v>322</v>
      </c>
      <c r="W30" s="44">
        <v>510</v>
      </c>
      <c r="X30" s="44">
        <v>629</v>
      </c>
      <c r="Y30" s="44">
        <v>789</v>
      </c>
      <c r="Z30" s="44">
        <v>636</v>
      </c>
      <c r="AA30" s="44">
        <v>337</v>
      </c>
      <c r="AB30" s="44">
        <v>475</v>
      </c>
      <c r="AC30" s="44">
        <v>632</v>
      </c>
      <c r="AD30" s="45">
        <v>0</v>
      </c>
      <c r="AE30" s="44">
        <v>267</v>
      </c>
      <c r="AF30" s="44">
        <v>116</v>
      </c>
      <c r="AG30" s="44">
        <v>742</v>
      </c>
      <c r="AH30" s="44">
        <v>568</v>
      </c>
      <c r="AI30" s="44">
        <v>572</v>
      </c>
      <c r="AJ30" s="44">
        <v>287</v>
      </c>
      <c r="AK30" s="44">
        <v>141</v>
      </c>
      <c r="AL30" s="44">
        <v>813</v>
      </c>
      <c r="AM30" s="44">
        <v>732</v>
      </c>
      <c r="AN30" s="44">
        <v>461</v>
      </c>
      <c r="AO30" s="46">
        <v>462</v>
      </c>
      <c r="AP30" s="46">
        <v>287</v>
      </c>
      <c r="AQ30" s="46">
        <v>117</v>
      </c>
      <c r="AR30" s="46">
        <v>633</v>
      </c>
      <c r="AS30" s="46">
        <v>598</v>
      </c>
      <c r="AT30" s="46">
        <v>315</v>
      </c>
      <c r="AU30" s="46">
        <v>650</v>
      </c>
      <c r="AV30" s="46">
        <v>90</v>
      </c>
      <c r="AW30" s="46">
        <v>620</v>
      </c>
      <c r="AX30" s="47">
        <v>598</v>
      </c>
      <c r="AY30" s="47">
        <v>31</v>
      </c>
    </row>
    <row r="31" spans="1:51" ht="15.65" customHeight="1" x14ac:dyDescent="0.3">
      <c r="A31" s="31" t="s">
        <v>84</v>
      </c>
      <c r="B31" s="54" t="s">
        <v>171</v>
      </c>
      <c r="C31" s="44">
        <v>645</v>
      </c>
      <c r="D31" s="44">
        <v>434</v>
      </c>
      <c r="E31" s="44">
        <v>416</v>
      </c>
      <c r="F31" s="44">
        <v>444</v>
      </c>
      <c r="G31" s="44">
        <v>389</v>
      </c>
      <c r="H31" s="44">
        <v>391</v>
      </c>
      <c r="I31" s="44">
        <v>454</v>
      </c>
      <c r="J31" s="44">
        <v>755</v>
      </c>
      <c r="K31" s="44">
        <v>394</v>
      </c>
      <c r="L31" s="44">
        <v>106</v>
      </c>
      <c r="M31" s="44">
        <v>403</v>
      </c>
      <c r="N31" s="44">
        <v>135</v>
      </c>
      <c r="O31" s="44">
        <v>230</v>
      </c>
      <c r="P31" s="44">
        <v>274</v>
      </c>
      <c r="Q31" s="44">
        <v>301</v>
      </c>
      <c r="R31" s="44">
        <v>716</v>
      </c>
      <c r="S31" s="44">
        <v>336</v>
      </c>
      <c r="T31" s="44">
        <v>371</v>
      </c>
      <c r="U31" s="44">
        <v>471</v>
      </c>
      <c r="V31" s="44">
        <v>300</v>
      </c>
      <c r="W31" s="44">
        <v>423</v>
      </c>
      <c r="X31" s="44">
        <v>575</v>
      </c>
      <c r="Y31" s="44">
        <v>784</v>
      </c>
      <c r="Z31" s="44">
        <v>652</v>
      </c>
      <c r="AA31" s="44">
        <v>148</v>
      </c>
      <c r="AB31" s="44">
        <v>445</v>
      </c>
      <c r="AC31" s="44">
        <v>369</v>
      </c>
      <c r="AD31" s="44">
        <v>267</v>
      </c>
      <c r="AE31" s="45">
        <v>0</v>
      </c>
      <c r="AF31" s="44">
        <v>233</v>
      </c>
      <c r="AG31" s="44">
        <v>741</v>
      </c>
      <c r="AH31" s="44">
        <v>739</v>
      </c>
      <c r="AI31" s="44">
        <v>514</v>
      </c>
      <c r="AJ31" s="44">
        <v>225</v>
      </c>
      <c r="AK31" s="44">
        <v>257</v>
      </c>
      <c r="AL31" s="44">
        <v>923</v>
      </c>
      <c r="AM31" s="44">
        <v>847</v>
      </c>
      <c r="AN31" s="44">
        <v>362</v>
      </c>
      <c r="AO31" s="46">
        <v>374</v>
      </c>
      <c r="AP31" s="46">
        <v>210</v>
      </c>
      <c r="AQ31" s="46">
        <v>154</v>
      </c>
      <c r="AR31" s="46">
        <v>637</v>
      </c>
      <c r="AS31" s="46">
        <v>548</v>
      </c>
      <c r="AT31" s="46">
        <v>542</v>
      </c>
      <c r="AU31" s="46">
        <v>795</v>
      </c>
      <c r="AV31" s="46">
        <v>357</v>
      </c>
      <c r="AW31" s="46">
        <v>354</v>
      </c>
      <c r="AX31" s="47">
        <v>334</v>
      </c>
      <c r="AY31" s="47">
        <v>237</v>
      </c>
    </row>
    <row r="32" spans="1:51" ht="15.65" customHeight="1" x14ac:dyDescent="0.3">
      <c r="A32" s="31" t="s">
        <v>85</v>
      </c>
      <c r="B32" s="54" t="s">
        <v>172</v>
      </c>
      <c r="C32" s="44">
        <v>722</v>
      </c>
      <c r="D32" s="44">
        <v>581</v>
      </c>
      <c r="E32" s="44">
        <v>489</v>
      </c>
      <c r="F32" s="44">
        <v>564</v>
      </c>
      <c r="G32" s="44">
        <v>514</v>
      </c>
      <c r="H32" s="44">
        <v>513</v>
      </c>
      <c r="I32" s="44">
        <v>582</v>
      </c>
      <c r="J32" s="44">
        <v>853</v>
      </c>
      <c r="K32" s="44">
        <v>486</v>
      </c>
      <c r="L32" s="44">
        <v>227</v>
      </c>
      <c r="M32" s="44">
        <v>514</v>
      </c>
      <c r="N32" s="44">
        <v>267</v>
      </c>
      <c r="O32" s="44">
        <v>226</v>
      </c>
      <c r="P32" s="44">
        <v>323</v>
      </c>
      <c r="Q32" s="44">
        <v>522</v>
      </c>
      <c r="R32" s="44">
        <v>809</v>
      </c>
      <c r="S32" s="44">
        <v>440</v>
      </c>
      <c r="T32" s="44">
        <v>490</v>
      </c>
      <c r="U32" s="44">
        <v>589</v>
      </c>
      <c r="V32" s="44">
        <v>394</v>
      </c>
      <c r="W32" s="44">
        <v>571</v>
      </c>
      <c r="X32" s="44">
        <v>704</v>
      </c>
      <c r="Y32" s="44">
        <v>881</v>
      </c>
      <c r="Z32" s="44">
        <v>730</v>
      </c>
      <c r="AA32" s="44">
        <v>347</v>
      </c>
      <c r="AB32" s="44">
        <v>553</v>
      </c>
      <c r="AC32" s="44">
        <v>598</v>
      </c>
      <c r="AD32" s="44">
        <v>116</v>
      </c>
      <c r="AE32" s="44">
        <v>233</v>
      </c>
      <c r="AF32" s="45">
        <v>0</v>
      </c>
      <c r="AG32" s="44">
        <v>834</v>
      </c>
      <c r="AH32" s="44">
        <v>684</v>
      </c>
      <c r="AI32" s="44">
        <v>645</v>
      </c>
      <c r="AJ32" s="44">
        <v>341</v>
      </c>
      <c r="AK32" s="44">
        <v>34</v>
      </c>
      <c r="AL32" s="44">
        <v>926</v>
      </c>
      <c r="AM32" s="44">
        <v>845</v>
      </c>
      <c r="AN32" s="44">
        <v>516</v>
      </c>
      <c r="AO32" s="46">
        <v>521</v>
      </c>
      <c r="AP32" s="46">
        <v>335</v>
      </c>
      <c r="AQ32" s="46">
        <v>99</v>
      </c>
      <c r="AR32" s="46">
        <v>724</v>
      </c>
      <c r="AS32" s="44">
        <v>673</v>
      </c>
      <c r="AT32" s="46">
        <v>310</v>
      </c>
      <c r="AU32" s="46">
        <v>765</v>
      </c>
      <c r="AV32" s="46">
        <v>173</v>
      </c>
      <c r="AW32" s="46">
        <v>578</v>
      </c>
      <c r="AX32" s="47">
        <v>563</v>
      </c>
      <c r="AY32" s="47">
        <v>109</v>
      </c>
    </row>
    <row r="33" spans="1:51" ht="15.65" customHeight="1" x14ac:dyDescent="0.3">
      <c r="A33" s="31" t="s">
        <v>89</v>
      </c>
      <c r="B33" s="54" t="s">
        <v>173</v>
      </c>
      <c r="C33" s="44">
        <v>118</v>
      </c>
      <c r="D33" s="44">
        <v>332</v>
      </c>
      <c r="E33" s="44">
        <v>345</v>
      </c>
      <c r="F33" s="44">
        <v>300</v>
      </c>
      <c r="G33" s="44">
        <v>354</v>
      </c>
      <c r="H33" s="44">
        <v>351</v>
      </c>
      <c r="I33" s="44">
        <v>294</v>
      </c>
      <c r="J33" s="44">
        <v>23</v>
      </c>
      <c r="K33" s="44">
        <v>353</v>
      </c>
      <c r="L33" s="44">
        <v>653</v>
      </c>
      <c r="M33" s="44">
        <v>338</v>
      </c>
      <c r="N33" s="44">
        <v>613</v>
      </c>
      <c r="O33" s="44">
        <v>608</v>
      </c>
      <c r="P33" s="44">
        <v>511</v>
      </c>
      <c r="Q33" s="44">
        <v>838</v>
      </c>
      <c r="R33" s="44">
        <v>25</v>
      </c>
      <c r="S33" s="44">
        <v>408</v>
      </c>
      <c r="T33" s="44">
        <v>370</v>
      </c>
      <c r="U33" s="44">
        <v>272</v>
      </c>
      <c r="V33" s="44">
        <v>450</v>
      </c>
      <c r="W33" s="44">
        <v>341</v>
      </c>
      <c r="X33" s="44">
        <v>194</v>
      </c>
      <c r="Y33" s="44">
        <v>48</v>
      </c>
      <c r="Z33" s="44">
        <v>108</v>
      </c>
      <c r="AA33" s="44">
        <v>610</v>
      </c>
      <c r="AB33" s="44">
        <v>296</v>
      </c>
      <c r="AC33" s="44">
        <v>811</v>
      </c>
      <c r="AD33" s="44">
        <v>742</v>
      </c>
      <c r="AE33" s="44">
        <v>741</v>
      </c>
      <c r="AF33" s="44">
        <v>834</v>
      </c>
      <c r="AG33" s="45">
        <v>0</v>
      </c>
      <c r="AH33" s="44">
        <v>479</v>
      </c>
      <c r="AI33" s="44">
        <v>244</v>
      </c>
      <c r="AJ33" s="44">
        <v>520</v>
      </c>
      <c r="AK33" s="44">
        <v>867</v>
      </c>
      <c r="AL33" s="44">
        <v>362</v>
      </c>
      <c r="AM33" s="44">
        <v>341</v>
      </c>
      <c r="AN33" s="44">
        <v>397</v>
      </c>
      <c r="AO33" s="46">
        <v>379</v>
      </c>
      <c r="AP33" s="46">
        <v>533</v>
      </c>
      <c r="AQ33" s="46">
        <v>749</v>
      </c>
      <c r="AR33" s="46">
        <v>110</v>
      </c>
      <c r="AS33" s="46">
        <v>210</v>
      </c>
      <c r="AT33" s="44">
        <v>1011</v>
      </c>
      <c r="AU33" s="46">
        <v>412</v>
      </c>
      <c r="AV33" s="46">
        <v>773</v>
      </c>
      <c r="AW33" s="46">
        <v>838</v>
      </c>
      <c r="AX33" s="47">
        <v>799</v>
      </c>
      <c r="AY33" s="47">
        <v>733</v>
      </c>
    </row>
    <row r="34" spans="1:51" ht="15.65" customHeight="1" x14ac:dyDescent="0.3">
      <c r="A34" s="31" t="s">
        <v>92</v>
      </c>
      <c r="B34" s="54" t="s">
        <v>174</v>
      </c>
      <c r="C34" s="44">
        <v>394</v>
      </c>
      <c r="D34" s="44">
        <v>571</v>
      </c>
      <c r="E34" s="44">
        <v>409</v>
      </c>
      <c r="F34" s="44">
        <v>502</v>
      </c>
      <c r="G34" s="44">
        <v>517</v>
      </c>
      <c r="H34" s="44">
        <v>508</v>
      </c>
      <c r="I34" s="44">
        <v>520</v>
      </c>
      <c r="J34" s="44">
        <v>501</v>
      </c>
      <c r="K34" s="44">
        <v>450</v>
      </c>
      <c r="L34" s="44">
        <v>634</v>
      </c>
      <c r="M34" s="44">
        <v>482</v>
      </c>
      <c r="N34" s="44">
        <v>616</v>
      </c>
      <c r="O34" s="44">
        <v>513</v>
      </c>
      <c r="P34" s="44">
        <v>474</v>
      </c>
      <c r="Q34" s="44">
        <v>979</v>
      </c>
      <c r="R34" s="44">
        <v>470</v>
      </c>
      <c r="S34" s="44">
        <v>487</v>
      </c>
      <c r="T34" s="44">
        <v>505</v>
      </c>
      <c r="U34" s="44">
        <v>493</v>
      </c>
      <c r="V34" s="44">
        <v>491</v>
      </c>
      <c r="W34" s="44">
        <v>572</v>
      </c>
      <c r="X34" s="44">
        <v>542</v>
      </c>
      <c r="Y34" s="44">
        <v>515</v>
      </c>
      <c r="Z34" s="44">
        <v>400</v>
      </c>
      <c r="AA34" s="44">
        <v>685</v>
      </c>
      <c r="AB34" s="44">
        <v>470</v>
      </c>
      <c r="AC34" s="44">
        <v>998</v>
      </c>
      <c r="AD34" s="44">
        <v>568</v>
      </c>
      <c r="AE34" s="44">
        <v>739</v>
      </c>
      <c r="AF34" s="44">
        <v>684</v>
      </c>
      <c r="AG34" s="44">
        <v>479</v>
      </c>
      <c r="AH34" s="45">
        <v>0</v>
      </c>
      <c r="AI34" s="44">
        <v>534</v>
      </c>
      <c r="AJ34" s="44">
        <v>553</v>
      </c>
      <c r="AK34" s="44">
        <v>707</v>
      </c>
      <c r="AL34" s="44">
        <v>294</v>
      </c>
      <c r="AM34" s="44">
        <v>222</v>
      </c>
      <c r="AN34" s="44">
        <v>583</v>
      </c>
      <c r="AO34" s="46">
        <v>565</v>
      </c>
      <c r="AP34" s="46">
        <v>569</v>
      </c>
      <c r="AQ34" s="46">
        <v>649</v>
      </c>
      <c r="AR34" s="46">
        <v>425</v>
      </c>
      <c r="AS34" s="46">
        <v>525</v>
      </c>
      <c r="AT34" s="46">
        <v>706</v>
      </c>
      <c r="AU34" s="46">
        <v>107</v>
      </c>
      <c r="AV34" s="46">
        <v>539</v>
      </c>
      <c r="AW34" s="46">
        <v>1008</v>
      </c>
      <c r="AX34" s="47">
        <v>972</v>
      </c>
      <c r="AY34" s="47">
        <v>580</v>
      </c>
    </row>
    <row r="35" spans="1:51" ht="15.65" customHeight="1" x14ac:dyDescent="0.3">
      <c r="A35" s="32" t="s">
        <v>95</v>
      </c>
      <c r="B35" s="54" t="s">
        <v>175</v>
      </c>
      <c r="C35" s="44">
        <v>192</v>
      </c>
      <c r="D35" s="44">
        <v>87</v>
      </c>
      <c r="E35" s="44">
        <v>190</v>
      </c>
      <c r="F35" s="44">
        <v>81</v>
      </c>
      <c r="G35" s="44">
        <v>131</v>
      </c>
      <c r="H35" s="44">
        <v>132</v>
      </c>
      <c r="I35" s="44">
        <v>63</v>
      </c>
      <c r="J35" s="44">
        <v>253</v>
      </c>
      <c r="K35" s="44">
        <v>170</v>
      </c>
      <c r="L35" s="44">
        <v>439</v>
      </c>
      <c r="M35" s="44">
        <v>133</v>
      </c>
      <c r="N35" s="44">
        <v>396</v>
      </c>
      <c r="O35" s="44">
        <v>429</v>
      </c>
      <c r="P35" s="44">
        <v>330</v>
      </c>
      <c r="Q35" s="44">
        <v>595</v>
      </c>
      <c r="R35" s="44">
        <v>221</v>
      </c>
      <c r="S35" s="44">
        <v>206</v>
      </c>
      <c r="T35" s="44">
        <v>155</v>
      </c>
      <c r="U35" s="44">
        <v>62</v>
      </c>
      <c r="V35" s="44">
        <v>251</v>
      </c>
      <c r="W35" s="44">
        <v>97</v>
      </c>
      <c r="X35" s="44">
        <v>62</v>
      </c>
      <c r="Y35" s="44">
        <v>280</v>
      </c>
      <c r="Z35" s="44">
        <v>194</v>
      </c>
      <c r="AA35" s="44">
        <v>375</v>
      </c>
      <c r="AB35" s="44">
        <v>102</v>
      </c>
      <c r="AC35" s="44">
        <v>571</v>
      </c>
      <c r="AD35" s="44">
        <v>572</v>
      </c>
      <c r="AE35" s="44">
        <v>514</v>
      </c>
      <c r="AF35" s="44">
        <v>645</v>
      </c>
      <c r="AG35" s="44">
        <v>244</v>
      </c>
      <c r="AH35" s="44">
        <v>534</v>
      </c>
      <c r="AI35" s="45">
        <v>0</v>
      </c>
      <c r="AJ35" s="44">
        <v>307</v>
      </c>
      <c r="AK35" s="44">
        <v>679</v>
      </c>
      <c r="AL35" s="44">
        <v>544</v>
      </c>
      <c r="AM35" s="44">
        <v>494</v>
      </c>
      <c r="AN35" s="44">
        <v>156</v>
      </c>
      <c r="AO35" s="46">
        <v>141</v>
      </c>
      <c r="AP35" s="46">
        <v>317</v>
      </c>
      <c r="AQ35" s="46">
        <v>551</v>
      </c>
      <c r="AR35" s="46">
        <v>166</v>
      </c>
      <c r="AS35" s="46">
        <v>35</v>
      </c>
      <c r="AT35" s="46">
        <v>873</v>
      </c>
      <c r="AU35" s="46">
        <v>514</v>
      </c>
      <c r="AV35" s="46">
        <v>626</v>
      </c>
      <c r="AW35" s="46">
        <v>597</v>
      </c>
      <c r="AX35" s="47">
        <v>557</v>
      </c>
      <c r="AY35" s="47">
        <v>556</v>
      </c>
    </row>
    <row r="36" spans="1:51" ht="15.65" customHeight="1" x14ac:dyDescent="0.3">
      <c r="A36" s="32" t="s">
        <v>98</v>
      </c>
      <c r="B36" s="54" t="s">
        <v>176</v>
      </c>
      <c r="C36" s="44">
        <v>420</v>
      </c>
      <c r="D36" s="44">
        <v>240</v>
      </c>
      <c r="E36" s="44">
        <v>191</v>
      </c>
      <c r="F36" s="44">
        <v>230</v>
      </c>
      <c r="G36" s="44">
        <v>176</v>
      </c>
      <c r="H36" s="44">
        <v>177</v>
      </c>
      <c r="I36" s="44">
        <v>245</v>
      </c>
      <c r="J36" s="44">
        <v>536</v>
      </c>
      <c r="K36" s="44">
        <v>169</v>
      </c>
      <c r="L36" s="44">
        <v>134</v>
      </c>
      <c r="M36" s="44">
        <v>184</v>
      </c>
      <c r="N36" s="44">
        <v>93</v>
      </c>
      <c r="O36" s="44">
        <v>149</v>
      </c>
      <c r="P36" s="44">
        <v>90</v>
      </c>
      <c r="Q36" s="44">
        <v>426</v>
      </c>
      <c r="R36" s="44">
        <v>495</v>
      </c>
      <c r="S36" s="44">
        <v>113</v>
      </c>
      <c r="T36" s="44">
        <v>154</v>
      </c>
      <c r="U36" s="44">
        <v>256</v>
      </c>
      <c r="V36" s="44">
        <v>75</v>
      </c>
      <c r="W36" s="44">
        <v>230</v>
      </c>
      <c r="X36" s="44">
        <v>368</v>
      </c>
      <c r="Y36" s="44">
        <v>564</v>
      </c>
      <c r="Z36" s="44">
        <v>428</v>
      </c>
      <c r="AA36" s="44">
        <v>132</v>
      </c>
      <c r="AB36" s="44">
        <v>225</v>
      </c>
      <c r="AC36" s="44">
        <v>453</v>
      </c>
      <c r="AD36" s="44">
        <v>287</v>
      </c>
      <c r="AE36" s="44">
        <v>225</v>
      </c>
      <c r="AF36" s="44">
        <v>341</v>
      </c>
      <c r="AG36" s="44">
        <v>520</v>
      </c>
      <c r="AH36" s="44">
        <v>553</v>
      </c>
      <c r="AI36" s="44">
        <v>307</v>
      </c>
      <c r="AJ36" s="45">
        <v>0</v>
      </c>
      <c r="AK36" s="44">
        <v>375</v>
      </c>
      <c r="AL36" s="44">
        <v>706</v>
      </c>
      <c r="AM36" s="44">
        <v>632</v>
      </c>
      <c r="AN36" s="44">
        <v>176</v>
      </c>
      <c r="AO36" s="46">
        <v>179</v>
      </c>
      <c r="AP36" s="46">
        <v>17</v>
      </c>
      <c r="AQ36" s="46">
        <v>245</v>
      </c>
      <c r="AR36" s="46">
        <v>414</v>
      </c>
      <c r="AS36" s="46">
        <v>338</v>
      </c>
      <c r="AT36" s="46">
        <v>601</v>
      </c>
      <c r="AU36" s="46">
        <v>592</v>
      </c>
      <c r="AV36" s="46">
        <v>360</v>
      </c>
      <c r="AW36" s="46">
        <v>458</v>
      </c>
      <c r="AX36" s="44">
        <v>424</v>
      </c>
      <c r="AY36" s="47">
        <v>264</v>
      </c>
    </row>
    <row r="37" spans="1:51" ht="15.65" customHeight="1" x14ac:dyDescent="0.3">
      <c r="A37" s="31" t="s">
        <v>101</v>
      </c>
      <c r="B37" s="54" t="s">
        <v>177</v>
      </c>
      <c r="C37" s="44">
        <v>755</v>
      </c>
      <c r="D37" s="44">
        <v>615</v>
      </c>
      <c r="E37" s="44">
        <v>523</v>
      </c>
      <c r="F37" s="44">
        <v>599</v>
      </c>
      <c r="G37" s="44">
        <v>549</v>
      </c>
      <c r="H37" s="44">
        <v>547</v>
      </c>
      <c r="I37" s="44">
        <v>616</v>
      </c>
      <c r="J37" s="44">
        <v>886</v>
      </c>
      <c r="K37" s="44">
        <v>520</v>
      </c>
      <c r="L37" s="44">
        <v>260</v>
      </c>
      <c r="M37" s="44">
        <v>548</v>
      </c>
      <c r="N37" s="44">
        <v>300</v>
      </c>
      <c r="O37" s="44">
        <v>259</v>
      </c>
      <c r="P37" s="44">
        <v>357</v>
      </c>
      <c r="Q37" s="44">
        <v>541</v>
      </c>
      <c r="R37" s="44">
        <v>842</v>
      </c>
      <c r="S37" s="44">
        <v>474</v>
      </c>
      <c r="T37" s="44">
        <v>524</v>
      </c>
      <c r="U37" s="44">
        <v>623</v>
      </c>
      <c r="V37" s="44">
        <v>428</v>
      </c>
      <c r="W37" s="44">
        <v>605</v>
      </c>
      <c r="X37" s="44">
        <v>738</v>
      </c>
      <c r="Y37" s="44">
        <v>914</v>
      </c>
      <c r="Z37" s="44">
        <v>764</v>
      </c>
      <c r="AA37" s="44">
        <v>378</v>
      </c>
      <c r="AB37" s="44">
        <v>587</v>
      </c>
      <c r="AC37" s="44">
        <v>618</v>
      </c>
      <c r="AD37" s="44">
        <v>141</v>
      </c>
      <c r="AE37" s="44">
        <v>257</v>
      </c>
      <c r="AF37" s="44">
        <v>34</v>
      </c>
      <c r="AG37" s="44">
        <v>867</v>
      </c>
      <c r="AH37" s="44">
        <v>707</v>
      </c>
      <c r="AI37" s="44">
        <v>679</v>
      </c>
      <c r="AJ37" s="44">
        <v>375</v>
      </c>
      <c r="AK37" s="45">
        <v>0</v>
      </c>
      <c r="AL37" s="44">
        <v>954</v>
      </c>
      <c r="AM37" s="44">
        <v>873</v>
      </c>
      <c r="AN37" s="44">
        <v>550</v>
      </c>
      <c r="AO37" s="46">
        <v>555</v>
      </c>
      <c r="AP37" s="46">
        <v>369</v>
      </c>
      <c r="AQ37" s="46">
        <v>132</v>
      </c>
      <c r="AR37" s="46">
        <v>758</v>
      </c>
      <c r="AS37" s="46">
        <v>707</v>
      </c>
      <c r="AT37" s="46">
        <v>290</v>
      </c>
      <c r="AU37" s="46">
        <v>791</v>
      </c>
      <c r="AV37" s="46">
        <v>183</v>
      </c>
      <c r="AW37" s="46">
        <v>597</v>
      </c>
      <c r="AX37" s="47">
        <v>584</v>
      </c>
      <c r="AY37" s="47">
        <v>139</v>
      </c>
    </row>
    <row r="38" spans="1:51" ht="15.65" customHeight="1" x14ac:dyDescent="0.3">
      <c r="A38" s="31" t="s">
        <v>102</v>
      </c>
      <c r="B38" s="54" t="s">
        <v>178</v>
      </c>
      <c r="C38" s="44">
        <v>353</v>
      </c>
      <c r="D38" s="44">
        <v>616</v>
      </c>
      <c r="E38" s="44">
        <v>519</v>
      </c>
      <c r="F38" s="44">
        <v>557</v>
      </c>
      <c r="G38" s="44">
        <v>597</v>
      </c>
      <c r="H38" s="44">
        <v>589</v>
      </c>
      <c r="I38" s="44">
        <v>564</v>
      </c>
      <c r="J38" s="44">
        <v>375</v>
      </c>
      <c r="K38" s="44">
        <v>553</v>
      </c>
      <c r="L38" s="44">
        <v>819</v>
      </c>
      <c r="M38" s="44">
        <v>565</v>
      </c>
      <c r="N38" s="44">
        <v>789</v>
      </c>
      <c r="O38" s="44">
        <v>721</v>
      </c>
      <c r="P38" s="44">
        <v>651</v>
      </c>
      <c r="Q38" s="44">
        <v>1105</v>
      </c>
      <c r="R38" s="44">
        <v>370</v>
      </c>
      <c r="S38" s="44">
        <v>607</v>
      </c>
      <c r="T38" s="44">
        <v>598</v>
      </c>
      <c r="U38" s="44">
        <v>535</v>
      </c>
      <c r="V38" s="44">
        <v>632</v>
      </c>
      <c r="W38" s="44">
        <v>622</v>
      </c>
      <c r="X38" s="44">
        <v>519</v>
      </c>
      <c r="Y38" s="44">
        <v>373</v>
      </c>
      <c r="Z38" s="44">
        <v>352</v>
      </c>
      <c r="AA38" s="44">
        <v>829</v>
      </c>
      <c r="AB38" s="44">
        <v>533</v>
      </c>
      <c r="AC38" s="44">
        <v>1101</v>
      </c>
      <c r="AD38" s="44">
        <v>813</v>
      </c>
      <c r="AE38" s="44">
        <v>923</v>
      </c>
      <c r="AF38" s="44">
        <v>926</v>
      </c>
      <c r="AG38" s="44">
        <v>362</v>
      </c>
      <c r="AH38" s="44">
        <v>294</v>
      </c>
      <c r="AI38" s="44">
        <v>544</v>
      </c>
      <c r="AJ38" s="44">
        <v>706</v>
      </c>
      <c r="AK38" s="44">
        <v>954</v>
      </c>
      <c r="AL38" s="45">
        <v>0</v>
      </c>
      <c r="AM38" s="44">
        <v>81</v>
      </c>
      <c r="AN38" s="44">
        <v>660</v>
      </c>
      <c r="AO38" s="46">
        <v>640</v>
      </c>
      <c r="AP38" s="46">
        <v>722</v>
      </c>
      <c r="AQ38" s="46">
        <v>870</v>
      </c>
      <c r="AR38" s="46">
        <v>382</v>
      </c>
      <c r="AS38" s="46">
        <v>519</v>
      </c>
      <c r="AT38" s="46">
        <v>993</v>
      </c>
      <c r="AU38" s="46">
        <v>187</v>
      </c>
      <c r="AV38" s="46">
        <v>803</v>
      </c>
      <c r="AW38" s="46">
        <v>1120</v>
      </c>
      <c r="AX38" s="47">
        <v>1081</v>
      </c>
      <c r="AY38" s="47">
        <v>818</v>
      </c>
    </row>
    <row r="39" spans="1:51" ht="15.65" customHeight="1" x14ac:dyDescent="0.3">
      <c r="A39" s="32" t="s">
        <v>106</v>
      </c>
      <c r="B39" s="54" t="s">
        <v>179</v>
      </c>
      <c r="C39" s="44">
        <v>308</v>
      </c>
      <c r="D39" s="44">
        <v>560</v>
      </c>
      <c r="E39" s="44">
        <v>449</v>
      </c>
      <c r="F39" s="44">
        <v>497</v>
      </c>
      <c r="G39" s="44">
        <v>534</v>
      </c>
      <c r="H39" s="44">
        <v>525</v>
      </c>
      <c r="I39" s="44">
        <v>507</v>
      </c>
      <c r="J39" s="44">
        <v>359</v>
      </c>
      <c r="K39" s="44">
        <v>484</v>
      </c>
      <c r="L39" s="44">
        <v>743</v>
      </c>
      <c r="M39" s="44">
        <v>500</v>
      </c>
      <c r="N39" s="44">
        <v>714</v>
      </c>
      <c r="O39" s="44">
        <v>642</v>
      </c>
      <c r="P39" s="44">
        <v>574</v>
      </c>
      <c r="Q39" s="44">
        <v>1039</v>
      </c>
      <c r="R39" s="44">
        <v>344</v>
      </c>
      <c r="S39" s="44">
        <v>537</v>
      </c>
      <c r="T39" s="44">
        <v>533</v>
      </c>
      <c r="U39" s="44">
        <v>478</v>
      </c>
      <c r="V39" s="44">
        <v>559</v>
      </c>
      <c r="W39" s="44">
        <v>565</v>
      </c>
      <c r="X39" s="44">
        <v>477</v>
      </c>
      <c r="Y39" s="44">
        <v>362</v>
      </c>
      <c r="Z39" s="44">
        <v>309</v>
      </c>
      <c r="AA39" s="44">
        <v>758</v>
      </c>
      <c r="AB39" s="44">
        <v>472</v>
      </c>
      <c r="AC39" s="44">
        <v>1038</v>
      </c>
      <c r="AD39" s="44">
        <v>732</v>
      </c>
      <c r="AE39" s="44">
        <v>847</v>
      </c>
      <c r="AF39" s="44">
        <v>845</v>
      </c>
      <c r="AG39" s="44">
        <v>341</v>
      </c>
      <c r="AH39" s="44">
        <v>222</v>
      </c>
      <c r="AI39" s="44">
        <v>494</v>
      </c>
      <c r="AJ39" s="44">
        <v>632</v>
      </c>
      <c r="AK39" s="44">
        <v>873</v>
      </c>
      <c r="AL39" s="44">
        <v>81</v>
      </c>
      <c r="AM39" s="45">
        <v>0</v>
      </c>
      <c r="AN39" s="44">
        <v>598</v>
      </c>
      <c r="AO39" s="46">
        <v>578</v>
      </c>
      <c r="AP39" s="46">
        <v>649</v>
      </c>
      <c r="AQ39" s="46">
        <v>791</v>
      </c>
      <c r="AR39" s="46">
        <v>339</v>
      </c>
      <c r="AS39" s="46">
        <v>472</v>
      </c>
      <c r="AT39" s="46">
        <v>914</v>
      </c>
      <c r="AU39" s="46">
        <v>116</v>
      </c>
      <c r="AV39" s="46">
        <v>722</v>
      </c>
      <c r="AW39" s="44">
        <v>1056</v>
      </c>
      <c r="AX39" s="44">
        <v>1017</v>
      </c>
      <c r="AY39" s="47">
        <v>737</v>
      </c>
    </row>
    <row r="40" spans="1:51" ht="15.65" customHeight="1" x14ac:dyDescent="0.3">
      <c r="A40" s="32" t="s">
        <v>111</v>
      </c>
      <c r="B40" s="54" t="s">
        <v>181</v>
      </c>
      <c r="C40" s="44">
        <v>323</v>
      </c>
      <c r="D40" s="44">
        <v>72</v>
      </c>
      <c r="E40" s="44">
        <v>175</v>
      </c>
      <c r="F40" s="44">
        <v>105</v>
      </c>
      <c r="G40" s="44">
        <v>67</v>
      </c>
      <c r="H40" s="44">
        <v>76</v>
      </c>
      <c r="I40" s="44">
        <v>104</v>
      </c>
      <c r="J40" s="44">
        <v>407</v>
      </c>
      <c r="K40" s="44">
        <v>134</v>
      </c>
      <c r="L40" s="44">
        <v>297</v>
      </c>
      <c r="M40" s="44">
        <v>102</v>
      </c>
      <c r="N40" s="44">
        <v>254</v>
      </c>
      <c r="O40" s="44">
        <v>319</v>
      </c>
      <c r="P40" s="44">
        <v>231</v>
      </c>
      <c r="Q40" s="44">
        <v>451</v>
      </c>
      <c r="R40" s="44">
        <v>372</v>
      </c>
      <c r="S40" s="44">
        <v>118</v>
      </c>
      <c r="T40" s="44">
        <v>79</v>
      </c>
      <c r="U40" s="44">
        <v>130</v>
      </c>
      <c r="V40" s="44">
        <v>150</v>
      </c>
      <c r="W40" s="44">
        <v>61</v>
      </c>
      <c r="X40" s="44">
        <v>216</v>
      </c>
      <c r="Y40" s="44">
        <v>434</v>
      </c>
      <c r="Z40" s="44">
        <v>328</v>
      </c>
      <c r="AA40" s="44">
        <v>220</v>
      </c>
      <c r="AB40" s="44">
        <v>126</v>
      </c>
      <c r="AC40" s="44">
        <v>441</v>
      </c>
      <c r="AD40" s="44">
        <v>461</v>
      </c>
      <c r="AE40" s="44">
        <v>362</v>
      </c>
      <c r="AF40" s="44">
        <v>516</v>
      </c>
      <c r="AG40" s="44">
        <v>397</v>
      </c>
      <c r="AH40" s="44">
        <v>583</v>
      </c>
      <c r="AI40" s="44">
        <v>156</v>
      </c>
      <c r="AJ40" s="44">
        <v>176</v>
      </c>
      <c r="AK40" s="44">
        <v>550</v>
      </c>
      <c r="AL40" s="44">
        <v>660</v>
      </c>
      <c r="AM40" s="44">
        <v>598</v>
      </c>
      <c r="AN40" s="45">
        <v>0</v>
      </c>
      <c r="AO40" s="46">
        <v>20</v>
      </c>
      <c r="AP40" s="46">
        <v>181</v>
      </c>
      <c r="AQ40" s="46">
        <v>418</v>
      </c>
      <c r="AR40" s="46">
        <v>305</v>
      </c>
      <c r="AS40" s="46">
        <v>191</v>
      </c>
      <c r="AT40" s="46">
        <v>773</v>
      </c>
      <c r="AU40" s="46">
        <v>591</v>
      </c>
      <c r="AV40" s="46">
        <v>529</v>
      </c>
      <c r="AW40" s="44">
        <v>461</v>
      </c>
      <c r="AX40" s="47">
        <v>421</v>
      </c>
      <c r="AY40" s="47">
        <v>439</v>
      </c>
    </row>
    <row r="41" spans="1:51" ht="15.65" customHeight="1" x14ac:dyDescent="0.3">
      <c r="A41" s="31" t="s">
        <v>110</v>
      </c>
      <c r="B41" s="54" t="s">
        <v>182</v>
      </c>
      <c r="C41" s="46">
        <v>304</v>
      </c>
      <c r="D41" s="46">
        <v>61</v>
      </c>
      <c r="E41" s="46">
        <v>159</v>
      </c>
      <c r="F41" s="46">
        <v>85</v>
      </c>
      <c r="G41" s="46">
        <v>48</v>
      </c>
      <c r="H41" s="46">
        <v>57</v>
      </c>
      <c r="I41" s="46">
        <v>86</v>
      </c>
      <c r="J41" s="46">
        <v>391</v>
      </c>
      <c r="K41" s="46">
        <v>118</v>
      </c>
      <c r="L41" s="46">
        <v>304</v>
      </c>
      <c r="M41" s="46">
        <v>84</v>
      </c>
      <c r="N41" s="46">
        <v>262</v>
      </c>
      <c r="O41" s="46">
        <v>318</v>
      </c>
      <c r="P41" s="46">
        <v>228</v>
      </c>
      <c r="Q41" s="46">
        <v>470</v>
      </c>
      <c r="R41" s="46">
        <v>355</v>
      </c>
      <c r="S41" s="46">
        <v>109</v>
      </c>
      <c r="T41" s="46">
        <v>64</v>
      </c>
      <c r="U41" s="44">
        <v>111</v>
      </c>
      <c r="V41" s="46">
        <v>145</v>
      </c>
      <c r="W41" s="46">
        <v>51</v>
      </c>
      <c r="X41" s="46">
        <v>202</v>
      </c>
      <c r="Y41" s="46">
        <v>418</v>
      </c>
      <c r="Z41" s="46">
        <v>309</v>
      </c>
      <c r="AA41" s="46">
        <v>234</v>
      </c>
      <c r="AB41" s="46">
        <v>107</v>
      </c>
      <c r="AC41" s="46">
        <v>461</v>
      </c>
      <c r="AD41" s="46">
        <v>462</v>
      </c>
      <c r="AE41" s="46">
        <v>374</v>
      </c>
      <c r="AF41" s="46">
        <v>521</v>
      </c>
      <c r="AG41" s="46">
        <v>379</v>
      </c>
      <c r="AH41" s="46">
        <v>565</v>
      </c>
      <c r="AI41" s="46">
        <v>141</v>
      </c>
      <c r="AJ41" s="46">
        <v>179</v>
      </c>
      <c r="AK41" s="46">
        <v>555</v>
      </c>
      <c r="AL41" s="46">
        <v>640</v>
      </c>
      <c r="AM41" s="46">
        <v>578</v>
      </c>
      <c r="AN41" s="46">
        <v>20</v>
      </c>
      <c r="AO41" s="45">
        <v>0</v>
      </c>
      <c r="AP41" s="46">
        <v>186</v>
      </c>
      <c r="AQ41" s="46">
        <v>424</v>
      </c>
      <c r="AR41" s="46">
        <v>286</v>
      </c>
      <c r="AS41" s="46">
        <v>175</v>
      </c>
      <c r="AT41" s="46">
        <v>773</v>
      </c>
      <c r="AU41" s="46">
        <v>572</v>
      </c>
      <c r="AV41" s="46">
        <v>527</v>
      </c>
      <c r="AW41" s="44">
        <v>481</v>
      </c>
      <c r="AX41" s="47">
        <v>441</v>
      </c>
      <c r="AY41" s="47">
        <v>441</v>
      </c>
    </row>
    <row r="42" spans="1:51" ht="15.65" customHeight="1" x14ac:dyDescent="0.3">
      <c r="A42" s="31" t="s">
        <v>115</v>
      </c>
      <c r="B42" s="54" t="s">
        <v>183</v>
      </c>
      <c r="C42" s="46">
        <v>435</v>
      </c>
      <c r="D42" s="46">
        <v>247</v>
      </c>
      <c r="E42" s="46">
        <v>207</v>
      </c>
      <c r="F42" s="46">
        <v>241</v>
      </c>
      <c r="G42" s="46">
        <v>187</v>
      </c>
      <c r="H42" s="46">
        <v>188</v>
      </c>
      <c r="I42" s="46">
        <v>255</v>
      </c>
      <c r="J42" s="46">
        <v>549</v>
      </c>
      <c r="K42" s="46">
        <v>184</v>
      </c>
      <c r="L42" s="46">
        <v>122</v>
      </c>
      <c r="M42" s="46">
        <v>196</v>
      </c>
      <c r="N42" s="46">
        <v>80</v>
      </c>
      <c r="O42" s="46">
        <v>152</v>
      </c>
      <c r="P42" s="46">
        <v>103</v>
      </c>
      <c r="Q42" s="46">
        <v>411</v>
      </c>
      <c r="R42" s="46">
        <v>508</v>
      </c>
      <c r="S42" s="46">
        <v>127</v>
      </c>
      <c r="T42" s="46">
        <v>165</v>
      </c>
      <c r="U42" s="46">
        <v>268</v>
      </c>
      <c r="V42" s="46">
        <v>91</v>
      </c>
      <c r="W42" s="46">
        <v>236</v>
      </c>
      <c r="X42" s="46">
        <v>378</v>
      </c>
      <c r="Y42" s="46">
        <v>577</v>
      </c>
      <c r="Z42" s="46">
        <v>443</v>
      </c>
      <c r="AA42" s="46">
        <v>116</v>
      </c>
      <c r="AB42" s="46">
        <v>238</v>
      </c>
      <c r="AC42" s="46">
        <v>439</v>
      </c>
      <c r="AD42" s="46">
        <v>287</v>
      </c>
      <c r="AE42" s="46">
        <v>210</v>
      </c>
      <c r="AF42" s="46">
        <v>335</v>
      </c>
      <c r="AG42" s="46">
        <v>533</v>
      </c>
      <c r="AH42" s="46">
        <v>569</v>
      </c>
      <c r="AI42" s="46">
        <v>317</v>
      </c>
      <c r="AJ42" s="46">
        <v>17</v>
      </c>
      <c r="AK42" s="46">
        <v>369</v>
      </c>
      <c r="AL42" s="46">
        <v>722</v>
      </c>
      <c r="AM42" s="46">
        <v>649</v>
      </c>
      <c r="AN42" s="46">
        <v>181</v>
      </c>
      <c r="AO42" s="46">
        <v>186</v>
      </c>
      <c r="AP42" s="49">
        <v>0</v>
      </c>
      <c r="AQ42" s="46">
        <v>238</v>
      </c>
      <c r="AR42" s="46">
        <v>428</v>
      </c>
      <c r="AS42" s="46">
        <v>348</v>
      </c>
      <c r="AT42" s="46">
        <v>601</v>
      </c>
      <c r="AU42" s="46">
        <v>609</v>
      </c>
      <c r="AV42" s="46">
        <v>362</v>
      </c>
      <c r="AW42" s="46">
        <v>443</v>
      </c>
      <c r="AX42" s="47">
        <v>409</v>
      </c>
      <c r="AY42" s="47">
        <v>263</v>
      </c>
    </row>
    <row r="43" spans="1:51" ht="15.65" customHeight="1" x14ac:dyDescent="0.3">
      <c r="A43" s="32" t="s">
        <v>116</v>
      </c>
      <c r="B43" s="54" t="s">
        <v>184</v>
      </c>
      <c r="C43" s="46">
        <v>640</v>
      </c>
      <c r="D43" s="46">
        <v>484</v>
      </c>
      <c r="E43" s="46">
        <v>405</v>
      </c>
      <c r="F43" s="46">
        <v>472</v>
      </c>
      <c r="G43" s="46">
        <v>420</v>
      </c>
      <c r="H43" s="46">
        <v>419</v>
      </c>
      <c r="I43" s="46">
        <v>488</v>
      </c>
      <c r="J43" s="46">
        <v>767</v>
      </c>
      <c r="K43" s="46">
        <v>398</v>
      </c>
      <c r="L43" s="46">
        <v>128</v>
      </c>
      <c r="M43" s="46">
        <v>422</v>
      </c>
      <c r="N43" s="46">
        <v>168</v>
      </c>
      <c r="O43" s="46">
        <v>150</v>
      </c>
      <c r="P43" s="46">
        <v>239</v>
      </c>
      <c r="Q43" s="46">
        <v>454</v>
      </c>
      <c r="R43" s="46">
        <v>724</v>
      </c>
      <c r="S43" s="46">
        <v>348</v>
      </c>
      <c r="T43" s="46">
        <v>396</v>
      </c>
      <c r="U43" s="46">
        <v>497</v>
      </c>
      <c r="V43" s="46">
        <v>303</v>
      </c>
      <c r="W43" s="46">
        <v>474</v>
      </c>
      <c r="X43" s="46">
        <v>611</v>
      </c>
      <c r="Y43" s="46">
        <v>796</v>
      </c>
      <c r="Z43" s="46">
        <v>649</v>
      </c>
      <c r="AA43" s="46">
        <v>250</v>
      </c>
      <c r="AB43" s="46">
        <v>462</v>
      </c>
      <c r="AC43" s="46">
        <v>522</v>
      </c>
      <c r="AD43" s="46">
        <v>117</v>
      </c>
      <c r="AE43" s="46">
        <v>154</v>
      </c>
      <c r="AF43" s="46">
        <v>99</v>
      </c>
      <c r="AG43" s="46">
        <v>749</v>
      </c>
      <c r="AH43" s="46">
        <v>649</v>
      </c>
      <c r="AI43" s="46">
        <v>551</v>
      </c>
      <c r="AJ43" s="46">
        <v>245</v>
      </c>
      <c r="AK43" s="46">
        <v>132</v>
      </c>
      <c r="AL43" s="46">
        <v>870</v>
      </c>
      <c r="AM43" s="46">
        <v>791</v>
      </c>
      <c r="AN43" s="46">
        <v>418</v>
      </c>
      <c r="AO43" s="46">
        <v>424</v>
      </c>
      <c r="AP43" s="46">
        <v>238</v>
      </c>
      <c r="AQ43" s="49">
        <v>0</v>
      </c>
      <c r="AR43" s="46">
        <v>640</v>
      </c>
      <c r="AS43" s="46">
        <v>581</v>
      </c>
      <c r="AT43" s="46">
        <v>397</v>
      </c>
      <c r="AU43" s="46">
        <v>720</v>
      </c>
      <c r="AV43" s="46">
        <v>205</v>
      </c>
      <c r="AW43" s="46">
        <v>507</v>
      </c>
      <c r="AX43" s="47">
        <v>488</v>
      </c>
      <c r="AY43" s="47">
        <v>88</v>
      </c>
    </row>
    <row r="44" spans="1:51" ht="15.65" customHeight="1" x14ac:dyDescent="0.3">
      <c r="A44" s="31" t="s">
        <v>118</v>
      </c>
      <c r="B44" s="54" t="s">
        <v>185</v>
      </c>
      <c r="C44" s="46">
        <v>32</v>
      </c>
      <c r="D44" s="46">
        <v>247</v>
      </c>
      <c r="E44" s="46">
        <v>235</v>
      </c>
      <c r="F44" s="46">
        <v>202</v>
      </c>
      <c r="G44" s="46">
        <v>255</v>
      </c>
      <c r="H44" s="46">
        <v>250</v>
      </c>
      <c r="I44" s="46">
        <v>201</v>
      </c>
      <c r="J44" s="46">
        <v>129</v>
      </c>
      <c r="K44" s="46">
        <v>246</v>
      </c>
      <c r="L44" s="46">
        <v>547</v>
      </c>
      <c r="M44" s="46">
        <v>234</v>
      </c>
      <c r="N44" s="46">
        <v>507</v>
      </c>
      <c r="O44" s="46">
        <v>499</v>
      </c>
      <c r="P44" s="46">
        <v>402</v>
      </c>
      <c r="Q44" s="46">
        <v>754</v>
      </c>
      <c r="R44" s="46">
        <v>85</v>
      </c>
      <c r="S44" s="46">
        <v>301</v>
      </c>
      <c r="T44" s="46">
        <v>268</v>
      </c>
      <c r="U44" s="46">
        <v>175</v>
      </c>
      <c r="V44" s="46">
        <v>342</v>
      </c>
      <c r="W44" s="46">
        <v>255</v>
      </c>
      <c r="X44" s="46">
        <v>138</v>
      </c>
      <c r="Y44" s="46">
        <v>157</v>
      </c>
      <c r="Z44" s="46">
        <v>30</v>
      </c>
      <c r="AA44" s="46">
        <v>511</v>
      </c>
      <c r="AB44" s="46">
        <v>193</v>
      </c>
      <c r="AC44" s="46">
        <v>736</v>
      </c>
      <c r="AD44" s="46">
        <v>633</v>
      </c>
      <c r="AE44" s="46">
        <v>637</v>
      </c>
      <c r="AF44" s="46">
        <v>724</v>
      </c>
      <c r="AG44" s="46">
        <v>110</v>
      </c>
      <c r="AH44" s="46">
        <v>425</v>
      </c>
      <c r="AI44" s="46">
        <v>166</v>
      </c>
      <c r="AJ44" s="46">
        <v>414</v>
      </c>
      <c r="AK44" s="46">
        <v>758</v>
      </c>
      <c r="AL44" s="46">
        <v>382</v>
      </c>
      <c r="AM44" s="46">
        <v>339</v>
      </c>
      <c r="AN44" s="46">
        <v>305</v>
      </c>
      <c r="AO44" s="46">
        <v>286</v>
      </c>
      <c r="AP44" s="46">
        <v>428</v>
      </c>
      <c r="AQ44" s="46">
        <v>640</v>
      </c>
      <c r="AR44" s="49">
        <v>0</v>
      </c>
      <c r="AS44" s="46">
        <v>138</v>
      </c>
      <c r="AT44" s="46">
        <v>905</v>
      </c>
      <c r="AU44" s="46">
        <v>380</v>
      </c>
      <c r="AV44" s="46">
        <v>666</v>
      </c>
      <c r="AW44" s="46">
        <v>760</v>
      </c>
      <c r="AX44" s="47">
        <v>720</v>
      </c>
      <c r="AY44" s="47">
        <v>623</v>
      </c>
    </row>
    <row r="45" spans="1:51" ht="15.65" customHeight="1" x14ac:dyDescent="0.3">
      <c r="A45" s="31" t="s">
        <v>122</v>
      </c>
      <c r="B45" s="54" t="s">
        <v>186</v>
      </c>
      <c r="C45" s="46">
        <v>166</v>
      </c>
      <c r="D45" s="46">
        <v>122</v>
      </c>
      <c r="E45" s="46">
        <v>206</v>
      </c>
      <c r="F45" s="46">
        <v>109</v>
      </c>
      <c r="G45" s="46">
        <v>162</v>
      </c>
      <c r="H45" s="46">
        <v>161</v>
      </c>
      <c r="I45" s="46">
        <v>94</v>
      </c>
      <c r="J45" s="46">
        <v>218</v>
      </c>
      <c r="K45" s="46">
        <v>192</v>
      </c>
      <c r="L45" s="46">
        <v>470</v>
      </c>
      <c r="M45" s="46">
        <v>159</v>
      </c>
      <c r="N45" s="46">
        <v>428</v>
      </c>
      <c r="O45" s="46">
        <v>455</v>
      </c>
      <c r="P45" s="46">
        <v>355</v>
      </c>
      <c r="Q45" s="46">
        <v>629</v>
      </c>
      <c r="R45" s="46">
        <v>187</v>
      </c>
      <c r="S45" s="46">
        <v>233</v>
      </c>
      <c r="T45" s="46">
        <v>184</v>
      </c>
      <c r="U45" s="46">
        <v>85</v>
      </c>
      <c r="V45" s="46">
        <v>279</v>
      </c>
      <c r="W45" s="46">
        <v>132</v>
      </c>
      <c r="X45" s="46">
        <v>32</v>
      </c>
      <c r="Y45" s="46">
        <v>245</v>
      </c>
      <c r="Z45" s="46">
        <v>167</v>
      </c>
      <c r="AA45" s="46">
        <v>409</v>
      </c>
      <c r="AB45" s="46">
        <v>123</v>
      </c>
      <c r="AC45" s="46">
        <v>604</v>
      </c>
      <c r="AD45" s="46">
        <v>598</v>
      </c>
      <c r="AE45" s="46">
        <v>548</v>
      </c>
      <c r="AF45" s="44">
        <v>673</v>
      </c>
      <c r="AG45" s="46">
        <v>210</v>
      </c>
      <c r="AH45" s="46">
        <v>525</v>
      </c>
      <c r="AI45" s="46">
        <v>35</v>
      </c>
      <c r="AJ45" s="46">
        <v>338</v>
      </c>
      <c r="AK45" s="46">
        <v>707</v>
      </c>
      <c r="AL45" s="46">
        <v>519</v>
      </c>
      <c r="AM45" s="46">
        <v>472</v>
      </c>
      <c r="AN45" s="46">
        <v>191</v>
      </c>
      <c r="AO45" s="46">
        <v>175</v>
      </c>
      <c r="AP45" s="46">
        <v>348</v>
      </c>
      <c r="AQ45" s="46">
        <v>581</v>
      </c>
      <c r="AR45" s="46">
        <v>138</v>
      </c>
      <c r="AS45" s="49">
        <v>0</v>
      </c>
      <c r="AT45" s="46">
        <v>894</v>
      </c>
      <c r="AU45" s="46">
        <v>499</v>
      </c>
      <c r="AV45" s="46">
        <v>648</v>
      </c>
      <c r="AW45" s="46">
        <v>630</v>
      </c>
      <c r="AX45" s="47">
        <v>590</v>
      </c>
      <c r="AY45" s="47">
        <v>582</v>
      </c>
    </row>
    <row r="46" spans="1:51" ht="15.65" customHeight="1" x14ac:dyDescent="0.3">
      <c r="A46" s="32" t="s">
        <v>201</v>
      </c>
      <c r="B46" s="54" t="s">
        <v>187</v>
      </c>
      <c r="C46" s="46">
        <v>893</v>
      </c>
      <c r="D46" s="46">
        <v>828</v>
      </c>
      <c r="E46" s="46">
        <v>690</v>
      </c>
      <c r="F46" s="46">
        <v>793</v>
      </c>
      <c r="G46" s="46">
        <v>752</v>
      </c>
      <c r="H46" s="46">
        <v>748</v>
      </c>
      <c r="I46" s="46">
        <v>814</v>
      </c>
      <c r="J46" s="48">
        <v>1033</v>
      </c>
      <c r="K46" s="46">
        <v>703</v>
      </c>
      <c r="L46" s="46">
        <v>519</v>
      </c>
      <c r="M46" s="46">
        <v>740</v>
      </c>
      <c r="N46" s="46">
        <v>551</v>
      </c>
      <c r="O46" s="46">
        <v>455</v>
      </c>
      <c r="P46" s="46">
        <v>547</v>
      </c>
      <c r="Q46" s="46">
        <v>830</v>
      </c>
      <c r="R46" s="46">
        <v>989</v>
      </c>
      <c r="S46" s="46">
        <v>672</v>
      </c>
      <c r="T46" s="46">
        <v>726</v>
      </c>
      <c r="U46" s="46">
        <v>812</v>
      </c>
      <c r="V46" s="46">
        <v>629</v>
      </c>
      <c r="W46" s="46">
        <v>819</v>
      </c>
      <c r="X46" s="46">
        <v>926</v>
      </c>
      <c r="Y46" s="46">
        <v>1059</v>
      </c>
      <c r="Z46" s="46">
        <v>902</v>
      </c>
      <c r="AA46" s="46">
        <v>644</v>
      </c>
      <c r="AB46" s="46">
        <v>772</v>
      </c>
      <c r="AC46" s="46">
        <v>908</v>
      </c>
      <c r="AD46" s="46">
        <v>315</v>
      </c>
      <c r="AE46" s="46">
        <v>542</v>
      </c>
      <c r="AF46" s="46">
        <v>310</v>
      </c>
      <c r="AG46" s="44">
        <v>1011</v>
      </c>
      <c r="AH46" s="46">
        <v>706</v>
      </c>
      <c r="AI46" s="46">
        <v>873</v>
      </c>
      <c r="AJ46" s="46">
        <v>601</v>
      </c>
      <c r="AK46" s="46">
        <v>290</v>
      </c>
      <c r="AL46" s="46">
        <v>993</v>
      </c>
      <c r="AM46" s="46">
        <v>914</v>
      </c>
      <c r="AN46" s="46">
        <v>773</v>
      </c>
      <c r="AO46" s="46">
        <v>773</v>
      </c>
      <c r="AP46" s="46">
        <v>601</v>
      </c>
      <c r="AQ46" s="46">
        <v>397</v>
      </c>
      <c r="AR46" s="46">
        <v>905</v>
      </c>
      <c r="AS46" s="46">
        <v>894</v>
      </c>
      <c r="AT46" s="49">
        <v>0</v>
      </c>
      <c r="AU46" s="46">
        <v>809</v>
      </c>
      <c r="AV46" s="46">
        <v>247</v>
      </c>
      <c r="AW46" s="46">
        <v>887</v>
      </c>
      <c r="AX46" s="47">
        <v>873</v>
      </c>
      <c r="AY46" s="47">
        <v>340</v>
      </c>
    </row>
    <row r="47" spans="1:51" ht="15.65" customHeight="1" x14ac:dyDescent="0.3">
      <c r="A47" s="32" t="s">
        <v>128</v>
      </c>
      <c r="B47" s="54" t="s">
        <v>188</v>
      </c>
      <c r="C47" s="46">
        <v>348</v>
      </c>
      <c r="D47" s="46">
        <v>566</v>
      </c>
      <c r="E47" s="46">
        <v>425</v>
      </c>
      <c r="F47" s="46">
        <v>498</v>
      </c>
      <c r="G47" s="46">
        <v>524</v>
      </c>
      <c r="H47" s="46">
        <v>516</v>
      </c>
      <c r="I47" s="46">
        <v>513</v>
      </c>
      <c r="J47" s="46">
        <v>433</v>
      </c>
      <c r="K47" s="46">
        <v>464</v>
      </c>
      <c r="L47" s="46">
        <v>689</v>
      </c>
      <c r="M47" s="46">
        <v>489</v>
      </c>
      <c r="N47" s="46">
        <v>665</v>
      </c>
      <c r="O47" s="46">
        <v>577</v>
      </c>
      <c r="P47" s="46">
        <v>522</v>
      </c>
      <c r="Q47" s="46">
        <v>1013</v>
      </c>
      <c r="R47" s="46">
        <v>408</v>
      </c>
      <c r="S47" s="46">
        <v>510</v>
      </c>
      <c r="T47" s="46">
        <v>518</v>
      </c>
      <c r="U47" s="46">
        <v>484</v>
      </c>
      <c r="V47" s="46">
        <v>524</v>
      </c>
      <c r="W47" s="46">
        <v>569</v>
      </c>
      <c r="X47" s="46">
        <v>510</v>
      </c>
      <c r="Y47" s="46">
        <v>442</v>
      </c>
      <c r="Z47" s="46">
        <v>352</v>
      </c>
      <c r="AA47" s="46">
        <v>723</v>
      </c>
      <c r="AB47" s="46">
        <v>469</v>
      </c>
      <c r="AC47" s="46">
        <v>1023</v>
      </c>
      <c r="AD47" s="46">
        <v>650</v>
      </c>
      <c r="AE47" s="46">
        <v>795</v>
      </c>
      <c r="AF47" s="46">
        <v>765</v>
      </c>
      <c r="AG47" s="46">
        <v>412</v>
      </c>
      <c r="AH47" s="46">
        <v>107</v>
      </c>
      <c r="AI47" s="46">
        <v>514</v>
      </c>
      <c r="AJ47" s="46">
        <v>592</v>
      </c>
      <c r="AK47" s="46">
        <v>791</v>
      </c>
      <c r="AL47" s="46">
        <v>187</v>
      </c>
      <c r="AM47" s="46">
        <v>116</v>
      </c>
      <c r="AN47" s="46">
        <v>591</v>
      </c>
      <c r="AO47" s="46">
        <v>572</v>
      </c>
      <c r="AP47" s="46">
        <v>609</v>
      </c>
      <c r="AQ47" s="46">
        <v>720</v>
      </c>
      <c r="AR47" s="46">
        <v>380</v>
      </c>
      <c r="AS47" s="46">
        <v>499</v>
      </c>
      <c r="AT47" s="46">
        <v>809</v>
      </c>
      <c r="AU47" s="49">
        <v>0</v>
      </c>
      <c r="AV47" s="46">
        <v>630</v>
      </c>
      <c r="AW47" s="46">
        <v>1036</v>
      </c>
      <c r="AX47" s="47">
        <v>999</v>
      </c>
      <c r="AY47" s="47">
        <v>659</v>
      </c>
    </row>
    <row r="48" spans="1:51" ht="15.65" customHeight="1" x14ac:dyDescent="0.3">
      <c r="A48" s="32" t="s">
        <v>131</v>
      </c>
      <c r="B48" s="54" t="s">
        <v>189</v>
      </c>
      <c r="C48" s="46">
        <v>656</v>
      </c>
      <c r="D48" s="46">
        <v>581</v>
      </c>
      <c r="E48" s="46">
        <v>444</v>
      </c>
      <c r="F48" s="46">
        <v>546</v>
      </c>
      <c r="G48" s="46">
        <v>506</v>
      </c>
      <c r="H48" s="46">
        <v>501</v>
      </c>
      <c r="I48" s="46">
        <v>567</v>
      </c>
      <c r="J48" s="46">
        <v>794</v>
      </c>
      <c r="K48" s="46">
        <v>456</v>
      </c>
      <c r="L48" s="46">
        <v>300</v>
      </c>
      <c r="M48" s="46">
        <v>493</v>
      </c>
      <c r="N48" s="46">
        <v>325</v>
      </c>
      <c r="O48" s="46">
        <v>211</v>
      </c>
      <c r="P48" s="46">
        <v>300</v>
      </c>
      <c r="Q48" s="46">
        <v>658</v>
      </c>
      <c r="R48" s="46">
        <v>750</v>
      </c>
      <c r="S48" s="46">
        <v>425</v>
      </c>
      <c r="T48" s="46">
        <v>479</v>
      </c>
      <c r="U48" s="46">
        <v>565</v>
      </c>
      <c r="V48" s="46">
        <v>383</v>
      </c>
      <c r="W48" s="46">
        <v>573</v>
      </c>
      <c r="X48" s="46">
        <v>679</v>
      </c>
      <c r="Y48" s="46">
        <v>821</v>
      </c>
      <c r="Z48" s="46">
        <v>665</v>
      </c>
      <c r="AA48" s="46">
        <v>424</v>
      </c>
      <c r="AB48" s="46">
        <v>525</v>
      </c>
      <c r="AC48" s="46">
        <v>723</v>
      </c>
      <c r="AD48" s="46">
        <v>90</v>
      </c>
      <c r="AE48" s="46">
        <v>357</v>
      </c>
      <c r="AF48" s="46">
        <v>173</v>
      </c>
      <c r="AG48" s="46">
        <v>773</v>
      </c>
      <c r="AH48" s="46">
        <v>539</v>
      </c>
      <c r="AI48" s="46">
        <v>626</v>
      </c>
      <c r="AJ48" s="46">
        <v>360</v>
      </c>
      <c r="AK48" s="46">
        <v>183</v>
      </c>
      <c r="AL48" s="46">
        <v>803</v>
      </c>
      <c r="AM48" s="46">
        <v>722</v>
      </c>
      <c r="AN48" s="46">
        <v>529</v>
      </c>
      <c r="AO48" s="46">
        <v>527</v>
      </c>
      <c r="AP48" s="46">
        <v>362</v>
      </c>
      <c r="AQ48" s="46">
        <v>205</v>
      </c>
      <c r="AR48" s="46">
        <v>666</v>
      </c>
      <c r="AS48" s="46">
        <v>648</v>
      </c>
      <c r="AT48" s="46">
        <v>247</v>
      </c>
      <c r="AU48" s="46">
        <v>630</v>
      </c>
      <c r="AV48" s="49">
        <v>0</v>
      </c>
      <c r="AW48" s="46">
        <v>710</v>
      </c>
      <c r="AX48" s="47">
        <v>688</v>
      </c>
      <c r="AY48" s="47">
        <v>121</v>
      </c>
    </row>
    <row r="49" spans="1:51" ht="15.65" customHeight="1" x14ac:dyDescent="0.3">
      <c r="A49" s="31" t="s">
        <v>134</v>
      </c>
      <c r="B49" s="54" t="s">
        <v>190</v>
      </c>
      <c r="C49" s="46">
        <v>781</v>
      </c>
      <c r="D49" s="46">
        <v>513</v>
      </c>
      <c r="E49" s="46">
        <v>612</v>
      </c>
      <c r="F49" s="46">
        <v>565</v>
      </c>
      <c r="G49" s="46">
        <v>523</v>
      </c>
      <c r="H49" s="46">
        <v>531</v>
      </c>
      <c r="I49" s="46">
        <v>561</v>
      </c>
      <c r="J49" s="46">
        <v>844</v>
      </c>
      <c r="K49" s="46">
        <v>573</v>
      </c>
      <c r="L49" s="46">
        <v>423</v>
      </c>
      <c r="M49" s="46">
        <v>556</v>
      </c>
      <c r="N49" s="46">
        <v>419</v>
      </c>
      <c r="O49" s="46">
        <v>551</v>
      </c>
      <c r="P49" s="46">
        <v>545</v>
      </c>
      <c r="Q49" s="46">
        <v>59</v>
      </c>
      <c r="R49" s="46">
        <v>816</v>
      </c>
      <c r="S49" s="46">
        <v>526</v>
      </c>
      <c r="T49" s="46">
        <v>523</v>
      </c>
      <c r="U49" s="46">
        <v>589</v>
      </c>
      <c r="V49" s="46">
        <v>516</v>
      </c>
      <c r="W49" s="46">
        <v>505</v>
      </c>
      <c r="X49" s="46">
        <v>645</v>
      </c>
      <c r="Y49" s="46">
        <v>868</v>
      </c>
      <c r="Z49" s="46">
        <v>786</v>
      </c>
      <c r="AA49" s="46">
        <v>329</v>
      </c>
      <c r="AB49" s="46">
        <v>587</v>
      </c>
      <c r="AC49" s="46">
        <v>41</v>
      </c>
      <c r="AD49" s="46">
        <v>620</v>
      </c>
      <c r="AE49" s="46">
        <v>354</v>
      </c>
      <c r="AF49" s="46">
        <v>578</v>
      </c>
      <c r="AG49" s="46">
        <v>838</v>
      </c>
      <c r="AH49" s="46">
        <v>1008</v>
      </c>
      <c r="AI49" s="46">
        <v>597</v>
      </c>
      <c r="AJ49" s="46">
        <v>458</v>
      </c>
      <c r="AK49" s="46">
        <v>597</v>
      </c>
      <c r="AL49" s="46">
        <v>1120</v>
      </c>
      <c r="AM49" s="44">
        <v>1056</v>
      </c>
      <c r="AN49" s="44">
        <v>461</v>
      </c>
      <c r="AO49" s="44">
        <v>481</v>
      </c>
      <c r="AP49" s="46">
        <v>443</v>
      </c>
      <c r="AQ49" s="46">
        <v>507</v>
      </c>
      <c r="AR49" s="46">
        <v>760</v>
      </c>
      <c r="AS49" s="46">
        <v>630</v>
      </c>
      <c r="AT49" s="46">
        <v>887</v>
      </c>
      <c r="AU49" s="46">
        <v>1036</v>
      </c>
      <c r="AV49" s="46">
        <v>710</v>
      </c>
      <c r="AW49" s="49">
        <v>0</v>
      </c>
      <c r="AX49" s="47">
        <v>40</v>
      </c>
      <c r="AY49" s="47">
        <v>589</v>
      </c>
    </row>
    <row r="50" spans="1:51" ht="15.65" customHeight="1" x14ac:dyDescent="0.3">
      <c r="A50" s="31" t="s">
        <v>137</v>
      </c>
      <c r="B50" s="54" t="s">
        <v>191</v>
      </c>
      <c r="C50" s="47">
        <v>742</v>
      </c>
      <c r="D50" s="47">
        <v>473</v>
      </c>
      <c r="E50" s="47">
        <v>574</v>
      </c>
      <c r="F50" s="47">
        <v>526</v>
      </c>
      <c r="G50" s="47">
        <v>484</v>
      </c>
      <c r="H50" s="47">
        <v>492</v>
      </c>
      <c r="I50" s="47">
        <v>521</v>
      </c>
      <c r="J50" s="47">
        <v>804</v>
      </c>
      <c r="K50" s="47">
        <v>535</v>
      </c>
      <c r="L50" s="47">
        <v>397</v>
      </c>
      <c r="M50" s="47">
        <v>517</v>
      </c>
      <c r="N50" s="47">
        <v>389</v>
      </c>
      <c r="O50" s="47">
        <v>523</v>
      </c>
      <c r="P50" s="47">
        <v>512</v>
      </c>
      <c r="Q50" s="47">
        <v>68</v>
      </c>
      <c r="R50" s="47">
        <v>776</v>
      </c>
      <c r="S50" s="47">
        <v>488</v>
      </c>
      <c r="T50" s="47">
        <v>485</v>
      </c>
      <c r="U50" s="47">
        <v>549</v>
      </c>
      <c r="V50" s="47">
        <v>480</v>
      </c>
      <c r="W50" s="47">
        <v>465</v>
      </c>
      <c r="X50" s="47">
        <v>605</v>
      </c>
      <c r="Y50" s="47">
        <v>828</v>
      </c>
      <c r="Z50" s="47">
        <v>746</v>
      </c>
      <c r="AA50" s="47">
        <v>297</v>
      </c>
      <c r="AB50" s="47">
        <v>547</v>
      </c>
      <c r="AC50" s="47">
        <v>34</v>
      </c>
      <c r="AD50" s="47">
        <v>598</v>
      </c>
      <c r="AE50" s="47">
        <v>334</v>
      </c>
      <c r="AF50" s="47">
        <v>563</v>
      </c>
      <c r="AG50" s="47">
        <v>799</v>
      </c>
      <c r="AH50" s="47">
        <v>972</v>
      </c>
      <c r="AI50" s="47">
        <v>557</v>
      </c>
      <c r="AJ50" s="44">
        <v>424</v>
      </c>
      <c r="AK50" s="47">
        <v>584</v>
      </c>
      <c r="AL50" s="47">
        <v>1081</v>
      </c>
      <c r="AM50" s="44">
        <v>1017</v>
      </c>
      <c r="AN50" s="47">
        <v>421</v>
      </c>
      <c r="AO50" s="47">
        <v>441</v>
      </c>
      <c r="AP50" s="47">
        <v>409</v>
      </c>
      <c r="AQ50" s="47">
        <v>488</v>
      </c>
      <c r="AR50" s="47">
        <v>720</v>
      </c>
      <c r="AS50" s="47">
        <v>590</v>
      </c>
      <c r="AT50" s="47">
        <v>873</v>
      </c>
      <c r="AU50" s="47">
        <v>999</v>
      </c>
      <c r="AV50" s="47">
        <v>688</v>
      </c>
      <c r="AW50" s="47">
        <v>40</v>
      </c>
      <c r="AX50" s="49">
        <v>0</v>
      </c>
      <c r="AY50" s="44">
        <v>568</v>
      </c>
    </row>
    <row r="51" spans="1:51" ht="15.65" customHeight="1" thickBot="1" x14ac:dyDescent="0.35">
      <c r="A51" s="34" t="s">
        <v>140</v>
      </c>
      <c r="B51" s="58" t="s">
        <v>192</v>
      </c>
      <c r="C51" s="47">
        <v>619</v>
      </c>
      <c r="D51" s="47">
        <v>499</v>
      </c>
      <c r="E51" s="47">
        <v>390</v>
      </c>
      <c r="F51" s="47">
        <v>475</v>
      </c>
      <c r="G51" s="47">
        <v>428</v>
      </c>
      <c r="H51" s="47">
        <v>425</v>
      </c>
      <c r="I51" s="47">
        <v>494</v>
      </c>
      <c r="J51" s="47">
        <v>752</v>
      </c>
      <c r="K51" s="47">
        <v>392</v>
      </c>
      <c r="L51" s="47">
        <v>183</v>
      </c>
      <c r="M51" s="47">
        <v>423</v>
      </c>
      <c r="N51" s="47">
        <v>212</v>
      </c>
      <c r="O51" s="47">
        <v>127</v>
      </c>
      <c r="P51" s="47">
        <v>227</v>
      </c>
      <c r="Q51" s="47">
        <v>538</v>
      </c>
      <c r="R51" s="47">
        <v>708</v>
      </c>
      <c r="S51" s="47">
        <v>350</v>
      </c>
      <c r="T51" s="47">
        <v>402</v>
      </c>
      <c r="U51" s="47">
        <v>497</v>
      </c>
      <c r="V51" s="47">
        <v>305</v>
      </c>
      <c r="W51" s="47">
        <v>490</v>
      </c>
      <c r="X51" s="47">
        <v>613</v>
      </c>
      <c r="Y51" s="47">
        <v>780</v>
      </c>
      <c r="Z51" s="47">
        <v>628</v>
      </c>
      <c r="AA51" s="47">
        <v>308</v>
      </c>
      <c r="AB51" s="47">
        <v>460</v>
      </c>
      <c r="AC51" s="47">
        <v>602</v>
      </c>
      <c r="AD51" s="47">
        <v>31</v>
      </c>
      <c r="AE51" s="47">
        <v>237</v>
      </c>
      <c r="AF51" s="47">
        <v>109</v>
      </c>
      <c r="AG51" s="47">
        <v>733</v>
      </c>
      <c r="AH51" s="47">
        <v>580</v>
      </c>
      <c r="AI51" s="47">
        <v>556</v>
      </c>
      <c r="AJ51" s="47">
        <v>264</v>
      </c>
      <c r="AK51" s="47">
        <v>139</v>
      </c>
      <c r="AL51" s="47">
        <v>818</v>
      </c>
      <c r="AM51" s="47">
        <v>737</v>
      </c>
      <c r="AN51" s="47">
        <v>439</v>
      </c>
      <c r="AO51" s="47">
        <v>441</v>
      </c>
      <c r="AP51" s="47">
        <v>263</v>
      </c>
      <c r="AQ51" s="47">
        <v>88</v>
      </c>
      <c r="AR51" s="47">
        <v>623</v>
      </c>
      <c r="AS51" s="47">
        <v>582</v>
      </c>
      <c r="AT51" s="47">
        <v>340</v>
      </c>
      <c r="AU51" s="47">
        <v>659</v>
      </c>
      <c r="AV51" s="47">
        <v>121</v>
      </c>
      <c r="AW51" s="47">
        <v>589</v>
      </c>
      <c r="AX51" s="46">
        <v>568</v>
      </c>
      <c r="AY51" s="45">
        <v>0</v>
      </c>
    </row>
    <row r="54" spans="1:51" x14ac:dyDescent="0.3"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</row>
    <row r="55" spans="1:51" ht="15.65" customHeight="1" x14ac:dyDescent="0.3">
      <c r="A55" s="43"/>
      <c r="B55" s="59"/>
      <c r="D55" s="122" t="s">
        <v>194</v>
      </c>
      <c r="E55" s="122"/>
      <c r="F55" s="122" t="s">
        <v>198</v>
      </c>
      <c r="G55" s="122"/>
      <c r="H55" s="122" t="s">
        <v>199</v>
      </c>
      <c r="I55" s="122"/>
      <c r="J55" s="122" t="s">
        <v>200</v>
      </c>
      <c r="K55" s="122"/>
      <c r="L55" s="60"/>
      <c r="M55" s="121"/>
      <c r="N55" s="121"/>
      <c r="O55" s="120"/>
      <c r="P55" s="120"/>
      <c r="Q55" s="60"/>
      <c r="R55" s="60"/>
      <c r="S55" s="60"/>
      <c r="T55" s="99"/>
      <c r="U55" s="60"/>
      <c r="V55" s="60"/>
      <c r="W55" s="60"/>
      <c r="X55" s="60"/>
      <c r="Y55" s="60"/>
      <c r="Z55" s="60"/>
      <c r="AA55" s="60"/>
      <c r="AB55" s="60"/>
      <c r="AC55" s="60"/>
    </row>
    <row r="56" spans="1:51" ht="15.65" customHeight="1" x14ac:dyDescent="0.3">
      <c r="A56" s="61" t="s">
        <v>197</v>
      </c>
      <c r="B56" s="61"/>
      <c r="C56" s="61"/>
      <c r="D56" s="119">
        <v>8750</v>
      </c>
      <c r="E56" s="119"/>
      <c r="F56" s="119">
        <v>5822</v>
      </c>
      <c r="G56" s="119"/>
      <c r="H56" s="119">
        <f>D56-F56</f>
        <v>2928</v>
      </c>
      <c r="I56" s="119"/>
      <c r="J56" s="119">
        <v>135</v>
      </c>
      <c r="K56" s="119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</row>
    <row r="57" spans="1:51" ht="15.65" customHeight="1" x14ac:dyDescent="0.3">
      <c r="A57" s="61" t="s">
        <v>195</v>
      </c>
      <c r="B57" s="61"/>
      <c r="C57" s="61"/>
      <c r="D57" s="119">
        <v>8000</v>
      </c>
      <c r="E57" s="119"/>
      <c r="F57" s="119">
        <v>4600</v>
      </c>
      <c r="G57" s="119"/>
      <c r="H57" s="119">
        <f>D57-F57</f>
        <v>3400</v>
      </c>
      <c r="I57" s="119"/>
      <c r="J57" s="119">
        <v>160</v>
      </c>
      <c r="K57" s="119"/>
      <c r="L57" s="60"/>
      <c r="M57" s="117"/>
      <c r="N57" s="117"/>
      <c r="O57" s="117"/>
      <c r="P57" s="117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</row>
    <row r="58" spans="1:51" ht="15.65" customHeight="1" x14ac:dyDescent="0.3">
      <c r="A58" s="61" t="s">
        <v>196</v>
      </c>
      <c r="B58" s="61"/>
      <c r="C58" s="61"/>
      <c r="D58" s="118">
        <v>8800</v>
      </c>
      <c r="E58" s="118"/>
      <c r="F58" s="118">
        <v>4560</v>
      </c>
      <c r="G58" s="118"/>
      <c r="H58" s="119">
        <f>D58-F58</f>
        <v>4240</v>
      </c>
      <c r="I58" s="119"/>
      <c r="J58" s="119">
        <v>175</v>
      </c>
      <c r="K58" s="119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99"/>
      <c r="Y58" s="99"/>
      <c r="Z58" s="60"/>
      <c r="AA58" s="99"/>
      <c r="AB58" s="99"/>
      <c r="AC58" s="60"/>
    </row>
    <row r="59" spans="1:51" ht="15.65" customHeight="1" x14ac:dyDescent="0.3">
      <c r="A59" s="43"/>
      <c r="B59" s="59"/>
      <c r="F59" s="50"/>
      <c r="H59" s="43"/>
      <c r="M59" s="100"/>
      <c r="N59" s="121"/>
      <c r="O59" s="121"/>
      <c r="P59" s="101"/>
      <c r="Q59" s="60"/>
      <c r="R59" s="60"/>
      <c r="S59" s="60"/>
      <c r="T59" s="60"/>
      <c r="U59" s="60"/>
      <c r="V59" s="60"/>
      <c r="W59" s="60"/>
      <c r="X59" s="102"/>
      <c r="Y59" s="60"/>
      <c r="Z59" s="60"/>
      <c r="AA59" s="60"/>
      <c r="AB59" s="99"/>
      <c r="AC59" s="60"/>
    </row>
    <row r="60" spans="1:51" x14ac:dyDescent="0.3"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</row>
    <row r="61" spans="1:51" x14ac:dyDescent="0.3">
      <c r="F61" s="43" t="s">
        <v>209</v>
      </c>
      <c r="G61" s="43" t="s">
        <v>210</v>
      </c>
      <c r="H61" s="50" t="s">
        <v>194</v>
      </c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</row>
    <row r="62" spans="1:51" x14ac:dyDescent="0.3"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</row>
  </sheetData>
  <mergeCells count="21">
    <mergeCell ref="O55:P55"/>
    <mergeCell ref="N59:O59"/>
    <mergeCell ref="D56:E56"/>
    <mergeCell ref="F56:G56"/>
    <mergeCell ref="D55:E55"/>
    <mergeCell ref="F55:G55"/>
    <mergeCell ref="H55:I55"/>
    <mergeCell ref="J55:K55"/>
    <mergeCell ref="M55:N55"/>
    <mergeCell ref="O57:P57"/>
    <mergeCell ref="H56:I56"/>
    <mergeCell ref="J56:K56"/>
    <mergeCell ref="D57:E57"/>
    <mergeCell ref="F57:G57"/>
    <mergeCell ref="H57:I57"/>
    <mergeCell ref="J57:K57"/>
    <mergeCell ref="M57:N57"/>
    <mergeCell ref="D58:E58"/>
    <mergeCell ref="F58:G58"/>
    <mergeCell ref="H58:I58"/>
    <mergeCell ref="J58:K58"/>
  </mergeCells>
  <conditionalFormatting sqref="C53:AY53 A51 B54:AY54 C4:D4 A58:I58 C3 C48:AT51 C47:AU47 C5:AY46 AV48:AY51">
    <cfRule type="cellIs" dxfId="3" priority="7" operator="lessThan">
      <formula>0</formula>
    </cfRule>
  </conditionalFormatting>
  <conditionalFormatting sqref="D3:AY3">
    <cfRule type="cellIs" dxfId="2" priority="5" operator="lessThan">
      <formula>0</formula>
    </cfRule>
  </conditionalFormatting>
  <conditionalFormatting sqref="E4:AY4">
    <cfRule type="cellIs" dxfId="1" priority="4" operator="lessThan">
      <formula>0</formula>
    </cfRule>
  </conditionalFormatting>
  <conditionalFormatting sqref="AY1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7" orientation="landscape" r:id="rId1"/>
  <headerFooter alignWithMargins="0">
    <oddHeader xml:space="preserve">&amp;R&amp;"-,Gras"&amp;16&amp;KFF0000
Carburant VT   &amp;K04+000Carburant PPS   &amp;K09+000Carburant Total       &amp;K01+000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23017E-A70B-4FDD-9A3B-C007ECAC68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51</vt:i4>
      </vt:variant>
    </vt:vector>
  </HeadingPairs>
  <TitlesOfParts>
    <vt:vector size="55" baseType="lpstr">
      <vt:lpstr>LISTE AEROPORTS</vt:lpstr>
      <vt:lpstr>LOG</vt:lpstr>
      <vt:lpstr>DONNEES</vt:lpstr>
      <vt:lpstr>REF</vt:lpstr>
      <vt:lpstr>AEROPORT</vt:lpstr>
      <vt:lpstr>NTAA</vt:lpstr>
      <vt:lpstr>NTAM</vt:lpstr>
      <vt:lpstr>NTAR</vt:lpstr>
      <vt:lpstr>NTAT</vt:lpstr>
      <vt:lpstr>NTAV</vt:lpstr>
      <vt:lpstr>NTGA</vt:lpstr>
      <vt:lpstr>NTGB</vt:lpstr>
      <vt:lpstr>NTGC</vt:lpstr>
      <vt:lpstr>NTGD</vt:lpstr>
      <vt:lpstr>NTGE</vt:lpstr>
      <vt:lpstr>NTGF</vt:lpstr>
      <vt:lpstr>NTGH</vt:lpstr>
      <vt:lpstr>NTGI</vt:lpstr>
      <vt:lpstr>NTGJ</vt:lpstr>
      <vt:lpstr>NTGK</vt:lpstr>
      <vt:lpstr>NTGM</vt:lpstr>
      <vt:lpstr>NTGN</vt:lpstr>
      <vt:lpstr>NTGO</vt:lpstr>
      <vt:lpstr>NTGP</vt:lpstr>
      <vt:lpstr>NTGQ</vt:lpstr>
      <vt:lpstr>NTGR</vt:lpstr>
      <vt:lpstr>NTGT</vt:lpstr>
      <vt:lpstr>NTGU</vt:lpstr>
      <vt:lpstr>NTGV</vt:lpstr>
      <vt:lpstr>NTGW</vt:lpstr>
      <vt:lpstr>NTGY</vt:lpstr>
      <vt:lpstr>NTHE</vt:lpstr>
      <vt:lpstr>NTKA</vt:lpstr>
      <vt:lpstr>NTKF</vt:lpstr>
      <vt:lpstr>NTKH</vt:lpstr>
      <vt:lpstr>NTKK</vt:lpstr>
      <vt:lpstr>NTKM</vt:lpstr>
      <vt:lpstr>NTKN</vt:lpstr>
      <vt:lpstr>NTKO</vt:lpstr>
      <vt:lpstr>NTKR</vt:lpstr>
      <vt:lpstr>NTKT</vt:lpstr>
      <vt:lpstr>NTMD</vt:lpstr>
      <vt:lpstr>NTMN</vt:lpstr>
      <vt:lpstr>NTMP</vt:lpstr>
      <vt:lpstr>NTMU</vt:lpstr>
      <vt:lpstr>NTTB</vt:lpstr>
      <vt:lpstr>NTTE</vt:lpstr>
      <vt:lpstr>NTTG</vt:lpstr>
      <vt:lpstr>NTTH</vt:lpstr>
      <vt:lpstr>NTTM</vt:lpstr>
      <vt:lpstr>NTTO</vt:lpstr>
      <vt:lpstr>NTTP</vt:lpstr>
      <vt:lpstr>NTTR</vt:lpstr>
      <vt:lpstr>NTUV</vt:lpstr>
      <vt:lpstr>LOG!Zone_d_impression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TAC-OP-BOB</dc:creator>
  <cp:lastModifiedBy>Michel</cp:lastModifiedBy>
  <cp:lastPrinted>2020-06-25T20:21:53Z</cp:lastPrinted>
  <dcterms:created xsi:type="dcterms:W3CDTF">2019-01-14T01:05:19Z</dcterms:created>
  <dcterms:modified xsi:type="dcterms:W3CDTF">2020-07-09T09:15:47Z</dcterms:modified>
</cp:coreProperties>
</file>