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 activeTab="1"/>
  </bookViews>
  <sheets>
    <sheet name="synthese" sheetId="3" r:id="rId1"/>
    <sheet name="heures" sheetId="1" r:id="rId2"/>
    <sheet name="rythme" sheetId="2" r:id="rId3"/>
  </sheet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K53" i="1" l="1"/>
  <c r="L53" i="1"/>
  <c r="K54" i="1"/>
  <c r="L54" i="1"/>
  <c r="K55" i="1"/>
  <c r="L55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L4" i="1"/>
  <c r="L5" i="1"/>
  <c r="L6" i="1"/>
  <c r="L7" i="1"/>
  <c r="L8" i="1"/>
  <c r="L9" i="1"/>
  <c r="L10" i="1"/>
  <c r="L11" i="1"/>
  <c r="L12" i="1"/>
  <c r="L13" i="1"/>
  <c r="K4" i="1"/>
  <c r="K5" i="1"/>
  <c r="K6" i="1"/>
  <c r="K7" i="1"/>
  <c r="K8" i="1"/>
  <c r="K9" i="1"/>
  <c r="K10" i="1"/>
  <c r="K11" i="1"/>
  <c r="K12" i="1"/>
  <c r="K13" i="1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" i="2"/>
  <c r="C4" i="1"/>
  <c r="B5" i="1" l="1"/>
  <c r="C5" i="1" l="1"/>
  <c r="B6" i="1"/>
  <c r="C6" i="1" s="1"/>
  <c r="B7" i="1" l="1"/>
  <c r="C7" i="1" s="1"/>
  <c r="B8" i="1" l="1"/>
  <c r="C8" i="1" s="1"/>
  <c r="B9" i="1" l="1"/>
  <c r="C9" i="1" s="1"/>
  <c r="B10" i="1" l="1"/>
  <c r="C10" i="1" s="1"/>
  <c r="B11" i="1" l="1"/>
  <c r="C11" i="1" s="1"/>
  <c r="B12" i="1" l="1"/>
  <c r="C12" i="1" s="1"/>
  <c r="B13" i="1" l="1"/>
  <c r="B14" i="1" s="1"/>
  <c r="B15" i="1" l="1"/>
  <c r="C14" i="1"/>
  <c r="C13" i="1"/>
  <c r="B16" i="1" l="1"/>
  <c r="C15" i="1"/>
  <c r="B17" i="1" l="1"/>
  <c r="C16" i="1"/>
  <c r="B18" i="1" l="1"/>
  <c r="C17" i="1"/>
  <c r="B19" i="1" l="1"/>
  <c r="C18" i="1"/>
  <c r="B20" i="1" l="1"/>
  <c r="C19" i="1"/>
  <c r="B21" i="1" l="1"/>
  <c r="C20" i="1"/>
  <c r="B22" i="1" l="1"/>
  <c r="C21" i="1"/>
  <c r="B23" i="1" l="1"/>
  <c r="C22" i="1"/>
  <c r="B24" i="1" l="1"/>
  <c r="C23" i="1"/>
  <c r="B25" i="1" l="1"/>
  <c r="C24" i="1"/>
  <c r="B26" i="1" l="1"/>
  <c r="C25" i="1"/>
  <c r="B27" i="1" l="1"/>
  <c r="C26" i="1"/>
  <c r="B28" i="1" l="1"/>
  <c r="C27" i="1"/>
  <c r="B29" i="1" l="1"/>
  <c r="C28" i="1"/>
  <c r="B30" i="1" l="1"/>
  <c r="C29" i="1"/>
  <c r="B31" i="1" l="1"/>
  <c r="C30" i="1"/>
  <c r="B32" i="1" l="1"/>
  <c r="C31" i="1"/>
  <c r="B33" i="1" l="1"/>
  <c r="C32" i="1"/>
  <c r="B34" i="1" l="1"/>
  <c r="C33" i="1"/>
  <c r="B35" i="1" l="1"/>
  <c r="C34" i="1"/>
  <c r="B36" i="1" l="1"/>
  <c r="C35" i="1"/>
  <c r="B37" i="1" l="1"/>
  <c r="C36" i="1"/>
  <c r="B38" i="1" l="1"/>
  <c r="C37" i="1"/>
  <c r="B39" i="1" l="1"/>
  <c r="C38" i="1"/>
  <c r="B40" i="1" l="1"/>
  <c r="C39" i="1"/>
  <c r="B41" i="1" l="1"/>
  <c r="C40" i="1"/>
  <c r="B42" i="1" l="1"/>
  <c r="C41" i="1"/>
  <c r="B43" i="1" l="1"/>
  <c r="C42" i="1"/>
  <c r="B44" i="1" l="1"/>
  <c r="C43" i="1"/>
  <c r="B45" i="1" l="1"/>
  <c r="C44" i="1"/>
  <c r="B46" i="1" l="1"/>
  <c r="C45" i="1"/>
  <c r="B47" i="1" l="1"/>
  <c r="C46" i="1"/>
  <c r="B48" i="1" l="1"/>
  <c r="C47" i="1"/>
  <c r="B49" i="1" l="1"/>
  <c r="C48" i="1"/>
  <c r="B50" i="1" l="1"/>
  <c r="C49" i="1"/>
  <c r="B51" i="1" l="1"/>
  <c r="C50" i="1"/>
  <c r="B52" i="1" l="1"/>
  <c r="C51" i="1"/>
  <c r="B53" i="1" l="1"/>
  <c r="C52" i="1"/>
  <c r="B54" i="1" l="1"/>
  <c r="C53" i="1"/>
  <c r="B55" i="1" l="1"/>
  <c r="C55" i="1" s="1"/>
  <c r="C54" i="1"/>
</calcChain>
</file>

<file path=xl/sharedStrings.xml><?xml version="1.0" encoding="utf-8"?>
<sst xmlns="http://schemas.openxmlformats.org/spreadsheetml/2006/main" count="48" uniqueCount="44">
  <si>
    <t>Nom :</t>
  </si>
  <si>
    <t>Semaine</t>
  </si>
  <si>
    <t>Mois</t>
  </si>
  <si>
    <t>h-lun</t>
  </si>
  <si>
    <t>h-mar</t>
  </si>
  <si>
    <t>h-mer</t>
  </si>
  <si>
    <t>h-jeu</t>
  </si>
  <si>
    <t>h-ven</t>
  </si>
  <si>
    <t>h-sam</t>
  </si>
  <si>
    <t>h-dim</t>
  </si>
  <si>
    <t>h_total</t>
  </si>
  <si>
    <t>h_sup</t>
  </si>
  <si>
    <t>h_SD</t>
  </si>
  <si>
    <t>Trim</t>
  </si>
  <si>
    <t>du</t>
  </si>
  <si>
    <t>au</t>
  </si>
  <si>
    <t>semaine</t>
  </si>
  <si>
    <t>mois</t>
  </si>
  <si>
    <t>quater</t>
  </si>
  <si>
    <t>Q4</t>
  </si>
  <si>
    <t>Q1</t>
  </si>
  <si>
    <t>Q2</t>
  </si>
  <si>
    <t>Q3</t>
  </si>
  <si>
    <t>Total général</t>
  </si>
  <si>
    <t>Somme de h_total</t>
  </si>
  <si>
    <t>Somme de h_sup</t>
  </si>
  <si>
    <t>Somme de h_SD</t>
  </si>
  <si>
    <t>Valeurs</t>
  </si>
  <si>
    <t>Total 1</t>
  </si>
  <si>
    <t>Total 2</t>
  </si>
  <si>
    <t>Total 3</t>
  </si>
  <si>
    <t>Total Q1</t>
  </si>
  <si>
    <t>Total 4</t>
  </si>
  <si>
    <t>Total 5</t>
  </si>
  <si>
    <t>Total 6</t>
  </si>
  <si>
    <t>Total Q2</t>
  </si>
  <si>
    <t>Total 7</t>
  </si>
  <si>
    <t>Total 8</t>
  </si>
  <si>
    <t>Total 9</t>
  </si>
  <si>
    <t>Total Q3</t>
  </si>
  <si>
    <t>Total 10</t>
  </si>
  <si>
    <t>Total 11</t>
  </si>
  <si>
    <t>Total 12</t>
  </si>
  <si>
    <t>Total 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</si>
</sst>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2" fillId="0" borderId="0" xfId="0" applyNumberFormat="1" applyFont="1"/>
    <xf numFmtId="0" fontId="2" fillId="0" borderId="0" xfId="0" applyNumberFormat="1" applyFont="1"/>
    <xf numFmtId="2" fontId="1" fillId="0" borderId="0" xfId="0" applyNumberFormat="1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d\ dd/mm"/>
    </dxf>
    <dxf>
      <font>
        <i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ddd\ dd/mm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08.616998958336" createdVersion="5" refreshedVersion="5" minRefreshableVersion="3" recordCount="52">
  <cacheSource type="worksheet">
    <worksheetSource name="Tableau1"/>
  </cacheSource>
  <cacheFields count="15">
    <cacheField name="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du" numFmtId="164">
      <sharedItems containsSemiMixedTypes="0" containsNonDate="0" containsDate="1" containsString="0" minDate="2018-01-01T00:00:00" maxDate="2018-12-25T00:00:00"/>
    </cacheField>
    <cacheField name="au" numFmtId="164">
      <sharedItems containsSemiMixedTypes="0" containsNonDate="0" containsDate="1" containsString="0" minDate="2018-01-07T00:00:00" maxDate="2018-12-31T00:00:00"/>
    </cacheField>
    <cacheField name="h-lun" numFmtId="2">
      <sharedItems containsString="0" containsBlank="1" containsNumber="1" containsInteger="1" minValue="10" maxValue="10"/>
    </cacheField>
    <cacheField name="h-mar" numFmtId="2">
      <sharedItems containsString="0" containsBlank="1" containsNumber="1" containsInteger="1" minValue="10" maxValue="10"/>
    </cacheField>
    <cacheField name="h-mer" numFmtId="2">
      <sharedItems containsString="0" containsBlank="1" containsNumber="1" containsInteger="1" minValue="8" maxValue="8"/>
    </cacheField>
    <cacheField name="h-jeu" numFmtId="2">
      <sharedItems containsString="0" containsBlank="1" containsNumber="1" containsInteger="1" minValue="10" maxValue="10"/>
    </cacheField>
    <cacheField name="h-ven" numFmtId="2">
      <sharedItems containsString="0" containsBlank="1" containsNumber="1" containsInteger="1" minValue="10" maxValue="10"/>
    </cacheField>
    <cacheField name="h-sam" numFmtId="2">
      <sharedItems containsString="0" containsBlank="1" containsNumber="1" containsInteger="1" minValue="8" maxValue="8"/>
    </cacheField>
    <cacheField name="h-dim" numFmtId="2">
      <sharedItems containsString="0" containsBlank="1" containsNumber="1" containsInteger="1" minValue="8" maxValue="8"/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Trim" numFmtId="0">
      <sharedItems count="4">
        <s v="Q1"/>
        <s v="Q2"/>
        <s v="Q3"/>
        <s v="Q4"/>
      </sharedItems>
    </cacheField>
    <cacheField name="h_total" numFmtId="2">
      <sharedItems containsSemiMixedTypes="0" containsString="0" containsNumber="1" containsInteger="1" minValue="0" maxValue="64"/>
    </cacheField>
    <cacheField name="h_sup" numFmtId="2">
      <sharedItems containsSemiMixedTypes="0" containsString="0" containsNumber="1" containsInteger="1" minValue="0" maxValue="4"/>
    </cacheField>
    <cacheField name="h_SD" numFmtId="2">
      <sharedItems containsSemiMixedTypes="0" containsString="0" containsNumber="1" containsInteger="1" minValue="0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d v="2018-01-01T00:00:00"/>
    <d v="2018-01-07T00:00:00"/>
    <n v="10"/>
    <n v="10"/>
    <n v="8"/>
    <n v="10"/>
    <n v="10"/>
    <n v="8"/>
    <n v="8"/>
    <x v="0"/>
    <x v="0"/>
    <n v="64"/>
    <n v="4"/>
    <n v="16"/>
  </r>
  <r>
    <x v="1"/>
    <d v="2018-01-08T00:00:00"/>
    <d v="2018-01-14T00:00:00"/>
    <m/>
    <m/>
    <m/>
    <m/>
    <m/>
    <m/>
    <m/>
    <x v="0"/>
    <x v="0"/>
    <n v="0"/>
    <n v="0"/>
    <n v="0"/>
  </r>
  <r>
    <x v="2"/>
    <d v="2018-01-15T00:00:00"/>
    <d v="2018-01-21T00:00:00"/>
    <m/>
    <m/>
    <m/>
    <m/>
    <m/>
    <m/>
    <m/>
    <x v="0"/>
    <x v="0"/>
    <n v="0"/>
    <n v="0"/>
    <n v="0"/>
  </r>
  <r>
    <x v="3"/>
    <d v="2018-01-22T00:00:00"/>
    <d v="2018-01-28T00:00:00"/>
    <m/>
    <m/>
    <m/>
    <m/>
    <m/>
    <m/>
    <m/>
    <x v="0"/>
    <x v="0"/>
    <n v="0"/>
    <n v="0"/>
    <n v="0"/>
  </r>
  <r>
    <x v="4"/>
    <d v="2018-01-29T00:00:00"/>
    <d v="2018-02-04T00:00:00"/>
    <m/>
    <m/>
    <m/>
    <m/>
    <m/>
    <m/>
    <m/>
    <x v="1"/>
    <x v="0"/>
    <n v="0"/>
    <n v="0"/>
    <n v="0"/>
  </r>
  <r>
    <x v="5"/>
    <d v="2018-02-05T00:00:00"/>
    <d v="2018-02-11T00:00:00"/>
    <m/>
    <m/>
    <m/>
    <m/>
    <m/>
    <m/>
    <m/>
    <x v="1"/>
    <x v="0"/>
    <n v="0"/>
    <n v="0"/>
    <n v="0"/>
  </r>
  <r>
    <x v="6"/>
    <d v="2018-02-12T00:00:00"/>
    <d v="2018-02-18T00:00:00"/>
    <m/>
    <m/>
    <m/>
    <m/>
    <m/>
    <m/>
    <m/>
    <x v="1"/>
    <x v="0"/>
    <n v="0"/>
    <n v="0"/>
    <n v="0"/>
  </r>
  <r>
    <x v="7"/>
    <d v="2018-02-19T00:00:00"/>
    <d v="2018-02-25T00:00:00"/>
    <m/>
    <m/>
    <m/>
    <m/>
    <m/>
    <m/>
    <m/>
    <x v="1"/>
    <x v="0"/>
    <n v="0"/>
    <n v="0"/>
    <n v="0"/>
  </r>
  <r>
    <x v="8"/>
    <d v="2018-02-26T00:00:00"/>
    <d v="2018-03-04T00:00:00"/>
    <m/>
    <m/>
    <m/>
    <m/>
    <m/>
    <m/>
    <m/>
    <x v="2"/>
    <x v="0"/>
    <n v="0"/>
    <n v="0"/>
    <n v="0"/>
  </r>
  <r>
    <x v="9"/>
    <d v="2018-03-05T00:00:00"/>
    <d v="2018-03-11T00:00:00"/>
    <m/>
    <m/>
    <m/>
    <m/>
    <m/>
    <m/>
    <m/>
    <x v="2"/>
    <x v="0"/>
    <n v="0"/>
    <n v="0"/>
    <n v="0"/>
  </r>
  <r>
    <x v="10"/>
    <d v="2018-03-12T00:00:00"/>
    <d v="2018-03-18T00:00:00"/>
    <m/>
    <m/>
    <m/>
    <m/>
    <m/>
    <m/>
    <m/>
    <x v="2"/>
    <x v="0"/>
    <n v="0"/>
    <n v="0"/>
    <n v="0"/>
  </r>
  <r>
    <x v="11"/>
    <d v="2018-03-19T00:00:00"/>
    <d v="2018-03-25T00:00:00"/>
    <m/>
    <m/>
    <m/>
    <m/>
    <m/>
    <m/>
    <m/>
    <x v="2"/>
    <x v="0"/>
    <n v="0"/>
    <n v="0"/>
    <n v="0"/>
  </r>
  <r>
    <x v="12"/>
    <d v="2018-03-26T00:00:00"/>
    <d v="2018-04-01T00:00:00"/>
    <m/>
    <m/>
    <m/>
    <m/>
    <m/>
    <m/>
    <m/>
    <x v="2"/>
    <x v="0"/>
    <n v="0"/>
    <n v="0"/>
    <n v="0"/>
  </r>
  <r>
    <x v="13"/>
    <d v="2018-04-02T00:00:00"/>
    <d v="2018-04-08T00:00:00"/>
    <m/>
    <m/>
    <m/>
    <m/>
    <m/>
    <m/>
    <m/>
    <x v="3"/>
    <x v="1"/>
    <n v="0"/>
    <n v="0"/>
    <n v="0"/>
  </r>
  <r>
    <x v="14"/>
    <d v="2018-04-09T00:00:00"/>
    <d v="2018-04-15T00:00:00"/>
    <m/>
    <m/>
    <m/>
    <m/>
    <m/>
    <m/>
    <m/>
    <x v="3"/>
    <x v="1"/>
    <n v="0"/>
    <n v="0"/>
    <n v="0"/>
  </r>
  <r>
    <x v="15"/>
    <d v="2018-04-16T00:00:00"/>
    <d v="2018-04-22T00:00:00"/>
    <m/>
    <m/>
    <m/>
    <m/>
    <m/>
    <m/>
    <m/>
    <x v="3"/>
    <x v="1"/>
    <n v="0"/>
    <n v="0"/>
    <n v="0"/>
  </r>
  <r>
    <x v="16"/>
    <d v="2018-04-23T00:00:00"/>
    <d v="2018-04-29T00:00:00"/>
    <m/>
    <m/>
    <m/>
    <m/>
    <m/>
    <m/>
    <m/>
    <x v="3"/>
    <x v="1"/>
    <n v="0"/>
    <n v="0"/>
    <n v="0"/>
  </r>
  <r>
    <x v="17"/>
    <d v="2018-04-30T00:00:00"/>
    <d v="2018-05-06T00:00:00"/>
    <m/>
    <m/>
    <m/>
    <m/>
    <m/>
    <m/>
    <m/>
    <x v="4"/>
    <x v="1"/>
    <n v="0"/>
    <n v="0"/>
    <n v="0"/>
  </r>
  <r>
    <x v="18"/>
    <d v="2018-05-07T00:00:00"/>
    <d v="2018-05-13T00:00:00"/>
    <m/>
    <m/>
    <m/>
    <m/>
    <m/>
    <m/>
    <m/>
    <x v="4"/>
    <x v="1"/>
    <n v="0"/>
    <n v="0"/>
    <n v="0"/>
  </r>
  <r>
    <x v="19"/>
    <d v="2018-05-14T00:00:00"/>
    <d v="2018-05-20T00:00:00"/>
    <m/>
    <m/>
    <m/>
    <m/>
    <m/>
    <m/>
    <m/>
    <x v="4"/>
    <x v="1"/>
    <n v="0"/>
    <n v="0"/>
    <n v="0"/>
  </r>
  <r>
    <x v="20"/>
    <d v="2018-05-21T00:00:00"/>
    <d v="2018-05-27T00:00:00"/>
    <m/>
    <m/>
    <m/>
    <m/>
    <m/>
    <m/>
    <m/>
    <x v="4"/>
    <x v="1"/>
    <n v="0"/>
    <n v="0"/>
    <n v="0"/>
  </r>
  <r>
    <x v="21"/>
    <d v="2018-05-28T00:00:00"/>
    <d v="2018-06-03T00:00:00"/>
    <m/>
    <m/>
    <m/>
    <m/>
    <m/>
    <m/>
    <m/>
    <x v="5"/>
    <x v="1"/>
    <n v="0"/>
    <n v="0"/>
    <n v="0"/>
  </r>
  <r>
    <x v="22"/>
    <d v="2018-06-04T00:00:00"/>
    <d v="2018-06-10T00:00:00"/>
    <m/>
    <m/>
    <m/>
    <m/>
    <m/>
    <m/>
    <m/>
    <x v="5"/>
    <x v="1"/>
    <n v="0"/>
    <n v="0"/>
    <n v="0"/>
  </r>
  <r>
    <x v="23"/>
    <d v="2018-06-11T00:00:00"/>
    <d v="2018-06-17T00:00:00"/>
    <m/>
    <m/>
    <m/>
    <m/>
    <m/>
    <m/>
    <m/>
    <x v="5"/>
    <x v="1"/>
    <n v="0"/>
    <n v="0"/>
    <n v="0"/>
  </r>
  <r>
    <x v="24"/>
    <d v="2018-06-18T00:00:00"/>
    <d v="2018-06-24T00:00:00"/>
    <m/>
    <m/>
    <m/>
    <m/>
    <m/>
    <m/>
    <m/>
    <x v="5"/>
    <x v="1"/>
    <n v="0"/>
    <n v="0"/>
    <n v="0"/>
  </r>
  <r>
    <x v="25"/>
    <d v="2018-06-25T00:00:00"/>
    <d v="2018-07-01T00:00:00"/>
    <m/>
    <m/>
    <m/>
    <m/>
    <m/>
    <m/>
    <m/>
    <x v="5"/>
    <x v="1"/>
    <n v="0"/>
    <n v="0"/>
    <n v="0"/>
  </r>
  <r>
    <x v="26"/>
    <d v="2018-07-02T00:00:00"/>
    <d v="2018-07-08T00:00:00"/>
    <m/>
    <m/>
    <m/>
    <m/>
    <m/>
    <m/>
    <m/>
    <x v="6"/>
    <x v="2"/>
    <n v="0"/>
    <n v="0"/>
    <n v="0"/>
  </r>
  <r>
    <x v="27"/>
    <d v="2018-07-09T00:00:00"/>
    <d v="2018-07-15T00:00:00"/>
    <m/>
    <m/>
    <m/>
    <m/>
    <m/>
    <m/>
    <m/>
    <x v="6"/>
    <x v="2"/>
    <n v="0"/>
    <n v="0"/>
    <n v="0"/>
  </r>
  <r>
    <x v="28"/>
    <d v="2018-07-16T00:00:00"/>
    <d v="2018-07-22T00:00:00"/>
    <m/>
    <m/>
    <m/>
    <m/>
    <m/>
    <m/>
    <m/>
    <x v="6"/>
    <x v="2"/>
    <n v="0"/>
    <n v="0"/>
    <n v="0"/>
  </r>
  <r>
    <x v="29"/>
    <d v="2018-07-23T00:00:00"/>
    <d v="2018-07-29T00:00:00"/>
    <m/>
    <m/>
    <m/>
    <m/>
    <m/>
    <m/>
    <m/>
    <x v="6"/>
    <x v="2"/>
    <n v="0"/>
    <n v="0"/>
    <n v="0"/>
  </r>
  <r>
    <x v="30"/>
    <d v="2018-07-30T00:00:00"/>
    <d v="2018-08-05T00:00:00"/>
    <m/>
    <m/>
    <m/>
    <m/>
    <m/>
    <m/>
    <m/>
    <x v="7"/>
    <x v="2"/>
    <n v="0"/>
    <n v="0"/>
    <n v="0"/>
  </r>
  <r>
    <x v="31"/>
    <d v="2018-08-06T00:00:00"/>
    <d v="2018-08-12T00:00:00"/>
    <m/>
    <m/>
    <m/>
    <m/>
    <m/>
    <m/>
    <m/>
    <x v="7"/>
    <x v="2"/>
    <n v="0"/>
    <n v="0"/>
    <n v="0"/>
  </r>
  <r>
    <x v="32"/>
    <d v="2018-08-13T00:00:00"/>
    <d v="2018-08-19T00:00:00"/>
    <m/>
    <m/>
    <m/>
    <m/>
    <m/>
    <m/>
    <m/>
    <x v="7"/>
    <x v="2"/>
    <n v="0"/>
    <n v="0"/>
    <n v="0"/>
  </r>
  <r>
    <x v="33"/>
    <d v="2018-08-20T00:00:00"/>
    <d v="2018-08-26T00:00:00"/>
    <m/>
    <m/>
    <m/>
    <m/>
    <m/>
    <m/>
    <m/>
    <x v="7"/>
    <x v="2"/>
    <n v="0"/>
    <n v="0"/>
    <n v="0"/>
  </r>
  <r>
    <x v="34"/>
    <d v="2018-08-27T00:00:00"/>
    <d v="2018-09-02T00:00:00"/>
    <m/>
    <m/>
    <m/>
    <m/>
    <m/>
    <m/>
    <m/>
    <x v="8"/>
    <x v="2"/>
    <n v="0"/>
    <n v="0"/>
    <n v="0"/>
  </r>
  <r>
    <x v="35"/>
    <d v="2018-09-03T00:00:00"/>
    <d v="2018-09-09T00:00:00"/>
    <m/>
    <m/>
    <m/>
    <m/>
    <m/>
    <m/>
    <m/>
    <x v="8"/>
    <x v="2"/>
    <n v="0"/>
    <n v="0"/>
    <n v="0"/>
  </r>
  <r>
    <x v="36"/>
    <d v="2018-09-10T00:00:00"/>
    <d v="2018-09-16T00:00:00"/>
    <m/>
    <m/>
    <m/>
    <m/>
    <m/>
    <m/>
    <m/>
    <x v="8"/>
    <x v="2"/>
    <n v="0"/>
    <n v="0"/>
    <n v="0"/>
  </r>
  <r>
    <x v="37"/>
    <d v="2018-09-17T00:00:00"/>
    <d v="2018-09-23T00:00:00"/>
    <m/>
    <m/>
    <m/>
    <m/>
    <m/>
    <m/>
    <m/>
    <x v="8"/>
    <x v="2"/>
    <n v="0"/>
    <n v="0"/>
    <n v="0"/>
  </r>
  <r>
    <x v="38"/>
    <d v="2018-09-24T00:00:00"/>
    <d v="2018-09-30T00:00:00"/>
    <m/>
    <m/>
    <m/>
    <m/>
    <m/>
    <m/>
    <m/>
    <x v="8"/>
    <x v="2"/>
    <n v="0"/>
    <n v="0"/>
    <n v="0"/>
  </r>
  <r>
    <x v="39"/>
    <d v="2018-10-01T00:00:00"/>
    <d v="2018-10-07T00:00:00"/>
    <m/>
    <m/>
    <m/>
    <m/>
    <m/>
    <m/>
    <m/>
    <x v="9"/>
    <x v="3"/>
    <n v="0"/>
    <n v="0"/>
    <n v="0"/>
  </r>
  <r>
    <x v="40"/>
    <d v="2018-10-08T00:00:00"/>
    <d v="2018-10-14T00:00:00"/>
    <m/>
    <m/>
    <m/>
    <m/>
    <m/>
    <m/>
    <m/>
    <x v="9"/>
    <x v="3"/>
    <n v="0"/>
    <n v="0"/>
    <n v="0"/>
  </r>
  <r>
    <x v="41"/>
    <d v="2018-10-15T00:00:00"/>
    <d v="2018-10-21T00:00:00"/>
    <m/>
    <m/>
    <m/>
    <m/>
    <m/>
    <m/>
    <m/>
    <x v="9"/>
    <x v="3"/>
    <n v="0"/>
    <n v="0"/>
    <n v="0"/>
  </r>
  <r>
    <x v="42"/>
    <d v="2018-10-22T00:00:00"/>
    <d v="2018-10-28T00:00:00"/>
    <m/>
    <m/>
    <m/>
    <m/>
    <m/>
    <m/>
    <m/>
    <x v="9"/>
    <x v="3"/>
    <n v="0"/>
    <n v="0"/>
    <n v="0"/>
  </r>
  <r>
    <x v="43"/>
    <d v="2018-10-29T00:00:00"/>
    <d v="2018-11-04T00:00:00"/>
    <m/>
    <m/>
    <m/>
    <m/>
    <m/>
    <m/>
    <m/>
    <x v="10"/>
    <x v="3"/>
    <n v="0"/>
    <n v="0"/>
    <n v="0"/>
  </r>
  <r>
    <x v="44"/>
    <d v="2018-11-05T00:00:00"/>
    <d v="2018-11-11T00:00:00"/>
    <m/>
    <m/>
    <m/>
    <m/>
    <m/>
    <m/>
    <m/>
    <x v="10"/>
    <x v="3"/>
    <n v="0"/>
    <n v="0"/>
    <n v="0"/>
  </r>
  <r>
    <x v="45"/>
    <d v="2018-11-12T00:00:00"/>
    <d v="2018-11-18T00:00:00"/>
    <m/>
    <m/>
    <m/>
    <m/>
    <m/>
    <m/>
    <m/>
    <x v="10"/>
    <x v="3"/>
    <n v="0"/>
    <n v="0"/>
    <n v="0"/>
  </r>
  <r>
    <x v="46"/>
    <d v="2018-11-19T00:00:00"/>
    <d v="2018-11-25T00:00:00"/>
    <m/>
    <m/>
    <m/>
    <m/>
    <m/>
    <m/>
    <m/>
    <x v="10"/>
    <x v="3"/>
    <n v="0"/>
    <n v="0"/>
    <n v="0"/>
  </r>
  <r>
    <x v="47"/>
    <d v="2018-11-26T00:00:00"/>
    <d v="2018-12-02T00:00:00"/>
    <m/>
    <m/>
    <m/>
    <m/>
    <m/>
    <m/>
    <m/>
    <x v="11"/>
    <x v="3"/>
    <n v="0"/>
    <n v="0"/>
    <n v="0"/>
  </r>
  <r>
    <x v="48"/>
    <d v="2018-12-03T00:00:00"/>
    <d v="2018-12-09T00:00:00"/>
    <m/>
    <m/>
    <m/>
    <m/>
    <m/>
    <m/>
    <m/>
    <x v="11"/>
    <x v="3"/>
    <n v="0"/>
    <n v="0"/>
    <n v="0"/>
  </r>
  <r>
    <x v="49"/>
    <d v="2018-12-10T00:00:00"/>
    <d v="2018-12-16T00:00:00"/>
    <m/>
    <m/>
    <m/>
    <m/>
    <m/>
    <m/>
    <m/>
    <x v="11"/>
    <x v="3"/>
    <n v="0"/>
    <n v="0"/>
    <n v="0"/>
  </r>
  <r>
    <x v="50"/>
    <d v="2018-12-17T00:00:00"/>
    <d v="2018-12-23T00:00:00"/>
    <m/>
    <m/>
    <m/>
    <m/>
    <m/>
    <m/>
    <m/>
    <x v="11"/>
    <x v="3"/>
    <n v="0"/>
    <n v="0"/>
    <n v="0"/>
  </r>
  <r>
    <x v="51"/>
    <d v="2018-12-24T00:00:00"/>
    <d v="2018-12-30T00:00:00"/>
    <m/>
    <m/>
    <m/>
    <m/>
    <m/>
    <m/>
    <m/>
    <x v="11"/>
    <x v="3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F73" firstHeaderRow="1" firstDataRow="2" firstDataCol="3"/>
  <pivotFields count="15">
    <pivotField axis="axisRow" compact="0" outline="0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compact="0" numFmtId="164" outline="0" showAll="0"/>
    <pivotField compact="0" numFmtId="164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numFmtId="2" outline="0" showAll="0"/>
    <pivotField dataField="1" compact="0" numFmtId="2" outline="0" showAll="0"/>
    <pivotField dataField="1" compact="0" numFmtId="2" outline="0" showAll="0"/>
  </pivotFields>
  <rowFields count="3">
    <field x="11"/>
    <field x="10"/>
    <field x="0"/>
  </rowFields>
  <rowItems count="69">
    <i>
      <x/>
      <x/>
      <x/>
    </i>
    <i r="2">
      <x v="1"/>
    </i>
    <i r="2">
      <x v="2"/>
    </i>
    <i r="2">
      <x v="3"/>
    </i>
    <i t="default" r="1">
      <x/>
    </i>
    <i r="1">
      <x v="1"/>
      <x v="4"/>
    </i>
    <i r="2">
      <x v="5"/>
    </i>
    <i r="2">
      <x v="6"/>
    </i>
    <i r="2">
      <x v="7"/>
    </i>
    <i t="default" r="1">
      <x v="1"/>
    </i>
    <i r="1">
      <x v="2"/>
      <x v="8"/>
    </i>
    <i r="2">
      <x v="9"/>
    </i>
    <i r="2">
      <x v="10"/>
    </i>
    <i r="2">
      <x v="11"/>
    </i>
    <i r="2">
      <x v="12"/>
    </i>
    <i t="default" r="1">
      <x v="2"/>
    </i>
    <i t="default">
      <x/>
    </i>
    <i>
      <x v="1"/>
      <x v="3"/>
      <x v="13"/>
    </i>
    <i r="2">
      <x v="14"/>
    </i>
    <i r="2">
      <x v="15"/>
    </i>
    <i r="2">
      <x v="16"/>
    </i>
    <i t="default" r="1">
      <x v="3"/>
    </i>
    <i r="1">
      <x v="4"/>
      <x v="17"/>
    </i>
    <i r="2">
      <x v="18"/>
    </i>
    <i r="2">
      <x v="19"/>
    </i>
    <i r="2">
      <x v="20"/>
    </i>
    <i t="default" r="1">
      <x v="4"/>
    </i>
    <i r="1">
      <x v="5"/>
      <x v="21"/>
    </i>
    <i r="2">
      <x v="22"/>
    </i>
    <i r="2">
      <x v="23"/>
    </i>
    <i r="2">
      <x v="24"/>
    </i>
    <i r="2">
      <x v="25"/>
    </i>
    <i t="default" r="1">
      <x v="5"/>
    </i>
    <i t="default">
      <x v="1"/>
    </i>
    <i>
      <x v="2"/>
      <x v="6"/>
      <x v="26"/>
    </i>
    <i r="2">
      <x v="27"/>
    </i>
    <i r="2">
      <x v="28"/>
    </i>
    <i r="2">
      <x v="29"/>
    </i>
    <i t="default" r="1">
      <x v="6"/>
    </i>
    <i r="1">
      <x v="7"/>
      <x v="30"/>
    </i>
    <i r="2">
      <x v="31"/>
    </i>
    <i r="2">
      <x v="32"/>
    </i>
    <i r="2">
      <x v="33"/>
    </i>
    <i t="default" r="1">
      <x v="7"/>
    </i>
    <i r="1">
      <x v="8"/>
      <x v="34"/>
    </i>
    <i r="2">
      <x v="35"/>
    </i>
    <i r="2">
      <x v="36"/>
    </i>
    <i r="2">
      <x v="37"/>
    </i>
    <i r="2">
      <x v="38"/>
    </i>
    <i t="default" r="1">
      <x v="8"/>
    </i>
    <i t="default">
      <x v="2"/>
    </i>
    <i>
      <x v="3"/>
      <x v="9"/>
      <x v="39"/>
    </i>
    <i r="2">
      <x v="40"/>
    </i>
    <i r="2">
      <x v="41"/>
    </i>
    <i r="2">
      <x v="42"/>
    </i>
    <i t="default" r="1">
      <x v="9"/>
    </i>
    <i r="1">
      <x v="10"/>
      <x v="43"/>
    </i>
    <i r="2">
      <x v="44"/>
    </i>
    <i r="2">
      <x v="45"/>
    </i>
    <i r="2">
      <x v="46"/>
    </i>
    <i t="default" r="1">
      <x v="10"/>
    </i>
    <i r="1">
      <x v="11"/>
      <x v="47"/>
    </i>
    <i r="2">
      <x v="48"/>
    </i>
    <i r="2">
      <x v="49"/>
    </i>
    <i r="2">
      <x v="50"/>
    </i>
    <i r="2">
      <x v="51"/>
    </i>
    <i t="default" r="1">
      <x v="11"/>
    </i>
    <i t="default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h_total" fld="12" baseField="0" baseItem="0"/>
    <dataField name="Somme de h_sup" fld="13" baseField="0" baseItem="0"/>
    <dataField name="Somme de h_SD" fld="14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O55" totalsRowShown="0" headerRowDxfId="16" dataDxfId="15">
  <autoFilter ref="A3:O55"/>
  <tableColumns count="15">
    <tableColumn id="1" name="Semaine" dataDxfId="14">
      <calculatedColumnFormula>_xlfn.ISOWEEKNUM(#REF!)</calculatedColumnFormula>
    </tableColumn>
    <tableColumn id="2" name="du" dataDxfId="13"/>
    <tableColumn id="14" name="au" dataDxfId="12">
      <calculatedColumnFormula>Tableau1[[#This Row],[du]]+6</calculatedColumnFormula>
    </tableColumn>
    <tableColumn id="3" name="h-lun" dataDxfId="11"/>
    <tableColumn id="5" name="h-mar" dataDxfId="10"/>
    <tableColumn id="7" name="h-mer" dataDxfId="9"/>
    <tableColumn id="9" name="h-jeu" dataDxfId="8"/>
    <tableColumn id="11" name="h-ven" dataDxfId="7"/>
    <tableColumn id="13" name="h-sam" dataDxfId="6"/>
    <tableColumn id="15" name="h-dim" dataDxfId="5"/>
    <tableColumn id="16" name="Mois" dataDxfId="4">
      <calculatedColumnFormula>VLOOKUP(Tableau1[[#This Row],[Semaine]],Tableau2[#All],2,0)</calculatedColumnFormula>
    </tableColumn>
    <tableColumn id="17" name="Trim" dataDxfId="3">
      <calculatedColumnFormula>VLOOKUP(Tableau1[[#This Row],[Semaine]],Tableau2[#All],3,0)</calculatedColumnFormula>
    </tableColumn>
    <tableColumn id="18" name="h_total" dataDxfId="2">
      <calculatedColumnFormula>SUM(Tableau1[[#This Row],[h-lun]:[h-dim]])</calculatedColumnFormula>
    </tableColumn>
    <tableColumn id="19" name="h_sup" dataDxfId="0">
      <calculatedColumnFormula>MAX(0,SUM(Tableau1[[#This Row],[h-lun]:[h-ven]])-40)*50%</calculatedColumnFormula>
    </tableColumn>
    <tableColumn id="20" name="h_SD" dataDxfId="1">
      <calculatedColumnFormula>(Tableau1[[#This Row],[h-sam]]+Tableau1[[#This Row],[h-dim]])*100%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54" totalsRowShown="0">
  <autoFilter ref="A1:C54"/>
  <tableColumns count="3">
    <tableColumn id="1" name="semaine"/>
    <tableColumn id="2" name="mois"/>
    <tableColumn id="3" name="quater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3"/>
  <sheetViews>
    <sheetView workbookViewId="0">
      <selection activeCell="G4" sqref="G4"/>
    </sheetView>
  </sheetViews>
  <sheetFormatPr baseColWidth="10" defaultRowHeight="14.5" x14ac:dyDescent="0.35"/>
  <cols>
    <col min="1" max="1" width="11.7265625" bestFit="1" customWidth="1"/>
    <col min="2" max="2" width="7.54296875" bestFit="1" customWidth="1"/>
    <col min="3" max="3" width="10.1796875" bestFit="1" customWidth="1"/>
    <col min="4" max="4" width="16.26953125" bestFit="1" customWidth="1"/>
    <col min="5" max="5" width="15.1796875" bestFit="1" customWidth="1"/>
    <col min="6" max="6" width="14.36328125" bestFit="1" customWidth="1"/>
  </cols>
  <sheetData>
    <row r="3" spans="1:6" x14ac:dyDescent="0.35">
      <c r="D3" s="5" t="s">
        <v>27</v>
      </c>
    </row>
    <row r="4" spans="1:6" x14ac:dyDescent="0.35">
      <c r="A4" s="5" t="s">
        <v>13</v>
      </c>
      <c r="B4" s="5" t="s">
        <v>2</v>
      </c>
      <c r="C4" s="5" t="s">
        <v>1</v>
      </c>
      <c r="D4" t="s">
        <v>24</v>
      </c>
      <c r="E4" t="s">
        <v>25</v>
      </c>
      <c r="F4" t="s">
        <v>26</v>
      </c>
    </row>
    <row r="5" spans="1:6" x14ac:dyDescent="0.35">
      <c r="A5" t="s">
        <v>20</v>
      </c>
      <c r="B5">
        <v>1</v>
      </c>
      <c r="C5">
        <v>1</v>
      </c>
      <c r="D5" s="6">
        <v>64</v>
      </c>
      <c r="E5" s="6">
        <v>4</v>
      </c>
      <c r="F5" s="6">
        <v>16</v>
      </c>
    </row>
    <row r="6" spans="1:6" x14ac:dyDescent="0.35">
      <c r="C6">
        <v>2</v>
      </c>
      <c r="D6" s="6">
        <v>0</v>
      </c>
      <c r="E6" s="6">
        <v>0</v>
      </c>
      <c r="F6" s="6">
        <v>0</v>
      </c>
    </row>
    <row r="7" spans="1:6" x14ac:dyDescent="0.35">
      <c r="C7">
        <v>3</v>
      </c>
      <c r="D7" s="6">
        <v>0</v>
      </c>
      <c r="E7" s="6">
        <v>0</v>
      </c>
      <c r="F7" s="6">
        <v>0</v>
      </c>
    </row>
    <row r="8" spans="1:6" x14ac:dyDescent="0.35">
      <c r="C8">
        <v>4</v>
      </c>
      <c r="D8" s="6">
        <v>0</v>
      </c>
      <c r="E8" s="6">
        <v>0</v>
      </c>
      <c r="F8" s="6">
        <v>0</v>
      </c>
    </row>
    <row r="9" spans="1:6" x14ac:dyDescent="0.35">
      <c r="B9" t="s">
        <v>28</v>
      </c>
      <c r="D9" s="6">
        <v>64</v>
      </c>
      <c r="E9" s="6">
        <v>4</v>
      </c>
      <c r="F9" s="6">
        <v>16</v>
      </c>
    </row>
    <row r="10" spans="1:6" x14ac:dyDescent="0.35">
      <c r="B10">
        <v>2</v>
      </c>
      <c r="C10">
        <v>5</v>
      </c>
      <c r="D10" s="6">
        <v>0</v>
      </c>
      <c r="E10" s="6">
        <v>0</v>
      </c>
      <c r="F10" s="6">
        <v>0</v>
      </c>
    </row>
    <row r="11" spans="1:6" x14ac:dyDescent="0.35">
      <c r="C11">
        <v>6</v>
      </c>
      <c r="D11" s="6">
        <v>0</v>
      </c>
      <c r="E11" s="6">
        <v>0</v>
      </c>
      <c r="F11" s="6">
        <v>0</v>
      </c>
    </row>
    <row r="12" spans="1:6" x14ac:dyDescent="0.35">
      <c r="C12">
        <v>7</v>
      </c>
      <c r="D12" s="6">
        <v>0</v>
      </c>
      <c r="E12" s="6">
        <v>0</v>
      </c>
      <c r="F12" s="6">
        <v>0</v>
      </c>
    </row>
    <row r="13" spans="1:6" x14ac:dyDescent="0.35">
      <c r="C13">
        <v>8</v>
      </c>
      <c r="D13" s="6">
        <v>0</v>
      </c>
      <c r="E13" s="6">
        <v>0</v>
      </c>
      <c r="F13" s="6">
        <v>0</v>
      </c>
    </row>
    <row r="14" spans="1:6" x14ac:dyDescent="0.35">
      <c r="B14" t="s">
        <v>29</v>
      </c>
      <c r="D14" s="6">
        <v>0</v>
      </c>
      <c r="E14" s="6">
        <v>0</v>
      </c>
      <c r="F14" s="6">
        <v>0</v>
      </c>
    </row>
    <row r="15" spans="1:6" x14ac:dyDescent="0.35">
      <c r="B15">
        <v>3</v>
      </c>
      <c r="C15">
        <v>9</v>
      </c>
      <c r="D15" s="6">
        <v>0</v>
      </c>
      <c r="E15" s="6">
        <v>0</v>
      </c>
      <c r="F15" s="6">
        <v>0</v>
      </c>
    </row>
    <row r="16" spans="1:6" x14ac:dyDescent="0.35">
      <c r="C16">
        <v>10</v>
      </c>
      <c r="D16" s="6">
        <v>0</v>
      </c>
      <c r="E16" s="6">
        <v>0</v>
      </c>
      <c r="F16" s="6">
        <v>0</v>
      </c>
    </row>
    <row r="17" spans="1:6" x14ac:dyDescent="0.35">
      <c r="C17">
        <v>11</v>
      </c>
      <c r="D17" s="6">
        <v>0</v>
      </c>
      <c r="E17" s="6">
        <v>0</v>
      </c>
      <c r="F17" s="6">
        <v>0</v>
      </c>
    </row>
    <row r="18" spans="1:6" x14ac:dyDescent="0.35">
      <c r="C18">
        <v>12</v>
      </c>
      <c r="D18" s="6">
        <v>0</v>
      </c>
      <c r="E18" s="6">
        <v>0</v>
      </c>
      <c r="F18" s="6">
        <v>0</v>
      </c>
    </row>
    <row r="19" spans="1:6" x14ac:dyDescent="0.35">
      <c r="C19">
        <v>13</v>
      </c>
      <c r="D19" s="6">
        <v>0</v>
      </c>
      <c r="E19" s="6">
        <v>0</v>
      </c>
      <c r="F19" s="6">
        <v>0</v>
      </c>
    </row>
    <row r="20" spans="1:6" x14ac:dyDescent="0.35">
      <c r="B20" t="s">
        <v>30</v>
      </c>
      <c r="D20" s="6">
        <v>0</v>
      </c>
      <c r="E20" s="6">
        <v>0</v>
      </c>
      <c r="F20" s="6">
        <v>0</v>
      </c>
    </row>
    <row r="21" spans="1:6" x14ac:dyDescent="0.35">
      <c r="A21" t="s">
        <v>31</v>
      </c>
      <c r="D21" s="6">
        <v>64</v>
      </c>
      <c r="E21" s="6">
        <v>4</v>
      </c>
      <c r="F21" s="6">
        <v>16</v>
      </c>
    </row>
    <row r="22" spans="1:6" x14ac:dyDescent="0.35">
      <c r="A22" t="s">
        <v>21</v>
      </c>
      <c r="B22">
        <v>4</v>
      </c>
      <c r="C22">
        <v>14</v>
      </c>
      <c r="D22" s="6">
        <v>0</v>
      </c>
      <c r="E22" s="6">
        <v>0</v>
      </c>
      <c r="F22" s="6">
        <v>0</v>
      </c>
    </row>
    <row r="23" spans="1:6" x14ac:dyDescent="0.35">
      <c r="C23">
        <v>15</v>
      </c>
      <c r="D23" s="6">
        <v>0</v>
      </c>
      <c r="E23" s="6">
        <v>0</v>
      </c>
      <c r="F23" s="6">
        <v>0</v>
      </c>
    </row>
    <row r="24" spans="1:6" x14ac:dyDescent="0.35">
      <c r="C24">
        <v>16</v>
      </c>
      <c r="D24" s="6">
        <v>0</v>
      </c>
      <c r="E24" s="6">
        <v>0</v>
      </c>
      <c r="F24" s="6">
        <v>0</v>
      </c>
    </row>
    <row r="25" spans="1:6" x14ac:dyDescent="0.35">
      <c r="C25">
        <v>17</v>
      </c>
      <c r="D25" s="6">
        <v>0</v>
      </c>
      <c r="E25" s="6">
        <v>0</v>
      </c>
      <c r="F25" s="6">
        <v>0</v>
      </c>
    </row>
    <row r="26" spans="1:6" x14ac:dyDescent="0.35">
      <c r="B26" t="s">
        <v>32</v>
      </c>
      <c r="D26" s="6">
        <v>0</v>
      </c>
      <c r="E26" s="6">
        <v>0</v>
      </c>
      <c r="F26" s="6">
        <v>0</v>
      </c>
    </row>
    <row r="27" spans="1:6" x14ac:dyDescent="0.35">
      <c r="B27">
        <v>5</v>
      </c>
      <c r="C27">
        <v>18</v>
      </c>
      <c r="D27" s="6">
        <v>0</v>
      </c>
      <c r="E27" s="6">
        <v>0</v>
      </c>
      <c r="F27" s="6">
        <v>0</v>
      </c>
    </row>
    <row r="28" spans="1:6" x14ac:dyDescent="0.35">
      <c r="C28">
        <v>19</v>
      </c>
      <c r="D28" s="6">
        <v>0</v>
      </c>
      <c r="E28" s="6">
        <v>0</v>
      </c>
      <c r="F28" s="6">
        <v>0</v>
      </c>
    </row>
    <row r="29" spans="1:6" x14ac:dyDescent="0.35">
      <c r="C29">
        <v>20</v>
      </c>
      <c r="D29" s="6">
        <v>0</v>
      </c>
      <c r="E29" s="6">
        <v>0</v>
      </c>
      <c r="F29" s="6">
        <v>0</v>
      </c>
    </row>
    <row r="30" spans="1:6" x14ac:dyDescent="0.35">
      <c r="C30">
        <v>21</v>
      </c>
      <c r="D30" s="6">
        <v>0</v>
      </c>
      <c r="E30" s="6">
        <v>0</v>
      </c>
      <c r="F30" s="6">
        <v>0</v>
      </c>
    </row>
    <row r="31" spans="1:6" x14ac:dyDescent="0.35">
      <c r="B31" t="s">
        <v>33</v>
      </c>
      <c r="D31" s="6">
        <v>0</v>
      </c>
      <c r="E31" s="6">
        <v>0</v>
      </c>
      <c r="F31" s="6">
        <v>0</v>
      </c>
    </row>
    <row r="32" spans="1:6" x14ac:dyDescent="0.35">
      <c r="B32">
        <v>6</v>
      </c>
      <c r="C32">
        <v>22</v>
      </c>
      <c r="D32" s="6">
        <v>0</v>
      </c>
      <c r="E32" s="6">
        <v>0</v>
      </c>
      <c r="F32" s="6">
        <v>0</v>
      </c>
    </row>
    <row r="33" spans="1:6" x14ac:dyDescent="0.35">
      <c r="C33">
        <v>23</v>
      </c>
      <c r="D33" s="6">
        <v>0</v>
      </c>
      <c r="E33" s="6">
        <v>0</v>
      </c>
      <c r="F33" s="6">
        <v>0</v>
      </c>
    </row>
    <row r="34" spans="1:6" x14ac:dyDescent="0.35">
      <c r="C34">
        <v>24</v>
      </c>
      <c r="D34" s="6">
        <v>0</v>
      </c>
      <c r="E34" s="6">
        <v>0</v>
      </c>
      <c r="F34" s="6">
        <v>0</v>
      </c>
    </row>
    <row r="35" spans="1:6" x14ac:dyDescent="0.35">
      <c r="C35">
        <v>25</v>
      </c>
      <c r="D35" s="6">
        <v>0</v>
      </c>
      <c r="E35" s="6">
        <v>0</v>
      </c>
      <c r="F35" s="6">
        <v>0</v>
      </c>
    </row>
    <row r="36" spans="1:6" x14ac:dyDescent="0.35">
      <c r="C36">
        <v>26</v>
      </c>
      <c r="D36" s="6">
        <v>0</v>
      </c>
      <c r="E36" s="6">
        <v>0</v>
      </c>
      <c r="F36" s="6">
        <v>0</v>
      </c>
    </row>
    <row r="37" spans="1:6" x14ac:dyDescent="0.35">
      <c r="B37" t="s">
        <v>34</v>
      </c>
      <c r="D37" s="6">
        <v>0</v>
      </c>
      <c r="E37" s="6">
        <v>0</v>
      </c>
      <c r="F37" s="6">
        <v>0</v>
      </c>
    </row>
    <row r="38" spans="1:6" x14ac:dyDescent="0.35">
      <c r="A38" t="s">
        <v>35</v>
      </c>
      <c r="D38" s="6">
        <v>0</v>
      </c>
      <c r="E38" s="6">
        <v>0</v>
      </c>
      <c r="F38" s="6">
        <v>0</v>
      </c>
    </row>
    <row r="39" spans="1:6" x14ac:dyDescent="0.35">
      <c r="A39" t="s">
        <v>22</v>
      </c>
      <c r="B39">
        <v>7</v>
      </c>
      <c r="C39">
        <v>27</v>
      </c>
      <c r="D39" s="6">
        <v>0</v>
      </c>
      <c r="E39" s="6">
        <v>0</v>
      </c>
      <c r="F39" s="6">
        <v>0</v>
      </c>
    </row>
    <row r="40" spans="1:6" x14ac:dyDescent="0.35">
      <c r="C40">
        <v>28</v>
      </c>
      <c r="D40" s="6">
        <v>0</v>
      </c>
      <c r="E40" s="6">
        <v>0</v>
      </c>
      <c r="F40" s="6">
        <v>0</v>
      </c>
    </row>
    <row r="41" spans="1:6" x14ac:dyDescent="0.35">
      <c r="C41">
        <v>29</v>
      </c>
      <c r="D41" s="6">
        <v>0</v>
      </c>
      <c r="E41" s="6">
        <v>0</v>
      </c>
      <c r="F41" s="6">
        <v>0</v>
      </c>
    </row>
    <row r="42" spans="1:6" x14ac:dyDescent="0.35">
      <c r="C42">
        <v>30</v>
      </c>
      <c r="D42" s="6">
        <v>0</v>
      </c>
      <c r="E42" s="6">
        <v>0</v>
      </c>
      <c r="F42" s="6">
        <v>0</v>
      </c>
    </row>
    <row r="43" spans="1:6" x14ac:dyDescent="0.35">
      <c r="B43" t="s">
        <v>36</v>
      </c>
      <c r="D43" s="6">
        <v>0</v>
      </c>
      <c r="E43" s="6">
        <v>0</v>
      </c>
      <c r="F43" s="6">
        <v>0</v>
      </c>
    </row>
    <row r="44" spans="1:6" x14ac:dyDescent="0.35">
      <c r="B44">
        <v>8</v>
      </c>
      <c r="C44">
        <v>31</v>
      </c>
      <c r="D44" s="6">
        <v>0</v>
      </c>
      <c r="E44" s="6">
        <v>0</v>
      </c>
      <c r="F44" s="6">
        <v>0</v>
      </c>
    </row>
    <row r="45" spans="1:6" x14ac:dyDescent="0.35">
      <c r="C45">
        <v>32</v>
      </c>
      <c r="D45" s="6">
        <v>0</v>
      </c>
      <c r="E45" s="6">
        <v>0</v>
      </c>
      <c r="F45" s="6">
        <v>0</v>
      </c>
    </row>
    <row r="46" spans="1:6" x14ac:dyDescent="0.35">
      <c r="C46">
        <v>33</v>
      </c>
      <c r="D46" s="6">
        <v>0</v>
      </c>
      <c r="E46" s="6">
        <v>0</v>
      </c>
      <c r="F46" s="6">
        <v>0</v>
      </c>
    </row>
    <row r="47" spans="1:6" x14ac:dyDescent="0.35">
      <c r="C47">
        <v>34</v>
      </c>
      <c r="D47" s="6">
        <v>0</v>
      </c>
      <c r="E47" s="6">
        <v>0</v>
      </c>
      <c r="F47" s="6">
        <v>0</v>
      </c>
    </row>
    <row r="48" spans="1:6" x14ac:dyDescent="0.35">
      <c r="B48" t="s">
        <v>37</v>
      </c>
      <c r="D48" s="6">
        <v>0</v>
      </c>
      <c r="E48" s="6">
        <v>0</v>
      </c>
      <c r="F48" s="6">
        <v>0</v>
      </c>
    </row>
    <row r="49" spans="1:6" x14ac:dyDescent="0.35">
      <c r="B49">
        <v>9</v>
      </c>
      <c r="C49">
        <v>35</v>
      </c>
      <c r="D49" s="6">
        <v>0</v>
      </c>
      <c r="E49" s="6">
        <v>0</v>
      </c>
      <c r="F49" s="6">
        <v>0</v>
      </c>
    </row>
    <row r="50" spans="1:6" x14ac:dyDescent="0.35">
      <c r="C50">
        <v>36</v>
      </c>
      <c r="D50" s="6">
        <v>0</v>
      </c>
      <c r="E50" s="6">
        <v>0</v>
      </c>
      <c r="F50" s="6">
        <v>0</v>
      </c>
    </row>
    <row r="51" spans="1:6" x14ac:dyDescent="0.35">
      <c r="C51">
        <v>37</v>
      </c>
      <c r="D51" s="6">
        <v>0</v>
      </c>
      <c r="E51" s="6">
        <v>0</v>
      </c>
      <c r="F51" s="6">
        <v>0</v>
      </c>
    </row>
    <row r="52" spans="1:6" x14ac:dyDescent="0.35">
      <c r="C52">
        <v>38</v>
      </c>
      <c r="D52" s="6">
        <v>0</v>
      </c>
      <c r="E52" s="6">
        <v>0</v>
      </c>
      <c r="F52" s="6">
        <v>0</v>
      </c>
    </row>
    <row r="53" spans="1:6" x14ac:dyDescent="0.35">
      <c r="C53">
        <v>39</v>
      </c>
      <c r="D53" s="6">
        <v>0</v>
      </c>
      <c r="E53" s="6">
        <v>0</v>
      </c>
      <c r="F53" s="6">
        <v>0</v>
      </c>
    </row>
    <row r="54" spans="1:6" x14ac:dyDescent="0.35">
      <c r="B54" t="s">
        <v>38</v>
      </c>
      <c r="D54" s="6">
        <v>0</v>
      </c>
      <c r="E54" s="6">
        <v>0</v>
      </c>
      <c r="F54" s="6">
        <v>0</v>
      </c>
    </row>
    <row r="55" spans="1:6" x14ac:dyDescent="0.35">
      <c r="A55" t="s">
        <v>39</v>
      </c>
      <c r="D55" s="6">
        <v>0</v>
      </c>
      <c r="E55" s="6">
        <v>0</v>
      </c>
      <c r="F55" s="6">
        <v>0</v>
      </c>
    </row>
    <row r="56" spans="1:6" x14ac:dyDescent="0.35">
      <c r="A56" t="s">
        <v>19</v>
      </c>
      <c r="B56">
        <v>10</v>
      </c>
      <c r="C56">
        <v>40</v>
      </c>
      <c r="D56" s="6">
        <v>0</v>
      </c>
      <c r="E56" s="6">
        <v>0</v>
      </c>
      <c r="F56" s="6">
        <v>0</v>
      </c>
    </row>
    <row r="57" spans="1:6" x14ac:dyDescent="0.35">
      <c r="C57">
        <v>41</v>
      </c>
      <c r="D57" s="6">
        <v>0</v>
      </c>
      <c r="E57" s="6">
        <v>0</v>
      </c>
      <c r="F57" s="6">
        <v>0</v>
      </c>
    </row>
    <row r="58" spans="1:6" x14ac:dyDescent="0.35">
      <c r="C58">
        <v>42</v>
      </c>
      <c r="D58" s="6">
        <v>0</v>
      </c>
      <c r="E58" s="6">
        <v>0</v>
      </c>
      <c r="F58" s="6">
        <v>0</v>
      </c>
    </row>
    <row r="59" spans="1:6" x14ac:dyDescent="0.35">
      <c r="C59">
        <v>43</v>
      </c>
      <c r="D59" s="6">
        <v>0</v>
      </c>
      <c r="E59" s="6">
        <v>0</v>
      </c>
      <c r="F59" s="6">
        <v>0</v>
      </c>
    </row>
    <row r="60" spans="1:6" x14ac:dyDescent="0.35">
      <c r="B60" t="s">
        <v>40</v>
      </c>
      <c r="D60" s="6">
        <v>0</v>
      </c>
      <c r="E60" s="6">
        <v>0</v>
      </c>
      <c r="F60" s="6">
        <v>0</v>
      </c>
    </row>
    <row r="61" spans="1:6" x14ac:dyDescent="0.35">
      <c r="B61">
        <v>11</v>
      </c>
      <c r="C61">
        <v>44</v>
      </c>
      <c r="D61" s="6">
        <v>0</v>
      </c>
      <c r="E61" s="6">
        <v>0</v>
      </c>
      <c r="F61" s="6">
        <v>0</v>
      </c>
    </row>
    <row r="62" spans="1:6" x14ac:dyDescent="0.35">
      <c r="C62">
        <v>45</v>
      </c>
      <c r="D62" s="6">
        <v>0</v>
      </c>
      <c r="E62" s="6">
        <v>0</v>
      </c>
      <c r="F62" s="6">
        <v>0</v>
      </c>
    </row>
    <row r="63" spans="1:6" x14ac:dyDescent="0.35">
      <c r="C63">
        <v>46</v>
      </c>
      <c r="D63" s="6">
        <v>0</v>
      </c>
      <c r="E63" s="6">
        <v>0</v>
      </c>
      <c r="F63" s="6">
        <v>0</v>
      </c>
    </row>
    <row r="64" spans="1:6" x14ac:dyDescent="0.35">
      <c r="C64">
        <v>47</v>
      </c>
      <c r="D64" s="6">
        <v>0</v>
      </c>
      <c r="E64" s="6">
        <v>0</v>
      </c>
      <c r="F64" s="6">
        <v>0</v>
      </c>
    </row>
    <row r="65" spans="1:6" x14ac:dyDescent="0.35">
      <c r="B65" t="s">
        <v>41</v>
      </c>
      <c r="D65" s="6">
        <v>0</v>
      </c>
      <c r="E65" s="6">
        <v>0</v>
      </c>
      <c r="F65" s="6">
        <v>0</v>
      </c>
    </row>
    <row r="66" spans="1:6" x14ac:dyDescent="0.35">
      <c r="B66">
        <v>12</v>
      </c>
      <c r="C66">
        <v>48</v>
      </c>
      <c r="D66" s="6">
        <v>0</v>
      </c>
      <c r="E66" s="6">
        <v>0</v>
      </c>
      <c r="F66" s="6">
        <v>0</v>
      </c>
    </row>
    <row r="67" spans="1:6" x14ac:dyDescent="0.35">
      <c r="C67">
        <v>49</v>
      </c>
      <c r="D67" s="6">
        <v>0</v>
      </c>
      <c r="E67" s="6">
        <v>0</v>
      </c>
      <c r="F67" s="6">
        <v>0</v>
      </c>
    </row>
    <row r="68" spans="1:6" x14ac:dyDescent="0.35">
      <c r="C68">
        <v>50</v>
      </c>
      <c r="D68" s="6">
        <v>0</v>
      </c>
      <c r="E68" s="6">
        <v>0</v>
      </c>
      <c r="F68" s="6">
        <v>0</v>
      </c>
    </row>
    <row r="69" spans="1:6" x14ac:dyDescent="0.35">
      <c r="C69">
        <v>51</v>
      </c>
      <c r="D69" s="6">
        <v>0</v>
      </c>
      <c r="E69" s="6">
        <v>0</v>
      </c>
      <c r="F69" s="6">
        <v>0</v>
      </c>
    </row>
    <row r="70" spans="1:6" x14ac:dyDescent="0.35">
      <c r="C70">
        <v>52</v>
      </c>
      <c r="D70" s="6">
        <v>0</v>
      </c>
      <c r="E70" s="6">
        <v>0</v>
      </c>
      <c r="F70" s="6">
        <v>0</v>
      </c>
    </row>
    <row r="71" spans="1:6" x14ac:dyDescent="0.35">
      <c r="B71" t="s">
        <v>42</v>
      </c>
      <c r="D71" s="6">
        <v>0</v>
      </c>
      <c r="E71" s="6">
        <v>0</v>
      </c>
      <c r="F71" s="6">
        <v>0</v>
      </c>
    </row>
    <row r="72" spans="1:6" x14ac:dyDescent="0.35">
      <c r="A72" t="s">
        <v>43</v>
      </c>
      <c r="D72" s="6">
        <v>0</v>
      </c>
      <c r="E72" s="6">
        <v>0</v>
      </c>
      <c r="F72" s="6">
        <v>0</v>
      </c>
    </row>
    <row r="73" spans="1:6" x14ac:dyDescent="0.35">
      <c r="A73" t="s">
        <v>23</v>
      </c>
      <c r="D73" s="6">
        <v>64</v>
      </c>
      <c r="E73" s="6">
        <v>4</v>
      </c>
      <c r="F73" s="6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zoomScale="120" zoomScaleNormal="120" workbookViewId="0">
      <pane ySplit="3" topLeftCell="A4" activePane="bottomLeft" state="frozen"/>
      <selection pane="bottomLeft"/>
    </sheetView>
  </sheetViews>
  <sheetFormatPr baseColWidth="10" defaultColWidth="8.7265625" defaultRowHeight="15.5" x14ac:dyDescent="0.35"/>
  <cols>
    <col min="1" max="1" width="10.90625" style="1" bestFit="1" customWidth="1"/>
    <col min="2" max="2" width="9.90625" style="2" bestFit="1" customWidth="1"/>
    <col min="3" max="3" width="10.54296875" style="2" bestFit="1" customWidth="1"/>
    <col min="4" max="10" width="9.81640625" style="4" customWidth="1"/>
    <col min="11" max="11" width="7.6328125" style="1" bestFit="1" customWidth="1"/>
    <col min="12" max="12" width="7.36328125" style="1" bestFit="1" customWidth="1"/>
    <col min="13" max="15" width="11.453125" style="4" customWidth="1"/>
    <col min="16" max="16384" width="8.7265625" style="1"/>
  </cols>
  <sheetData>
    <row r="1" spans="1:15" x14ac:dyDescent="0.35">
      <c r="A1" s="1" t="s">
        <v>0</v>
      </c>
    </row>
    <row r="2" spans="1:15" x14ac:dyDescent="0.35">
      <c r="A2" s="3">
        <v>2018</v>
      </c>
    </row>
    <row r="3" spans="1:15" x14ac:dyDescent="0.35">
      <c r="A3" s="1" t="s">
        <v>1</v>
      </c>
      <c r="B3" s="2" t="s">
        <v>14</v>
      </c>
      <c r="C3" s="2" t="s">
        <v>15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1" t="s">
        <v>2</v>
      </c>
      <c r="L3" s="1" t="s">
        <v>13</v>
      </c>
      <c r="M3" s="4" t="s">
        <v>10</v>
      </c>
      <c r="N3" s="4" t="s">
        <v>11</v>
      </c>
      <c r="O3" s="4" t="s">
        <v>12</v>
      </c>
    </row>
    <row r="4" spans="1:15" x14ac:dyDescent="0.35">
      <c r="A4" s="1">
        <v>1</v>
      </c>
      <c r="B4" s="2">
        <v>43101</v>
      </c>
      <c r="C4" s="2">
        <f>Tableau1[[#This Row],[du]]+6</f>
        <v>43107</v>
      </c>
      <c r="D4" s="4">
        <v>10</v>
      </c>
      <c r="E4" s="4">
        <v>10</v>
      </c>
      <c r="F4" s="4">
        <v>8</v>
      </c>
      <c r="G4" s="4">
        <v>10</v>
      </c>
      <c r="H4" s="4">
        <v>10</v>
      </c>
      <c r="I4" s="4">
        <v>8</v>
      </c>
      <c r="J4" s="4">
        <v>8</v>
      </c>
      <c r="K4" s="1">
        <f>VLOOKUP(Tableau1[[#This Row],[Semaine]],Tableau2[#All],2,0)</f>
        <v>1</v>
      </c>
      <c r="L4" s="1" t="str">
        <f>VLOOKUP(Tableau1[[#This Row],[Semaine]],Tableau2[#All],3,0)</f>
        <v>Q1</v>
      </c>
      <c r="M4" s="4">
        <f>SUM(Tableau1[[#This Row],[h-lun]:[h-dim]])</f>
        <v>64</v>
      </c>
      <c r="N4" s="4">
        <f>MAX(0,SUM(Tableau1[[#This Row],[h-lun]:[h-ven]])-40)*50%</f>
        <v>4</v>
      </c>
      <c r="O4" s="4">
        <f>(Tableau1[[#This Row],[h-sam]]+Tableau1[[#This Row],[h-dim]])*100%</f>
        <v>16</v>
      </c>
    </row>
    <row r="5" spans="1:15" x14ac:dyDescent="0.35">
      <c r="A5" s="1">
        <v>2</v>
      </c>
      <c r="B5" s="2">
        <f>B4+7</f>
        <v>43108</v>
      </c>
      <c r="C5" s="2">
        <f>Tableau1[[#This Row],[du]]+6</f>
        <v>43114</v>
      </c>
      <c r="K5" s="1">
        <f>VLOOKUP(Tableau1[[#This Row],[Semaine]],Tableau2[#All],2,0)</f>
        <v>1</v>
      </c>
      <c r="L5" s="1" t="str">
        <f>VLOOKUP(Tableau1[[#This Row],[Semaine]],Tableau2[#All],3,0)</f>
        <v>Q1</v>
      </c>
      <c r="M5" s="4">
        <f>SUM(Tableau1[[#This Row],[h-lun]:[h-dim]])</f>
        <v>0</v>
      </c>
      <c r="N5" s="4">
        <f>MAX(0,SUM(Tableau1[[#This Row],[h-lun]:[h-ven]])-40)*50%</f>
        <v>0</v>
      </c>
      <c r="O5" s="4">
        <f>(Tableau1[[#This Row],[h-sam]]+Tableau1[[#This Row],[h-dim]])*100%</f>
        <v>0</v>
      </c>
    </row>
    <row r="6" spans="1:15" x14ac:dyDescent="0.35">
      <c r="A6" s="1">
        <v>3</v>
      </c>
      <c r="B6" s="2">
        <f t="shared" ref="B6:B12" si="0">B5+7</f>
        <v>43115</v>
      </c>
      <c r="C6" s="2">
        <f>Tableau1[[#This Row],[du]]+6</f>
        <v>43121</v>
      </c>
      <c r="K6" s="1">
        <f>VLOOKUP(Tableau1[[#This Row],[Semaine]],Tableau2[#All],2,0)</f>
        <v>1</v>
      </c>
      <c r="L6" s="1" t="str">
        <f>VLOOKUP(Tableau1[[#This Row],[Semaine]],Tableau2[#All],3,0)</f>
        <v>Q1</v>
      </c>
      <c r="M6" s="4">
        <f>SUM(Tableau1[[#This Row],[h-lun]:[h-dim]])</f>
        <v>0</v>
      </c>
      <c r="N6" s="4">
        <f>MAX(0,SUM(Tableau1[[#This Row],[h-lun]:[h-ven]])-40)*50%</f>
        <v>0</v>
      </c>
      <c r="O6" s="4">
        <f>(Tableau1[[#This Row],[h-sam]]+Tableau1[[#This Row],[h-dim]])*100%</f>
        <v>0</v>
      </c>
    </row>
    <row r="7" spans="1:15" x14ac:dyDescent="0.35">
      <c r="A7" s="1">
        <v>4</v>
      </c>
      <c r="B7" s="2">
        <f t="shared" si="0"/>
        <v>43122</v>
      </c>
      <c r="C7" s="2">
        <f>Tableau1[[#This Row],[du]]+6</f>
        <v>43128</v>
      </c>
      <c r="K7" s="1">
        <f>VLOOKUP(Tableau1[[#This Row],[Semaine]],Tableau2[#All],2,0)</f>
        <v>1</v>
      </c>
      <c r="L7" s="1" t="str">
        <f>VLOOKUP(Tableau1[[#This Row],[Semaine]],Tableau2[#All],3,0)</f>
        <v>Q1</v>
      </c>
      <c r="M7" s="4">
        <f>SUM(Tableau1[[#This Row],[h-lun]:[h-dim]])</f>
        <v>0</v>
      </c>
      <c r="N7" s="4">
        <f>MAX(0,SUM(Tableau1[[#This Row],[h-lun]:[h-ven]])-40)*50%</f>
        <v>0</v>
      </c>
      <c r="O7" s="4">
        <f>(Tableau1[[#This Row],[h-sam]]+Tableau1[[#This Row],[h-dim]])*100%</f>
        <v>0</v>
      </c>
    </row>
    <row r="8" spans="1:15" x14ac:dyDescent="0.35">
      <c r="A8" s="1">
        <v>5</v>
      </c>
      <c r="B8" s="2">
        <f t="shared" si="0"/>
        <v>43129</v>
      </c>
      <c r="C8" s="2">
        <f>Tableau1[[#This Row],[du]]+6</f>
        <v>43135</v>
      </c>
      <c r="K8" s="1">
        <f>VLOOKUP(Tableau1[[#This Row],[Semaine]],Tableau2[#All],2,0)</f>
        <v>2</v>
      </c>
      <c r="L8" s="1" t="str">
        <f>VLOOKUP(Tableau1[[#This Row],[Semaine]],Tableau2[#All],3,0)</f>
        <v>Q1</v>
      </c>
      <c r="M8" s="4">
        <f>SUM(Tableau1[[#This Row],[h-lun]:[h-dim]])</f>
        <v>0</v>
      </c>
      <c r="N8" s="4">
        <f>MAX(0,SUM(Tableau1[[#This Row],[h-lun]:[h-ven]])-40)*50%</f>
        <v>0</v>
      </c>
      <c r="O8" s="4">
        <f>(Tableau1[[#This Row],[h-sam]]+Tableau1[[#This Row],[h-dim]])*100%</f>
        <v>0</v>
      </c>
    </row>
    <row r="9" spans="1:15" x14ac:dyDescent="0.35">
      <c r="A9" s="1">
        <v>6</v>
      </c>
      <c r="B9" s="2">
        <f t="shared" si="0"/>
        <v>43136</v>
      </c>
      <c r="C9" s="2">
        <f>Tableau1[[#This Row],[du]]+6</f>
        <v>43142</v>
      </c>
      <c r="K9" s="1">
        <f>VLOOKUP(Tableau1[[#This Row],[Semaine]],Tableau2[#All],2,0)</f>
        <v>2</v>
      </c>
      <c r="L9" s="1" t="str">
        <f>VLOOKUP(Tableau1[[#This Row],[Semaine]],Tableau2[#All],3,0)</f>
        <v>Q1</v>
      </c>
      <c r="M9" s="4">
        <f>SUM(Tableau1[[#This Row],[h-lun]:[h-dim]])</f>
        <v>0</v>
      </c>
      <c r="N9" s="4">
        <f>MAX(0,SUM(Tableau1[[#This Row],[h-lun]:[h-ven]])-40)*50%</f>
        <v>0</v>
      </c>
      <c r="O9" s="4">
        <f>(Tableau1[[#This Row],[h-sam]]+Tableau1[[#This Row],[h-dim]])*100%</f>
        <v>0</v>
      </c>
    </row>
    <row r="10" spans="1:15" x14ac:dyDescent="0.35">
      <c r="A10" s="1">
        <v>7</v>
      </c>
      <c r="B10" s="2">
        <f t="shared" si="0"/>
        <v>43143</v>
      </c>
      <c r="C10" s="2">
        <f>Tableau1[[#This Row],[du]]+6</f>
        <v>43149</v>
      </c>
      <c r="K10" s="1">
        <f>VLOOKUP(Tableau1[[#This Row],[Semaine]],Tableau2[#All],2,0)</f>
        <v>2</v>
      </c>
      <c r="L10" s="1" t="str">
        <f>VLOOKUP(Tableau1[[#This Row],[Semaine]],Tableau2[#All],3,0)</f>
        <v>Q1</v>
      </c>
      <c r="M10" s="4">
        <f>SUM(Tableau1[[#This Row],[h-lun]:[h-dim]])</f>
        <v>0</v>
      </c>
      <c r="N10" s="4">
        <f>MAX(0,SUM(Tableau1[[#This Row],[h-lun]:[h-ven]])-40)*50%</f>
        <v>0</v>
      </c>
      <c r="O10" s="4">
        <f>(Tableau1[[#This Row],[h-sam]]+Tableau1[[#This Row],[h-dim]])*100%</f>
        <v>0</v>
      </c>
    </row>
    <row r="11" spans="1:15" x14ac:dyDescent="0.35">
      <c r="A11" s="1">
        <v>8</v>
      </c>
      <c r="B11" s="2">
        <f t="shared" si="0"/>
        <v>43150</v>
      </c>
      <c r="C11" s="2">
        <f>Tableau1[[#This Row],[du]]+6</f>
        <v>43156</v>
      </c>
      <c r="K11" s="1">
        <f>VLOOKUP(Tableau1[[#This Row],[Semaine]],Tableau2[#All],2,0)</f>
        <v>2</v>
      </c>
      <c r="L11" s="1" t="str">
        <f>VLOOKUP(Tableau1[[#This Row],[Semaine]],Tableau2[#All],3,0)</f>
        <v>Q1</v>
      </c>
      <c r="M11" s="4">
        <f>SUM(Tableau1[[#This Row],[h-lun]:[h-dim]])</f>
        <v>0</v>
      </c>
      <c r="N11" s="4">
        <f>MAX(0,SUM(Tableau1[[#This Row],[h-lun]:[h-ven]])-40)*50%</f>
        <v>0</v>
      </c>
      <c r="O11" s="4">
        <f>(Tableau1[[#This Row],[h-sam]]+Tableau1[[#This Row],[h-dim]])*100%</f>
        <v>0</v>
      </c>
    </row>
    <row r="12" spans="1:15" x14ac:dyDescent="0.35">
      <c r="A12" s="1">
        <v>9</v>
      </c>
      <c r="B12" s="2">
        <f t="shared" si="0"/>
        <v>43157</v>
      </c>
      <c r="C12" s="2">
        <f>Tableau1[[#This Row],[du]]+6</f>
        <v>43163</v>
      </c>
      <c r="K12" s="1">
        <f>VLOOKUP(Tableau1[[#This Row],[Semaine]],Tableau2[#All],2,0)</f>
        <v>3</v>
      </c>
      <c r="L12" s="1" t="str">
        <f>VLOOKUP(Tableau1[[#This Row],[Semaine]],Tableau2[#All],3,0)</f>
        <v>Q1</v>
      </c>
      <c r="M12" s="4">
        <f>SUM(Tableau1[[#This Row],[h-lun]:[h-dim]])</f>
        <v>0</v>
      </c>
      <c r="N12" s="4">
        <f>MAX(0,SUM(Tableau1[[#This Row],[h-lun]:[h-ven]])-40)*50%</f>
        <v>0</v>
      </c>
      <c r="O12" s="4">
        <f>(Tableau1[[#This Row],[h-sam]]+Tableau1[[#This Row],[h-dim]])*100%</f>
        <v>0</v>
      </c>
    </row>
    <row r="13" spans="1:15" x14ac:dyDescent="0.35">
      <c r="A13" s="1">
        <v>10</v>
      </c>
      <c r="B13" s="2">
        <f t="shared" ref="B13:B55" si="1">B12+7</f>
        <v>43164</v>
      </c>
      <c r="C13" s="2">
        <f>Tableau1[[#This Row],[du]]+6</f>
        <v>43170</v>
      </c>
      <c r="K13" s="1">
        <f>VLOOKUP(Tableau1[[#This Row],[Semaine]],Tableau2[#All],2,0)</f>
        <v>3</v>
      </c>
      <c r="L13" s="1" t="str">
        <f>VLOOKUP(Tableau1[[#This Row],[Semaine]],Tableau2[#All],3,0)</f>
        <v>Q1</v>
      </c>
      <c r="M13" s="4">
        <f>SUM(Tableau1[[#This Row],[h-lun]:[h-dim]])</f>
        <v>0</v>
      </c>
      <c r="N13" s="4">
        <f>MAX(0,SUM(Tableau1[[#This Row],[h-lun]:[h-ven]])-40)*50%</f>
        <v>0</v>
      </c>
      <c r="O13" s="4">
        <f>(Tableau1[[#This Row],[h-sam]]+Tableau1[[#This Row],[h-dim]])*100%</f>
        <v>0</v>
      </c>
    </row>
    <row r="14" spans="1:15" x14ac:dyDescent="0.35">
      <c r="A14" s="1">
        <v>11</v>
      </c>
      <c r="B14" s="2">
        <f t="shared" si="1"/>
        <v>43171</v>
      </c>
      <c r="C14" s="2">
        <f>Tableau1[[#This Row],[du]]+6</f>
        <v>43177</v>
      </c>
      <c r="K14" s="1">
        <f>VLOOKUP(Tableau1[[#This Row],[Semaine]],Tableau2[#All],2,0)</f>
        <v>3</v>
      </c>
      <c r="L14" s="1" t="str">
        <f>VLOOKUP(Tableau1[[#This Row],[Semaine]],Tableau2[#All],3,0)</f>
        <v>Q1</v>
      </c>
      <c r="M14" s="4">
        <f>SUM(Tableau1[[#This Row],[h-lun]:[h-dim]])</f>
        <v>0</v>
      </c>
      <c r="N14" s="4">
        <f>MAX(0,SUM(Tableau1[[#This Row],[h-lun]:[h-ven]])-40)*50%</f>
        <v>0</v>
      </c>
      <c r="O14" s="4">
        <f>(Tableau1[[#This Row],[h-sam]]+Tableau1[[#This Row],[h-dim]])*100%</f>
        <v>0</v>
      </c>
    </row>
    <row r="15" spans="1:15" x14ac:dyDescent="0.35">
      <c r="A15" s="1">
        <v>12</v>
      </c>
      <c r="B15" s="2">
        <f t="shared" si="1"/>
        <v>43178</v>
      </c>
      <c r="C15" s="2">
        <f>Tableau1[[#This Row],[du]]+6</f>
        <v>43184</v>
      </c>
      <c r="K15" s="1">
        <f>VLOOKUP(Tableau1[[#This Row],[Semaine]],Tableau2[#All],2,0)</f>
        <v>3</v>
      </c>
      <c r="L15" s="1" t="str">
        <f>VLOOKUP(Tableau1[[#This Row],[Semaine]],Tableau2[#All],3,0)</f>
        <v>Q1</v>
      </c>
      <c r="M15" s="4">
        <f>SUM(Tableau1[[#This Row],[h-lun]:[h-dim]])</f>
        <v>0</v>
      </c>
      <c r="N15" s="4">
        <f>MAX(0,SUM(Tableau1[[#This Row],[h-lun]:[h-ven]])-40)*50%</f>
        <v>0</v>
      </c>
      <c r="O15" s="4">
        <f>(Tableau1[[#This Row],[h-sam]]+Tableau1[[#This Row],[h-dim]])*100%</f>
        <v>0</v>
      </c>
    </row>
    <row r="16" spans="1:15" x14ac:dyDescent="0.35">
      <c r="A16" s="1">
        <v>13</v>
      </c>
      <c r="B16" s="2">
        <f t="shared" si="1"/>
        <v>43185</v>
      </c>
      <c r="C16" s="2">
        <f>Tableau1[[#This Row],[du]]+6</f>
        <v>43191</v>
      </c>
      <c r="K16" s="1">
        <f>VLOOKUP(Tableau1[[#This Row],[Semaine]],Tableau2[#All],2,0)</f>
        <v>3</v>
      </c>
      <c r="L16" s="1" t="str">
        <f>VLOOKUP(Tableau1[[#This Row],[Semaine]],Tableau2[#All],3,0)</f>
        <v>Q1</v>
      </c>
      <c r="M16" s="4">
        <f>SUM(Tableau1[[#This Row],[h-lun]:[h-dim]])</f>
        <v>0</v>
      </c>
      <c r="N16" s="4">
        <f>MAX(0,SUM(Tableau1[[#This Row],[h-lun]:[h-ven]])-40)*50%</f>
        <v>0</v>
      </c>
      <c r="O16" s="4">
        <f>(Tableau1[[#This Row],[h-sam]]+Tableau1[[#This Row],[h-dim]])*100%</f>
        <v>0</v>
      </c>
    </row>
    <row r="17" spans="1:15" x14ac:dyDescent="0.35">
      <c r="A17" s="1">
        <v>14</v>
      </c>
      <c r="B17" s="2">
        <f t="shared" si="1"/>
        <v>43192</v>
      </c>
      <c r="C17" s="2">
        <f>Tableau1[[#This Row],[du]]+6</f>
        <v>43198</v>
      </c>
      <c r="K17" s="1">
        <f>VLOOKUP(Tableau1[[#This Row],[Semaine]],Tableau2[#All],2,0)</f>
        <v>4</v>
      </c>
      <c r="L17" s="1" t="str">
        <f>VLOOKUP(Tableau1[[#This Row],[Semaine]],Tableau2[#All],3,0)</f>
        <v>Q2</v>
      </c>
      <c r="M17" s="4">
        <f>SUM(Tableau1[[#This Row],[h-lun]:[h-dim]])</f>
        <v>0</v>
      </c>
      <c r="N17" s="4">
        <f>MAX(0,SUM(Tableau1[[#This Row],[h-lun]:[h-ven]])-40)*50%</f>
        <v>0</v>
      </c>
      <c r="O17" s="4">
        <f>(Tableau1[[#This Row],[h-sam]]+Tableau1[[#This Row],[h-dim]])*100%</f>
        <v>0</v>
      </c>
    </row>
    <row r="18" spans="1:15" x14ac:dyDescent="0.35">
      <c r="A18" s="1">
        <v>15</v>
      </c>
      <c r="B18" s="2">
        <f t="shared" si="1"/>
        <v>43199</v>
      </c>
      <c r="C18" s="2">
        <f>Tableau1[[#This Row],[du]]+6</f>
        <v>43205</v>
      </c>
      <c r="K18" s="1">
        <f>VLOOKUP(Tableau1[[#This Row],[Semaine]],Tableau2[#All],2,0)</f>
        <v>4</v>
      </c>
      <c r="L18" s="1" t="str">
        <f>VLOOKUP(Tableau1[[#This Row],[Semaine]],Tableau2[#All],3,0)</f>
        <v>Q2</v>
      </c>
      <c r="M18" s="4">
        <f>SUM(Tableau1[[#This Row],[h-lun]:[h-dim]])</f>
        <v>0</v>
      </c>
      <c r="N18" s="4">
        <f>MAX(0,SUM(Tableau1[[#This Row],[h-lun]:[h-ven]])-40)*50%</f>
        <v>0</v>
      </c>
      <c r="O18" s="4">
        <f>(Tableau1[[#This Row],[h-sam]]+Tableau1[[#This Row],[h-dim]])*100%</f>
        <v>0</v>
      </c>
    </row>
    <row r="19" spans="1:15" x14ac:dyDescent="0.35">
      <c r="A19" s="1">
        <v>16</v>
      </c>
      <c r="B19" s="2">
        <f t="shared" si="1"/>
        <v>43206</v>
      </c>
      <c r="C19" s="2">
        <f>Tableau1[[#This Row],[du]]+6</f>
        <v>43212</v>
      </c>
      <c r="K19" s="1">
        <f>VLOOKUP(Tableau1[[#This Row],[Semaine]],Tableau2[#All],2,0)</f>
        <v>4</v>
      </c>
      <c r="L19" s="1" t="str">
        <f>VLOOKUP(Tableau1[[#This Row],[Semaine]],Tableau2[#All],3,0)</f>
        <v>Q2</v>
      </c>
      <c r="M19" s="4">
        <f>SUM(Tableau1[[#This Row],[h-lun]:[h-dim]])</f>
        <v>0</v>
      </c>
      <c r="N19" s="4">
        <f>MAX(0,SUM(Tableau1[[#This Row],[h-lun]:[h-ven]])-40)*50%</f>
        <v>0</v>
      </c>
      <c r="O19" s="4">
        <f>(Tableau1[[#This Row],[h-sam]]+Tableau1[[#This Row],[h-dim]])*100%</f>
        <v>0</v>
      </c>
    </row>
    <row r="20" spans="1:15" x14ac:dyDescent="0.35">
      <c r="A20" s="1">
        <v>17</v>
      </c>
      <c r="B20" s="2">
        <f t="shared" si="1"/>
        <v>43213</v>
      </c>
      <c r="C20" s="2">
        <f>Tableau1[[#This Row],[du]]+6</f>
        <v>43219</v>
      </c>
      <c r="K20" s="1">
        <f>VLOOKUP(Tableau1[[#This Row],[Semaine]],Tableau2[#All],2,0)</f>
        <v>4</v>
      </c>
      <c r="L20" s="1" t="str">
        <f>VLOOKUP(Tableau1[[#This Row],[Semaine]],Tableau2[#All],3,0)</f>
        <v>Q2</v>
      </c>
      <c r="M20" s="4">
        <f>SUM(Tableau1[[#This Row],[h-lun]:[h-dim]])</f>
        <v>0</v>
      </c>
      <c r="N20" s="4">
        <f>MAX(0,SUM(Tableau1[[#This Row],[h-lun]:[h-ven]])-40)*50%</f>
        <v>0</v>
      </c>
      <c r="O20" s="4">
        <f>(Tableau1[[#This Row],[h-sam]]+Tableau1[[#This Row],[h-dim]])*100%</f>
        <v>0</v>
      </c>
    </row>
    <row r="21" spans="1:15" x14ac:dyDescent="0.35">
      <c r="A21" s="1">
        <v>18</v>
      </c>
      <c r="B21" s="2">
        <f t="shared" si="1"/>
        <v>43220</v>
      </c>
      <c r="C21" s="2">
        <f>Tableau1[[#This Row],[du]]+6</f>
        <v>43226</v>
      </c>
      <c r="K21" s="1">
        <f>VLOOKUP(Tableau1[[#This Row],[Semaine]],Tableau2[#All],2,0)</f>
        <v>5</v>
      </c>
      <c r="L21" s="1" t="str">
        <f>VLOOKUP(Tableau1[[#This Row],[Semaine]],Tableau2[#All],3,0)</f>
        <v>Q2</v>
      </c>
      <c r="M21" s="4">
        <f>SUM(Tableau1[[#This Row],[h-lun]:[h-dim]])</f>
        <v>0</v>
      </c>
      <c r="N21" s="4">
        <f>MAX(0,SUM(Tableau1[[#This Row],[h-lun]:[h-ven]])-40)*50%</f>
        <v>0</v>
      </c>
      <c r="O21" s="4">
        <f>(Tableau1[[#This Row],[h-sam]]+Tableau1[[#This Row],[h-dim]])*100%</f>
        <v>0</v>
      </c>
    </row>
    <row r="22" spans="1:15" x14ac:dyDescent="0.35">
      <c r="A22" s="1">
        <v>19</v>
      </c>
      <c r="B22" s="2">
        <f t="shared" si="1"/>
        <v>43227</v>
      </c>
      <c r="C22" s="2">
        <f>Tableau1[[#This Row],[du]]+6</f>
        <v>43233</v>
      </c>
      <c r="K22" s="1">
        <f>VLOOKUP(Tableau1[[#This Row],[Semaine]],Tableau2[#All],2,0)</f>
        <v>5</v>
      </c>
      <c r="L22" s="1" t="str">
        <f>VLOOKUP(Tableau1[[#This Row],[Semaine]],Tableau2[#All],3,0)</f>
        <v>Q2</v>
      </c>
      <c r="M22" s="4">
        <f>SUM(Tableau1[[#This Row],[h-lun]:[h-dim]])</f>
        <v>0</v>
      </c>
      <c r="N22" s="4">
        <f>MAX(0,SUM(Tableau1[[#This Row],[h-lun]:[h-ven]])-40)*50%</f>
        <v>0</v>
      </c>
      <c r="O22" s="4">
        <f>(Tableau1[[#This Row],[h-sam]]+Tableau1[[#This Row],[h-dim]])*100%</f>
        <v>0</v>
      </c>
    </row>
    <row r="23" spans="1:15" x14ac:dyDescent="0.35">
      <c r="A23" s="1">
        <v>20</v>
      </c>
      <c r="B23" s="2">
        <f t="shared" si="1"/>
        <v>43234</v>
      </c>
      <c r="C23" s="2">
        <f>Tableau1[[#This Row],[du]]+6</f>
        <v>43240</v>
      </c>
      <c r="K23" s="1">
        <f>VLOOKUP(Tableau1[[#This Row],[Semaine]],Tableau2[#All],2,0)</f>
        <v>5</v>
      </c>
      <c r="L23" s="1" t="str">
        <f>VLOOKUP(Tableau1[[#This Row],[Semaine]],Tableau2[#All],3,0)</f>
        <v>Q2</v>
      </c>
      <c r="M23" s="4">
        <f>SUM(Tableau1[[#This Row],[h-lun]:[h-dim]])</f>
        <v>0</v>
      </c>
      <c r="N23" s="4">
        <f>MAX(0,SUM(Tableau1[[#This Row],[h-lun]:[h-ven]])-40)*50%</f>
        <v>0</v>
      </c>
      <c r="O23" s="4">
        <f>(Tableau1[[#This Row],[h-sam]]+Tableau1[[#This Row],[h-dim]])*100%</f>
        <v>0</v>
      </c>
    </row>
    <row r="24" spans="1:15" x14ac:dyDescent="0.35">
      <c r="A24" s="1">
        <v>21</v>
      </c>
      <c r="B24" s="2">
        <f t="shared" si="1"/>
        <v>43241</v>
      </c>
      <c r="C24" s="2">
        <f>Tableau1[[#This Row],[du]]+6</f>
        <v>43247</v>
      </c>
      <c r="K24" s="1">
        <f>VLOOKUP(Tableau1[[#This Row],[Semaine]],Tableau2[#All],2,0)</f>
        <v>5</v>
      </c>
      <c r="L24" s="1" t="str">
        <f>VLOOKUP(Tableau1[[#This Row],[Semaine]],Tableau2[#All],3,0)</f>
        <v>Q2</v>
      </c>
      <c r="M24" s="4">
        <f>SUM(Tableau1[[#This Row],[h-lun]:[h-dim]])</f>
        <v>0</v>
      </c>
      <c r="N24" s="4">
        <f>MAX(0,SUM(Tableau1[[#This Row],[h-lun]:[h-ven]])-40)*50%</f>
        <v>0</v>
      </c>
      <c r="O24" s="4">
        <f>(Tableau1[[#This Row],[h-sam]]+Tableau1[[#This Row],[h-dim]])*100%</f>
        <v>0</v>
      </c>
    </row>
    <row r="25" spans="1:15" x14ac:dyDescent="0.35">
      <c r="A25" s="1">
        <v>22</v>
      </c>
      <c r="B25" s="2">
        <f t="shared" si="1"/>
        <v>43248</v>
      </c>
      <c r="C25" s="2">
        <f>Tableau1[[#This Row],[du]]+6</f>
        <v>43254</v>
      </c>
      <c r="K25" s="1">
        <f>VLOOKUP(Tableau1[[#This Row],[Semaine]],Tableau2[#All],2,0)</f>
        <v>6</v>
      </c>
      <c r="L25" s="1" t="str">
        <f>VLOOKUP(Tableau1[[#This Row],[Semaine]],Tableau2[#All],3,0)</f>
        <v>Q2</v>
      </c>
      <c r="M25" s="4">
        <f>SUM(Tableau1[[#This Row],[h-lun]:[h-dim]])</f>
        <v>0</v>
      </c>
      <c r="N25" s="4">
        <f>MAX(0,SUM(Tableau1[[#This Row],[h-lun]:[h-ven]])-40)*50%</f>
        <v>0</v>
      </c>
      <c r="O25" s="4">
        <f>(Tableau1[[#This Row],[h-sam]]+Tableau1[[#This Row],[h-dim]])*100%</f>
        <v>0</v>
      </c>
    </row>
    <row r="26" spans="1:15" x14ac:dyDescent="0.35">
      <c r="A26" s="1">
        <v>23</v>
      </c>
      <c r="B26" s="2">
        <f t="shared" si="1"/>
        <v>43255</v>
      </c>
      <c r="C26" s="2">
        <f>Tableau1[[#This Row],[du]]+6</f>
        <v>43261</v>
      </c>
      <c r="K26" s="1">
        <f>VLOOKUP(Tableau1[[#This Row],[Semaine]],Tableau2[#All],2,0)</f>
        <v>6</v>
      </c>
      <c r="L26" s="1" t="str">
        <f>VLOOKUP(Tableau1[[#This Row],[Semaine]],Tableau2[#All],3,0)</f>
        <v>Q2</v>
      </c>
      <c r="M26" s="4">
        <f>SUM(Tableau1[[#This Row],[h-lun]:[h-dim]])</f>
        <v>0</v>
      </c>
      <c r="N26" s="4">
        <f>MAX(0,SUM(Tableau1[[#This Row],[h-lun]:[h-ven]])-40)*50%</f>
        <v>0</v>
      </c>
      <c r="O26" s="4">
        <f>(Tableau1[[#This Row],[h-sam]]+Tableau1[[#This Row],[h-dim]])*100%</f>
        <v>0</v>
      </c>
    </row>
    <row r="27" spans="1:15" x14ac:dyDescent="0.35">
      <c r="A27" s="1">
        <v>24</v>
      </c>
      <c r="B27" s="2">
        <f t="shared" si="1"/>
        <v>43262</v>
      </c>
      <c r="C27" s="2">
        <f>Tableau1[[#This Row],[du]]+6</f>
        <v>43268</v>
      </c>
      <c r="K27" s="1">
        <f>VLOOKUP(Tableau1[[#This Row],[Semaine]],Tableau2[#All],2,0)</f>
        <v>6</v>
      </c>
      <c r="L27" s="1" t="str">
        <f>VLOOKUP(Tableau1[[#This Row],[Semaine]],Tableau2[#All],3,0)</f>
        <v>Q2</v>
      </c>
      <c r="M27" s="4">
        <f>SUM(Tableau1[[#This Row],[h-lun]:[h-dim]])</f>
        <v>0</v>
      </c>
      <c r="N27" s="4">
        <f>MAX(0,SUM(Tableau1[[#This Row],[h-lun]:[h-ven]])-40)*50%</f>
        <v>0</v>
      </c>
      <c r="O27" s="4">
        <f>(Tableau1[[#This Row],[h-sam]]+Tableau1[[#This Row],[h-dim]])*100%</f>
        <v>0</v>
      </c>
    </row>
    <row r="28" spans="1:15" x14ac:dyDescent="0.35">
      <c r="A28" s="1">
        <v>25</v>
      </c>
      <c r="B28" s="2">
        <f t="shared" si="1"/>
        <v>43269</v>
      </c>
      <c r="C28" s="2">
        <f>Tableau1[[#This Row],[du]]+6</f>
        <v>43275</v>
      </c>
      <c r="K28" s="1">
        <f>VLOOKUP(Tableau1[[#This Row],[Semaine]],Tableau2[#All],2,0)</f>
        <v>6</v>
      </c>
      <c r="L28" s="1" t="str">
        <f>VLOOKUP(Tableau1[[#This Row],[Semaine]],Tableau2[#All],3,0)</f>
        <v>Q2</v>
      </c>
      <c r="M28" s="4">
        <f>SUM(Tableau1[[#This Row],[h-lun]:[h-dim]])</f>
        <v>0</v>
      </c>
      <c r="N28" s="4">
        <f>MAX(0,SUM(Tableau1[[#This Row],[h-lun]:[h-ven]])-40)*50%</f>
        <v>0</v>
      </c>
      <c r="O28" s="4">
        <f>(Tableau1[[#This Row],[h-sam]]+Tableau1[[#This Row],[h-dim]])*100%</f>
        <v>0</v>
      </c>
    </row>
    <row r="29" spans="1:15" x14ac:dyDescent="0.35">
      <c r="A29" s="1">
        <v>26</v>
      </c>
      <c r="B29" s="2">
        <f t="shared" si="1"/>
        <v>43276</v>
      </c>
      <c r="C29" s="2">
        <f>Tableau1[[#This Row],[du]]+6</f>
        <v>43282</v>
      </c>
      <c r="K29" s="1">
        <f>VLOOKUP(Tableau1[[#This Row],[Semaine]],Tableau2[#All],2,0)</f>
        <v>6</v>
      </c>
      <c r="L29" s="1" t="str">
        <f>VLOOKUP(Tableau1[[#This Row],[Semaine]],Tableau2[#All],3,0)</f>
        <v>Q2</v>
      </c>
      <c r="M29" s="4">
        <f>SUM(Tableau1[[#This Row],[h-lun]:[h-dim]])</f>
        <v>0</v>
      </c>
      <c r="N29" s="4">
        <f>MAX(0,SUM(Tableau1[[#This Row],[h-lun]:[h-ven]])-40)*50%</f>
        <v>0</v>
      </c>
      <c r="O29" s="4">
        <f>(Tableau1[[#This Row],[h-sam]]+Tableau1[[#This Row],[h-dim]])*100%</f>
        <v>0</v>
      </c>
    </row>
    <row r="30" spans="1:15" x14ac:dyDescent="0.35">
      <c r="A30" s="1">
        <v>27</v>
      </c>
      <c r="B30" s="2">
        <f t="shared" si="1"/>
        <v>43283</v>
      </c>
      <c r="C30" s="2">
        <f>Tableau1[[#This Row],[du]]+6</f>
        <v>43289</v>
      </c>
      <c r="K30" s="1">
        <f>VLOOKUP(Tableau1[[#This Row],[Semaine]],Tableau2[#All],2,0)</f>
        <v>7</v>
      </c>
      <c r="L30" s="1" t="str">
        <f>VLOOKUP(Tableau1[[#This Row],[Semaine]],Tableau2[#All],3,0)</f>
        <v>Q3</v>
      </c>
      <c r="M30" s="4">
        <f>SUM(Tableau1[[#This Row],[h-lun]:[h-dim]])</f>
        <v>0</v>
      </c>
      <c r="N30" s="4">
        <f>MAX(0,SUM(Tableau1[[#This Row],[h-lun]:[h-ven]])-40)*50%</f>
        <v>0</v>
      </c>
      <c r="O30" s="4">
        <f>(Tableau1[[#This Row],[h-sam]]+Tableau1[[#This Row],[h-dim]])*100%</f>
        <v>0</v>
      </c>
    </row>
    <row r="31" spans="1:15" x14ac:dyDescent="0.35">
      <c r="A31" s="1">
        <v>28</v>
      </c>
      <c r="B31" s="2">
        <f t="shared" si="1"/>
        <v>43290</v>
      </c>
      <c r="C31" s="2">
        <f>Tableau1[[#This Row],[du]]+6</f>
        <v>43296</v>
      </c>
      <c r="K31" s="1">
        <f>VLOOKUP(Tableau1[[#This Row],[Semaine]],Tableau2[#All],2,0)</f>
        <v>7</v>
      </c>
      <c r="L31" s="1" t="str">
        <f>VLOOKUP(Tableau1[[#This Row],[Semaine]],Tableau2[#All],3,0)</f>
        <v>Q3</v>
      </c>
      <c r="M31" s="4">
        <f>SUM(Tableau1[[#This Row],[h-lun]:[h-dim]])</f>
        <v>0</v>
      </c>
      <c r="N31" s="4">
        <f>MAX(0,SUM(Tableau1[[#This Row],[h-lun]:[h-ven]])-40)*50%</f>
        <v>0</v>
      </c>
      <c r="O31" s="4">
        <f>(Tableau1[[#This Row],[h-sam]]+Tableau1[[#This Row],[h-dim]])*100%</f>
        <v>0</v>
      </c>
    </row>
    <row r="32" spans="1:15" x14ac:dyDescent="0.35">
      <c r="A32" s="1">
        <v>29</v>
      </c>
      <c r="B32" s="2">
        <f t="shared" si="1"/>
        <v>43297</v>
      </c>
      <c r="C32" s="2">
        <f>Tableau1[[#This Row],[du]]+6</f>
        <v>43303</v>
      </c>
      <c r="K32" s="1">
        <f>VLOOKUP(Tableau1[[#This Row],[Semaine]],Tableau2[#All],2,0)</f>
        <v>7</v>
      </c>
      <c r="L32" s="1" t="str">
        <f>VLOOKUP(Tableau1[[#This Row],[Semaine]],Tableau2[#All],3,0)</f>
        <v>Q3</v>
      </c>
      <c r="M32" s="4">
        <f>SUM(Tableau1[[#This Row],[h-lun]:[h-dim]])</f>
        <v>0</v>
      </c>
      <c r="N32" s="4">
        <f>MAX(0,SUM(Tableau1[[#This Row],[h-lun]:[h-ven]])-40)*50%</f>
        <v>0</v>
      </c>
      <c r="O32" s="4">
        <f>(Tableau1[[#This Row],[h-sam]]+Tableau1[[#This Row],[h-dim]])*100%</f>
        <v>0</v>
      </c>
    </row>
    <row r="33" spans="1:15" x14ac:dyDescent="0.35">
      <c r="A33" s="1">
        <v>30</v>
      </c>
      <c r="B33" s="2">
        <f t="shared" si="1"/>
        <v>43304</v>
      </c>
      <c r="C33" s="2">
        <f>Tableau1[[#This Row],[du]]+6</f>
        <v>43310</v>
      </c>
      <c r="K33" s="1">
        <f>VLOOKUP(Tableau1[[#This Row],[Semaine]],Tableau2[#All],2,0)</f>
        <v>7</v>
      </c>
      <c r="L33" s="1" t="str">
        <f>VLOOKUP(Tableau1[[#This Row],[Semaine]],Tableau2[#All],3,0)</f>
        <v>Q3</v>
      </c>
      <c r="M33" s="4">
        <f>SUM(Tableau1[[#This Row],[h-lun]:[h-dim]])</f>
        <v>0</v>
      </c>
      <c r="N33" s="4">
        <f>MAX(0,SUM(Tableau1[[#This Row],[h-lun]:[h-ven]])-40)*50%</f>
        <v>0</v>
      </c>
      <c r="O33" s="4">
        <f>(Tableau1[[#This Row],[h-sam]]+Tableau1[[#This Row],[h-dim]])*100%</f>
        <v>0</v>
      </c>
    </row>
    <row r="34" spans="1:15" x14ac:dyDescent="0.35">
      <c r="A34" s="1">
        <v>31</v>
      </c>
      <c r="B34" s="2">
        <f t="shared" si="1"/>
        <v>43311</v>
      </c>
      <c r="C34" s="2">
        <f>Tableau1[[#This Row],[du]]+6</f>
        <v>43317</v>
      </c>
      <c r="K34" s="1">
        <f>VLOOKUP(Tableau1[[#This Row],[Semaine]],Tableau2[#All],2,0)</f>
        <v>8</v>
      </c>
      <c r="L34" s="1" t="str">
        <f>VLOOKUP(Tableau1[[#This Row],[Semaine]],Tableau2[#All],3,0)</f>
        <v>Q3</v>
      </c>
      <c r="M34" s="4">
        <f>SUM(Tableau1[[#This Row],[h-lun]:[h-dim]])</f>
        <v>0</v>
      </c>
      <c r="N34" s="4">
        <f>MAX(0,SUM(Tableau1[[#This Row],[h-lun]:[h-ven]])-40)*50%</f>
        <v>0</v>
      </c>
      <c r="O34" s="4">
        <f>(Tableau1[[#This Row],[h-sam]]+Tableau1[[#This Row],[h-dim]])*100%</f>
        <v>0</v>
      </c>
    </row>
    <row r="35" spans="1:15" x14ac:dyDescent="0.35">
      <c r="A35" s="1">
        <v>32</v>
      </c>
      <c r="B35" s="2">
        <f t="shared" si="1"/>
        <v>43318</v>
      </c>
      <c r="C35" s="2">
        <f>Tableau1[[#This Row],[du]]+6</f>
        <v>43324</v>
      </c>
      <c r="K35" s="1">
        <f>VLOOKUP(Tableau1[[#This Row],[Semaine]],Tableau2[#All],2,0)</f>
        <v>8</v>
      </c>
      <c r="L35" s="1" t="str">
        <f>VLOOKUP(Tableau1[[#This Row],[Semaine]],Tableau2[#All],3,0)</f>
        <v>Q3</v>
      </c>
      <c r="M35" s="4">
        <f>SUM(Tableau1[[#This Row],[h-lun]:[h-dim]])</f>
        <v>0</v>
      </c>
      <c r="N35" s="4">
        <f>MAX(0,SUM(Tableau1[[#This Row],[h-lun]:[h-ven]])-40)*50%</f>
        <v>0</v>
      </c>
      <c r="O35" s="4">
        <f>(Tableau1[[#This Row],[h-sam]]+Tableau1[[#This Row],[h-dim]])*100%</f>
        <v>0</v>
      </c>
    </row>
    <row r="36" spans="1:15" x14ac:dyDescent="0.35">
      <c r="A36" s="1">
        <v>33</v>
      </c>
      <c r="B36" s="2">
        <f t="shared" si="1"/>
        <v>43325</v>
      </c>
      <c r="C36" s="2">
        <f>Tableau1[[#This Row],[du]]+6</f>
        <v>43331</v>
      </c>
      <c r="K36" s="1">
        <f>VLOOKUP(Tableau1[[#This Row],[Semaine]],Tableau2[#All],2,0)</f>
        <v>8</v>
      </c>
      <c r="L36" s="1" t="str">
        <f>VLOOKUP(Tableau1[[#This Row],[Semaine]],Tableau2[#All],3,0)</f>
        <v>Q3</v>
      </c>
      <c r="M36" s="4">
        <f>SUM(Tableau1[[#This Row],[h-lun]:[h-dim]])</f>
        <v>0</v>
      </c>
      <c r="N36" s="4">
        <f>MAX(0,SUM(Tableau1[[#This Row],[h-lun]:[h-ven]])-40)*50%</f>
        <v>0</v>
      </c>
      <c r="O36" s="4">
        <f>(Tableau1[[#This Row],[h-sam]]+Tableau1[[#This Row],[h-dim]])*100%</f>
        <v>0</v>
      </c>
    </row>
    <row r="37" spans="1:15" x14ac:dyDescent="0.35">
      <c r="A37" s="1">
        <v>34</v>
      </c>
      <c r="B37" s="2">
        <f t="shared" si="1"/>
        <v>43332</v>
      </c>
      <c r="C37" s="2">
        <f>Tableau1[[#This Row],[du]]+6</f>
        <v>43338</v>
      </c>
      <c r="K37" s="1">
        <f>VLOOKUP(Tableau1[[#This Row],[Semaine]],Tableau2[#All],2,0)</f>
        <v>8</v>
      </c>
      <c r="L37" s="1" t="str">
        <f>VLOOKUP(Tableau1[[#This Row],[Semaine]],Tableau2[#All],3,0)</f>
        <v>Q3</v>
      </c>
      <c r="M37" s="4">
        <f>SUM(Tableau1[[#This Row],[h-lun]:[h-dim]])</f>
        <v>0</v>
      </c>
      <c r="N37" s="4">
        <f>MAX(0,SUM(Tableau1[[#This Row],[h-lun]:[h-ven]])-40)*50%</f>
        <v>0</v>
      </c>
      <c r="O37" s="4">
        <f>(Tableau1[[#This Row],[h-sam]]+Tableau1[[#This Row],[h-dim]])*100%</f>
        <v>0</v>
      </c>
    </row>
    <row r="38" spans="1:15" x14ac:dyDescent="0.35">
      <c r="A38" s="1">
        <v>35</v>
      </c>
      <c r="B38" s="2">
        <f t="shared" si="1"/>
        <v>43339</v>
      </c>
      <c r="C38" s="2">
        <f>Tableau1[[#This Row],[du]]+6</f>
        <v>43345</v>
      </c>
      <c r="K38" s="1">
        <f>VLOOKUP(Tableau1[[#This Row],[Semaine]],Tableau2[#All],2,0)</f>
        <v>9</v>
      </c>
      <c r="L38" s="1" t="str">
        <f>VLOOKUP(Tableau1[[#This Row],[Semaine]],Tableau2[#All],3,0)</f>
        <v>Q3</v>
      </c>
      <c r="M38" s="4">
        <f>SUM(Tableau1[[#This Row],[h-lun]:[h-dim]])</f>
        <v>0</v>
      </c>
      <c r="N38" s="4">
        <f>MAX(0,SUM(Tableau1[[#This Row],[h-lun]:[h-ven]])-40)*50%</f>
        <v>0</v>
      </c>
      <c r="O38" s="4">
        <f>(Tableau1[[#This Row],[h-sam]]+Tableau1[[#This Row],[h-dim]])*100%</f>
        <v>0</v>
      </c>
    </row>
    <row r="39" spans="1:15" x14ac:dyDescent="0.35">
      <c r="A39" s="1">
        <v>36</v>
      </c>
      <c r="B39" s="2">
        <f t="shared" si="1"/>
        <v>43346</v>
      </c>
      <c r="C39" s="2">
        <f>Tableau1[[#This Row],[du]]+6</f>
        <v>43352</v>
      </c>
      <c r="K39" s="1">
        <f>VLOOKUP(Tableau1[[#This Row],[Semaine]],Tableau2[#All],2,0)</f>
        <v>9</v>
      </c>
      <c r="L39" s="1" t="str">
        <f>VLOOKUP(Tableau1[[#This Row],[Semaine]],Tableau2[#All],3,0)</f>
        <v>Q3</v>
      </c>
      <c r="M39" s="4">
        <f>SUM(Tableau1[[#This Row],[h-lun]:[h-dim]])</f>
        <v>0</v>
      </c>
      <c r="N39" s="4">
        <f>MAX(0,SUM(Tableau1[[#This Row],[h-lun]:[h-ven]])-40)*50%</f>
        <v>0</v>
      </c>
      <c r="O39" s="4">
        <f>(Tableau1[[#This Row],[h-sam]]+Tableau1[[#This Row],[h-dim]])*100%</f>
        <v>0</v>
      </c>
    </row>
    <row r="40" spans="1:15" x14ac:dyDescent="0.35">
      <c r="A40" s="1">
        <v>37</v>
      </c>
      <c r="B40" s="2">
        <f t="shared" si="1"/>
        <v>43353</v>
      </c>
      <c r="C40" s="2">
        <f>Tableau1[[#This Row],[du]]+6</f>
        <v>43359</v>
      </c>
      <c r="K40" s="1">
        <f>VLOOKUP(Tableau1[[#This Row],[Semaine]],Tableau2[#All],2,0)</f>
        <v>9</v>
      </c>
      <c r="L40" s="1" t="str">
        <f>VLOOKUP(Tableau1[[#This Row],[Semaine]],Tableau2[#All],3,0)</f>
        <v>Q3</v>
      </c>
      <c r="M40" s="4">
        <f>SUM(Tableau1[[#This Row],[h-lun]:[h-dim]])</f>
        <v>0</v>
      </c>
      <c r="N40" s="4">
        <f>MAX(0,SUM(Tableau1[[#This Row],[h-lun]:[h-ven]])-40)*50%</f>
        <v>0</v>
      </c>
      <c r="O40" s="4">
        <f>(Tableau1[[#This Row],[h-sam]]+Tableau1[[#This Row],[h-dim]])*100%</f>
        <v>0</v>
      </c>
    </row>
    <row r="41" spans="1:15" x14ac:dyDescent="0.35">
      <c r="A41" s="1">
        <v>38</v>
      </c>
      <c r="B41" s="2">
        <f t="shared" si="1"/>
        <v>43360</v>
      </c>
      <c r="C41" s="2">
        <f>Tableau1[[#This Row],[du]]+6</f>
        <v>43366</v>
      </c>
      <c r="K41" s="1">
        <f>VLOOKUP(Tableau1[[#This Row],[Semaine]],Tableau2[#All],2,0)</f>
        <v>9</v>
      </c>
      <c r="L41" s="1" t="str">
        <f>VLOOKUP(Tableau1[[#This Row],[Semaine]],Tableau2[#All],3,0)</f>
        <v>Q3</v>
      </c>
      <c r="M41" s="4">
        <f>SUM(Tableau1[[#This Row],[h-lun]:[h-dim]])</f>
        <v>0</v>
      </c>
      <c r="N41" s="4">
        <f>MAX(0,SUM(Tableau1[[#This Row],[h-lun]:[h-ven]])-40)*50%</f>
        <v>0</v>
      </c>
      <c r="O41" s="4">
        <f>(Tableau1[[#This Row],[h-sam]]+Tableau1[[#This Row],[h-dim]])*100%</f>
        <v>0</v>
      </c>
    </row>
    <row r="42" spans="1:15" x14ac:dyDescent="0.35">
      <c r="A42" s="1">
        <v>39</v>
      </c>
      <c r="B42" s="2">
        <f t="shared" si="1"/>
        <v>43367</v>
      </c>
      <c r="C42" s="2">
        <f>Tableau1[[#This Row],[du]]+6</f>
        <v>43373</v>
      </c>
      <c r="K42" s="1">
        <f>VLOOKUP(Tableau1[[#This Row],[Semaine]],Tableau2[#All],2,0)</f>
        <v>9</v>
      </c>
      <c r="L42" s="1" t="str">
        <f>VLOOKUP(Tableau1[[#This Row],[Semaine]],Tableau2[#All],3,0)</f>
        <v>Q3</v>
      </c>
      <c r="M42" s="4">
        <f>SUM(Tableau1[[#This Row],[h-lun]:[h-dim]])</f>
        <v>0</v>
      </c>
      <c r="N42" s="4">
        <f>MAX(0,SUM(Tableau1[[#This Row],[h-lun]:[h-ven]])-40)*50%</f>
        <v>0</v>
      </c>
      <c r="O42" s="4">
        <f>(Tableau1[[#This Row],[h-sam]]+Tableau1[[#This Row],[h-dim]])*100%</f>
        <v>0</v>
      </c>
    </row>
    <row r="43" spans="1:15" x14ac:dyDescent="0.35">
      <c r="A43" s="1">
        <v>40</v>
      </c>
      <c r="B43" s="2">
        <f t="shared" si="1"/>
        <v>43374</v>
      </c>
      <c r="C43" s="2">
        <f>Tableau1[[#This Row],[du]]+6</f>
        <v>43380</v>
      </c>
      <c r="K43" s="1">
        <f>VLOOKUP(Tableau1[[#This Row],[Semaine]],Tableau2[#All],2,0)</f>
        <v>10</v>
      </c>
      <c r="L43" s="1" t="str">
        <f>VLOOKUP(Tableau1[[#This Row],[Semaine]],Tableau2[#All],3,0)</f>
        <v>Q4</v>
      </c>
      <c r="M43" s="4">
        <f>SUM(Tableau1[[#This Row],[h-lun]:[h-dim]])</f>
        <v>0</v>
      </c>
      <c r="N43" s="4">
        <f>MAX(0,SUM(Tableau1[[#This Row],[h-lun]:[h-ven]])-40)*50%</f>
        <v>0</v>
      </c>
      <c r="O43" s="4">
        <f>(Tableau1[[#This Row],[h-sam]]+Tableau1[[#This Row],[h-dim]])*100%</f>
        <v>0</v>
      </c>
    </row>
    <row r="44" spans="1:15" x14ac:dyDescent="0.35">
      <c r="A44" s="1">
        <v>41</v>
      </c>
      <c r="B44" s="2">
        <f t="shared" si="1"/>
        <v>43381</v>
      </c>
      <c r="C44" s="2">
        <f>Tableau1[[#This Row],[du]]+6</f>
        <v>43387</v>
      </c>
      <c r="K44" s="1">
        <f>VLOOKUP(Tableau1[[#This Row],[Semaine]],Tableau2[#All],2,0)</f>
        <v>10</v>
      </c>
      <c r="L44" s="1" t="str">
        <f>VLOOKUP(Tableau1[[#This Row],[Semaine]],Tableau2[#All],3,0)</f>
        <v>Q4</v>
      </c>
      <c r="M44" s="4">
        <f>SUM(Tableau1[[#This Row],[h-lun]:[h-dim]])</f>
        <v>0</v>
      </c>
      <c r="N44" s="4">
        <f>MAX(0,SUM(Tableau1[[#This Row],[h-lun]:[h-ven]])-40)*50%</f>
        <v>0</v>
      </c>
      <c r="O44" s="4">
        <f>(Tableau1[[#This Row],[h-sam]]+Tableau1[[#This Row],[h-dim]])*100%</f>
        <v>0</v>
      </c>
    </row>
    <row r="45" spans="1:15" x14ac:dyDescent="0.35">
      <c r="A45" s="1">
        <v>42</v>
      </c>
      <c r="B45" s="2">
        <f t="shared" si="1"/>
        <v>43388</v>
      </c>
      <c r="C45" s="2">
        <f>Tableau1[[#This Row],[du]]+6</f>
        <v>43394</v>
      </c>
      <c r="K45" s="1">
        <f>VLOOKUP(Tableau1[[#This Row],[Semaine]],Tableau2[#All],2,0)</f>
        <v>10</v>
      </c>
      <c r="L45" s="1" t="str">
        <f>VLOOKUP(Tableau1[[#This Row],[Semaine]],Tableau2[#All],3,0)</f>
        <v>Q4</v>
      </c>
      <c r="M45" s="4">
        <f>SUM(Tableau1[[#This Row],[h-lun]:[h-dim]])</f>
        <v>0</v>
      </c>
      <c r="N45" s="4">
        <f>MAX(0,SUM(Tableau1[[#This Row],[h-lun]:[h-ven]])-40)*50%</f>
        <v>0</v>
      </c>
      <c r="O45" s="4">
        <f>(Tableau1[[#This Row],[h-sam]]+Tableau1[[#This Row],[h-dim]])*100%</f>
        <v>0</v>
      </c>
    </row>
    <row r="46" spans="1:15" x14ac:dyDescent="0.35">
      <c r="A46" s="1">
        <v>43</v>
      </c>
      <c r="B46" s="2">
        <f t="shared" si="1"/>
        <v>43395</v>
      </c>
      <c r="C46" s="2">
        <f>Tableau1[[#This Row],[du]]+6</f>
        <v>43401</v>
      </c>
      <c r="K46" s="1">
        <f>VLOOKUP(Tableau1[[#This Row],[Semaine]],Tableau2[#All],2,0)</f>
        <v>10</v>
      </c>
      <c r="L46" s="1" t="str">
        <f>VLOOKUP(Tableau1[[#This Row],[Semaine]],Tableau2[#All],3,0)</f>
        <v>Q4</v>
      </c>
      <c r="M46" s="4">
        <f>SUM(Tableau1[[#This Row],[h-lun]:[h-dim]])</f>
        <v>0</v>
      </c>
      <c r="N46" s="4">
        <f>MAX(0,SUM(Tableau1[[#This Row],[h-lun]:[h-ven]])-40)*50%</f>
        <v>0</v>
      </c>
      <c r="O46" s="4">
        <f>(Tableau1[[#This Row],[h-sam]]+Tableau1[[#This Row],[h-dim]])*100%</f>
        <v>0</v>
      </c>
    </row>
    <row r="47" spans="1:15" x14ac:dyDescent="0.35">
      <c r="A47" s="1">
        <v>44</v>
      </c>
      <c r="B47" s="2">
        <f t="shared" si="1"/>
        <v>43402</v>
      </c>
      <c r="C47" s="2">
        <f>Tableau1[[#This Row],[du]]+6</f>
        <v>43408</v>
      </c>
      <c r="K47" s="1">
        <f>VLOOKUP(Tableau1[[#This Row],[Semaine]],Tableau2[#All],2,0)</f>
        <v>11</v>
      </c>
      <c r="L47" s="1" t="str">
        <f>VLOOKUP(Tableau1[[#This Row],[Semaine]],Tableau2[#All],3,0)</f>
        <v>Q4</v>
      </c>
      <c r="M47" s="4">
        <f>SUM(Tableau1[[#This Row],[h-lun]:[h-dim]])</f>
        <v>0</v>
      </c>
      <c r="N47" s="4">
        <f>MAX(0,SUM(Tableau1[[#This Row],[h-lun]:[h-ven]])-40)*50%</f>
        <v>0</v>
      </c>
      <c r="O47" s="4">
        <f>(Tableau1[[#This Row],[h-sam]]+Tableau1[[#This Row],[h-dim]])*100%</f>
        <v>0</v>
      </c>
    </row>
    <row r="48" spans="1:15" x14ac:dyDescent="0.35">
      <c r="A48" s="1">
        <v>45</v>
      </c>
      <c r="B48" s="2">
        <f t="shared" si="1"/>
        <v>43409</v>
      </c>
      <c r="C48" s="2">
        <f>Tableau1[[#This Row],[du]]+6</f>
        <v>43415</v>
      </c>
      <c r="K48" s="1">
        <f>VLOOKUP(Tableau1[[#This Row],[Semaine]],Tableau2[#All],2,0)</f>
        <v>11</v>
      </c>
      <c r="L48" s="1" t="str">
        <f>VLOOKUP(Tableau1[[#This Row],[Semaine]],Tableau2[#All],3,0)</f>
        <v>Q4</v>
      </c>
      <c r="M48" s="4">
        <f>SUM(Tableau1[[#This Row],[h-lun]:[h-dim]])</f>
        <v>0</v>
      </c>
      <c r="N48" s="4">
        <f>MAX(0,SUM(Tableau1[[#This Row],[h-lun]:[h-ven]])-40)*50%</f>
        <v>0</v>
      </c>
      <c r="O48" s="4">
        <f>(Tableau1[[#This Row],[h-sam]]+Tableau1[[#This Row],[h-dim]])*100%</f>
        <v>0</v>
      </c>
    </row>
    <row r="49" spans="1:15" x14ac:dyDescent="0.35">
      <c r="A49" s="1">
        <v>46</v>
      </c>
      <c r="B49" s="2">
        <f t="shared" si="1"/>
        <v>43416</v>
      </c>
      <c r="C49" s="2">
        <f>Tableau1[[#This Row],[du]]+6</f>
        <v>43422</v>
      </c>
      <c r="K49" s="1">
        <f>VLOOKUP(Tableau1[[#This Row],[Semaine]],Tableau2[#All],2,0)</f>
        <v>11</v>
      </c>
      <c r="L49" s="1" t="str">
        <f>VLOOKUP(Tableau1[[#This Row],[Semaine]],Tableau2[#All],3,0)</f>
        <v>Q4</v>
      </c>
      <c r="M49" s="4">
        <f>SUM(Tableau1[[#This Row],[h-lun]:[h-dim]])</f>
        <v>0</v>
      </c>
      <c r="N49" s="4">
        <f>MAX(0,SUM(Tableau1[[#This Row],[h-lun]:[h-ven]])-40)*50%</f>
        <v>0</v>
      </c>
      <c r="O49" s="4">
        <f>(Tableau1[[#This Row],[h-sam]]+Tableau1[[#This Row],[h-dim]])*100%</f>
        <v>0</v>
      </c>
    </row>
    <row r="50" spans="1:15" x14ac:dyDescent="0.35">
      <c r="A50" s="1">
        <v>47</v>
      </c>
      <c r="B50" s="2">
        <f t="shared" si="1"/>
        <v>43423</v>
      </c>
      <c r="C50" s="2">
        <f>Tableau1[[#This Row],[du]]+6</f>
        <v>43429</v>
      </c>
      <c r="K50" s="1">
        <f>VLOOKUP(Tableau1[[#This Row],[Semaine]],Tableau2[#All],2,0)</f>
        <v>11</v>
      </c>
      <c r="L50" s="1" t="str">
        <f>VLOOKUP(Tableau1[[#This Row],[Semaine]],Tableau2[#All],3,0)</f>
        <v>Q4</v>
      </c>
      <c r="M50" s="4">
        <f>SUM(Tableau1[[#This Row],[h-lun]:[h-dim]])</f>
        <v>0</v>
      </c>
      <c r="N50" s="4">
        <f>MAX(0,SUM(Tableau1[[#This Row],[h-lun]:[h-ven]])-40)*50%</f>
        <v>0</v>
      </c>
      <c r="O50" s="4">
        <f>(Tableau1[[#This Row],[h-sam]]+Tableau1[[#This Row],[h-dim]])*100%</f>
        <v>0</v>
      </c>
    </row>
    <row r="51" spans="1:15" x14ac:dyDescent="0.35">
      <c r="A51" s="1">
        <v>48</v>
      </c>
      <c r="B51" s="2">
        <f t="shared" si="1"/>
        <v>43430</v>
      </c>
      <c r="C51" s="2">
        <f>Tableau1[[#This Row],[du]]+6</f>
        <v>43436</v>
      </c>
      <c r="K51" s="1">
        <f>VLOOKUP(Tableau1[[#This Row],[Semaine]],Tableau2[#All],2,0)</f>
        <v>12</v>
      </c>
      <c r="L51" s="1" t="str">
        <f>VLOOKUP(Tableau1[[#This Row],[Semaine]],Tableau2[#All],3,0)</f>
        <v>Q4</v>
      </c>
      <c r="M51" s="4">
        <f>SUM(Tableau1[[#This Row],[h-lun]:[h-dim]])</f>
        <v>0</v>
      </c>
      <c r="N51" s="4">
        <f>MAX(0,SUM(Tableau1[[#This Row],[h-lun]:[h-ven]])-40)*50%</f>
        <v>0</v>
      </c>
      <c r="O51" s="4">
        <f>(Tableau1[[#This Row],[h-sam]]+Tableau1[[#This Row],[h-dim]])*100%</f>
        <v>0</v>
      </c>
    </row>
    <row r="52" spans="1:15" x14ac:dyDescent="0.35">
      <c r="A52" s="1">
        <v>49</v>
      </c>
      <c r="B52" s="2">
        <f t="shared" si="1"/>
        <v>43437</v>
      </c>
      <c r="C52" s="2">
        <f>Tableau1[[#This Row],[du]]+6</f>
        <v>43443</v>
      </c>
      <c r="K52" s="1">
        <f>VLOOKUP(Tableau1[[#This Row],[Semaine]],Tableau2[#All],2,0)</f>
        <v>12</v>
      </c>
      <c r="L52" s="1" t="str">
        <f>VLOOKUP(Tableau1[[#This Row],[Semaine]],Tableau2[#All],3,0)</f>
        <v>Q4</v>
      </c>
      <c r="M52" s="4">
        <f>SUM(Tableau1[[#This Row],[h-lun]:[h-dim]])</f>
        <v>0</v>
      </c>
      <c r="N52" s="4">
        <f>MAX(0,SUM(Tableau1[[#This Row],[h-lun]:[h-ven]])-40)*50%</f>
        <v>0</v>
      </c>
      <c r="O52" s="4">
        <f>(Tableau1[[#This Row],[h-sam]]+Tableau1[[#This Row],[h-dim]])*100%</f>
        <v>0</v>
      </c>
    </row>
    <row r="53" spans="1:15" x14ac:dyDescent="0.35">
      <c r="A53" s="1">
        <v>50</v>
      </c>
      <c r="B53" s="2">
        <f t="shared" si="1"/>
        <v>43444</v>
      </c>
      <c r="C53" s="2">
        <f>Tableau1[[#This Row],[du]]+6</f>
        <v>43450</v>
      </c>
      <c r="K53" s="1">
        <f>VLOOKUP(Tableau1[[#This Row],[Semaine]],Tableau2[#All],2,0)</f>
        <v>12</v>
      </c>
      <c r="L53" s="1" t="str">
        <f>VLOOKUP(Tableau1[[#This Row],[Semaine]],Tableau2[#All],3,0)</f>
        <v>Q4</v>
      </c>
      <c r="M53" s="4">
        <f>SUM(Tableau1[[#This Row],[h-lun]:[h-dim]])</f>
        <v>0</v>
      </c>
      <c r="N53" s="4">
        <f>MAX(0,SUM(Tableau1[[#This Row],[h-lun]:[h-ven]])-40)*50%</f>
        <v>0</v>
      </c>
      <c r="O53" s="4">
        <f>(Tableau1[[#This Row],[h-sam]]+Tableau1[[#This Row],[h-dim]])*100%</f>
        <v>0</v>
      </c>
    </row>
    <row r="54" spans="1:15" x14ac:dyDescent="0.35">
      <c r="A54" s="1">
        <v>51</v>
      </c>
      <c r="B54" s="2">
        <f t="shared" si="1"/>
        <v>43451</v>
      </c>
      <c r="C54" s="2">
        <f>Tableau1[[#This Row],[du]]+6</f>
        <v>43457</v>
      </c>
      <c r="K54" s="1">
        <f>VLOOKUP(Tableau1[[#This Row],[Semaine]],Tableau2[#All],2,0)</f>
        <v>12</v>
      </c>
      <c r="L54" s="1" t="str">
        <f>VLOOKUP(Tableau1[[#This Row],[Semaine]],Tableau2[#All],3,0)</f>
        <v>Q4</v>
      </c>
      <c r="M54" s="4">
        <f>SUM(Tableau1[[#This Row],[h-lun]:[h-dim]])</f>
        <v>0</v>
      </c>
      <c r="N54" s="4">
        <f>MAX(0,SUM(Tableau1[[#This Row],[h-lun]:[h-ven]])-40)*50%</f>
        <v>0</v>
      </c>
      <c r="O54" s="4">
        <f>(Tableau1[[#This Row],[h-sam]]+Tableau1[[#This Row],[h-dim]])*100%</f>
        <v>0</v>
      </c>
    </row>
    <row r="55" spans="1:15" x14ac:dyDescent="0.35">
      <c r="A55" s="1">
        <v>52</v>
      </c>
      <c r="B55" s="2">
        <f t="shared" si="1"/>
        <v>43458</v>
      </c>
      <c r="C55" s="2">
        <f>Tableau1[[#This Row],[du]]+6</f>
        <v>43464</v>
      </c>
      <c r="K55" s="1">
        <f>VLOOKUP(Tableau1[[#This Row],[Semaine]],Tableau2[#All],2,0)</f>
        <v>12</v>
      </c>
      <c r="L55" s="1" t="str">
        <f>VLOOKUP(Tableau1[[#This Row],[Semaine]],Tableau2[#All],3,0)</f>
        <v>Q4</v>
      </c>
      <c r="M55" s="4">
        <f>SUM(Tableau1[[#This Row],[h-lun]:[h-dim]])</f>
        <v>0</v>
      </c>
      <c r="N55" s="4">
        <f>MAX(0,SUM(Tableau1[[#This Row],[h-lun]:[h-ven]])-40)*50%</f>
        <v>0</v>
      </c>
      <c r="O55" s="4">
        <f>(Tableau1[[#This Row],[h-sam]]+Tableau1[[#This Row],[h-dim]])*100%</f>
        <v>0</v>
      </c>
    </row>
  </sheetData>
  <pageMargins left="0.7" right="0.7" top="0.75" bottom="0.75" header="0.3" footer="0.3"/>
  <pageSetup paperSize="9" orientation="portrait" r:id="rId1"/>
  <ignoredErrors>
    <ignoredError sqref="A4:A13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0" workbookViewId="0">
      <selection activeCell="A2" sqref="A2"/>
    </sheetView>
  </sheetViews>
  <sheetFormatPr baseColWidth="10" defaultRowHeight="14.5" x14ac:dyDescent="0.35"/>
  <cols>
    <col min="1" max="1" width="10.08984375" bestFit="1" customWidth="1"/>
    <col min="2" max="2" width="7.08984375" bestFit="1" customWidth="1"/>
    <col min="3" max="3" width="8.7265625" bestFit="1" customWidth="1"/>
  </cols>
  <sheetData>
    <row r="1" spans="1:3" x14ac:dyDescent="0.35">
      <c r="A1" t="s">
        <v>16</v>
      </c>
      <c r="B1" t="s">
        <v>17</v>
      </c>
      <c r="C1" t="s">
        <v>18</v>
      </c>
    </row>
    <row r="2" spans="1:3" x14ac:dyDescent="0.35">
      <c r="A2">
        <v>1</v>
      </c>
      <c r="B2">
        <v>1</v>
      </c>
      <c r="C2" t="str">
        <f>"Q"&amp;(INT((A2-1)/13)+1)</f>
        <v>Q1</v>
      </c>
    </row>
    <row r="3" spans="1:3" x14ac:dyDescent="0.35">
      <c r="A3">
        <v>2</v>
      </c>
      <c r="B3">
        <v>1</v>
      </c>
      <c r="C3" t="str">
        <f t="shared" ref="C3:C53" si="0">"Q"&amp;(INT((A3-1)/13)+1)</f>
        <v>Q1</v>
      </c>
    </row>
    <row r="4" spans="1:3" x14ac:dyDescent="0.35">
      <c r="A4">
        <v>3</v>
      </c>
      <c r="B4">
        <v>1</v>
      </c>
      <c r="C4" t="str">
        <f t="shared" si="0"/>
        <v>Q1</v>
      </c>
    </row>
    <row r="5" spans="1:3" x14ac:dyDescent="0.35">
      <c r="A5">
        <v>4</v>
      </c>
      <c r="B5">
        <v>1</v>
      </c>
      <c r="C5" t="str">
        <f t="shared" si="0"/>
        <v>Q1</v>
      </c>
    </row>
    <row r="6" spans="1:3" x14ac:dyDescent="0.35">
      <c r="A6">
        <v>5</v>
      </c>
      <c r="B6">
        <v>2</v>
      </c>
      <c r="C6" t="str">
        <f t="shared" si="0"/>
        <v>Q1</v>
      </c>
    </row>
    <row r="7" spans="1:3" x14ac:dyDescent="0.35">
      <c r="A7">
        <v>6</v>
      </c>
      <c r="B7">
        <v>2</v>
      </c>
      <c r="C7" t="str">
        <f t="shared" si="0"/>
        <v>Q1</v>
      </c>
    </row>
    <row r="8" spans="1:3" x14ac:dyDescent="0.35">
      <c r="A8">
        <v>7</v>
      </c>
      <c r="B8">
        <v>2</v>
      </c>
      <c r="C8" t="str">
        <f t="shared" si="0"/>
        <v>Q1</v>
      </c>
    </row>
    <row r="9" spans="1:3" x14ac:dyDescent="0.35">
      <c r="A9">
        <v>8</v>
      </c>
      <c r="B9">
        <v>2</v>
      </c>
      <c r="C9" t="str">
        <f t="shared" si="0"/>
        <v>Q1</v>
      </c>
    </row>
    <row r="10" spans="1:3" x14ac:dyDescent="0.35">
      <c r="A10">
        <v>9</v>
      </c>
      <c r="B10">
        <v>3</v>
      </c>
      <c r="C10" t="str">
        <f t="shared" si="0"/>
        <v>Q1</v>
      </c>
    </row>
    <row r="11" spans="1:3" x14ac:dyDescent="0.35">
      <c r="A11">
        <v>10</v>
      </c>
      <c r="B11">
        <v>3</v>
      </c>
      <c r="C11" t="str">
        <f t="shared" si="0"/>
        <v>Q1</v>
      </c>
    </row>
    <row r="12" spans="1:3" x14ac:dyDescent="0.35">
      <c r="A12">
        <v>11</v>
      </c>
      <c r="B12">
        <v>3</v>
      </c>
      <c r="C12" t="str">
        <f t="shared" si="0"/>
        <v>Q1</v>
      </c>
    </row>
    <row r="13" spans="1:3" x14ac:dyDescent="0.35">
      <c r="A13">
        <v>12</v>
      </c>
      <c r="B13">
        <v>3</v>
      </c>
      <c r="C13" t="str">
        <f t="shared" si="0"/>
        <v>Q1</v>
      </c>
    </row>
    <row r="14" spans="1:3" x14ac:dyDescent="0.35">
      <c r="A14">
        <v>13</v>
      </c>
      <c r="B14">
        <v>3</v>
      </c>
      <c r="C14" t="str">
        <f t="shared" si="0"/>
        <v>Q1</v>
      </c>
    </row>
    <row r="15" spans="1:3" x14ac:dyDescent="0.35">
      <c r="A15">
        <v>14</v>
      </c>
      <c r="B15">
        <v>4</v>
      </c>
      <c r="C15" t="str">
        <f t="shared" si="0"/>
        <v>Q2</v>
      </c>
    </row>
    <row r="16" spans="1:3" x14ac:dyDescent="0.35">
      <c r="A16">
        <v>15</v>
      </c>
      <c r="B16">
        <v>4</v>
      </c>
      <c r="C16" t="str">
        <f t="shared" si="0"/>
        <v>Q2</v>
      </c>
    </row>
    <row r="17" spans="1:3" x14ac:dyDescent="0.35">
      <c r="A17">
        <v>16</v>
      </c>
      <c r="B17">
        <v>4</v>
      </c>
      <c r="C17" t="str">
        <f t="shared" si="0"/>
        <v>Q2</v>
      </c>
    </row>
    <row r="18" spans="1:3" x14ac:dyDescent="0.35">
      <c r="A18">
        <v>17</v>
      </c>
      <c r="B18">
        <v>4</v>
      </c>
      <c r="C18" t="str">
        <f t="shared" si="0"/>
        <v>Q2</v>
      </c>
    </row>
    <row r="19" spans="1:3" x14ac:dyDescent="0.35">
      <c r="A19">
        <v>18</v>
      </c>
      <c r="B19">
        <v>5</v>
      </c>
      <c r="C19" t="str">
        <f t="shared" si="0"/>
        <v>Q2</v>
      </c>
    </row>
    <row r="20" spans="1:3" x14ac:dyDescent="0.35">
      <c r="A20">
        <v>19</v>
      </c>
      <c r="B20">
        <v>5</v>
      </c>
      <c r="C20" t="str">
        <f t="shared" si="0"/>
        <v>Q2</v>
      </c>
    </row>
    <row r="21" spans="1:3" x14ac:dyDescent="0.35">
      <c r="A21">
        <v>20</v>
      </c>
      <c r="B21">
        <v>5</v>
      </c>
      <c r="C21" t="str">
        <f t="shared" si="0"/>
        <v>Q2</v>
      </c>
    </row>
    <row r="22" spans="1:3" x14ac:dyDescent="0.35">
      <c r="A22">
        <v>21</v>
      </c>
      <c r="B22">
        <v>5</v>
      </c>
      <c r="C22" t="str">
        <f t="shared" si="0"/>
        <v>Q2</v>
      </c>
    </row>
    <row r="23" spans="1:3" x14ac:dyDescent="0.35">
      <c r="A23">
        <v>22</v>
      </c>
      <c r="B23">
        <v>6</v>
      </c>
      <c r="C23" t="str">
        <f t="shared" si="0"/>
        <v>Q2</v>
      </c>
    </row>
    <row r="24" spans="1:3" x14ac:dyDescent="0.35">
      <c r="A24">
        <v>23</v>
      </c>
      <c r="B24">
        <v>6</v>
      </c>
      <c r="C24" t="str">
        <f t="shared" si="0"/>
        <v>Q2</v>
      </c>
    </row>
    <row r="25" spans="1:3" x14ac:dyDescent="0.35">
      <c r="A25">
        <v>24</v>
      </c>
      <c r="B25">
        <v>6</v>
      </c>
      <c r="C25" t="str">
        <f t="shared" si="0"/>
        <v>Q2</v>
      </c>
    </row>
    <row r="26" spans="1:3" x14ac:dyDescent="0.35">
      <c r="A26">
        <v>25</v>
      </c>
      <c r="B26">
        <v>6</v>
      </c>
      <c r="C26" t="str">
        <f t="shared" si="0"/>
        <v>Q2</v>
      </c>
    </row>
    <row r="27" spans="1:3" x14ac:dyDescent="0.35">
      <c r="A27">
        <v>26</v>
      </c>
      <c r="B27">
        <v>6</v>
      </c>
      <c r="C27" t="str">
        <f t="shared" si="0"/>
        <v>Q2</v>
      </c>
    </row>
    <row r="28" spans="1:3" x14ac:dyDescent="0.35">
      <c r="A28">
        <v>27</v>
      </c>
      <c r="B28">
        <v>7</v>
      </c>
      <c r="C28" t="str">
        <f t="shared" si="0"/>
        <v>Q3</v>
      </c>
    </row>
    <row r="29" spans="1:3" x14ac:dyDescent="0.35">
      <c r="A29">
        <v>28</v>
      </c>
      <c r="B29">
        <v>7</v>
      </c>
      <c r="C29" t="str">
        <f t="shared" si="0"/>
        <v>Q3</v>
      </c>
    </row>
    <row r="30" spans="1:3" x14ac:dyDescent="0.35">
      <c r="A30">
        <v>29</v>
      </c>
      <c r="B30">
        <v>7</v>
      </c>
      <c r="C30" t="str">
        <f t="shared" si="0"/>
        <v>Q3</v>
      </c>
    </row>
    <row r="31" spans="1:3" x14ac:dyDescent="0.35">
      <c r="A31">
        <v>30</v>
      </c>
      <c r="B31">
        <v>7</v>
      </c>
      <c r="C31" t="str">
        <f t="shared" si="0"/>
        <v>Q3</v>
      </c>
    </row>
    <row r="32" spans="1:3" x14ac:dyDescent="0.35">
      <c r="A32">
        <v>31</v>
      </c>
      <c r="B32">
        <v>8</v>
      </c>
      <c r="C32" t="str">
        <f t="shared" si="0"/>
        <v>Q3</v>
      </c>
    </row>
    <row r="33" spans="1:3" x14ac:dyDescent="0.35">
      <c r="A33">
        <v>32</v>
      </c>
      <c r="B33">
        <v>8</v>
      </c>
      <c r="C33" t="str">
        <f t="shared" si="0"/>
        <v>Q3</v>
      </c>
    </row>
    <row r="34" spans="1:3" x14ac:dyDescent="0.35">
      <c r="A34">
        <v>33</v>
      </c>
      <c r="B34">
        <v>8</v>
      </c>
      <c r="C34" t="str">
        <f t="shared" si="0"/>
        <v>Q3</v>
      </c>
    </row>
    <row r="35" spans="1:3" x14ac:dyDescent="0.35">
      <c r="A35">
        <v>34</v>
      </c>
      <c r="B35">
        <v>8</v>
      </c>
      <c r="C35" t="str">
        <f t="shared" si="0"/>
        <v>Q3</v>
      </c>
    </row>
    <row r="36" spans="1:3" x14ac:dyDescent="0.35">
      <c r="A36">
        <v>35</v>
      </c>
      <c r="B36">
        <v>9</v>
      </c>
      <c r="C36" t="str">
        <f t="shared" si="0"/>
        <v>Q3</v>
      </c>
    </row>
    <row r="37" spans="1:3" x14ac:dyDescent="0.35">
      <c r="A37">
        <v>36</v>
      </c>
      <c r="B37">
        <v>9</v>
      </c>
      <c r="C37" t="str">
        <f t="shared" si="0"/>
        <v>Q3</v>
      </c>
    </row>
    <row r="38" spans="1:3" x14ac:dyDescent="0.35">
      <c r="A38">
        <v>37</v>
      </c>
      <c r="B38">
        <v>9</v>
      </c>
      <c r="C38" t="str">
        <f t="shared" si="0"/>
        <v>Q3</v>
      </c>
    </row>
    <row r="39" spans="1:3" x14ac:dyDescent="0.35">
      <c r="A39">
        <v>38</v>
      </c>
      <c r="B39">
        <v>9</v>
      </c>
      <c r="C39" t="str">
        <f t="shared" si="0"/>
        <v>Q3</v>
      </c>
    </row>
    <row r="40" spans="1:3" x14ac:dyDescent="0.35">
      <c r="A40">
        <v>39</v>
      </c>
      <c r="B40">
        <v>9</v>
      </c>
      <c r="C40" t="str">
        <f t="shared" si="0"/>
        <v>Q3</v>
      </c>
    </row>
    <row r="41" spans="1:3" x14ac:dyDescent="0.35">
      <c r="A41">
        <v>40</v>
      </c>
      <c r="B41">
        <v>10</v>
      </c>
      <c r="C41" t="str">
        <f t="shared" si="0"/>
        <v>Q4</v>
      </c>
    </row>
    <row r="42" spans="1:3" x14ac:dyDescent="0.35">
      <c r="A42">
        <v>41</v>
      </c>
      <c r="B42">
        <v>10</v>
      </c>
      <c r="C42" t="str">
        <f t="shared" si="0"/>
        <v>Q4</v>
      </c>
    </row>
    <row r="43" spans="1:3" x14ac:dyDescent="0.35">
      <c r="A43">
        <v>42</v>
      </c>
      <c r="B43">
        <v>10</v>
      </c>
      <c r="C43" t="str">
        <f t="shared" si="0"/>
        <v>Q4</v>
      </c>
    </row>
    <row r="44" spans="1:3" x14ac:dyDescent="0.35">
      <c r="A44">
        <v>43</v>
      </c>
      <c r="B44">
        <v>10</v>
      </c>
      <c r="C44" t="str">
        <f t="shared" si="0"/>
        <v>Q4</v>
      </c>
    </row>
    <row r="45" spans="1:3" x14ac:dyDescent="0.35">
      <c r="A45">
        <v>44</v>
      </c>
      <c r="B45">
        <v>11</v>
      </c>
      <c r="C45" t="str">
        <f t="shared" si="0"/>
        <v>Q4</v>
      </c>
    </row>
    <row r="46" spans="1:3" x14ac:dyDescent="0.35">
      <c r="A46">
        <v>45</v>
      </c>
      <c r="B46">
        <v>11</v>
      </c>
      <c r="C46" t="str">
        <f t="shared" si="0"/>
        <v>Q4</v>
      </c>
    </row>
    <row r="47" spans="1:3" x14ac:dyDescent="0.35">
      <c r="A47">
        <v>46</v>
      </c>
      <c r="B47">
        <v>11</v>
      </c>
      <c r="C47" t="str">
        <f t="shared" si="0"/>
        <v>Q4</v>
      </c>
    </row>
    <row r="48" spans="1:3" x14ac:dyDescent="0.35">
      <c r="A48">
        <v>47</v>
      </c>
      <c r="B48">
        <v>11</v>
      </c>
      <c r="C48" t="str">
        <f t="shared" si="0"/>
        <v>Q4</v>
      </c>
    </row>
    <row r="49" spans="1:3" x14ac:dyDescent="0.35">
      <c r="A49">
        <v>48</v>
      </c>
      <c r="B49">
        <v>12</v>
      </c>
      <c r="C49" t="str">
        <f t="shared" si="0"/>
        <v>Q4</v>
      </c>
    </row>
    <row r="50" spans="1:3" x14ac:dyDescent="0.35">
      <c r="A50">
        <v>49</v>
      </c>
      <c r="B50">
        <v>12</v>
      </c>
      <c r="C50" t="str">
        <f t="shared" si="0"/>
        <v>Q4</v>
      </c>
    </row>
    <row r="51" spans="1:3" x14ac:dyDescent="0.35">
      <c r="A51">
        <v>50</v>
      </c>
      <c r="B51">
        <v>12</v>
      </c>
      <c r="C51" t="str">
        <f t="shared" si="0"/>
        <v>Q4</v>
      </c>
    </row>
    <row r="52" spans="1:3" x14ac:dyDescent="0.35">
      <c r="A52">
        <v>51</v>
      </c>
      <c r="B52">
        <v>12</v>
      </c>
      <c r="C52" t="str">
        <f t="shared" si="0"/>
        <v>Q4</v>
      </c>
    </row>
    <row r="53" spans="1:3" x14ac:dyDescent="0.35">
      <c r="A53">
        <v>52</v>
      </c>
      <c r="B53">
        <v>12</v>
      </c>
      <c r="C53" t="str">
        <f t="shared" si="0"/>
        <v>Q4</v>
      </c>
    </row>
    <row r="54" spans="1:3" x14ac:dyDescent="0.35">
      <c r="A54">
        <v>53</v>
      </c>
      <c r="B54">
        <v>12</v>
      </c>
      <c r="C54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heures</vt:lpstr>
      <vt:lpstr>rythme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2018-01-08T13:50:10Z</dcterms:modified>
</cp:coreProperties>
</file>