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1"/>
  </bookViews>
  <sheets>
    <sheet name="Feuil2" sheetId="5" r:id="rId1"/>
    <sheet name="Feuil1" sheetId="1" r:id="rId2"/>
  </sheet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T2" i="1" l="1"/>
  <c r="T3" i="1"/>
  <c r="T4" i="1"/>
  <c r="T5" i="1"/>
  <c r="T6" i="1"/>
  <c r="T7" i="1"/>
  <c r="S2" i="1"/>
  <c r="S3" i="1"/>
  <c r="S4" i="1"/>
  <c r="S5" i="1"/>
  <c r="S6" i="1"/>
  <c r="S7" i="1"/>
  <c r="R2" i="1"/>
  <c r="R3" i="1"/>
  <c r="R4" i="1"/>
  <c r="R5" i="1"/>
  <c r="R6" i="1"/>
  <c r="R7" i="1"/>
  <c r="Q2" i="1"/>
  <c r="Q3" i="1"/>
  <c r="Q4" i="1"/>
  <c r="Q5" i="1"/>
  <c r="Q6" i="1"/>
  <c r="Q7" i="1"/>
  <c r="P2" i="1"/>
  <c r="P3" i="1"/>
  <c r="P4" i="1"/>
  <c r="P5" i="1"/>
  <c r="P6" i="1"/>
  <c r="P7" i="1"/>
  <c r="O2" i="1"/>
  <c r="O3" i="1"/>
  <c r="O4" i="1"/>
  <c r="O5" i="1"/>
  <c r="O6" i="1"/>
  <c r="O7" i="1"/>
  <c r="N2" i="1"/>
  <c r="N3" i="1"/>
  <c r="N4" i="1"/>
  <c r="N5" i="1"/>
  <c r="N6" i="1"/>
  <c r="N7" i="1"/>
  <c r="M2" i="1"/>
  <c r="M3" i="1"/>
  <c r="M4" i="1"/>
  <c r="M5" i="1"/>
  <c r="M6" i="1"/>
  <c r="M7" i="1"/>
  <c r="L4" i="1" l="1"/>
  <c r="L5" i="1"/>
  <c r="L6" i="1"/>
  <c r="L7" i="1"/>
  <c r="L3" i="1"/>
  <c r="L2" i="1"/>
  <c r="H2" i="1" l="1"/>
  <c r="I2" i="1"/>
  <c r="J2" i="1"/>
  <c r="K2" i="1"/>
  <c r="H3" i="1"/>
  <c r="I3" i="1"/>
  <c r="J3" i="1"/>
  <c r="K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G3" i="1"/>
  <c r="G4" i="1"/>
  <c r="G5" i="1"/>
  <c r="G6" i="1"/>
  <c r="G7" i="1"/>
  <c r="G2" i="1"/>
</calcChain>
</file>

<file path=xl/comments1.xml><?xml version="1.0" encoding="utf-8"?>
<comments xmlns="http://schemas.openxmlformats.org/spreadsheetml/2006/main">
  <authors>
    <author>Michel Staelens</author>
  </authors>
  <commentList>
    <comment ref="M1" authorId="0" shapeId="0">
      <text>
        <r>
          <rPr>
            <b/>
            <sz val="9"/>
            <color indexed="81"/>
            <rFont val="Tahoma"/>
            <family val="2"/>
          </rPr>
          <t>Michel :</t>
        </r>
        <r>
          <rPr>
            <sz val="9"/>
            <color indexed="81"/>
            <rFont val="Tahoma"/>
            <family val="2"/>
          </rPr>
          <t xml:space="preserve">
accroissement moyen annuel par classe</t>
        </r>
      </text>
    </comment>
  </commentList>
</comments>
</file>

<file path=xl/sharedStrings.xml><?xml version="1.0" encoding="utf-8"?>
<sst xmlns="http://schemas.openxmlformats.org/spreadsheetml/2006/main" count="52" uniqueCount="46">
  <si>
    <t>Essence</t>
  </si>
  <si>
    <t>Sapelli</t>
  </si>
  <si>
    <t>Kosipo</t>
  </si>
  <si>
    <t>Padouk</t>
  </si>
  <si>
    <t>D 2011</t>
  </si>
  <si>
    <t>D 2012</t>
  </si>
  <si>
    <t>D 2013</t>
  </si>
  <si>
    <t>D 2014</t>
  </si>
  <si>
    <t>D 2015</t>
  </si>
  <si>
    <t>Remarques:</t>
  </si>
  <si>
    <t>D = diamètre</t>
  </si>
  <si>
    <t>C 2011</t>
  </si>
  <si>
    <t>Classe 1</t>
  </si>
  <si>
    <t>Classe 2</t>
  </si>
  <si>
    <t>Classe 3</t>
  </si>
  <si>
    <t>Classe 4</t>
  </si>
  <si>
    <t>Classe 5</t>
  </si>
  <si>
    <t>etc jusque classe 25</t>
  </si>
  <si>
    <t>C 2012</t>
  </si>
  <si>
    <t>C 2013</t>
  </si>
  <si>
    <t>C 2014</t>
  </si>
  <si>
    <t>C 2015</t>
  </si>
  <si>
    <t>10&lt;=  &lt;20</t>
  </si>
  <si>
    <t>20&lt;=  &lt;30</t>
  </si>
  <si>
    <t>30&lt;=  &lt;40</t>
  </si>
  <si>
    <t>50&lt;=  &lt;60</t>
  </si>
  <si>
    <t>40&lt;=  &lt;50</t>
  </si>
  <si>
    <t>Étiquettes de lignes</t>
  </si>
  <si>
    <t>Total général</t>
  </si>
  <si>
    <t>Accroissement annuel total (cm/an)</t>
  </si>
  <si>
    <t>C = classe de diamètre</t>
  </si>
  <si>
    <t>2</t>
  </si>
  <si>
    <t>3</t>
  </si>
  <si>
    <t>4</t>
  </si>
  <si>
    <t>5</t>
  </si>
  <si>
    <t>6</t>
  </si>
  <si>
    <t>7</t>
  </si>
  <si>
    <t>8</t>
  </si>
  <si>
    <t>9</t>
  </si>
  <si>
    <t>Moyenne de 2</t>
  </si>
  <si>
    <t>Moyenne de 3</t>
  </si>
  <si>
    <t>Moyenne de 4</t>
  </si>
  <si>
    <t>Moyenne de 5</t>
  </si>
  <si>
    <t>Moyenne de 6</t>
  </si>
  <si>
    <t>Moyenne de 7</t>
  </si>
  <si>
    <t>Moyenne de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</si>
</sst>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64" fontId="0" fillId="3" borderId="2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27"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top style="thin">
          <color theme="6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242.673912962964" createdVersion="5" refreshedVersion="5" minRefreshableVersion="3" recordCount="6">
  <cacheSource type="worksheet">
    <worksheetSource name="Tableau1"/>
  </cacheSource>
  <cacheFields count="20">
    <cacheField name="Essence" numFmtId="0">
      <sharedItems count="3">
        <s v="Sapelli"/>
        <s v="Kosipo"/>
        <s v="Padouk"/>
      </sharedItems>
    </cacheField>
    <cacheField name="D 2011" numFmtId="0">
      <sharedItems containsSemiMixedTypes="0" containsString="0" containsNumber="1" containsInteger="1" minValue="21" maxValue="75"/>
    </cacheField>
    <cacheField name="D 2012" numFmtId="0">
      <sharedItems containsSemiMixedTypes="0" containsString="0" containsNumber="1" containsInteger="1" minValue="25" maxValue="78"/>
    </cacheField>
    <cacheField name="D 2013" numFmtId="0">
      <sharedItems containsSemiMixedTypes="0" containsString="0" containsNumber="1" containsInteger="1" minValue="25" maxValue="82"/>
    </cacheField>
    <cacheField name="D 2014" numFmtId="0">
      <sharedItems containsSemiMixedTypes="0" containsString="0" containsNumber="1" containsInteger="1" minValue="26" maxValue="85"/>
    </cacheField>
    <cacheField name="D 2015" numFmtId="0">
      <sharedItems containsSemiMixedTypes="0" containsString="0" containsNumber="1" containsInteger="1" minValue="28" maxValue="86"/>
    </cacheField>
    <cacheField name="C 2011" numFmtId="0">
      <sharedItems containsSemiMixedTypes="0" containsString="0" containsNumber="1" containsInteger="1" minValue="2" maxValue="7"/>
    </cacheField>
    <cacheField name="C 2012" numFmtId="0">
      <sharedItems containsSemiMixedTypes="0" containsString="0" containsNumber="1" containsInteger="1" minValue="2" maxValue="7"/>
    </cacheField>
    <cacheField name="C 2013" numFmtId="0">
      <sharedItems containsSemiMixedTypes="0" containsString="0" containsNumber="1" containsInteger="1" minValue="2" maxValue="8"/>
    </cacheField>
    <cacheField name="C 2014" numFmtId="0">
      <sharedItems containsSemiMixedTypes="0" containsString="0" containsNumber="1" containsInteger="1" minValue="2" maxValue="8"/>
    </cacheField>
    <cacheField name="C 2015" numFmtId="0">
      <sharedItems containsSemiMixedTypes="0" containsString="0" containsNumber="1" containsInteger="1" minValue="2" maxValue="8"/>
    </cacheField>
    <cacheField name="Accroissement annuel total (cm/an)" numFmtId="164">
      <sharedItems containsSemiMixedTypes="0" containsString="0" containsNumber="1" minValue="0.8" maxValue="2.2000000000000002"/>
    </cacheField>
    <cacheField name="2" numFmtId="2">
      <sharedItems containsMixedTypes="1" containsNumber="1" minValue="1.25" maxValue="1.75"/>
    </cacheField>
    <cacheField name="3" numFmtId="2">
      <sharedItems/>
    </cacheField>
    <cacheField name="4" numFmtId="2">
      <sharedItems containsMixedTypes="1" containsNumber="1" containsInteger="1" minValue="2" maxValue="2"/>
    </cacheField>
    <cacheField name="5" numFmtId="2">
      <sharedItems containsMixedTypes="1" containsNumber="1" containsInteger="1" minValue="1" maxValue="2"/>
    </cacheField>
    <cacheField name="6" numFmtId="2">
      <sharedItems/>
    </cacheField>
    <cacheField name="7" numFmtId="2">
      <sharedItems containsMixedTypes="1" containsNumber="1" containsInteger="1" minValue="3" maxValue="3"/>
    </cacheField>
    <cacheField name="8" numFmtId="2">
      <sharedItems containsMixedTypes="1" containsNumber="1" containsInteger="1" minValue="2" maxValue="2"/>
    </cacheField>
    <cacheField name="9" numFmtId="2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54"/>
    <n v="55"/>
    <n v="56"/>
    <n v="57"/>
    <n v="58"/>
    <n v="5"/>
    <n v="5"/>
    <n v="5"/>
    <n v="5"/>
    <n v="5"/>
    <n v="0.8"/>
    <s v=""/>
    <s v=""/>
    <s v=""/>
    <n v="1"/>
    <s v=""/>
    <s v=""/>
    <s v=""/>
    <s v=""/>
  </r>
  <r>
    <x v="0"/>
    <n v="75"/>
    <n v="78"/>
    <n v="82"/>
    <n v="85"/>
    <n v="86"/>
    <n v="7"/>
    <n v="7"/>
    <n v="8"/>
    <n v="8"/>
    <n v="8"/>
    <n v="2.2000000000000002"/>
    <s v=""/>
    <s v=""/>
    <s v=""/>
    <s v=""/>
    <s v=""/>
    <n v="3"/>
    <n v="2"/>
    <s v=""/>
  </r>
  <r>
    <x v="0"/>
    <n v="24"/>
    <n v="25"/>
    <n v="28"/>
    <n v="28"/>
    <n v="29"/>
    <n v="2"/>
    <n v="2"/>
    <n v="2"/>
    <n v="2"/>
    <n v="2"/>
    <n v="1"/>
    <n v="1.25"/>
    <s v=""/>
    <s v=""/>
    <s v=""/>
    <s v=""/>
    <s v=""/>
    <s v=""/>
    <s v=""/>
  </r>
  <r>
    <x v="1"/>
    <n v="47"/>
    <n v="49"/>
    <n v="54"/>
    <n v="56"/>
    <n v="58"/>
    <n v="4"/>
    <n v="4"/>
    <n v="5"/>
    <n v="5"/>
    <n v="5"/>
    <n v="2.2000000000000002"/>
    <s v=""/>
    <s v=""/>
    <n v="2"/>
    <n v="2"/>
    <s v=""/>
    <s v=""/>
    <s v=""/>
    <s v=""/>
  </r>
  <r>
    <x v="1"/>
    <n v="21"/>
    <n v="25"/>
    <n v="25"/>
    <n v="26"/>
    <n v="28"/>
    <n v="2"/>
    <n v="2"/>
    <n v="2"/>
    <n v="2"/>
    <n v="2"/>
    <n v="1.4"/>
    <n v="1.75"/>
    <s v=""/>
    <s v=""/>
    <s v=""/>
    <s v=""/>
    <s v=""/>
    <s v=""/>
    <s v=""/>
  </r>
  <r>
    <x v="2"/>
    <n v="45"/>
    <n v="48"/>
    <n v="49"/>
    <n v="52"/>
    <n v="53"/>
    <n v="4"/>
    <n v="4"/>
    <n v="4"/>
    <n v="5"/>
    <n v="5"/>
    <n v="1.6"/>
    <s v=""/>
    <s v=""/>
    <n v="2"/>
    <n v="1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7" firstHeaderRow="0" firstDataRow="1" firstDataCol="1"/>
  <pivotFields count="20">
    <pivotField axis="axisRow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Moyenne de 2" fld="12" subtotal="average" baseField="0" baseItem="0"/>
    <dataField name="Moyenne de 3" fld="13" subtotal="average" baseField="0" baseItem="0"/>
    <dataField name="Moyenne de 4" fld="14" subtotal="average" baseField="0" baseItem="0"/>
    <dataField name="Moyenne de 5" fld="15" subtotal="average" baseField="0" baseItem="0"/>
    <dataField name="Moyenne de 6" fld="16" subtotal="average" baseField="0" baseItem="0"/>
    <dataField name="Moyenne de 7" fld="17" subtotal="average" baseField="0" baseItem="0"/>
    <dataField name="Moyenne de 8" fld="18" subtotal="average" baseField="0" baseItem="0"/>
  </dataFields>
  <formats count="2"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T7" totalsRowShown="0" headerRowDxfId="26" tableBorderDxfId="25">
  <autoFilter ref="A1:T7"/>
  <tableColumns count="20">
    <tableColumn id="1" name="Essence" dataDxfId="24"/>
    <tableColumn id="2" name="D 2011" dataDxfId="23"/>
    <tableColumn id="3" name="D 2012" dataDxfId="22"/>
    <tableColumn id="4" name="D 2013" dataDxfId="21"/>
    <tableColumn id="5" name="D 2014" dataDxfId="20"/>
    <tableColumn id="6" name="D 2015" dataDxfId="19"/>
    <tableColumn id="7" name="C 2011" dataDxfId="18">
      <calculatedColumnFormula>ROUNDDOWN(Feuil1!$B2/10,0)</calculatedColumnFormula>
    </tableColumn>
    <tableColumn id="8" name="C 2012" dataDxfId="17">
      <calculatedColumnFormula>ROUNDDOWN(Feuil1!$C2/10,0)</calculatedColumnFormula>
    </tableColumn>
    <tableColumn id="9" name="C 2013" dataDxfId="16">
      <calculatedColumnFormula>ROUNDDOWN(Feuil1!$D2/10,0)</calculatedColumnFormula>
    </tableColumn>
    <tableColumn id="10" name="C 2014" dataDxfId="15">
      <calculatedColumnFormula>ROUNDDOWN(Feuil1!$E2/10,0)</calculatedColumnFormula>
    </tableColumn>
    <tableColumn id="11" name="C 2015" dataDxfId="14">
      <calculatedColumnFormula>ROUNDDOWN(Feuil1!$F2/10,0)</calculatedColumnFormula>
    </tableColumn>
    <tableColumn id="12" name="Accroissement annuel total (cm/an)" dataDxfId="13">
      <calculatedColumnFormula>(F2-B2)/5</calculatedColumnFormula>
    </tableColumn>
    <tableColumn id="15" name="2" dataDxfId="12">
      <calculatedColumnFormula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calculatedColumnFormula>
    </tableColumn>
    <tableColumn id="16" name="3" dataDxfId="11">
      <calculatedColumnFormula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calculatedColumnFormula>
    </tableColumn>
    <tableColumn id="17" name="4" dataDxfId="10">
      <calculatedColumnFormula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calculatedColumnFormula>
    </tableColumn>
    <tableColumn id="18" name="5" dataDxfId="9">
      <calculatedColumnFormula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calculatedColumnFormula>
    </tableColumn>
    <tableColumn id="19" name="6" dataDxfId="8">
      <calculatedColumnFormula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calculatedColumnFormula>
    </tableColumn>
    <tableColumn id="20" name="7" dataDxfId="7">
      <calculatedColumnFormula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calculatedColumnFormula>
    </tableColumn>
    <tableColumn id="21" name="8" dataDxfId="6">
      <calculatedColumnFormula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calculatedColumnFormula>
    </tableColumn>
    <tableColumn id="22" name="9" dataDxfId="5">
      <calculatedColumnFormula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workbookViewId="0">
      <selection activeCell="I14" sqref="I14"/>
    </sheetView>
  </sheetViews>
  <sheetFormatPr baseColWidth="10" defaultRowHeight="14.5" x14ac:dyDescent="0.35"/>
  <cols>
    <col min="1" max="1" width="19.54296875" bestFit="1" customWidth="1"/>
    <col min="2" max="2" width="12.7265625" style="11" bestFit="1" customWidth="1"/>
    <col min="3" max="8" width="12.7265625" style="11" customWidth="1"/>
    <col min="9" max="9" width="14.7265625" bestFit="1" customWidth="1"/>
  </cols>
  <sheetData>
    <row r="3" spans="1:8" x14ac:dyDescent="0.35">
      <c r="A3" s="2" t="s">
        <v>27</v>
      </c>
      <c r="B3" s="11" t="s">
        <v>39</v>
      </c>
      <c r="C3" s="11" t="s">
        <v>40</v>
      </c>
      <c r="D3" s="11" t="s">
        <v>41</v>
      </c>
      <c r="E3" s="11" t="s">
        <v>42</v>
      </c>
      <c r="F3" s="11" t="s">
        <v>43</v>
      </c>
      <c r="G3" s="11" t="s">
        <v>44</v>
      </c>
      <c r="H3" s="11" t="s">
        <v>45</v>
      </c>
    </row>
    <row r="4" spans="1:8" x14ac:dyDescent="0.35">
      <c r="A4" s="3" t="s">
        <v>2</v>
      </c>
      <c r="B4" s="11">
        <v>1.75</v>
      </c>
      <c r="C4" s="11" t="e">
        <v>#DIV/0!</v>
      </c>
      <c r="D4" s="11">
        <v>2</v>
      </c>
      <c r="E4" s="11">
        <v>2</v>
      </c>
      <c r="F4" s="11" t="e">
        <v>#DIV/0!</v>
      </c>
      <c r="G4" s="11" t="e">
        <v>#DIV/0!</v>
      </c>
      <c r="H4" s="11" t="e">
        <v>#DIV/0!</v>
      </c>
    </row>
    <row r="5" spans="1:8" x14ac:dyDescent="0.35">
      <c r="A5" s="3" t="s">
        <v>3</v>
      </c>
      <c r="B5" s="11" t="e">
        <v>#DIV/0!</v>
      </c>
      <c r="C5" s="11" t="e">
        <v>#DIV/0!</v>
      </c>
      <c r="D5" s="11">
        <v>2</v>
      </c>
      <c r="E5" s="11">
        <v>1</v>
      </c>
      <c r="F5" s="11" t="e">
        <v>#DIV/0!</v>
      </c>
      <c r="G5" s="11" t="e">
        <v>#DIV/0!</v>
      </c>
      <c r="H5" s="11" t="e">
        <v>#DIV/0!</v>
      </c>
    </row>
    <row r="6" spans="1:8" x14ac:dyDescent="0.35">
      <c r="A6" s="3" t="s">
        <v>1</v>
      </c>
      <c r="B6" s="11">
        <v>1.25</v>
      </c>
      <c r="C6" s="11" t="e">
        <v>#DIV/0!</v>
      </c>
      <c r="D6" s="11" t="e">
        <v>#DIV/0!</v>
      </c>
      <c r="E6" s="11">
        <v>1</v>
      </c>
      <c r="F6" s="11" t="e">
        <v>#DIV/0!</v>
      </c>
      <c r="G6" s="11">
        <v>3</v>
      </c>
      <c r="H6" s="11">
        <v>2</v>
      </c>
    </row>
    <row r="7" spans="1:8" x14ac:dyDescent="0.35">
      <c r="A7" s="3" t="s">
        <v>28</v>
      </c>
      <c r="B7" s="11">
        <v>1.5</v>
      </c>
      <c r="C7" s="11" t="e">
        <v>#DIV/0!</v>
      </c>
      <c r="D7" s="11">
        <v>2</v>
      </c>
      <c r="E7" s="11">
        <v>1.3333333333333333</v>
      </c>
      <c r="F7" s="11" t="e">
        <v>#DIV/0!</v>
      </c>
      <c r="G7" s="11">
        <v>3</v>
      </c>
      <c r="H7" s="11">
        <v>2</v>
      </c>
    </row>
  </sheetData>
  <conditionalFormatting sqref="B1:H1048576">
    <cfRule type="expression" dxfId="1" priority="1">
      <formula>ISERROR(B1)</formula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"/>
  <sheetViews>
    <sheetView tabSelected="1" topLeftCell="F1" workbookViewId="0">
      <selection activeCell="M16" sqref="M16"/>
    </sheetView>
  </sheetViews>
  <sheetFormatPr baseColWidth="10" defaultRowHeight="14.5" x14ac:dyDescent="0.35"/>
  <cols>
    <col min="12" max="12" width="14.1796875" customWidth="1"/>
  </cols>
  <sheetData>
    <row r="1" spans="1:20" s="1" customFormat="1" ht="43.5" x14ac:dyDescent="0.35">
      <c r="A1" s="9" t="s">
        <v>0</v>
      </c>
      <c r="B1" s="9" t="s">
        <v>4</v>
      </c>
      <c r="C1" s="9" t="s">
        <v>5</v>
      </c>
      <c r="D1" s="9" t="s">
        <v>6</v>
      </c>
      <c r="E1" s="9" t="s">
        <v>7</v>
      </c>
      <c r="F1" s="9" t="s">
        <v>8</v>
      </c>
      <c r="G1" s="9" t="s">
        <v>11</v>
      </c>
      <c r="H1" s="9" t="s">
        <v>18</v>
      </c>
      <c r="I1" s="9" t="s">
        <v>19</v>
      </c>
      <c r="J1" s="9" t="s">
        <v>20</v>
      </c>
      <c r="K1" s="9" t="s">
        <v>21</v>
      </c>
      <c r="L1" s="9" t="s">
        <v>29</v>
      </c>
      <c r="M1" s="10" t="s">
        <v>31</v>
      </c>
      <c r="N1" s="10" t="s">
        <v>32</v>
      </c>
      <c r="O1" s="10" t="s">
        <v>33</v>
      </c>
      <c r="P1" s="10" t="s">
        <v>34</v>
      </c>
      <c r="Q1" s="10" t="s">
        <v>35</v>
      </c>
      <c r="R1" s="10" t="s">
        <v>36</v>
      </c>
      <c r="S1" s="10" t="s">
        <v>37</v>
      </c>
      <c r="T1" s="10" t="s">
        <v>38</v>
      </c>
    </row>
    <row r="2" spans="1:20" x14ac:dyDescent="0.35">
      <c r="A2" s="6" t="s">
        <v>1</v>
      </c>
      <c r="B2" s="6">
        <v>54</v>
      </c>
      <c r="C2" s="6">
        <v>55</v>
      </c>
      <c r="D2" s="6">
        <v>56</v>
      </c>
      <c r="E2" s="6">
        <v>57</v>
      </c>
      <c r="F2" s="6">
        <v>58</v>
      </c>
      <c r="G2" s="6">
        <f>ROUNDDOWN(Feuil1!$B2/10,0)</f>
        <v>5</v>
      </c>
      <c r="H2" s="6">
        <f>ROUNDDOWN(Feuil1!$C2/10,0)</f>
        <v>5</v>
      </c>
      <c r="I2" s="6">
        <f>ROUNDDOWN(Feuil1!$D2/10,0)</f>
        <v>5</v>
      </c>
      <c r="J2" s="6">
        <f>ROUNDDOWN(Feuil1!$E2/10,0)</f>
        <v>5</v>
      </c>
      <c r="K2" s="6">
        <f>ROUNDDOWN(Feuil1!$F2/10,0)</f>
        <v>5</v>
      </c>
      <c r="L2" s="8">
        <f>(F2-B2)/5</f>
        <v>0.8</v>
      </c>
      <c r="M2" s="11" t="str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/>
      </c>
      <c r="N2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2" s="11" t="str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/>
      </c>
      <c r="P2" s="11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>1</v>
      </c>
      <c r="Q2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2" s="11" t="str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/>
      </c>
      <c r="S2" s="11" t="str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/>
      </c>
      <c r="T2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3" spans="1:20" x14ac:dyDescent="0.35">
      <c r="A3" s="7" t="s">
        <v>1</v>
      </c>
      <c r="B3" s="7">
        <v>75</v>
      </c>
      <c r="C3" s="7">
        <v>78</v>
      </c>
      <c r="D3" s="7">
        <v>82</v>
      </c>
      <c r="E3" s="7">
        <v>85</v>
      </c>
      <c r="F3" s="7">
        <v>86</v>
      </c>
      <c r="G3" s="7">
        <f>ROUNDDOWN(Feuil1!$B3/10,0)</f>
        <v>7</v>
      </c>
      <c r="H3" s="7">
        <f>ROUNDDOWN(Feuil1!$C3/10,0)</f>
        <v>7</v>
      </c>
      <c r="I3" s="7">
        <f>ROUNDDOWN(Feuil1!$D3/10,0)</f>
        <v>8</v>
      </c>
      <c r="J3" s="7">
        <f>ROUNDDOWN(Feuil1!$E3/10,0)</f>
        <v>8</v>
      </c>
      <c r="K3" s="7">
        <f>ROUNDDOWN(Feuil1!$F3/10,0)</f>
        <v>8</v>
      </c>
      <c r="L3" s="4">
        <f>(F3-B3)/5</f>
        <v>2.2000000000000002</v>
      </c>
      <c r="M3" s="11" t="str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/>
      </c>
      <c r="N3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3" s="11" t="str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/>
      </c>
      <c r="P3" s="11" t="str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/>
      </c>
      <c r="Q3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3" s="11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>3</v>
      </c>
      <c r="S3" s="11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>2</v>
      </c>
      <c r="T3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4" spans="1:20" x14ac:dyDescent="0.35">
      <c r="A4" s="6" t="s">
        <v>1</v>
      </c>
      <c r="B4" s="6">
        <v>24</v>
      </c>
      <c r="C4" s="6">
        <v>25</v>
      </c>
      <c r="D4" s="6">
        <v>28</v>
      </c>
      <c r="E4" s="6">
        <v>28</v>
      </c>
      <c r="F4" s="6">
        <v>29</v>
      </c>
      <c r="G4" s="6">
        <f>ROUNDDOWN(Feuil1!$B4/10,0)</f>
        <v>2</v>
      </c>
      <c r="H4" s="6">
        <f>ROUNDDOWN(Feuil1!$C4/10,0)</f>
        <v>2</v>
      </c>
      <c r="I4" s="6">
        <f>ROUNDDOWN(Feuil1!$D4/10,0)</f>
        <v>2</v>
      </c>
      <c r="J4" s="6">
        <f>ROUNDDOWN(Feuil1!$E4/10,0)</f>
        <v>2</v>
      </c>
      <c r="K4" s="6">
        <f>ROUNDDOWN(Feuil1!$F4/10,0)</f>
        <v>2</v>
      </c>
      <c r="L4" s="4">
        <f t="shared" ref="L4:L7" si="0">(F4-B4)/5</f>
        <v>1</v>
      </c>
      <c r="M4" s="11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>1.25</v>
      </c>
      <c r="N4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4" s="11" t="str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/>
      </c>
      <c r="P4" s="11" t="str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/>
      </c>
      <c r="Q4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4" s="11" t="str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/>
      </c>
      <c r="S4" s="11" t="str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/>
      </c>
      <c r="T4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5" spans="1:20" x14ac:dyDescent="0.35">
      <c r="A5" s="7" t="s">
        <v>2</v>
      </c>
      <c r="B5" s="7">
        <v>47</v>
      </c>
      <c r="C5" s="7">
        <v>49</v>
      </c>
      <c r="D5" s="7">
        <v>54</v>
      </c>
      <c r="E5" s="7">
        <v>56</v>
      </c>
      <c r="F5" s="7">
        <v>58</v>
      </c>
      <c r="G5" s="7">
        <f>ROUNDDOWN(Feuil1!$B5/10,0)</f>
        <v>4</v>
      </c>
      <c r="H5" s="7">
        <f>ROUNDDOWN(Feuil1!$C5/10,0)</f>
        <v>4</v>
      </c>
      <c r="I5" s="7">
        <f>ROUNDDOWN(Feuil1!$D5/10,0)</f>
        <v>5</v>
      </c>
      <c r="J5" s="7">
        <f>ROUNDDOWN(Feuil1!$E5/10,0)</f>
        <v>5</v>
      </c>
      <c r="K5" s="7">
        <f>ROUNDDOWN(Feuil1!$F5/10,0)</f>
        <v>5</v>
      </c>
      <c r="L5" s="4">
        <f t="shared" si="0"/>
        <v>2.2000000000000002</v>
      </c>
      <c r="M5" s="11" t="str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/>
      </c>
      <c r="N5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5" s="11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>2</v>
      </c>
      <c r="P5" s="11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>2</v>
      </c>
      <c r="Q5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5" s="11" t="str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/>
      </c>
      <c r="S5" s="11" t="str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/>
      </c>
      <c r="T5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6" spans="1:20" x14ac:dyDescent="0.35">
      <c r="A6" s="6" t="s">
        <v>2</v>
      </c>
      <c r="B6" s="6">
        <v>21</v>
      </c>
      <c r="C6" s="6">
        <v>25</v>
      </c>
      <c r="D6" s="6">
        <v>25</v>
      </c>
      <c r="E6" s="6">
        <v>26</v>
      </c>
      <c r="F6" s="6">
        <v>28</v>
      </c>
      <c r="G6" s="6">
        <f>ROUNDDOWN(Feuil1!$B6/10,0)</f>
        <v>2</v>
      </c>
      <c r="H6" s="6">
        <f>ROUNDDOWN(Feuil1!$C6/10,0)</f>
        <v>2</v>
      </c>
      <c r="I6" s="6">
        <f>ROUNDDOWN(Feuil1!$D6/10,0)</f>
        <v>2</v>
      </c>
      <c r="J6" s="6">
        <f>ROUNDDOWN(Feuil1!$E6/10,0)</f>
        <v>2</v>
      </c>
      <c r="K6" s="6">
        <f>ROUNDDOWN(Feuil1!$F6/10,0)</f>
        <v>2</v>
      </c>
      <c r="L6" s="4">
        <f t="shared" si="0"/>
        <v>1.4</v>
      </c>
      <c r="M6" s="11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>1.75</v>
      </c>
      <c r="N6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6" s="11" t="str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/>
      </c>
      <c r="P6" s="11" t="str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/>
      </c>
      <c r="Q6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6" s="11" t="str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/>
      </c>
      <c r="S6" s="11" t="str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/>
      </c>
      <c r="T6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7" spans="1:20" x14ac:dyDescent="0.35">
      <c r="A7" s="5" t="s">
        <v>3</v>
      </c>
      <c r="B7" s="5">
        <v>45</v>
      </c>
      <c r="C7" s="5">
        <v>48</v>
      </c>
      <c r="D7" s="5">
        <v>49</v>
      </c>
      <c r="E7" s="5">
        <v>52</v>
      </c>
      <c r="F7" s="5">
        <v>53</v>
      </c>
      <c r="G7" s="5">
        <f>ROUNDDOWN(Feuil1!$B7/10,0)</f>
        <v>4</v>
      </c>
      <c r="H7" s="5">
        <f>ROUNDDOWN(Feuil1!$C7/10,0)</f>
        <v>4</v>
      </c>
      <c r="I7" s="5">
        <f>ROUNDDOWN(Feuil1!$D7/10,0)</f>
        <v>4</v>
      </c>
      <c r="J7" s="5">
        <f>ROUNDDOWN(Feuil1!$E7/10,0)</f>
        <v>5</v>
      </c>
      <c r="K7" s="5">
        <f>ROUNDDOWN(Feuil1!$F7/10,0)</f>
        <v>5</v>
      </c>
      <c r="L7" s="4">
        <f t="shared" si="0"/>
        <v>1.6</v>
      </c>
      <c r="M7" s="11" t="str">
        <f>IFERROR((INDEX(Tableau1[[#This Row],[D 2011]:[D 2015]],,MATCH(VALUE(Tableau1[[#Headers],[2]]),Tableau1[[#This Row],[C 2011]:[C 2015]],0))-INDEX(Tableau1[[#This Row],[D 2011]:[D 2015]],,MATCH(VALUE(Tableau1[[#Headers],[2]]),Tableau1[[#This Row],[C 2011]:[C 2015]],1)))/(MATCH(VALUE(Tableau1[[#Headers],[2]]),Tableau1[[#This Row],[C 2011]:[C 2015]],0)-MATCH(VALUE(Tableau1[[#Headers],[2]]),Tableau1[[#This Row],[C 2011]:[C 2015]],1)),"")</f>
        <v/>
      </c>
      <c r="N7" s="11" t="str">
        <f>IFERROR((INDEX(Tableau1[[#This Row],[D 2011]:[D 2015]],,MATCH(VALUE(Tableau1[[#Headers],[3]]),Tableau1[[#This Row],[C 2011]:[C 2015]],0))-INDEX(Tableau1[[#This Row],[D 2011]:[D 2015]],,MATCH(VALUE(Tableau1[[#Headers],[3]]),Tableau1[[#This Row],[C 2011]:[C 2015]],1)))/(MATCH(VALUE(Tableau1[[#Headers],[3]]),Tableau1[[#This Row],[C 2011]:[C 2015]],0)-MATCH(VALUE(Tableau1[[#Headers],[3]]),Tableau1[[#This Row],[C 2011]:[C 2015]],1)),"")</f>
        <v/>
      </c>
      <c r="O7" s="11">
        <f>IFERROR((INDEX(Tableau1[[#This Row],[D 2011]:[D 2015]],,MATCH(VALUE(Tableau1[[#Headers],[4]]),Tableau1[[#This Row],[C 2011]:[C 2015]],0))-INDEX(Tableau1[[#This Row],[D 2011]:[D 2015]],,MATCH(VALUE(Tableau1[[#Headers],[4]]),Tableau1[[#This Row],[C 2011]:[C 2015]],1)))/(MATCH(VALUE(Tableau1[[#Headers],[4]]),Tableau1[[#This Row],[C 2011]:[C 2015]],0)-MATCH(VALUE(Tableau1[[#Headers],[4]]),Tableau1[[#This Row],[C 2011]:[C 2015]],1)),"")</f>
        <v>2</v>
      </c>
      <c r="P7" s="11">
        <f>IFERROR((INDEX(Tableau1[[#This Row],[D 2011]:[D 2015]],,MATCH(VALUE(Tableau1[[#Headers],[5]]),Tableau1[[#This Row],[C 2011]:[C 2015]],0))-INDEX(Tableau1[[#This Row],[D 2011]:[D 2015]],,MATCH(VALUE(Tableau1[[#Headers],[5]]),Tableau1[[#This Row],[C 2011]:[C 2015]],1)))/(MATCH(VALUE(Tableau1[[#Headers],[5]]),Tableau1[[#This Row],[C 2011]:[C 2015]],0)-MATCH(VALUE(Tableau1[[#Headers],[5]]),Tableau1[[#This Row],[C 2011]:[C 2015]],1)),"")</f>
        <v>1</v>
      </c>
      <c r="Q7" s="11" t="str">
        <f>IFERROR((INDEX(Tableau1[[#This Row],[D 2011]:[D 2015]],,MATCH(VALUE(Tableau1[[#Headers],[6]]),Tableau1[[#This Row],[C 2011]:[C 2015]],0))-INDEX(Tableau1[[#This Row],[D 2011]:[D 2015]],,MATCH(VALUE(Tableau1[[#Headers],[6]]),Tableau1[[#This Row],[C 2011]:[C 2015]],1)))/(MATCH(VALUE(Tableau1[[#Headers],[6]]),Tableau1[[#This Row],[C 2011]:[C 2015]],0)-MATCH(VALUE(Tableau1[[#Headers],[6]]),Tableau1[[#This Row],[C 2011]:[C 2015]],1)),"")</f>
        <v/>
      </c>
      <c r="R7" s="11" t="str">
        <f>IFERROR((INDEX(Tableau1[[#This Row],[D 2011]:[D 2015]],,MATCH(VALUE(Tableau1[[#Headers],[7]]),Tableau1[[#This Row],[C 2011]:[C 2015]],0))-INDEX(Tableau1[[#This Row],[D 2011]:[D 2015]],,MATCH(VALUE(Tableau1[[#Headers],[7]]),Tableau1[[#This Row],[C 2011]:[C 2015]],1)))/(MATCH(VALUE(Tableau1[[#Headers],[7]]),Tableau1[[#This Row],[C 2011]:[C 2015]],0)-MATCH(VALUE(Tableau1[[#Headers],[7]]),Tableau1[[#This Row],[C 2011]:[C 2015]],1)),"")</f>
        <v/>
      </c>
      <c r="S7" s="11" t="str">
        <f>IFERROR((INDEX(Tableau1[[#This Row],[D 2011]:[D 2015]],,MATCH(VALUE(Tableau1[[#Headers],[8]]),Tableau1[[#This Row],[C 2011]:[C 2015]],0))-INDEX(Tableau1[[#This Row],[D 2011]:[D 2015]],,MATCH(VALUE(Tableau1[[#Headers],[8]]),Tableau1[[#This Row],[C 2011]:[C 2015]],1)))/(MATCH(VALUE(Tableau1[[#Headers],[8]]),Tableau1[[#This Row],[C 2011]:[C 2015]],0)-MATCH(VALUE(Tableau1[[#Headers],[8]]),Tableau1[[#This Row],[C 2011]:[C 2015]],1)),"")</f>
        <v/>
      </c>
      <c r="T7" s="11" t="str">
        <f>IFERROR((INDEX(Tableau1[[#This Row],[D 2011]:[D 2015]],,MATCH(VALUE(Tableau1[[#Headers],[9]]),Tableau1[[#This Row],[C 2011]:[C 2015]],0))-INDEX(Tableau1[[#This Row],[D 2011]:[D 2015]],,MATCH(VALUE(Tableau1[[#Headers],[9]]),Tableau1[[#This Row],[C 2011]:[C 2015]],1)))/(MATCH(VALUE(Tableau1[[#Headers],[9]]),Tableau1[[#This Row],[C 2011]:[C 2015]],0)-MATCH(VALUE(Tableau1[[#Headers],[9]]),Tableau1[[#This Row],[C 2011]:[C 2015]],1)),"")</f>
        <v/>
      </c>
    </row>
    <row r="9" spans="1:20" x14ac:dyDescent="0.35">
      <c r="A9" t="s">
        <v>9</v>
      </c>
    </row>
    <row r="10" spans="1:20" x14ac:dyDescent="0.35">
      <c r="A10" t="s">
        <v>10</v>
      </c>
    </row>
    <row r="11" spans="1:20" x14ac:dyDescent="0.35">
      <c r="A11" t="s">
        <v>30</v>
      </c>
    </row>
    <row r="13" spans="1:20" x14ac:dyDescent="0.35">
      <c r="A13" t="s">
        <v>12</v>
      </c>
      <c r="B13" t="s">
        <v>22</v>
      </c>
    </row>
    <row r="14" spans="1:20" x14ac:dyDescent="0.35">
      <c r="A14" t="s">
        <v>13</v>
      </c>
      <c r="B14" t="s">
        <v>23</v>
      </c>
    </row>
    <row r="15" spans="1:20" x14ac:dyDescent="0.35">
      <c r="A15" t="s">
        <v>14</v>
      </c>
      <c r="B15" t="s">
        <v>24</v>
      </c>
    </row>
    <row r="16" spans="1:20" x14ac:dyDescent="0.35">
      <c r="A16" t="s">
        <v>15</v>
      </c>
      <c r="B16" t="s">
        <v>26</v>
      </c>
    </row>
    <row r="17" spans="1:2" x14ac:dyDescent="0.35">
      <c r="A17" t="s">
        <v>16</v>
      </c>
      <c r="B17" t="s">
        <v>25</v>
      </c>
    </row>
    <row r="18" spans="1:2" x14ac:dyDescent="0.35">
      <c r="A18" t="s">
        <v>17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LVP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 Staelens</cp:lastModifiedBy>
  <dcterms:created xsi:type="dcterms:W3CDTF">2015-08-26T05:46:45Z</dcterms:created>
  <dcterms:modified xsi:type="dcterms:W3CDTF">2015-08-26T14:15:02Z</dcterms:modified>
</cp:coreProperties>
</file>