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3" sheetId="3" r:id="rId1"/>
    <sheet name="Feuil1" sheetId="1" r:id="rId2"/>
  </sheets>
  <calcPr calcId="152511" concurrentCalc="0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" i="1" l="1"/>
  <c r="K4" i="1"/>
  <c r="L4" i="1"/>
  <c r="J5" i="1"/>
  <c r="K5" i="1"/>
  <c r="L5" i="1"/>
  <c r="J6" i="1"/>
  <c r="K6" i="1"/>
  <c r="L6" i="1"/>
  <c r="J7" i="1"/>
  <c r="K7" i="1"/>
  <c r="L7" i="1"/>
  <c r="J8" i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I5" i="1"/>
  <c r="I6" i="1"/>
  <c r="I7" i="1"/>
  <c r="I8" i="1"/>
  <c r="I9" i="1"/>
  <c r="I10" i="1"/>
  <c r="I11" i="1"/>
  <c r="I12" i="1"/>
  <c r="I13" i="1"/>
  <c r="I4" i="1"/>
  <c r="K2" i="1"/>
  <c r="J2" i="1"/>
  <c r="I2" i="1"/>
  <c r="G5" i="1"/>
  <c r="G6" i="1"/>
  <c r="G7" i="1"/>
  <c r="G8" i="1"/>
  <c r="G9" i="1"/>
  <c r="G10" i="1"/>
  <c r="G11" i="1"/>
  <c r="G12" i="1"/>
  <c r="G13" i="1"/>
  <c r="G4" i="1"/>
</calcChain>
</file>

<file path=xl/sharedStrings.xml><?xml version="1.0" encoding="utf-8"?>
<sst xmlns="http://schemas.openxmlformats.org/spreadsheetml/2006/main" count="64" uniqueCount="50">
  <si>
    <t>ID conducteur</t>
  </si>
  <si>
    <t>Nom conducteur</t>
  </si>
  <si>
    <t>Loulou</t>
  </si>
  <si>
    <t>Tigre</t>
  </si>
  <si>
    <t>Rodolphe</t>
  </si>
  <si>
    <t>Alphonse</t>
  </si>
  <si>
    <t>Toulouse</t>
  </si>
  <si>
    <t>CO2</t>
  </si>
  <si>
    <t>Modèle</t>
  </si>
  <si>
    <t>Petite Citadine</t>
  </si>
  <si>
    <t>Taxe due par trimestre en fonction CO2</t>
  </si>
  <si>
    <t>Date début usage</t>
  </si>
  <si>
    <t>Date fin usage</t>
  </si>
  <si>
    <t>Citadine Clio</t>
  </si>
  <si>
    <t>Citadine 208</t>
  </si>
  <si>
    <t>Familiale Mercedes</t>
  </si>
  <si>
    <t>Familiale Skoda</t>
  </si>
  <si>
    <t xml:space="preserve">le conducteur loulou a changé de voiture au cours du T1. </t>
  </si>
  <si>
    <t>Le conducteur Tigre a changé de voiture sur le T3</t>
  </si>
  <si>
    <t>On retient la plus chère, ici la BMW</t>
  </si>
  <si>
    <t>Familiale BMW</t>
  </si>
  <si>
    <t>Le conducteur n'a pas opéré de changement en cours de trimestre</t>
  </si>
  <si>
    <t>Sport Porsche</t>
  </si>
  <si>
    <t>La somme des trimestres ne dépasse pas 5 mais on peut quand même ramener à 0 celui-ci</t>
  </si>
  <si>
    <t>Durée d'usage</t>
  </si>
  <si>
    <t>De 0 à 30 jours</t>
  </si>
  <si>
    <t>de 31 jours à 90 jours</t>
  </si>
  <si>
    <t>de 91 jours à 180 jours</t>
  </si>
  <si>
    <t>de 181 jours à 270 jours</t>
  </si>
  <si>
    <t>de 271 à 360</t>
  </si>
  <si>
    <t>trim</t>
  </si>
  <si>
    <t>Il a encore changé de voiture</t>
  </si>
  <si>
    <t xml:space="preserve">Il y a un chevauchement sur le T1. </t>
  </si>
  <si>
    <t>Il a remplacé la BMW par une citadine, mais sur le T3 on va encore retenir que la plus chère, soit la BMW</t>
  </si>
  <si>
    <t>On ne retient que la voiture la plus chère dans tous ces remplacements</t>
  </si>
  <si>
    <t>Rien à dire ici</t>
  </si>
  <si>
    <t>Comments</t>
  </si>
  <si>
    <t>T1</t>
  </si>
  <si>
    <t>T2</t>
  </si>
  <si>
    <t>T3</t>
  </si>
  <si>
    <t>T4</t>
  </si>
  <si>
    <t>du</t>
  </si>
  <si>
    <t>au</t>
  </si>
  <si>
    <t>Total général</t>
  </si>
  <si>
    <t>Valeurs</t>
  </si>
  <si>
    <t>Max de T4</t>
  </si>
  <si>
    <t>Max de T3</t>
  </si>
  <si>
    <t>Max de T2</t>
  </si>
  <si>
    <t>Max de T1</t>
  </si>
  <si>
    <t xml:space="preserve">Moins de 270 jours consécutifs, il ne devrait y avoir que 3 trimestres, etc avec 2 trimestres (180) et 1 trim (90). On néglige le cas de 0 à 30 jours car n'arrive pas en pratique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</si>
</sst>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4" fontId="0" fillId="6" borderId="0" xfId="0" applyNumberFormat="1" applyFill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1" fillId="0" borderId="0" xfId="0" applyFont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7" borderId="0" xfId="0" applyFont="1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352778</xdr:colOff>
      <xdr:row>16</xdr:row>
      <xdr:rowOff>119944</xdr:rowOff>
    </xdr:from>
    <xdr:to>
      <xdr:col>14</xdr:col>
      <xdr:colOff>190500</xdr:colOff>
      <xdr:row>21</xdr:row>
      <xdr:rowOff>14111</xdr:rowOff>
    </xdr:to>
    <xdr:sp macro="" textlink="">
      <xdr:nvSpPr>
        <xdr:cNvPr id="2" name="ZoneTexte 1"/>
        <xdr:cNvSpPr txBox="1"/>
      </xdr:nvSpPr>
      <xdr:spPr>
        <a:xfrm>
          <a:off x="5856111" y="3746500"/>
          <a:ext cx="6526389" cy="8113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ne devrait pas y avoir que 4 trimestres car la durée totale consécutive d'usage est inférieure à 270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Pareil pour 180 jours et 90 jours, pour 2 et 1 trimestre respectivement.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contre je pense qu'on peut négliger le cas de 0 à 30 jours d'usage qui ne doit pas générer de trimestre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700.25079849537" createdVersion="5" refreshedVersion="5" minRefreshableVersion="3" recordCount="10">
  <cacheSource type="worksheet">
    <worksheetSource ref="A3:L13" sheet="Feuil1"/>
  </cacheSource>
  <cacheFields count="12">
    <cacheField name="ID conducteur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Nom conducteur" numFmtId="0">
      <sharedItems count="5">
        <s v="Loulou"/>
        <s v="Tigre"/>
        <s v="Rodolphe"/>
        <s v="Alphonse"/>
        <s v="Toulouse"/>
      </sharedItems>
    </cacheField>
    <cacheField name="Modèle" numFmtId="0">
      <sharedItems/>
    </cacheField>
    <cacheField name="CO2" numFmtId="0">
      <sharedItems containsSemiMixedTypes="0" containsString="0" containsNumber="1" containsInteger="1" minValue="100" maxValue="400"/>
    </cacheField>
    <cacheField name="Date début usage" numFmtId="14">
      <sharedItems containsSemiMixedTypes="0" containsNonDate="0" containsDate="1" containsString="0" minDate="2015-01-01T00:00:00" maxDate="2015-10-01T00:00:00"/>
    </cacheField>
    <cacheField name="Date fin usage" numFmtId="14">
      <sharedItems containsSemiMixedTypes="0" containsNonDate="0" containsDate="1" containsString="0" minDate="2015-02-03T00:00:00" maxDate="2016-01-01T00:00:00"/>
    </cacheField>
    <cacheField name="Durée d'usage" numFmtId="1">
      <sharedItems containsSemiMixedTypes="0" containsString="0" containsNumber="1" containsInteger="1" minValue="33" maxValue="277"/>
    </cacheField>
    <cacheField name="Taxe due par trimestre en fonction CO2" numFmtId="0">
      <sharedItems containsSemiMixedTypes="0" containsString="0" containsNumber="1" containsInteger="1" minValue="500" maxValue="2500"/>
    </cacheField>
    <cacheField name="T1" numFmtId="1">
      <sharedItems containsSemiMixedTypes="0" containsString="0" containsNumber="1" containsInteger="1" minValue="0" maxValue="2500"/>
    </cacheField>
    <cacheField name="T2" numFmtId="1">
      <sharedItems containsSemiMixedTypes="0" containsString="0" containsNumber="1" containsInteger="1" minValue="0" maxValue="2500"/>
    </cacheField>
    <cacheField name="T3" numFmtId="1">
      <sharedItems containsSemiMixedTypes="0" containsString="0" containsNumber="1" containsInteger="1" minValue="0" maxValue="1750"/>
    </cacheField>
    <cacheField name="T4" numFmtId="0">
      <sharedItems containsSemiMixedTypes="0" containsString="0" containsNumber="1" containsInteger="1" minValue="0" maxValue="17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s v="Citadine Clio"/>
    <n v="180"/>
    <d v="2015-01-01T00:00:00"/>
    <d v="2015-02-15T00:00:00"/>
    <n v="45"/>
    <n v="1000"/>
    <n v="1000"/>
    <n v="0"/>
    <n v="0"/>
    <n v="0"/>
  </r>
  <r>
    <x v="0"/>
    <x v="0"/>
    <s v="Citadine 208"/>
    <n v="180"/>
    <d v="2015-02-15T00:00:00"/>
    <d v="2015-03-28T00:00:00"/>
    <n v="41"/>
    <n v="1000"/>
    <n v="1000"/>
    <n v="0"/>
    <n v="0"/>
    <n v="0"/>
  </r>
  <r>
    <x v="0"/>
    <x v="0"/>
    <s v="Familiale Mercedes"/>
    <n v="300"/>
    <d v="2015-03-28T00:00:00"/>
    <d v="2015-12-30T00:00:00"/>
    <n v="277"/>
    <n v="1750"/>
    <n v="1750"/>
    <n v="1750"/>
    <n v="1750"/>
    <n v="1750"/>
  </r>
  <r>
    <x v="1"/>
    <x v="1"/>
    <s v="Familiale Skoda"/>
    <n v="200"/>
    <d v="2015-01-01T00:00:00"/>
    <d v="2015-08-15T00:00:00"/>
    <n v="226"/>
    <n v="1050"/>
    <n v="1050"/>
    <n v="1050"/>
    <n v="1050"/>
    <n v="0"/>
  </r>
  <r>
    <x v="1"/>
    <x v="1"/>
    <s v="Familiale BMW"/>
    <n v="250"/>
    <d v="2015-08-15T00:00:00"/>
    <d v="2015-09-30T00:00:00"/>
    <n v="46"/>
    <n v="1200"/>
    <n v="0"/>
    <n v="0"/>
    <n v="1200"/>
    <n v="0"/>
  </r>
  <r>
    <x v="1"/>
    <x v="1"/>
    <s v="Petite Citadine"/>
    <n v="100"/>
    <d v="2015-09-30T00:00:00"/>
    <d v="2015-12-31T00:00:00"/>
    <n v="92"/>
    <n v="500"/>
    <n v="0"/>
    <n v="0"/>
    <n v="500"/>
    <n v="500"/>
  </r>
  <r>
    <x v="2"/>
    <x v="2"/>
    <s v="Sport Porsche"/>
    <n v="400"/>
    <d v="2015-01-01T00:00:00"/>
    <d v="2015-06-30T00:00:00"/>
    <n v="180"/>
    <n v="2500"/>
    <n v="2500"/>
    <n v="2500"/>
    <n v="0"/>
    <n v="0"/>
  </r>
  <r>
    <x v="3"/>
    <x v="3"/>
    <s v="Petite Citadine"/>
    <n v="100"/>
    <d v="2015-01-01T00:00:00"/>
    <d v="2015-08-15T00:00:00"/>
    <n v="226"/>
    <n v="500"/>
    <n v="500"/>
    <n v="500"/>
    <n v="500"/>
    <n v="0"/>
  </r>
  <r>
    <x v="3"/>
    <x v="3"/>
    <s v="Petite Citadine"/>
    <n v="120"/>
    <d v="2015-08-15T00:00:00"/>
    <d v="2015-09-30T00:00:00"/>
    <n v="46"/>
    <n v="600"/>
    <n v="0"/>
    <n v="0"/>
    <n v="600"/>
    <n v="0"/>
  </r>
  <r>
    <x v="4"/>
    <x v="4"/>
    <s v="Petite Citadine"/>
    <n v="100"/>
    <d v="2015-01-01T00:00:00"/>
    <d v="2015-02-03T00:00:00"/>
    <n v="33"/>
    <n v="500"/>
    <n v="50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E10" firstHeaderRow="1" firstDataRow="2" firstDataCol="1"/>
  <pivotFields count="12">
    <pivotField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>
      <items count="6">
        <item x="3"/>
        <item x="0"/>
        <item x="2"/>
        <item x="1"/>
        <item x="4"/>
        <item t="default"/>
      </items>
    </pivotField>
    <pivotField compact="0" outline="0" showAll="0"/>
    <pivotField compact="0" outline="0" showAll="0"/>
    <pivotField compact="0" numFmtId="14" outline="0" showAll="0"/>
    <pivotField compact="0" numFmtId="14" outline="0" showAll="0"/>
    <pivotField compact="0" numFmtId="1" outline="0" showAll="0"/>
    <pivotField compact="0" outline="0" showAll="0"/>
    <pivotField dataField="1" compact="0" numFmtId="1" outline="0" showAll="0"/>
    <pivotField dataField="1" compact="0" numFmtId="1" outline="0" showAll="0"/>
    <pivotField dataField="1" compact="0" numFmtId="1" outline="0" showAll="0"/>
    <pivotField dataField="1"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ax de T1" fld="8" subtotal="max" baseField="1" baseItem="3"/>
    <dataField name="Max de T2" fld="9" subtotal="max" baseField="1" baseItem="3"/>
    <dataField name="Max de T3" fld="10" subtotal="max" baseField="1" baseItem="3"/>
    <dataField name="Max de T4" fld="11" subtotal="max" baseField="1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"/>
  <sheetViews>
    <sheetView workbookViewId="0">
      <selection activeCell="A6" sqref="A6"/>
    </sheetView>
  </sheetViews>
  <sheetFormatPr baseColWidth="10" defaultRowHeight="14.5" x14ac:dyDescent="0.35"/>
  <cols>
    <col min="1" max="1" width="17.1796875" bestFit="1" customWidth="1"/>
    <col min="2" max="6" width="9.453125" customWidth="1"/>
  </cols>
  <sheetData>
    <row r="3" spans="1:5" x14ac:dyDescent="0.35">
      <c r="B3" s="19" t="s">
        <v>44</v>
      </c>
    </row>
    <row r="4" spans="1:5" x14ac:dyDescent="0.35">
      <c r="A4" s="19" t="s">
        <v>1</v>
      </c>
      <c r="B4" t="s">
        <v>48</v>
      </c>
      <c r="C4" t="s">
        <v>47</v>
      </c>
      <c r="D4" t="s">
        <v>46</v>
      </c>
      <c r="E4" t="s">
        <v>45</v>
      </c>
    </row>
    <row r="5" spans="1:5" x14ac:dyDescent="0.35">
      <c r="A5" t="s">
        <v>5</v>
      </c>
      <c r="B5" s="20">
        <v>500</v>
      </c>
      <c r="C5" s="20">
        <v>500</v>
      </c>
      <c r="D5" s="20">
        <v>600</v>
      </c>
      <c r="E5" s="20">
        <v>0</v>
      </c>
    </row>
    <row r="6" spans="1:5" x14ac:dyDescent="0.35">
      <c r="A6" t="s">
        <v>2</v>
      </c>
      <c r="B6" s="20">
        <v>1750</v>
      </c>
      <c r="C6" s="20">
        <v>1750</v>
      </c>
      <c r="D6" s="20">
        <v>1750</v>
      </c>
      <c r="E6" s="20">
        <v>1750</v>
      </c>
    </row>
    <row r="7" spans="1:5" x14ac:dyDescent="0.35">
      <c r="A7" t="s">
        <v>4</v>
      </c>
      <c r="B7" s="20">
        <v>2500</v>
      </c>
      <c r="C7" s="20">
        <v>2500</v>
      </c>
      <c r="D7" s="20">
        <v>0</v>
      </c>
      <c r="E7" s="20">
        <v>0</v>
      </c>
    </row>
    <row r="8" spans="1:5" x14ac:dyDescent="0.35">
      <c r="A8" t="s">
        <v>3</v>
      </c>
      <c r="B8" s="20">
        <v>1050</v>
      </c>
      <c r="C8" s="20">
        <v>1050</v>
      </c>
      <c r="D8" s="20">
        <v>1200</v>
      </c>
      <c r="E8" s="20">
        <v>500</v>
      </c>
    </row>
    <row r="9" spans="1:5" x14ac:dyDescent="0.35">
      <c r="A9" t="s">
        <v>6</v>
      </c>
      <c r="B9" s="20">
        <v>500</v>
      </c>
      <c r="C9" s="20">
        <v>0</v>
      </c>
      <c r="D9" s="20">
        <v>0</v>
      </c>
      <c r="E9" s="20">
        <v>0</v>
      </c>
    </row>
    <row r="10" spans="1:5" x14ac:dyDescent="0.35">
      <c r="A10" t="s">
        <v>43</v>
      </c>
      <c r="B10" s="20">
        <v>2500</v>
      </c>
      <c r="C10" s="20">
        <v>2500</v>
      </c>
      <c r="D10" s="20">
        <v>1750</v>
      </c>
      <c r="E10" s="20">
        <v>1750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"/>
  <sheetViews>
    <sheetView tabSelected="1" zoomScale="90" zoomScaleNormal="90" zoomScalePageLayoutView="90" workbookViewId="0">
      <selection activeCell="I4" sqref="I4"/>
    </sheetView>
  </sheetViews>
  <sheetFormatPr baseColWidth="10" defaultRowHeight="14.5" x14ac:dyDescent="0.35"/>
  <cols>
    <col min="3" max="3" width="24.453125" customWidth="1"/>
    <col min="5" max="6" width="10.81640625" customWidth="1"/>
    <col min="7" max="7" width="8.1796875" customWidth="1"/>
    <col min="8" max="8" width="13.6328125" customWidth="1"/>
    <col min="9" max="12" width="13" customWidth="1"/>
  </cols>
  <sheetData>
    <row r="1" spans="1:25" x14ac:dyDescent="0.35">
      <c r="H1" t="s">
        <v>41</v>
      </c>
      <c r="I1" s="18">
        <v>42005</v>
      </c>
      <c r="J1" s="18">
        <v>42095</v>
      </c>
      <c r="K1" s="18">
        <v>42186</v>
      </c>
      <c r="L1" s="18">
        <v>42278</v>
      </c>
      <c r="N1" t="s">
        <v>36</v>
      </c>
    </row>
    <row r="2" spans="1:25" x14ac:dyDescent="0.35">
      <c r="H2" t="s">
        <v>42</v>
      </c>
      <c r="I2" s="18">
        <f t="shared" ref="I2:J2" si="0">J1-1</f>
        <v>42094</v>
      </c>
      <c r="J2" s="18">
        <f t="shared" si="0"/>
        <v>42185</v>
      </c>
      <c r="K2" s="18">
        <f>L1-1</f>
        <v>42277</v>
      </c>
      <c r="L2" s="18">
        <v>42369</v>
      </c>
    </row>
    <row r="3" spans="1:25" s="1" customFormat="1" ht="69" customHeight="1" x14ac:dyDescent="0.35">
      <c r="A3" s="1" t="s">
        <v>0</v>
      </c>
      <c r="B3" s="1" t="s">
        <v>1</v>
      </c>
      <c r="C3" s="1" t="s">
        <v>8</v>
      </c>
      <c r="D3" s="1" t="s">
        <v>7</v>
      </c>
      <c r="E3" s="1" t="s">
        <v>11</v>
      </c>
      <c r="F3" s="1" t="s">
        <v>12</v>
      </c>
      <c r="G3" s="1" t="s">
        <v>24</v>
      </c>
      <c r="H3" s="1" t="s">
        <v>10</v>
      </c>
      <c r="I3" s="1" t="s">
        <v>37</v>
      </c>
      <c r="J3" s="1" t="s">
        <v>38</v>
      </c>
      <c r="K3" s="1" t="s">
        <v>39</v>
      </c>
      <c r="L3" s="1" t="s">
        <v>40</v>
      </c>
    </row>
    <row r="4" spans="1:25" x14ac:dyDescent="0.35">
      <c r="A4" s="2">
        <v>1</v>
      </c>
      <c r="B4" s="2" t="s">
        <v>2</v>
      </c>
      <c r="C4" s="2" t="s">
        <v>13</v>
      </c>
      <c r="D4" s="2">
        <v>180</v>
      </c>
      <c r="E4" s="3">
        <v>42005</v>
      </c>
      <c r="F4" s="3">
        <v>42050</v>
      </c>
      <c r="G4" s="9">
        <f>F4-E4</f>
        <v>45</v>
      </c>
      <c r="H4" s="2">
        <v>1000</v>
      </c>
      <c r="I4" s="16">
        <f>IF(AND($E4&lt;=I$2,$F4&gt;=I$1,$F4-$E4&gt;30,I$2-$E4&gt;30),$H4,0)</f>
        <v>1000</v>
      </c>
      <c r="J4" s="16">
        <f t="shared" ref="J4:L4" si="1">IF(AND($E4&lt;=J$2,$F4&gt;=J$1,$F4-$E4&gt;30,J$2-$E4&gt;30),$H4,0)</f>
        <v>0</v>
      </c>
      <c r="K4" s="16">
        <f t="shared" si="1"/>
        <v>0</v>
      </c>
      <c r="L4" s="16">
        <f t="shared" si="1"/>
        <v>0</v>
      </c>
      <c r="N4" s="17" t="s">
        <v>17</v>
      </c>
      <c r="S4" t="s">
        <v>32</v>
      </c>
    </row>
    <row r="5" spans="1:25" x14ac:dyDescent="0.35">
      <c r="A5" s="2">
        <v>1</v>
      </c>
      <c r="B5" s="2" t="s">
        <v>2</v>
      </c>
      <c r="C5" s="2" t="s">
        <v>14</v>
      </c>
      <c r="D5" s="2">
        <v>180</v>
      </c>
      <c r="E5" s="3">
        <v>42050</v>
      </c>
      <c r="F5" s="3">
        <v>42091</v>
      </c>
      <c r="G5" s="9">
        <f t="shared" ref="G5:G13" si="2">F5-E5</f>
        <v>41</v>
      </c>
      <c r="H5" s="2">
        <v>1000</v>
      </c>
      <c r="I5" s="16">
        <f t="shared" ref="I5:L13" si="3">IF(AND($E5&lt;=I$2,$F5&gt;=I$1,$F5-$E5&gt;30,I$2-$E5&gt;30),$H5,0)</f>
        <v>1000</v>
      </c>
      <c r="J5" s="16">
        <f t="shared" si="3"/>
        <v>0</v>
      </c>
      <c r="K5" s="16">
        <f t="shared" si="3"/>
        <v>0</v>
      </c>
      <c r="L5" s="16">
        <f t="shared" si="3"/>
        <v>0</v>
      </c>
      <c r="N5" s="17" t="s">
        <v>31</v>
      </c>
    </row>
    <row r="6" spans="1:25" x14ac:dyDescent="0.35">
      <c r="A6" s="2">
        <v>1</v>
      </c>
      <c r="B6" s="2" t="s">
        <v>2</v>
      </c>
      <c r="C6" s="2" t="s">
        <v>15</v>
      </c>
      <c r="D6" s="2">
        <v>300</v>
      </c>
      <c r="E6" s="3">
        <v>42091</v>
      </c>
      <c r="F6" s="3">
        <v>42368</v>
      </c>
      <c r="G6" s="9">
        <f t="shared" si="2"/>
        <v>277</v>
      </c>
      <c r="H6" s="2">
        <v>1750</v>
      </c>
      <c r="I6" s="16">
        <f t="shared" si="3"/>
        <v>0</v>
      </c>
      <c r="J6" s="16">
        <f t="shared" si="3"/>
        <v>1750</v>
      </c>
      <c r="K6" s="16">
        <f t="shared" si="3"/>
        <v>1750</v>
      </c>
      <c r="L6" s="16">
        <f t="shared" si="3"/>
        <v>1750</v>
      </c>
      <c r="N6" s="17" t="s">
        <v>34</v>
      </c>
    </row>
    <row r="7" spans="1:25" x14ac:dyDescent="0.35">
      <c r="A7" s="12">
        <v>2</v>
      </c>
      <c r="B7" s="12" t="s">
        <v>3</v>
      </c>
      <c r="C7" s="12" t="s">
        <v>16</v>
      </c>
      <c r="D7" s="12">
        <v>200</v>
      </c>
      <c r="E7" s="13">
        <v>42005</v>
      </c>
      <c r="F7" s="13">
        <v>42231</v>
      </c>
      <c r="G7" s="14">
        <f t="shared" si="2"/>
        <v>226</v>
      </c>
      <c r="H7" s="12">
        <v>1050</v>
      </c>
      <c r="I7" s="16">
        <f t="shared" si="3"/>
        <v>1050</v>
      </c>
      <c r="J7" s="16">
        <f t="shared" si="3"/>
        <v>1050</v>
      </c>
      <c r="K7" s="16">
        <f t="shared" si="3"/>
        <v>1050</v>
      </c>
      <c r="L7" s="16">
        <f t="shared" si="3"/>
        <v>0</v>
      </c>
      <c r="N7" s="17" t="s">
        <v>18</v>
      </c>
      <c r="S7" t="s">
        <v>19</v>
      </c>
    </row>
    <row r="8" spans="1:25" x14ac:dyDescent="0.35">
      <c r="A8" s="12">
        <v>2</v>
      </c>
      <c r="B8" s="12" t="s">
        <v>3</v>
      </c>
      <c r="C8" s="12" t="s">
        <v>20</v>
      </c>
      <c r="D8" s="12">
        <v>250</v>
      </c>
      <c r="E8" s="13">
        <v>42231</v>
      </c>
      <c r="F8" s="13">
        <v>42277</v>
      </c>
      <c r="G8" s="14">
        <f t="shared" si="2"/>
        <v>46</v>
      </c>
      <c r="H8" s="12">
        <v>1200</v>
      </c>
      <c r="I8" s="16">
        <f t="shared" si="3"/>
        <v>0</v>
      </c>
      <c r="J8" s="16">
        <f t="shared" si="3"/>
        <v>0</v>
      </c>
      <c r="K8" s="16">
        <f t="shared" si="3"/>
        <v>1200</v>
      </c>
      <c r="L8" s="16">
        <f t="shared" si="3"/>
        <v>0</v>
      </c>
      <c r="N8" s="17" t="s">
        <v>35</v>
      </c>
    </row>
    <row r="9" spans="1:25" x14ac:dyDescent="0.35">
      <c r="A9" s="12">
        <v>2</v>
      </c>
      <c r="B9" s="12" t="s">
        <v>3</v>
      </c>
      <c r="C9" s="12" t="s">
        <v>9</v>
      </c>
      <c r="D9" s="12">
        <v>100</v>
      </c>
      <c r="E9" s="13">
        <v>42277</v>
      </c>
      <c r="F9" s="13">
        <v>42369</v>
      </c>
      <c r="G9" s="14">
        <f t="shared" si="2"/>
        <v>92</v>
      </c>
      <c r="H9" s="12">
        <v>500</v>
      </c>
      <c r="I9" s="16">
        <f t="shared" si="3"/>
        <v>0</v>
      </c>
      <c r="J9" s="16">
        <f t="shared" si="3"/>
        <v>0</v>
      </c>
      <c r="K9" s="16">
        <f t="shared" si="3"/>
        <v>0</v>
      </c>
      <c r="L9" s="16">
        <f t="shared" si="3"/>
        <v>500</v>
      </c>
      <c r="N9" s="17" t="s">
        <v>33</v>
      </c>
    </row>
    <row r="10" spans="1:25" x14ac:dyDescent="0.35">
      <c r="A10" s="7">
        <v>3</v>
      </c>
      <c r="B10" s="7" t="s">
        <v>4</v>
      </c>
      <c r="C10" s="7" t="s">
        <v>22</v>
      </c>
      <c r="D10" s="7">
        <v>400</v>
      </c>
      <c r="E10" s="10">
        <v>42005</v>
      </c>
      <c r="F10" s="10">
        <v>42185</v>
      </c>
      <c r="G10" s="11">
        <f t="shared" si="2"/>
        <v>180</v>
      </c>
      <c r="H10" s="7">
        <v>2500</v>
      </c>
      <c r="I10" s="16">
        <f t="shared" si="3"/>
        <v>2500</v>
      </c>
      <c r="J10" s="16">
        <f t="shared" si="3"/>
        <v>2500</v>
      </c>
      <c r="K10" s="16">
        <f t="shared" si="3"/>
        <v>0</v>
      </c>
      <c r="L10" s="16">
        <f t="shared" si="3"/>
        <v>0</v>
      </c>
      <c r="N10" s="17" t="s">
        <v>21</v>
      </c>
    </row>
    <row r="11" spans="1:25" x14ac:dyDescent="0.35">
      <c r="A11" s="4">
        <v>4</v>
      </c>
      <c r="B11" s="4" t="s">
        <v>5</v>
      </c>
      <c r="C11" s="4" t="s">
        <v>9</v>
      </c>
      <c r="D11" s="4">
        <v>100</v>
      </c>
      <c r="E11" s="5">
        <v>42005</v>
      </c>
      <c r="F11" s="5">
        <v>42231</v>
      </c>
      <c r="G11" s="16">
        <f t="shared" si="2"/>
        <v>226</v>
      </c>
      <c r="H11" s="4">
        <v>500</v>
      </c>
      <c r="I11" s="16">
        <f t="shared" si="3"/>
        <v>500</v>
      </c>
      <c r="J11" s="16">
        <f t="shared" si="3"/>
        <v>500</v>
      </c>
      <c r="K11" s="16">
        <f t="shared" si="3"/>
        <v>500</v>
      </c>
      <c r="L11" s="16">
        <f t="shared" si="3"/>
        <v>0</v>
      </c>
      <c r="N11" s="17"/>
    </row>
    <row r="12" spans="1:25" x14ac:dyDescent="0.35">
      <c r="A12" s="4">
        <v>4</v>
      </c>
      <c r="B12" s="4" t="s">
        <v>5</v>
      </c>
      <c r="C12" s="4" t="s">
        <v>9</v>
      </c>
      <c r="D12" s="4">
        <v>120</v>
      </c>
      <c r="E12" s="5">
        <v>42231</v>
      </c>
      <c r="F12" s="5">
        <v>42277</v>
      </c>
      <c r="G12" s="16">
        <f t="shared" si="2"/>
        <v>46</v>
      </c>
      <c r="H12" s="4">
        <v>600</v>
      </c>
      <c r="I12" s="16">
        <f t="shared" si="3"/>
        <v>0</v>
      </c>
      <c r="J12" s="16">
        <f t="shared" si="3"/>
        <v>0</v>
      </c>
      <c r="K12" s="16">
        <f t="shared" si="3"/>
        <v>600</v>
      </c>
      <c r="L12" s="16">
        <f t="shared" si="3"/>
        <v>0</v>
      </c>
      <c r="N12" s="17" t="s">
        <v>23</v>
      </c>
    </row>
    <row r="13" spans="1:25" x14ac:dyDescent="0.35">
      <c r="A13" s="6">
        <v>5</v>
      </c>
      <c r="B13" s="6" t="s">
        <v>6</v>
      </c>
      <c r="C13" s="6" t="s">
        <v>9</v>
      </c>
      <c r="D13" s="6">
        <v>100</v>
      </c>
      <c r="E13" s="8">
        <v>42019</v>
      </c>
      <c r="F13" s="8">
        <v>42284</v>
      </c>
      <c r="G13" s="15">
        <f t="shared" si="2"/>
        <v>265</v>
      </c>
      <c r="H13" s="6">
        <v>500</v>
      </c>
      <c r="I13" s="16">
        <f t="shared" si="3"/>
        <v>500</v>
      </c>
      <c r="J13" s="16">
        <f t="shared" si="3"/>
        <v>500</v>
      </c>
      <c r="K13" s="16">
        <f t="shared" si="3"/>
        <v>500</v>
      </c>
      <c r="L13" s="16">
        <f t="shared" si="3"/>
        <v>500</v>
      </c>
      <c r="N13" s="21" t="s">
        <v>49</v>
      </c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x14ac:dyDescent="0.35"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8" spans="3:4" x14ac:dyDescent="0.35">
      <c r="D18" t="s">
        <v>30</v>
      </c>
    </row>
    <row r="19" spans="3:4" x14ac:dyDescent="0.35">
      <c r="C19" t="s">
        <v>25</v>
      </c>
      <c r="D19">
        <v>0</v>
      </c>
    </row>
    <row r="20" spans="3:4" x14ac:dyDescent="0.35">
      <c r="C20" t="s">
        <v>26</v>
      </c>
      <c r="D20">
        <v>1</v>
      </c>
    </row>
    <row r="21" spans="3:4" x14ac:dyDescent="0.35">
      <c r="C21" t="s">
        <v>27</v>
      </c>
      <c r="D21">
        <v>2</v>
      </c>
    </row>
    <row r="22" spans="3:4" x14ac:dyDescent="0.35">
      <c r="C22" t="s">
        <v>28</v>
      </c>
      <c r="D22">
        <v>3</v>
      </c>
    </row>
    <row r="23" spans="3:4" x14ac:dyDescent="0.35">
      <c r="C23" t="s">
        <v>29</v>
      </c>
      <c r="D23">
        <v>4</v>
      </c>
    </row>
  </sheetData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Melchior, Lionel</dc:creator>
  <cp:lastModifiedBy>Michel</cp:lastModifiedBy>
  <dcterms:created xsi:type="dcterms:W3CDTF">2016-11-25T15:44:48Z</dcterms:created>
  <dcterms:modified xsi:type="dcterms:W3CDTF">2016-11-26T15:00:05Z</dcterms:modified>
</cp:coreProperties>
</file>