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50" activeTab="1"/>
  </bookViews>
  <sheets>
    <sheet name="Groupes" sheetId="7" r:id="rId1"/>
    <sheet name="TCD" sheetId="5" r:id="rId2"/>
    <sheet name="Ecarts" sheetId="6" r:id="rId3"/>
  </sheet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6" l="1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B2" i="6"/>
  <c r="B6" i="6"/>
  <c r="B10" i="6"/>
  <c r="B14" i="6"/>
  <c r="B18" i="6"/>
  <c r="B22" i="6"/>
  <c r="B26" i="6"/>
  <c r="B17" i="6"/>
  <c r="B3" i="6"/>
  <c r="B7" i="6"/>
  <c r="B11" i="6"/>
  <c r="B15" i="6"/>
  <c r="B19" i="6"/>
  <c r="B23" i="6"/>
  <c r="B5" i="6"/>
  <c r="B13" i="6"/>
  <c r="B25" i="6"/>
  <c r="B4" i="6"/>
  <c r="B8" i="6"/>
  <c r="B12" i="6"/>
  <c r="B16" i="6"/>
  <c r="B20" i="6"/>
  <c r="B24" i="6"/>
  <c r="B9" i="6"/>
  <c r="B21" i="6"/>
  <c r="C2" i="6"/>
  <c r="C6" i="6"/>
  <c r="C18" i="6"/>
  <c r="C26" i="6"/>
  <c r="C3" i="6"/>
  <c r="C7" i="6"/>
  <c r="C11" i="6"/>
  <c r="C15" i="6"/>
  <c r="C19" i="6"/>
  <c r="C23" i="6"/>
  <c r="C4" i="6"/>
  <c r="C8" i="6"/>
  <c r="C12" i="6"/>
  <c r="C16" i="6"/>
  <c r="C20" i="6"/>
  <c r="C24" i="6"/>
  <c r="C5" i="6"/>
  <c r="C9" i="6"/>
  <c r="C13" i="6"/>
  <c r="C17" i="6"/>
  <c r="C21" i="6"/>
  <c r="C25" i="6"/>
  <c r="C10" i="6"/>
  <c r="C14" i="6"/>
  <c r="C22" i="6"/>
</calcChain>
</file>

<file path=xl/sharedStrings.xml><?xml version="1.0" encoding="utf-8"?>
<sst xmlns="http://schemas.openxmlformats.org/spreadsheetml/2006/main" count="176" uniqueCount="59">
  <si>
    <t>Groupe</t>
  </si>
  <si>
    <t>N° ticket</t>
  </si>
  <si>
    <t>Nom</t>
  </si>
  <si>
    <t>Parrain</t>
  </si>
  <si>
    <t>ID</t>
  </si>
  <si>
    <t>Date entrée</t>
  </si>
  <si>
    <t>Date sortie</t>
  </si>
  <si>
    <t>Groupe 1</t>
  </si>
  <si>
    <t>Jean</t>
  </si>
  <si>
    <t>Jacques</t>
  </si>
  <si>
    <t>Gérard</t>
  </si>
  <si>
    <t>Gabriel</t>
  </si>
  <si>
    <t>Thomas</t>
  </si>
  <si>
    <t>Marie</t>
  </si>
  <si>
    <t>Nicolas</t>
  </si>
  <si>
    <t>Pierre</t>
  </si>
  <si>
    <t>Didier</t>
  </si>
  <si>
    <t>Sophie</t>
  </si>
  <si>
    <t>François</t>
  </si>
  <si>
    <t>Patrick</t>
  </si>
  <si>
    <t>Armand</t>
  </si>
  <si>
    <t>Sylvie</t>
  </si>
  <si>
    <t>Guy</t>
  </si>
  <si>
    <t>Hugues</t>
  </si>
  <si>
    <t>Alain</t>
  </si>
  <si>
    <t>Joel</t>
  </si>
  <si>
    <t>Francis</t>
  </si>
  <si>
    <t>AAAAA</t>
  </si>
  <si>
    <t>DSFDSGSG</t>
  </si>
  <si>
    <t>PFDMFL</t>
  </si>
  <si>
    <t>BBBBB</t>
  </si>
  <si>
    <t>TTTTTT</t>
  </si>
  <si>
    <t>FFFFFFF</t>
  </si>
  <si>
    <t>QQQQQQ</t>
  </si>
  <si>
    <t>PMLHLHKGH</t>
  </si>
  <si>
    <t>RRRRRR</t>
  </si>
  <si>
    <t>POLHJNDH</t>
  </si>
  <si>
    <t>VVVVVVVV</t>
  </si>
  <si>
    <t>EEEEEEEEE</t>
  </si>
  <si>
    <t>LLLLLLLLLLLL</t>
  </si>
  <si>
    <t>GHKGHFB</t>
  </si>
  <si>
    <t>ZREZTGEZEFEZ</t>
  </si>
  <si>
    <t>ILIKUKUK</t>
  </si>
  <si>
    <t>PTOPTOYTPY</t>
  </si>
  <si>
    <t>Groupe 2</t>
  </si>
  <si>
    <t>Arthur</t>
  </si>
  <si>
    <t>Franck</t>
  </si>
  <si>
    <t>Pauline</t>
  </si>
  <si>
    <t>Carole</t>
  </si>
  <si>
    <t>Benoit</t>
  </si>
  <si>
    <t>Neils</t>
  </si>
  <si>
    <t>OOOOOOO</t>
  </si>
  <si>
    <t>Étiquettes de colonnes</t>
  </si>
  <si>
    <t>Total général</t>
  </si>
  <si>
    <t>Max de Date entrée</t>
  </si>
  <si>
    <t>Min de Date sortie</t>
  </si>
  <si>
    <t>Ecart entrée groupe 2 - sortie groupe 1</t>
  </si>
  <si>
    <t>Sortie Groupe 1</t>
  </si>
  <si>
    <t>Entrée Groupe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</si>
</sst>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11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/>
    <xf numFmtId="14" fontId="1" fillId="0" borderId="0" xfId="0" applyNumberFormat="1" applyFont="1" applyFill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pivotButton="1" applyNumberFormat="1"/>
    <xf numFmtId="14" fontId="0" fillId="0" borderId="0" xfId="0" applyNumberFormat="1" applyAlignment="1">
      <alignment horizontal="left"/>
    </xf>
    <xf numFmtId="0" fontId="1" fillId="0" borderId="0" xfId="0" applyFont="1"/>
    <xf numFmtId="0" fontId="2" fillId="2" borderId="0" xfId="0" applyFont="1" applyFill="1"/>
    <xf numFmtId="14" fontId="1" fillId="0" borderId="0" xfId="0" applyNumberFormat="1" applyFont="1"/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</dxf>
    <dxf>
      <numFmt numFmtId="0" formatCode="General"/>
    </dxf>
    <dxf>
      <numFmt numFmtId="19" formatCode="dd/mm/yyyy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JeuDonneesTes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897.377558333334" createdVersion="5" refreshedVersion="5" minRefreshableVersion="3" recordCount="52">
  <cacheSource type="worksheet">
    <worksheetSource name="Tableau1" r:id="rId2"/>
  </cacheSource>
  <cacheFields count="7">
    <cacheField name="Groupe" numFmtId="0">
      <sharedItems count="2">
        <s v="Groupe 1"/>
        <s v="Groupe 2"/>
      </sharedItems>
    </cacheField>
    <cacheField name="N° ticket" numFmtId="0">
      <sharedItems containsSemiMixedTypes="0" containsString="0" containsNumber="1" containsInteger="1" minValue="5" maxValue="98989248"/>
    </cacheField>
    <cacheField name="Nom" numFmtId="0">
      <sharedItems/>
    </cacheField>
    <cacheField name="Parrain" numFmtId="0">
      <sharedItems/>
    </cacheField>
    <cacheField name="ID" numFmtId="0">
      <sharedItems containsSemiMixedTypes="0" containsString="0" containsNumber="1" containsInteger="1" minValue="22" maxValue="98142056" count="25">
        <n v="4928"/>
        <n v="5535"/>
        <n v="5728"/>
        <n v="12059"/>
        <n v="12205"/>
        <n v="13352"/>
        <n v="13436"/>
        <n v="17949"/>
        <n v="18571"/>
        <n v="19147"/>
        <n v="19549"/>
        <n v="19846"/>
        <n v="20788"/>
        <n v="21882"/>
        <n v="25197"/>
        <n v="25731"/>
        <n v="28693"/>
        <n v="28762"/>
        <n v="29202"/>
        <n v="22"/>
        <n v="85155"/>
        <n v="68410"/>
        <n v="88888888"/>
        <n v="9879878"/>
        <n v="98142056"/>
      </sharedItems>
    </cacheField>
    <cacheField name="Date entrée" numFmtId="14">
      <sharedItems containsSemiMixedTypes="0" containsNonDate="0" containsDate="1" containsString="0" minDate="2015-01-01T00:00:00" maxDate="2021-01-02T00:00:00" count="16">
        <d v="2018-01-01T00:00:00"/>
        <d v="2016-01-01T00:00:00"/>
        <d v="2017-01-01T00:00:00"/>
        <d v="2019-01-01T00:00:00"/>
        <d v="2018-02-05T00:00:00"/>
        <d v="2020-01-01T00:00:00"/>
        <d v="2020-03-06T00:00:00"/>
        <d v="2020-12-12T00:00:00"/>
        <d v="2021-01-01T00:00:00"/>
        <d v="2019-01-05T00:00:00"/>
        <d v="2019-02-01T00:00:00"/>
        <d v="2015-01-15T00:00:00"/>
        <d v="2019-10-01T00:00:00"/>
        <d v="2020-05-01T00:00:00"/>
        <d v="2015-01-01T00:00:00"/>
        <d v="2019-12-02T00:00:00"/>
      </sharedItems>
    </cacheField>
    <cacheField name="Date sortie" numFmtId="14">
      <sharedItems containsNonDate="0" containsDate="1" containsString="0" containsBlank="1" minDate="2016-01-02T00:00:00" maxDate="2021-01-03T00:00:00" count="18">
        <d v="2020-01-01T00:00:00"/>
        <d v="2019-01-01T00:00:00"/>
        <d v="2018-01-01T00:00:00"/>
        <d v="2019-04-15T00:00:00"/>
        <d v="2017-07-01T00:00:00"/>
        <d v="2017-01-01T00:00:00"/>
        <d v="2017-08-31T00:00:00"/>
        <d v="2019-12-31T00:00:00"/>
        <d v="2020-02-05T00:00:00"/>
        <d v="2016-09-08T00:00:00"/>
        <d v="2018-01-13T00:00:00"/>
        <d v="2019-04-29T00:00:00"/>
        <d v="2016-01-02T00:00:00"/>
        <m/>
        <d v="2020-01-02T00:00:00"/>
        <d v="2021-01-02T00:00:00"/>
        <d v="2019-02-02T00:00:00"/>
        <d v="2020-12-0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n v="101"/>
    <s v="Jean"/>
    <s v="AAAAA"/>
    <x v="0"/>
    <x v="0"/>
    <x v="0"/>
  </r>
  <r>
    <x v="0"/>
    <n v="366"/>
    <s v="Jacques"/>
    <s v="DSFDSGSG"/>
    <x v="1"/>
    <x v="0"/>
    <x v="1"/>
  </r>
  <r>
    <x v="0"/>
    <n v="1988"/>
    <s v="Gérard"/>
    <s v="PFDMFL"/>
    <x v="2"/>
    <x v="1"/>
    <x v="2"/>
  </r>
  <r>
    <x v="0"/>
    <n v="4562"/>
    <s v="Gabriel"/>
    <s v="BBBBB"/>
    <x v="3"/>
    <x v="1"/>
    <x v="1"/>
  </r>
  <r>
    <x v="0"/>
    <n v="5549"/>
    <s v="Thomas"/>
    <s v="TTTTTT"/>
    <x v="4"/>
    <x v="1"/>
    <x v="3"/>
  </r>
  <r>
    <x v="0"/>
    <n v="15814"/>
    <s v="Marie"/>
    <s v="FFFFFFF"/>
    <x v="5"/>
    <x v="1"/>
    <x v="4"/>
  </r>
  <r>
    <x v="0"/>
    <n v="151"/>
    <s v="Nicolas"/>
    <s v="QQQQQQ"/>
    <x v="6"/>
    <x v="1"/>
    <x v="5"/>
  </r>
  <r>
    <x v="0"/>
    <n v="152"/>
    <s v="Nicolas"/>
    <s v="PMLHLHKGH"/>
    <x v="6"/>
    <x v="0"/>
    <x v="1"/>
  </r>
  <r>
    <x v="0"/>
    <n v="10"/>
    <s v="Pierre"/>
    <s v="BBBBB"/>
    <x v="7"/>
    <x v="0"/>
    <x v="0"/>
  </r>
  <r>
    <x v="0"/>
    <n v="2585"/>
    <s v="Didier"/>
    <s v="RRRRRR"/>
    <x v="8"/>
    <x v="1"/>
    <x v="6"/>
  </r>
  <r>
    <x v="0"/>
    <n v="2586"/>
    <s v="Didier"/>
    <s v="POLHJNDH"/>
    <x v="8"/>
    <x v="2"/>
    <x v="1"/>
  </r>
  <r>
    <x v="0"/>
    <n v="7477"/>
    <s v="Sophie"/>
    <s v="VVVVVVVV"/>
    <x v="9"/>
    <x v="1"/>
    <x v="1"/>
  </r>
  <r>
    <x v="0"/>
    <n v="7478"/>
    <s v="Sophie"/>
    <s v="EEEEEEEEE"/>
    <x v="9"/>
    <x v="3"/>
    <x v="7"/>
  </r>
  <r>
    <x v="0"/>
    <n v="32"/>
    <s v="François"/>
    <s v="EEEEEEEEE"/>
    <x v="10"/>
    <x v="4"/>
    <x v="8"/>
  </r>
  <r>
    <x v="0"/>
    <n v="498"/>
    <s v="Patrick"/>
    <s v="PMLHLHKGH"/>
    <x v="11"/>
    <x v="0"/>
    <x v="1"/>
  </r>
  <r>
    <x v="0"/>
    <n v="9999"/>
    <s v="Armand"/>
    <s v="LLLLLLLLLLLL"/>
    <x v="12"/>
    <x v="1"/>
    <x v="5"/>
  </r>
  <r>
    <x v="0"/>
    <n v="10000"/>
    <s v="Armand"/>
    <s v="GHKGHFB"/>
    <x v="12"/>
    <x v="0"/>
    <x v="0"/>
  </r>
  <r>
    <x v="0"/>
    <n v="21"/>
    <s v="Sylvie"/>
    <s v="ZREZTGEZEFEZ"/>
    <x v="13"/>
    <x v="1"/>
    <x v="0"/>
  </r>
  <r>
    <x v="0"/>
    <n v="22"/>
    <s v="Sylvie"/>
    <s v="ZREZTGEZEFEZ"/>
    <x v="13"/>
    <x v="5"/>
    <x v="0"/>
  </r>
  <r>
    <x v="0"/>
    <n v="98898"/>
    <s v="Guy"/>
    <s v="ILIKUKUK"/>
    <x v="14"/>
    <x v="1"/>
    <x v="2"/>
  </r>
  <r>
    <x v="0"/>
    <n v="98899"/>
    <s v="Guy"/>
    <s v="TTTTTT"/>
    <x v="14"/>
    <x v="0"/>
    <x v="1"/>
  </r>
  <r>
    <x v="0"/>
    <n v="5"/>
    <s v="Hugues"/>
    <s v="TTTTTT"/>
    <x v="15"/>
    <x v="1"/>
    <x v="9"/>
  </r>
  <r>
    <x v="0"/>
    <n v="6"/>
    <s v="Hugues"/>
    <s v="PTOPTOYTPY"/>
    <x v="15"/>
    <x v="2"/>
    <x v="10"/>
  </r>
  <r>
    <x v="0"/>
    <n v="32323"/>
    <s v="Alain"/>
    <s v="PFDMFL"/>
    <x v="16"/>
    <x v="1"/>
    <x v="5"/>
  </r>
  <r>
    <x v="0"/>
    <n v="584856"/>
    <s v="Joel"/>
    <s v="BBBBB"/>
    <x v="17"/>
    <x v="1"/>
    <x v="5"/>
  </r>
  <r>
    <x v="0"/>
    <n v="48454"/>
    <s v="Francis"/>
    <s v="PFDMFL"/>
    <x v="18"/>
    <x v="1"/>
    <x v="11"/>
  </r>
  <r>
    <x v="1"/>
    <n v="78"/>
    <s v="Arthur"/>
    <s v="PFDMFL"/>
    <x v="19"/>
    <x v="1"/>
    <x v="12"/>
  </r>
  <r>
    <x v="1"/>
    <n v="79"/>
    <s v="Arthur"/>
    <s v="PFDMFL"/>
    <x v="19"/>
    <x v="0"/>
    <x v="13"/>
  </r>
  <r>
    <x v="1"/>
    <n v="5435"/>
    <s v="Didier"/>
    <s v="POLHJNDH"/>
    <x v="8"/>
    <x v="3"/>
    <x v="14"/>
  </r>
  <r>
    <x v="1"/>
    <n v="5436"/>
    <s v="Didier"/>
    <s v="POLHJNDH"/>
    <x v="8"/>
    <x v="6"/>
    <x v="13"/>
  </r>
  <r>
    <x v="1"/>
    <n v="36541614"/>
    <s v="Nicolas"/>
    <s v="QQQQQQ"/>
    <x v="6"/>
    <x v="5"/>
    <x v="13"/>
  </r>
  <r>
    <x v="1"/>
    <n v="517817"/>
    <s v="Sophie"/>
    <s v="EEEEEEEEE"/>
    <x v="9"/>
    <x v="7"/>
    <x v="13"/>
  </r>
  <r>
    <x v="1"/>
    <n v="449849"/>
    <s v="Armand"/>
    <s v="GHKGHFB"/>
    <x v="12"/>
    <x v="8"/>
    <x v="15"/>
  </r>
  <r>
    <x v="1"/>
    <n v="1789918"/>
    <s v="Franck"/>
    <s v="OOOOOOO"/>
    <x v="20"/>
    <x v="1"/>
    <x v="0"/>
  </r>
  <r>
    <x v="1"/>
    <n v="987128"/>
    <s v="Guy"/>
    <s v="TTTTTT"/>
    <x v="14"/>
    <x v="9"/>
    <x v="13"/>
  </r>
  <r>
    <x v="1"/>
    <n v="464024"/>
    <s v="Hugues"/>
    <s v="PFDMFL"/>
    <x v="15"/>
    <x v="10"/>
    <x v="16"/>
  </r>
  <r>
    <x v="1"/>
    <n v="464025"/>
    <s v="Hugues"/>
    <s v="PFDMFL"/>
    <x v="15"/>
    <x v="5"/>
    <x v="13"/>
  </r>
  <r>
    <x v="1"/>
    <n v="55"/>
    <s v="Pauline"/>
    <s v="BBBBB"/>
    <x v="21"/>
    <x v="11"/>
    <x v="5"/>
  </r>
  <r>
    <x v="1"/>
    <n v="56"/>
    <s v="Pauline"/>
    <s v="PMLHLHKGH"/>
    <x v="21"/>
    <x v="12"/>
    <x v="13"/>
  </r>
  <r>
    <x v="1"/>
    <n v="178"/>
    <s v="Joel"/>
    <s v="BBBBB"/>
    <x v="17"/>
    <x v="5"/>
    <x v="13"/>
  </r>
  <r>
    <x v="1"/>
    <n v="56149"/>
    <s v="Pierre"/>
    <s v="BBBBB"/>
    <x v="7"/>
    <x v="13"/>
    <x v="13"/>
  </r>
  <r>
    <x v="1"/>
    <n v="781"/>
    <s v="Francis"/>
    <s v="PFDMFL"/>
    <x v="18"/>
    <x v="5"/>
    <x v="13"/>
  </r>
  <r>
    <x v="1"/>
    <n v="74484"/>
    <s v="Carole"/>
    <s v="TTTTTT"/>
    <x v="22"/>
    <x v="2"/>
    <x v="13"/>
  </r>
  <r>
    <x v="1"/>
    <n v="78968"/>
    <s v="Benoit"/>
    <s v="ZREZTGEZEFEZ"/>
    <x v="23"/>
    <x v="14"/>
    <x v="13"/>
  </r>
  <r>
    <x v="1"/>
    <n v="564"/>
    <s v="Patrick"/>
    <s v="ZREZTGEZEFEZ"/>
    <x v="11"/>
    <x v="15"/>
    <x v="17"/>
  </r>
  <r>
    <x v="1"/>
    <n v="565"/>
    <s v="Patrick"/>
    <s v="PMLHLHKGH"/>
    <x v="11"/>
    <x v="8"/>
    <x v="13"/>
  </r>
  <r>
    <x v="1"/>
    <n v="98989248"/>
    <s v="Neils"/>
    <s v="AAAAA"/>
    <x v="24"/>
    <x v="3"/>
    <x v="13"/>
  </r>
  <r>
    <x v="1"/>
    <n v="681496"/>
    <s v="Alain"/>
    <s v="PFDMFL"/>
    <x v="16"/>
    <x v="5"/>
    <x v="13"/>
  </r>
  <r>
    <x v="1"/>
    <n v="3778378"/>
    <s v="Marie"/>
    <s v="FFFFFFF"/>
    <x v="5"/>
    <x v="2"/>
    <x v="2"/>
  </r>
  <r>
    <x v="1"/>
    <n v="7243789"/>
    <s v="Marie"/>
    <s v="DSFDSGSG"/>
    <x v="5"/>
    <x v="5"/>
    <x v="13"/>
  </r>
  <r>
    <x v="1"/>
    <n v="3783783"/>
    <s v="Gérard"/>
    <s v="AAAAA"/>
    <x v="2"/>
    <x v="3"/>
    <x v="14"/>
  </r>
  <r>
    <x v="1"/>
    <n v="783783"/>
    <s v="Sylvie"/>
    <s v="ZREZTGEZEFEZ"/>
    <x v="13"/>
    <x v="8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 rowHeaderCaption="ID">
  <location ref="A3:E31" firstHeaderRow="1" firstDataRow="3" firstDataCol="1"/>
  <pivotFields count="7">
    <pivotField axis="axisCol" showAll="0">
      <items count="3">
        <item x="0"/>
        <item x="1"/>
        <item t="default"/>
      </items>
    </pivotField>
    <pivotField showAll="0"/>
    <pivotField showAll="0"/>
    <pivotField showAll="0"/>
    <pivotField axis="axisRow" showAll="0">
      <items count="26">
        <item x="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1"/>
        <item x="20"/>
        <item x="23"/>
        <item x="22"/>
        <item x="24"/>
        <item t="default"/>
      </items>
    </pivotField>
    <pivotField dataField="1" numFmtId="14" showAll="0">
      <items count="17">
        <item x="14"/>
        <item x="11"/>
        <item x="1"/>
        <item x="2"/>
        <item x="0"/>
        <item x="4"/>
        <item x="3"/>
        <item x="9"/>
        <item x="10"/>
        <item x="12"/>
        <item x="15"/>
        <item x="5"/>
        <item x="6"/>
        <item x="13"/>
        <item x="7"/>
        <item x="8"/>
        <item t="default"/>
      </items>
    </pivotField>
    <pivotField dataField="1" showAll="0">
      <items count="19">
        <item x="12"/>
        <item x="9"/>
        <item x="5"/>
        <item x="4"/>
        <item x="6"/>
        <item x="2"/>
        <item x="10"/>
        <item x="1"/>
        <item x="16"/>
        <item x="3"/>
        <item x="11"/>
        <item x="7"/>
        <item x="0"/>
        <item x="14"/>
        <item x="8"/>
        <item x="17"/>
        <item x="15"/>
        <item x="13"/>
        <item t="default"/>
      </items>
    </pivotField>
  </pivotFields>
  <rowFields count="1">
    <field x="4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2">
    <field x="0"/>
    <field x="-2"/>
  </colFields>
  <colItems count="4">
    <i>
      <x/>
      <x/>
    </i>
    <i r="1" i="1">
      <x v="1"/>
    </i>
    <i>
      <x v="1"/>
      <x/>
    </i>
    <i r="1" i="1">
      <x v="1"/>
    </i>
  </colItems>
  <dataFields count="2">
    <dataField name="Max de Date entrée" fld="5" subtotal="max" baseField="4" baseItem="0"/>
    <dataField name="Min de Date sortie" fld="6" subtotal="min" baseField="4" baseItem="0"/>
  </dataFields>
  <formats count="4">
    <format dxfId="16">
      <pivotArea outline="0" collapsedLevelsAreSubtotals="1" fieldPosition="0"/>
    </format>
    <format dxfId="15">
      <pivotArea dataOnly="0" labelOnly="1" fieldPosition="0">
        <references count="1">
          <reference field="0" count="0"/>
        </references>
      </pivotArea>
    </format>
    <format dxfId="14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0"/>
          </reference>
        </references>
      </pivotArea>
    </format>
    <format dxfId="13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53" totalsRowShown="0" headerRowDxfId="8" dataDxfId="7">
  <autoFilter ref="A1:G53"/>
  <tableColumns count="7">
    <tableColumn id="1" name="Groupe" dataDxfId="6"/>
    <tableColumn id="2" name="N° ticket" dataDxfId="5"/>
    <tableColumn id="3" name="Nom" dataDxfId="4"/>
    <tableColumn id="4" name="Parrain" dataDxfId="3"/>
    <tableColumn id="5" name="ID" dataDxfId="2"/>
    <tableColumn id="6" name="Date entrée" dataDxfId="1"/>
    <tableColumn id="7" name="Date sortie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26" totalsRowShown="0">
  <autoFilter ref="A1:D26"/>
  <tableColumns count="4">
    <tableColumn id="1" name="ID" dataDxfId="12"/>
    <tableColumn id="3" name="Sortie Groupe 1" dataDxfId="11">
      <calculatedColumnFormula>GETPIVOTDATA("Max de Date entrée",TCD!$A$3,"Groupe","Groupe 1","ID",Tableau2[[#This Row],[ID]])</calculatedColumnFormula>
    </tableColumn>
    <tableColumn id="4" name="Entrée Groupe 2" dataDxfId="10">
      <calculatedColumnFormula>GETPIVOTDATA("Min de Date sortie",TCD!$A$3,"Groupe","Groupe 2","ID",Tableau2[[#This Row],[ID]])</calculatedColumnFormula>
    </tableColumn>
    <tableColumn id="2" name="Ecart entrée groupe 2 - sortie groupe 1" dataDxfId="9">
      <calculatedColumnFormula>IF(AND(Tableau2[[#This Row],[Sortie Groupe 1]]&lt;&gt;0,Tableau2[[#This Row],[Entrée Groupe 2]]&lt;&gt;0),Tableau2[[#This Row],[Entrée Groupe 2]]-Tableau2[[#This Row],[Sortie Groupe 1]],0)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workbookViewId="0">
      <selection activeCell="I15" sqref="I15"/>
    </sheetView>
  </sheetViews>
  <sheetFormatPr baseColWidth="10" defaultRowHeight="14.5" x14ac:dyDescent="0.35"/>
  <sheetData>
    <row r="1" spans="1:7" x14ac:dyDescent="0.3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7" x14ac:dyDescent="0.35">
      <c r="A2" s="8" t="s">
        <v>7</v>
      </c>
      <c r="B2" s="8">
        <v>101</v>
      </c>
      <c r="C2" s="8" t="s">
        <v>8</v>
      </c>
      <c r="D2" s="8" t="s">
        <v>27</v>
      </c>
      <c r="E2" s="8">
        <v>4928</v>
      </c>
      <c r="F2" s="10">
        <v>43101</v>
      </c>
      <c r="G2" s="10">
        <v>43831</v>
      </c>
    </row>
    <row r="3" spans="1:7" x14ac:dyDescent="0.35">
      <c r="A3" s="8" t="s">
        <v>7</v>
      </c>
      <c r="B3" s="8">
        <v>366</v>
      </c>
      <c r="C3" s="8" t="s">
        <v>9</v>
      </c>
      <c r="D3" s="8" t="s">
        <v>28</v>
      </c>
      <c r="E3" s="8">
        <v>5535</v>
      </c>
      <c r="F3" s="10">
        <v>43101</v>
      </c>
      <c r="G3" s="10">
        <v>43466</v>
      </c>
    </row>
    <row r="4" spans="1:7" x14ac:dyDescent="0.35">
      <c r="A4" s="8" t="s">
        <v>7</v>
      </c>
      <c r="B4" s="8">
        <v>1988</v>
      </c>
      <c r="C4" s="8" t="s">
        <v>10</v>
      </c>
      <c r="D4" s="8" t="s">
        <v>29</v>
      </c>
      <c r="E4" s="8">
        <v>5728</v>
      </c>
      <c r="F4" s="10">
        <v>42370</v>
      </c>
      <c r="G4" s="10">
        <v>43101</v>
      </c>
    </row>
    <row r="5" spans="1:7" x14ac:dyDescent="0.35">
      <c r="A5" s="8" t="s">
        <v>7</v>
      </c>
      <c r="B5" s="8">
        <v>4562</v>
      </c>
      <c r="C5" s="8" t="s">
        <v>11</v>
      </c>
      <c r="D5" s="8" t="s">
        <v>30</v>
      </c>
      <c r="E5" s="8">
        <v>12059</v>
      </c>
      <c r="F5" s="10">
        <v>42370</v>
      </c>
      <c r="G5" s="10">
        <v>43466</v>
      </c>
    </row>
    <row r="6" spans="1:7" x14ac:dyDescent="0.35">
      <c r="A6" s="8" t="s">
        <v>7</v>
      </c>
      <c r="B6" s="8">
        <v>5549</v>
      </c>
      <c r="C6" s="8" t="s">
        <v>12</v>
      </c>
      <c r="D6" s="8" t="s">
        <v>31</v>
      </c>
      <c r="E6" s="8">
        <v>12205</v>
      </c>
      <c r="F6" s="10">
        <v>42370</v>
      </c>
      <c r="G6" s="10">
        <v>43570</v>
      </c>
    </row>
    <row r="7" spans="1:7" x14ac:dyDescent="0.35">
      <c r="A7" s="8" t="s">
        <v>7</v>
      </c>
      <c r="B7" s="8">
        <v>15814</v>
      </c>
      <c r="C7" s="8" t="s">
        <v>13</v>
      </c>
      <c r="D7" s="8" t="s">
        <v>32</v>
      </c>
      <c r="E7" s="8">
        <v>13352</v>
      </c>
      <c r="F7" s="10">
        <v>42370</v>
      </c>
      <c r="G7" s="10">
        <v>42917</v>
      </c>
    </row>
    <row r="8" spans="1:7" x14ac:dyDescent="0.35">
      <c r="A8" s="8" t="s">
        <v>7</v>
      </c>
      <c r="B8" s="8">
        <v>151</v>
      </c>
      <c r="C8" s="8" t="s">
        <v>14</v>
      </c>
      <c r="D8" s="8" t="s">
        <v>33</v>
      </c>
      <c r="E8" s="8">
        <v>13436</v>
      </c>
      <c r="F8" s="10">
        <v>42370</v>
      </c>
      <c r="G8" s="10">
        <v>42736</v>
      </c>
    </row>
    <row r="9" spans="1:7" x14ac:dyDescent="0.35">
      <c r="A9" s="8" t="s">
        <v>7</v>
      </c>
      <c r="B9" s="8">
        <v>152</v>
      </c>
      <c r="C9" s="8" t="s">
        <v>14</v>
      </c>
      <c r="D9" s="8" t="s">
        <v>34</v>
      </c>
      <c r="E9" s="8">
        <v>13436</v>
      </c>
      <c r="F9" s="10">
        <v>43101</v>
      </c>
      <c r="G9" s="10">
        <v>43466</v>
      </c>
    </row>
    <row r="10" spans="1:7" x14ac:dyDescent="0.35">
      <c r="A10" s="8" t="s">
        <v>7</v>
      </c>
      <c r="B10" s="8">
        <v>10</v>
      </c>
      <c r="C10" s="8" t="s">
        <v>15</v>
      </c>
      <c r="D10" s="8" t="s">
        <v>30</v>
      </c>
      <c r="E10" s="8">
        <v>17949</v>
      </c>
      <c r="F10" s="10">
        <v>43101</v>
      </c>
      <c r="G10" s="10">
        <v>43831</v>
      </c>
    </row>
    <row r="11" spans="1:7" x14ac:dyDescent="0.35">
      <c r="A11" s="8" t="s">
        <v>7</v>
      </c>
      <c r="B11" s="8">
        <v>2585</v>
      </c>
      <c r="C11" s="8" t="s">
        <v>16</v>
      </c>
      <c r="D11" s="8" t="s">
        <v>35</v>
      </c>
      <c r="E11" s="8">
        <v>18571</v>
      </c>
      <c r="F11" s="10">
        <v>42370</v>
      </c>
      <c r="G11" s="10">
        <v>42978</v>
      </c>
    </row>
    <row r="12" spans="1:7" x14ac:dyDescent="0.35">
      <c r="A12" s="8" t="s">
        <v>7</v>
      </c>
      <c r="B12" s="8">
        <v>2586</v>
      </c>
      <c r="C12" s="8" t="s">
        <v>16</v>
      </c>
      <c r="D12" s="8" t="s">
        <v>36</v>
      </c>
      <c r="E12" s="8">
        <v>18571</v>
      </c>
      <c r="F12" s="10">
        <v>42736</v>
      </c>
      <c r="G12" s="10">
        <v>43466</v>
      </c>
    </row>
    <row r="13" spans="1:7" x14ac:dyDescent="0.35">
      <c r="A13" s="8" t="s">
        <v>7</v>
      </c>
      <c r="B13" s="8">
        <v>7477</v>
      </c>
      <c r="C13" s="8" t="s">
        <v>17</v>
      </c>
      <c r="D13" s="8" t="s">
        <v>37</v>
      </c>
      <c r="E13" s="8">
        <v>19147</v>
      </c>
      <c r="F13" s="10">
        <v>42370</v>
      </c>
      <c r="G13" s="10">
        <v>43466</v>
      </c>
    </row>
    <row r="14" spans="1:7" x14ac:dyDescent="0.35">
      <c r="A14" s="8" t="s">
        <v>7</v>
      </c>
      <c r="B14" s="8">
        <v>7478</v>
      </c>
      <c r="C14" s="8" t="s">
        <v>17</v>
      </c>
      <c r="D14" s="8" t="s">
        <v>38</v>
      </c>
      <c r="E14" s="8">
        <v>19147</v>
      </c>
      <c r="F14" s="10">
        <v>43466</v>
      </c>
      <c r="G14" s="10">
        <v>43830</v>
      </c>
    </row>
    <row r="15" spans="1:7" x14ac:dyDescent="0.35">
      <c r="A15" s="8" t="s">
        <v>7</v>
      </c>
      <c r="B15" s="8">
        <v>32</v>
      </c>
      <c r="C15" s="8" t="s">
        <v>18</v>
      </c>
      <c r="D15" s="8" t="s">
        <v>38</v>
      </c>
      <c r="E15" s="8">
        <v>19549</v>
      </c>
      <c r="F15" s="10">
        <v>43136</v>
      </c>
      <c r="G15" s="10">
        <v>43866</v>
      </c>
    </row>
    <row r="16" spans="1:7" x14ac:dyDescent="0.35">
      <c r="A16" s="8" t="s">
        <v>7</v>
      </c>
      <c r="B16" s="8">
        <v>498</v>
      </c>
      <c r="C16" s="8" t="s">
        <v>19</v>
      </c>
      <c r="D16" s="8" t="s">
        <v>34</v>
      </c>
      <c r="E16" s="8">
        <v>19846</v>
      </c>
      <c r="F16" s="10">
        <v>43101</v>
      </c>
      <c r="G16" s="10">
        <v>43466</v>
      </c>
    </row>
    <row r="17" spans="1:7" x14ac:dyDescent="0.35">
      <c r="A17" s="8" t="s">
        <v>7</v>
      </c>
      <c r="B17" s="8">
        <v>9999</v>
      </c>
      <c r="C17" s="8" t="s">
        <v>20</v>
      </c>
      <c r="D17" s="8" t="s">
        <v>39</v>
      </c>
      <c r="E17" s="8">
        <v>20788</v>
      </c>
      <c r="F17" s="10">
        <v>42370</v>
      </c>
      <c r="G17" s="10">
        <v>42736</v>
      </c>
    </row>
    <row r="18" spans="1:7" x14ac:dyDescent="0.35">
      <c r="A18" s="8" t="s">
        <v>7</v>
      </c>
      <c r="B18" s="8">
        <v>10000</v>
      </c>
      <c r="C18" s="8" t="s">
        <v>20</v>
      </c>
      <c r="D18" s="8" t="s">
        <v>40</v>
      </c>
      <c r="E18" s="8">
        <v>20788</v>
      </c>
      <c r="F18" s="10">
        <v>43101</v>
      </c>
      <c r="G18" s="10">
        <v>43831</v>
      </c>
    </row>
    <row r="19" spans="1:7" x14ac:dyDescent="0.35">
      <c r="A19" s="8" t="s">
        <v>7</v>
      </c>
      <c r="B19" s="8">
        <v>21</v>
      </c>
      <c r="C19" s="8" t="s">
        <v>21</v>
      </c>
      <c r="D19" s="8" t="s">
        <v>41</v>
      </c>
      <c r="E19" s="8">
        <v>21882</v>
      </c>
      <c r="F19" s="10">
        <v>42370</v>
      </c>
      <c r="G19" s="10">
        <v>43831</v>
      </c>
    </row>
    <row r="20" spans="1:7" x14ac:dyDescent="0.35">
      <c r="A20" s="8" t="s">
        <v>7</v>
      </c>
      <c r="B20" s="8">
        <v>22</v>
      </c>
      <c r="C20" s="8" t="s">
        <v>21</v>
      </c>
      <c r="D20" s="8" t="s">
        <v>41</v>
      </c>
      <c r="E20" s="8">
        <v>21882</v>
      </c>
      <c r="F20" s="10">
        <v>43831</v>
      </c>
      <c r="G20" s="10">
        <v>43831</v>
      </c>
    </row>
    <row r="21" spans="1:7" x14ac:dyDescent="0.35">
      <c r="A21" s="8" t="s">
        <v>7</v>
      </c>
      <c r="B21" s="8">
        <v>98898</v>
      </c>
      <c r="C21" s="8" t="s">
        <v>22</v>
      </c>
      <c r="D21" s="8" t="s">
        <v>42</v>
      </c>
      <c r="E21" s="8">
        <v>25197</v>
      </c>
      <c r="F21" s="10">
        <v>42370</v>
      </c>
      <c r="G21" s="10">
        <v>43101</v>
      </c>
    </row>
    <row r="22" spans="1:7" x14ac:dyDescent="0.35">
      <c r="A22" s="8" t="s">
        <v>7</v>
      </c>
      <c r="B22" s="8">
        <v>98899</v>
      </c>
      <c r="C22" s="8" t="s">
        <v>22</v>
      </c>
      <c r="D22" s="8" t="s">
        <v>31</v>
      </c>
      <c r="E22" s="8">
        <v>25197</v>
      </c>
      <c r="F22" s="10">
        <v>43101</v>
      </c>
      <c r="G22" s="10">
        <v>43466</v>
      </c>
    </row>
    <row r="23" spans="1:7" x14ac:dyDescent="0.35">
      <c r="A23" s="8" t="s">
        <v>7</v>
      </c>
      <c r="B23" s="8">
        <v>5</v>
      </c>
      <c r="C23" s="8" t="s">
        <v>23</v>
      </c>
      <c r="D23" s="8" t="s">
        <v>31</v>
      </c>
      <c r="E23" s="8">
        <v>25731</v>
      </c>
      <c r="F23" s="10">
        <v>42370</v>
      </c>
      <c r="G23" s="10">
        <v>42621</v>
      </c>
    </row>
    <row r="24" spans="1:7" x14ac:dyDescent="0.35">
      <c r="A24" s="8" t="s">
        <v>7</v>
      </c>
      <c r="B24" s="8">
        <v>6</v>
      </c>
      <c r="C24" s="8" t="s">
        <v>23</v>
      </c>
      <c r="D24" s="8" t="s">
        <v>43</v>
      </c>
      <c r="E24" s="8">
        <v>25731</v>
      </c>
      <c r="F24" s="10">
        <v>42736</v>
      </c>
      <c r="G24" s="10">
        <v>43113</v>
      </c>
    </row>
    <row r="25" spans="1:7" x14ac:dyDescent="0.35">
      <c r="A25" s="8" t="s">
        <v>7</v>
      </c>
      <c r="B25" s="8">
        <v>32323</v>
      </c>
      <c r="C25" s="8" t="s">
        <v>24</v>
      </c>
      <c r="D25" s="8" t="s">
        <v>29</v>
      </c>
      <c r="E25" s="8">
        <v>28693</v>
      </c>
      <c r="F25" s="10">
        <v>42370</v>
      </c>
      <c r="G25" s="10">
        <v>42736</v>
      </c>
    </row>
    <row r="26" spans="1:7" x14ac:dyDescent="0.35">
      <c r="A26" s="8" t="s">
        <v>7</v>
      </c>
      <c r="B26" s="8">
        <v>584856</v>
      </c>
      <c r="C26" s="8" t="s">
        <v>25</v>
      </c>
      <c r="D26" s="8" t="s">
        <v>30</v>
      </c>
      <c r="E26" s="8">
        <v>28762</v>
      </c>
      <c r="F26" s="10">
        <v>42370</v>
      </c>
      <c r="G26" s="10">
        <v>42736</v>
      </c>
    </row>
    <row r="27" spans="1:7" x14ac:dyDescent="0.35">
      <c r="A27" s="8" t="s">
        <v>7</v>
      </c>
      <c r="B27" s="8">
        <v>48454</v>
      </c>
      <c r="C27" s="8" t="s">
        <v>26</v>
      </c>
      <c r="D27" s="8" t="s">
        <v>29</v>
      </c>
      <c r="E27" s="8">
        <v>29202</v>
      </c>
      <c r="F27" s="10">
        <v>42370</v>
      </c>
      <c r="G27" s="10">
        <v>43584</v>
      </c>
    </row>
    <row r="28" spans="1:7" x14ac:dyDescent="0.35">
      <c r="A28" s="1" t="s">
        <v>44</v>
      </c>
      <c r="B28" s="1">
        <v>78</v>
      </c>
      <c r="C28" s="1" t="s">
        <v>45</v>
      </c>
      <c r="D28" s="1" t="s">
        <v>29</v>
      </c>
      <c r="E28" s="1">
        <v>22</v>
      </c>
      <c r="F28" s="2">
        <v>42370</v>
      </c>
      <c r="G28" s="2">
        <v>42371</v>
      </c>
    </row>
    <row r="29" spans="1:7" x14ac:dyDescent="0.35">
      <c r="A29" s="1" t="s">
        <v>44</v>
      </c>
      <c r="B29" s="1">
        <v>79</v>
      </c>
      <c r="C29" s="1" t="s">
        <v>45</v>
      </c>
      <c r="D29" s="1" t="s">
        <v>29</v>
      </c>
      <c r="E29" s="1">
        <v>22</v>
      </c>
      <c r="F29" s="2">
        <v>43101</v>
      </c>
      <c r="G29" s="2"/>
    </row>
    <row r="30" spans="1:7" x14ac:dyDescent="0.35">
      <c r="A30" s="1" t="s">
        <v>44</v>
      </c>
      <c r="B30" s="1">
        <v>5435</v>
      </c>
      <c r="C30" s="1" t="s">
        <v>16</v>
      </c>
      <c r="D30" s="1" t="s">
        <v>36</v>
      </c>
      <c r="E30" s="1">
        <v>18571</v>
      </c>
      <c r="F30" s="2">
        <v>43466</v>
      </c>
      <c r="G30" s="2">
        <v>43832</v>
      </c>
    </row>
    <row r="31" spans="1:7" x14ac:dyDescent="0.35">
      <c r="A31" s="1" t="s">
        <v>44</v>
      </c>
      <c r="B31" s="1">
        <v>5436</v>
      </c>
      <c r="C31" s="1" t="s">
        <v>16</v>
      </c>
      <c r="D31" s="1" t="s">
        <v>36</v>
      </c>
      <c r="E31" s="1">
        <v>18571</v>
      </c>
      <c r="F31" s="2">
        <v>43896</v>
      </c>
      <c r="G31" s="2"/>
    </row>
    <row r="32" spans="1:7" x14ac:dyDescent="0.35">
      <c r="A32" s="1" t="s">
        <v>44</v>
      </c>
      <c r="B32" s="1">
        <v>36541614</v>
      </c>
      <c r="C32" s="1" t="s">
        <v>14</v>
      </c>
      <c r="D32" s="1" t="s">
        <v>33</v>
      </c>
      <c r="E32" s="1">
        <v>13436</v>
      </c>
      <c r="F32" s="2">
        <v>43831</v>
      </c>
      <c r="G32" s="2"/>
    </row>
    <row r="33" spans="1:7" x14ac:dyDescent="0.35">
      <c r="A33" s="1" t="s">
        <v>44</v>
      </c>
      <c r="B33" s="1">
        <v>517817</v>
      </c>
      <c r="C33" s="1" t="s">
        <v>17</v>
      </c>
      <c r="D33" s="1" t="s">
        <v>38</v>
      </c>
      <c r="E33" s="1">
        <v>19147</v>
      </c>
      <c r="F33" s="2">
        <v>44177</v>
      </c>
      <c r="G33" s="2"/>
    </row>
    <row r="34" spans="1:7" x14ac:dyDescent="0.35">
      <c r="A34" s="1" t="s">
        <v>44</v>
      </c>
      <c r="B34" s="1">
        <v>449849</v>
      </c>
      <c r="C34" s="1" t="s">
        <v>20</v>
      </c>
      <c r="D34" s="1" t="s">
        <v>40</v>
      </c>
      <c r="E34" s="1">
        <v>20788</v>
      </c>
      <c r="F34" s="2">
        <v>44197</v>
      </c>
      <c r="G34" s="2">
        <v>44198</v>
      </c>
    </row>
    <row r="35" spans="1:7" x14ac:dyDescent="0.35">
      <c r="A35" s="1" t="s">
        <v>44</v>
      </c>
      <c r="B35" s="1">
        <v>1789918</v>
      </c>
      <c r="C35" s="1" t="s">
        <v>46</v>
      </c>
      <c r="D35" s="1" t="s">
        <v>51</v>
      </c>
      <c r="E35" s="1">
        <v>85155</v>
      </c>
      <c r="F35" s="2">
        <v>42370</v>
      </c>
      <c r="G35" s="2">
        <v>43831</v>
      </c>
    </row>
    <row r="36" spans="1:7" x14ac:dyDescent="0.35">
      <c r="A36" s="1" t="s">
        <v>44</v>
      </c>
      <c r="B36" s="1">
        <v>987128</v>
      </c>
      <c r="C36" s="1" t="s">
        <v>22</v>
      </c>
      <c r="D36" s="1" t="s">
        <v>31</v>
      </c>
      <c r="E36" s="1">
        <v>25197</v>
      </c>
      <c r="F36" s="2">
        <v>43470</v>
      </c>
      <c r="G36" s="2"/>
    </row>
    <row r="37" spans="1:7" x14ac:dyDescent="0.35">
      <c r="A37" s="1" t="s">
        <v>44</v>
      </c>
      <c r="B37" s="1">
        <v>464024</v>
      </c>
      <c r="C37" s="1" t="s">
        <v>23</v>
      </c>
      <c r="D37" s="1" t="s">
        <v>29</v>
      </c>
      <c r="E37" s="1">
        <v>25731</v>
      </c>
      <c r="F37" s="2">
        <v>43497</v>
      </c>
      <c r="G37" s="2">
        <v>43498</v>
      </c>
    </row>
    <row r="38" spans="1:7" x14ac:dyDescent="0.35">
      <c r="A38" s="1" t="s">
        <v>44</v>
      </c>
      <c r="B38" s="1">
        <v>464025</v>
      </c>
      <c r="C38" s="1" t="s">
        <v>23</v>
      </c>
      <c r="D38" s="1" t="s">
        <v>29</v>
      </c>
      <c r="E38" s="1">
        <v>25731</v>
      </c>
      <c r="F38" s="2">
        <v>43831</v>
      </c>
      <c r="G38" s="2"/>
    </row>
    <row r="39" spans="1:7" x14ac:dyDescent="0.35">
      <c r="A39" s="1" t="s">
        <v>44</v>
      </c>
      <c r="B39" s="1">
        <v>55</v>
      </c>
      <c r="C39" s="1" t="s">
        <v>47</v>
      </c>
      <c r="D39" s="1" t="s">
        <v>30</v>
      </c>
      <c r="E39" s="1">
        <v>68410</v>
      </c>
      <c r="F39" s="2">
        <v>42019</v>
      </c>
      <c r="G39" s="2">
        <v>42736</v>
      </c>
    </row>
    <row r="40" spans="1:7" x14ac:dyDescent="0.35">
      <c r="A40" s="1" t="s">
        <v>44</v>
      </c>
      <c r="B40" s="1">
        <v>56</v>
      </c>
      <c r="C40" s="1" t="s">
        <v>47</v>
      </c>
      <c r="D40" s="1" t="s">
        <v>34</v>
      </c>
      <c r="E40" s="1">
        <v>68410</v>
      </c>
      <c r="F40" s="2">
        <v>43739</v>
      </c>
      <c r="G40" s="2"/>
    </row>
    <row r="41" spans="1:7" x14ac:dyDescent="0.35">
      <c r="A41" s="1" t="s">
        <v>44</v>
      </c>
      <c r="B41" s="1">
        <v>178</v>
      </c>
      <c r="C41" s="1" t="s">
        <v>25</v>
      </c>
      <c r="D41" s="1" t="s">
        <v>30</v>
      </c>
      <c r="E41" s="1">
        <v>28762</v>
      </c>
      <c r="F41" s="2">
        <v>43831</v>
      </c>
      <c r="G41" s="2"/>
    </row>
    <row r="42" spans="1:7" x14ac:dyDescent="0.35">
      <c r="A42" s="1" t="s">
        <v>44</v>
      </c>
      <c r="B42" s="1">
        <v>56149</v>
      </c>
      <c r="C42" s="1" t="s">
        <v>15</v>
      </c>
      <c r="D42" s="1" t="s">
        <v>30</v>
      </c>
      <c r="E42" s="1">
        <v>17949</v>
      </c>
      <c r="F42" s="2">
        <v>43952</v>
      </c>
      <c r="G42" s="2"/>
    </row>
    <row r="43" spans="1:7" x14ac:dyDescent="0.35">
      <c r="A43" s="1" t="s">
        <v>44</v>
      </c>
      <c r="B43" s="1">
        <v>781</v>
      </c>
      <c r="C43" s="1" t="s">
        <v>26</v>
      </c>
      <c r="D43" s="1" t="s">
        <v>29</v>
      </c>
      <c r="E43" s="1">
        <v>29202</v>
      </c>
      <c r="F43" s="2">
        <v>43831</v>
      </c>
      <c r="G43" s="2"/>
    </row>
    <row r="44" spans="1:7" x14ac:dyDescent="0.35">
      <c r="A44" s="1" t="s">
        <v>44</v>
      </c>
      <c r="B44" s="1">
        <v>74484</v>
      </c>
      <c r="C44" s="1" t="s">
        <v>48</v>
      </c>
      <c r="D44" s="1" t="s">
        <v>31</v>
      </c>
      <c r="E44" s="1">
        <v>88888888</v>
      </c>
      <c r="F44" s="2">
        <v>42736</v>
      </c>
      <c r="G44" s="2"/>
    </row>
    <row r="45" spans="1:7" x14ac:dyDescent="0.35">
      <c r="A45" s="1" t="s">
        <v>44</v>
      </c>
      <c r="B45" s="1">
        <v>78968</v>
      </c>
      <c r="C45" s="1" t="s">
        <v>49</v>
      </c>
      <c r="D45" s="1" t="s">
        <v>41</v>
      </c>
      <c r="E45" s="1">
        <v>9879878</v>
      </c>
      <c r="F45" s="2">
        <v>42005</v>
      </c>
      <c r="G45" s="2"/>
    </row>
    <row r="46" spans="1:7" x14ac:dyDescent="0.35">
      <c r="A46" s="1" t="s">
        <v>44</v>
      </c>
      <c r="B46" s="1">
        <v>564</v>
      </c>
      <c r="C46" s="1" t="s">
        <v>19</v>
      </c>
      <c r="D46" s="1" t="s">
        <v>41</v>
      </c>
      <c r="E46" s="1">
        <v>19846</v>
      </c>
      <c r="F46" s="2">
        <v>43801</v>
      </c>
      <c r="G46" s="2">
        <v>44166</v>
      </c>
    </row>
    <row r="47" spans="1:7" x14ac:dyDescent="0.35">
      <c r="A47" s="1" t="s">
        <v>44</v>
      </c>
      <c r="B47" s="1">
        <v>565</v>
      </c>
      <c r="C47" s="1" t="s">
        <v>19</v>
      </c>
      <c r="D47" s="1" t="s">
        <v>34</v>
      </c>
      <c r="E47" s="1">
        <v>19846</v>
      </c>
      <c r="F47" s="2">
        <v>44197</v>
      </c>
      <c r="G47" s="2"/>
    </row>
    <row r="48" spans="1:7" x14ac:dyDescent="0.35">
      <c r="A48" s="1" t="s">
        <v>44</v>
      </c>
      <c r="B48" s="1">
        <v>98989248</v>
      </c>
      <c r="C48" s="1" t="s">
        <v>50</v>
      </c>
      <c r="D48" s="1" t="s">
        <v>27</v>
      </c>
      <c r="E48" s="1">
        <v>98142056</v>
      </c>
      <c r="F48" s="2">
        <v>43466</v>
      </c>
      <c r="G48" s="2"/>
    </row>
    <row r="49" spans="1:7" x14ac:dyDescent="0.35">
      <c r="A49" s="1" t="s">
        <v>44</v>
      </c>
      <c r="B49" s="1">
        <v>681496</v>
      </c>
      <c r="C49" s="1" t="s">
        <v>24</v>
      </c>
      <c r="D49" s="1" t="s">
        <v>29</v>
      </c>
      <c r="E49" s="1">
        <v>28693</v>
      </c>
      <c r="F49" s="2">
        <v>43831</v>
      </c>
      <c r="G49" s="2"/>
    </row>
    <row r="50" spans="1:7" x14ac:dyDescent="0.35">
      <c r="A50" s="1" t="s">
        <v>44</v>
      </c>
      <c r="B50" s="1">
        <v>3778378</v>
      </c>
      <c r="C50" s="1" t="s">
        <v>13</v>
      </c>
      <c r="D50" s="1" t="s">
        <v>32</v>
      </c>
      <c r="E50" s="1">
        <v>13352</v>
      </c>
      <c r="F50" s="2">
        <v>42736</v>
      </c>
      <c r="G50" s="2">
        <v>43101</v>
      </c>
    </row>
    <row r="51" spans="1:7" x14ac:dyDescent="0.35">
      <c r="A51" s="1" t="s">
        <v>44</v>
      </c>
      <c r="B51" s="1">
        <v>7243789</v>
      </c>
      <c r="C51" s="1" t="s">
        <v>13</v>
      </c>
      <c r="D51" s="1" t="s">
        <v>28</v>
      </c>
      <c r="E51" s="1">
        <v>13352</v>
      </c>
      <c r="F51" s="2">
        <v>43831</v>
      </c>
      <c r="G51" s="2"/>
    </row>
    <row r="52" spans="1:7" x14ac:dyDescent="0.35">
      <c r="A52" s="1" t="s">
        <v>44</v>
      </c>
      <c r="B52" s="1">
        <v>3783783</v>
      </c>
      <c r="C52" s="1" t="s">
        <v>10</v>
      </c>
      <c r="D52" s="1" t="s">
        <v>27</v>
      </c>
      <c r="E52" s="1">
        <v>5728</v>
      </c>
      <c r="F52" s="2">
        <v>43466</v>
      </c>
      <c r="G52" s="2">
        <v>43832</v>
      </c>
    </row>
    <row r="53" spans="1:7" x14ac:dyDescent="0.35">
      <c r="A53" s="1" t="s">
        <v>44</v>
      </c>
      <c r="B53" s="1">
        <v>783783</v>
      </c>
      <c r="C53" s="1" t="s">
        <v>21</v>
      </c>
      <c r="D53" s="1" t="s">
        <v>41</v>
      </c>
      <c r="E53" s="1">
        <v>21882</v>
      </c>
      <c r="F53" s="2">
        <v>44197</v>
      </c>
      <c r="G53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1"/>
  <sheetViews>
    <sheetView tabSelected="1" workbookViewId="0"/>
  </sheetViews>
  <sheetFormatPr baseColWidth="10" defaultRowHeight="14.5" x14ac:dyDescent="0.35"/>
  <cols>
    <col min="1" max="1" width="19.54296875" customWidth="1"/>
    <col min="2" max="2" width="22.26953125" style="4" bestFit="1" customWidth="1"/>
    <col min="3" max="3" width="16.453125" style="4" customWidth="1"/>
    <col min="4" max="4" width="17.54296875" style="4" customWidth="1"/>
    <col min="5" max="5" width="16.453125" style="4" customWidth="1"/>
    <col min="6" max="6" width="22.36328125" customWidth="1"/>
    <col min="7" max="7" width="21.26953125" customWidth="1"/>
    <col min="8" max="10" width="10.453125" bestFit="1" customWidth="1"/>
    <col min="11" max="12" width="10.453125" customWidth="1"/>
    <col min="13" max="13" width="10.453125" bestFit="1" customWidth="1"/>
    <col min="14" max="14" width="13.26953125" customWidth="1"/>
    <col min="15" max="15" width="10.453125" customWidth="1"/>
    <col min="16" max="16" width="10.453125" bestFit="1" customWidth="1"/>
    <col min="17" max="22" width="10.453125" customWidth="1"/>
    <col min="23" max="23" width="5.54296875" customWidth="1"/>
    <col min="24" max="24" width="13.26953125" bestFit="1" customWidth="1"/>
    <col min="25" max="25" width="11.7265625" customWidth="1"/>
    <col min="26" max="26" width="15.1796875" bestFit="1" customWidth="1"/>
    <col min="27" max="27" width="12.26953125" bestFit="1" customWidth="1"/>
    <col min="28" max="28" width="15.1796875" bestFit="1" customWidth="1"/>
    <col min="29" max="29" width="12.26953125" bestFit="1" customWidth="1"/>
    <col min="30" max="30" width="10.453125" bestFit="1" customWidth="1"/>
    <col min="31" max="31" width="15.1796875" bestFit="1" customWidth="1"/>
    <col min="32" max="32" width="12.26953125" bestFit="1" customWidth="1"/>
    <col min="33" max="33" width="5.54296875" bestFit="1" customWidth="1"/>
    <col min="34" max="34" width="15.1796875" bestFit="1" customWidth="1"/>
    <col min="35" max="35" width="12.26953125" bestFit="1" customWidth="1"/>
    <col min="36" max="36" width="15.1796875" bestFit="1" customWidth="1"/>
    <col min="37" max="37" width="12.26953125" bestFit="1" customWidth="1"/>
    <col min="38" max="38" width="5.54296875" bestFit="1" customWidth="1"/>
    <col min="39" max="39" width="15.1796875" bestFit="1" customWidth="1"/>
    <col min="40" max="40" width="12.26953125" bestFit="1" customWidth="1"/>
    <col min="41" max="41" width="15.1796875" bestFit="1" customWidth="1"/>
    <col min="42" max="42" width="12.26953125" bestFit="1" customWidth="1"/>
    <col min="43" max="43" width="15.1796875" bestFit="1" customWidth="1"/>
    <col min="44" max="44" width="12.26953125" bestFit="1" customWidth="1"/>
    <col min="45" max="45" width="15.1796875" bestFit="1" customWidth="1"/>
    <col min="46" max="46" width="12.26953125" bestFit="1" customWidth="1"/>
    <col min="47" max="47" width="15.1796875" bestFit="1" customWidth="1"/>
    <col min="48" max="48" width="12.26953125" bestFit="1" customWidth="1"/>
    <col min="49" max="49" width="15.1796875" bestFit="1" customWidth="1"/>
    <col min="50" max="50" width="12.26953125" bestFit="1" customWidth="1"/>
    <col min="51" max="51" width="15.1796875" bestFit="1" customWidth="1"/>
    <col min="52" max="52" width="12.26953125" bestFit="1" customWidth="1"/>
    <col min="53" max="53" width="15.1796875" bestFit="1" customWidth="1"/>
    <col min="54" max="54" width="12.26953125" bestFit="1" customWidth="1"/>
    <col min="55" max="55" width="15.1796875" bestFit="1" customWidth="1"/>
    <col min="56" max="56" width="12.26953125" bestFit="1" customWidth="1"/>
    <col min="57" max="57" width="5.54296875" bestFit="1" customWidth="1"/>
    <col min="58" max="58" width="15.1796875" bestFit="1" customWidth="1"/>
    <col min="59" max="59" width="13.26953125" bestFit="1" customWidth="1"/>
    <col min="60" max="60" width="11.7265625" bestFit="1" customWidth="1"/>
  </cols>
  <sheetData>
    <row r="3" spans="1:5" x14ac:dyDescent="0.35">
      <c r="B3" s="6" t="s">
        <v>52</v>
      </c>
    </row>
    <row r="4" spans="1:5" x14ac:dyDescent="0.35">
      <c r="B4" s="4" t="s">
        <v>7</v>
      </c>
      <c r="D4" s="4" t="s">
        <v>44</v>
      </c>
    </row>
    <row r="5" spans="1:5" x14ac:dyDescent="0.35">
      <c r="A5" s="3" t="s">
        <v>4</v>
      </c>
      <c r="B5" s="4" t="s">
        <v>54</v>
      </c>
      <c r="C5" s="4" t="s">
        <v>55</v>
      </c>
      <c r="D5" s="4" t="s">
        <v>54</v>
      </c>
      <c r="E5" s="4" t="s">
        <v>55</v>
      </c>
    </row>
    <row r="6" spans="1:5" x14ac:dyDescent="0.35">
      <c r="A6" s="5">
        <v>22</v>
      </c>
      <c r="D6" s="4">
        <v>43101</v>
      </c>
      <c r="E6" s="4">
        <v>42371</v>
      </c>
    </row>
    <row r="7" spans="1:5" x14ac:dyDescent="0.35">
      <c r="A7" s="5">
        <v>4928</v>
      </c>
      <c r="B7" s="4">
        <v>43101</v>
      </c>
      <c r="C7" s="4">
        <v>43831</v>
      </c>
    </row>
    <row r="8" spans="1:5" x14ac:dyDescent="0.35">
      <c r="A8" s="5">
        <v>5535</v>
      </c>
      <c r="B8" s="4">
        <v>43101</v>
      </c>
      <c r="C8" s="4">
        <v>43466</v>
      </c>
    </row>
    <row r="9" spans="1:5" x14ac:dyDescent="0.35">
      <c r="A9" s="5">
        <v>5728</v>
      </c>
      <c r="B9" s="4">
        <v>42370</v>
      </c>
      <c r="C9" s="4">
        <v>43101</v>
      </c>
      <c r="D9" s="4">
        <v>43466</v>
      </c>
      <c r="E9" s="4">
        <v>43832</v>
      </c>
    </row>
    <row r="10" spans="1:5" x14ac:dyDescent="0.35">
      <c r="A10" s="5">
        <v>12059</v>
      </c>
      <c r="B10" s="4">
        <v>42370</v>
      </c>
      <c r="C10" s="4">
        <v>43466</v>
      </c>
    </row>
    <row r="11" spans="1:5" x14ac:dyDescent="0.35">
      <c r="A11" s="5">
        <v>12205</v>
      </c>
      <c r="B11" s="4">
        <v>42370</v>
      </c>
      <c r="C11" s="4">
        <v>43570</v>
      </c>
    </row>
    <row r="12" spans="1:5" x14ac:dyDescent="0.35">
      <c r="A12" s="5">
        <v>13352</v>
      </c>
      <c r="B12" s="4">
        <v>42370</v>
      </c>
      <c r="C12" s="4">
        <v>42917</v>
      </c>
      <c r="D12" s="4">
        <v>43831</v>
      </c>
      <c r="E12" s="4">
        <v>43101</v>
      </c>
    </row>
    <row r="13" spans="1:5" x14ac:dyDescent="0.35">
      <c r="A13" s="5">
        <v>13436</v>
      </c>
      <c r="B13" s="4">
        <v>43101</v>
      </c>
      <c r="C13" s="4">
        <v>42736</v>
      </c>
      <c r="D13" s="4">
        <v>43831</v>
      </c>
    </row>
    <row r="14" spans="1:5" x14ac:dyDescent="0.35">
      <c r="A14" s="5">
        <v>17949</v>
      </c>
      <c r="B14" s="4">
        <v>43101</v>
      </c>
      <c r="C14" s="4">
        <v>43831</v>
      </c>
      <c r="D14" s="4">
        <v>43952</v>
      </c>
    </row>
    <row r="15" spans="1:5" x14ac:dyDescent="0.35">
      <c r="A15" s="5">
        <v>18571</v>
      </c>
      <c r="B15" s="4">
        <v>42736</v>
      </c>
      <c r="C15" s="4">
        <v>42978</v>
      </c>
      <c r="D15" s="4">
        <v>43896</v>
      </c>
      <c r="E15" s="4">
        <v>43832</v>
      </c>
    </row>
    <row r="16" spans="1:5" x14ac:dyDescent="0.35">
      <c r="A16" s="5">
        <v>19147</v>
      </c>
      <c r="B16" s="4">
        <v>43466</v>
      </c>
      <c r="C16" s="4">
        <v>43466</v>
      </c>
      <c r="D16" s="4">
        <v>44177</v>
      </c>
    </row>
    <row r="17" spans="1:5" x14ac:dyDescent="0.35">
      <c r="A17" s="5">
        <v>19549</v>
      </c>
      <c r="B17" s="4">
        <v>43136</v>
      </c>
      <c r="C17" s="4">
        <v>43866</v>
      </c>
    </row>
    <row r="18" spans="1:5" x14ac:dyDescent="0.35">
      <c r="A18" s="5">
        <v>19846</v>
      </c>
      <c r="B18" s="4">
        <v>43101</v>
      </c>
      <c r="C18" s="4">
        <v>43466</v>
      </c>
      <c r="D18" s="4">
        <v>44197</v>
      </c>
      <c r="E18" s="4">
        <v>44166</v>
      </c>
    </row>
    <row r="19" spans="1:5" x14ac:dyDescent="0.35">
      <c r="A19" s="5">
        <v>20788</v>
      </c>
      <c r="B19" s="4">
        <v>43101</v>
      </c>
      <c r="C19" s="4">
        <v>42736</v>
      </c>
      <c r="D19" s="4">
        <v>44197</v>
      </c>
      <c r="E19" s="4">
        <v>44198</v>
      </c>
    </row>
    <row r="20" spans="1:5" x14ac:dyDescent="0.35">
      <c r="A20" s="5">
        <v>21882</v>
      </c>
      <c r="B20" s="4">
        <v>43831</v>
      </c>
      <c r="C20" s="4">
        <v>43831</v>
      </c>
      <c r="D20" s="4">
        <v>44197</v>
      </c>
    </row>
    <row r="21" spans="1:5" x14ac:dyDescent="0.35">
      <c r="A21" s="5">
        <v>25197</v>
      </c>
      <c r="B21" s="4">
        <v>43101</v>
      </c>
      <c r="C21" s="4">
        <v>43101</v>
      </c>
      <c r="D21" s="4">
        <v>43470</v>
      </c>
    </row>
    <row r="22" spans="1:5" x14ac:dyDescent="0.35">
      <c r="A22" s="5">
        <v>25731</v>
      </c>
      <c r="B22" s="4">
        <v>42736</v>
      </c>
      <c r="C22" s="4">
        <v>42621</v>
      </c>
      <c r="D22" s="4">
        <v>43831</v>
      </c>
      <c r="E22" s="4">
        <v>43498</v>
      </c>
    </row>
    <row r="23" spans="1:5" x14ac:dyDescent="0.35">
      <c r="A23" s="5">
        <v>28693</v>
      </c>
      <c r="B23" s="4">
        <v>42370</v>
      </c>
      <c r="C23" s="4">
        <v>42736</v>
      </c>
      <c r="D23" s="4">
        <v>43831</v>
      </c>
    </row>
    <row r="24" spans="1:5" x14ac:dyDescent="0.35">
      <c r="A24" s="5">
        <v>28762</v>
      </c>
      <c r="B24" s="4">
        <v>42370</v>
      </c>
      <c r="C24" s="4">
        <v>42736</v>
      </c>
      <c r="D24" s="4">
        <v>43831</v>
      </c>
    </row>
    <row r="25" spans="1:5" x14ac:dyDescent="0.35">
      <c r="A25" s="5">
        <v>29202</v>
      </c>
      <c r="B25" s="4">
        <v>42370</v>
      </c>
      <c r="C25" s="4">
        <v>43584</v>
      </c>
      <c r="D25" s="4">
        <v>43831</v>
      </c>
    </row>
    <row r="26" spans="1:5" x14ac:dyDescent="0.35">
      <c r="A26" s="5">
        <v>68410</v>
      </c>
      <c r="D26" s="4">
        <v>43739</v>
      </c>
      <c r="E26" s="4">
        <v>42736</v>
      </c>
    </row>
    <row r="27" spans="1:5" x14ac:dyDescent="0.35">
      <c r="A27" s="5">
        <v>85155</v>
      </c>
      <c r="D27" s="4">
        <v>42370</v>
      </c>
      <c r="E27" s="4">
        <v>43831</v>
      </c>
    </row>
    <row r="28" spans="1:5" x14ac:dyDescent="0.35">
      <c r="A28" s="5">
        <v>9879878</v>
      </c>
      <c r="D28" s="4">
        <v>42005</v>
      </c>
    </row>
    <row r="29" spans="1:5" x14ac:dyDescent="0.35">
      <c r="A29" s="5">
        <v>88888888</v>
      </c>
      <c r="D29" s="4">
        <v>42736</v>
      </c>
    </row>
    <row r="30" spans="1:5" x14ac:dyDescent="0.35">
      <c r="A30" s="5">
        <v>98142056</v>
      </c>
      <c r="D30" s="4">
        <v>43466</v>
      </c>
    </row>
    <row r="31" spans="1:5" x14ac:dyDescent="0.35">
      <c r="A31" s="5" t="s">
        <v>53</v>
      </c>
      <c r="B31" s="4">
        <v>43831</v>
      </c>
      <c r="C31" s="4">
        <v>42621</v>
      </c>
      <c r="D31" s="4">
        <v>44197</v>
      </c>
      <c r="E31" s="4">
        <v>42371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showZeros="0" topLeftCell="A13" workbookViewId="0"/>
  </sheetViews>
  <sheetFormatPr baseColWidth="10" defaultRowHeight="14.5" x14ac:dyDescent="0.35"/>
  <cols>
    <col min="1" max="1" width="19.54296875" customWidth="1"/>
    <col min="2" max="3" width="19.54296875" style="4" customWidth="1"/>
    <col min="4" max="4" width="34.81640625" customWidth="1"/>
  </cols>
  <sheetData>
    <row r="1" spans="1:4" x14ac:dyDescent="0.35">
      <c r="A1" t="s">
        <v>4</v>
      </c>
      <c r="B1" s="4" t="s">
        <v>57</v>
      </c>
      <c r="C1" s="4" t="s">
        <v>58</v>
      </c>
      <c r="D1" t="s">
        <v>56</v>
      </c>
    </row>
    <row r="2" spans="1:4" x14ac:dyDescent="0.35">
      <c r="A2" s="5">
        <v>22</v>
      </c>
      <c r="B2" s="7">
        <f>GETPIVOTDATA("Max de Date entrée",TCD!$A$3,"Groupe","Groupe 1","ID",Tableau2[[#This Row],[ID]])</f>
        <v>0</v>
      </c>
      <c r="C2" s="7">
        <f>GETPIVOTDATA("Min de Date sortie",TCD!$A$3,"Groupe","Groupe 2","ID",Tableau2[[#This Row],[ID]])</f>
        <v>42371</v>
      </c>
      <c r="D2">
        <f>IF(AND(Tableau2[[#This Row],[Sortie Groupe 1]]&lt;&gt;0,Tableau2[[#This Row],[Entrée Groupe 2]]&lt;&gt;0),Tableau2[[#This Row],[Entrée Groupe 2]]-Tableau2[[#This Row],[Sortie Groupe 1]],0)</f>
        <v>0</v>
      </c>
    </row>
    <row r="3" spans="1:4" x14ac:dyDescent="0.35">
      <c r="A3" s="5">
        <v>4928</v>
      </c>
      <c r="B3" s="7">
        <f>GETPIVOTDATA("Max de Date entrée",TCD!$A$3,"Groupe","Groupe 1","ID",Tableau2[[#This Row],[ID]])</f>
        <v>43101</v>
      </c>
      <c r="C3" s="7">
        <f>GETPIVOTDATA("Min de Date sortie",TCD!$A$3,"Groupe","Groupe 2","ID",Tableau2[[#This Row],[ID]])</f>
        <v>0</v>
      </c>
      <c r="D3">
        <f>IF(AND(Tableau2[[#This Row],[Sortie Groupe 1]]&lt;&gt;0,Tableau2[[#This Row],[Entrée Groupe 2]]&lt;&gt;0),Tableau2[[#This Row],[Entrée Groupe 2]]-Tableau2[[#This Row],[Sortie Groupe 1]],0)</f>
        <v>0</v>
      </c>
    </row>
    <row r="4" spans="1:4" x14ac:dyDescent="0.35">
      <c r="A4" s="5">
        <v>5535</v>
      </c>
      <c r="B4" s="7">
        <f>GETPIVOTDATA("Max de Date entrée",TCD!$A$3,"Groupe","Groupe 1","ID",Tableau2[[#This Row],[ID]])</f>
        <v>43101</v>
      </c>
      <c r="C4" s="7">
        <f>GETPIVOTDATA("Min de Date sortie",TCD!$A$3,"Groupe","Groupe 2","ID",Tableau2[[#This Row],[ID]])</f>
        <v>0</v>
      </c>
      <c r="D4">
        <f>IF(AND(Tableau2[[#This Row],[Sortie Groupe 1]]&lt;&gt;0,Tableau2[[#This Row],[Entrée Groupe 2]]&lt;&gt;0),Tableau2[[#This Row],[Entrée Groupe 2]]-Tableau2[[#This Row],[Sortie Groupe 1]],0)</f>
        <v>0</v>
      </c>
    </row>
    <row r="5" spans="1:4" x14ac:dyDescent="0.35">
      <c r="A5" s="5">
        <v>5728</v>
      </c>
      <c r="B5" s="7">
        <f>GETPIVOTDATA("Max de Date entrée",TCD!$A$3,"Groupe","Groupe 1","ID",Tableau2[[#This Row],[ID]])</f>
        <v>42370</v>
      </c>
      <c r="C5" s="7">
        <f>GETPIVOTDATA("Min de Date sortie",TCD!$A$3,"Groupe","Groupe 2","ID",Tableau2[[#This Row],[ID]])</f>
        <v>43832</v>
      </c>
      <c r="D5">
        <f>IF(AND(Tableau2[[#This Row],[Sortie Groupe 1]]&lt;&gt;0,Tableau2[[#This Row],[Entrée Groupe 2]]&lt;&gt;0),Tableau2[[#This Row],[Entrée Groupe 2]]-Tableau2[[#This Row],[Sortie Groupe 1]],0)</f>
        <v>1462</v>
      </c>
    </row>
    <row r="6" spans="1:4" x14ac:dyDescent="0.35">
      <c r="A6" s="5">
        <v>12059</v>
      </c>
      <c r="B6" s="7">
        <f>GETPIVOTDATA("Max de Date entrée",TCD!$A$3,"Groupe","Groupe 1","ID",Tableau2[[#This Row],[ID]])</f>
        <v>42370</v>
      </c>
      <c r="C6" s="7">
        <f>GETPIVOTDATA("Min de Date sortie",TCD!$A$3,"Groupe","Groupe 2","ID",Tableau2[[#This Row],[ID]])</f>
        <v>0</v>
      </c>
      <c r="D6">
        <f>IF(AND(Tableau2[[#This Row],[Sortie Groupe 1]]&lt;&gt;0,Tableau2[[#This Row],[Entrée Groupe 2]]&lt;&gt;0),Tableau2[[#This Row],[Entrée Groupe 2]]-Tableau2[[#This Row],[Sortie Groupe 1]],0)</f>
        <v>0</v>
      </c>
    </row>
    <row r="7" spans="1:4" x14ac:dyDescent="0.35">
      <c r="A7" s="5">
        <v>12205</v>
      </c>
      <c r="B7" s="7">
        <f>GETPIVOTDATA("Max de Date entrée",TCD!$A$3,"Groupe","Groupe 1","ID",Tableau2[[#This Row],[ID]])</f>
        <v>42370</v>
      </c>
      <c r="C7" s="7">
        <f>GETPIVOTDATA("Min de Date sortie",TCD!$A$3,"Groupe","Groupe 2","ID",Tableau2[[#This Row],[ID]])</f>
        <v>0</v>
      </c>
      <c r="D7">
        <f>IF(AND(Tableau2[[#This Row],[Sortie Groupe 1]]&lt;&gt;0,Tableau2[[#This Row],[Entrée Groupe 2]]&lt;&gt;0),Tableau2[[#This Row],[Entrée Groupe 2]]-Tableau2[[#This Row],[Sortie Groupe 1]],0)</f>
        <v>0</v>
      </c>
    </row>
    <row r="8" spans="1:4" x14ac:dyDescent="0.35">
      <c r="A8" s="5">
        <v>13352</v>
      </c>
      <c r="B8" s="7">
        <f>GETPIVOTDATA("Max de Date entrée",TCD!$A$3,"Groupe","Groupe 1","ID",Tableau2[[#This Row],[ID]])</f>
        <v>42370</v>
      </c>
      <c r="C8" s="7">
        <f>GETPIVOTDATA("Min de Date sortie",TCD!$A$3,"Groupe","Groupe 2","ID",Tableau2[[#This Row],[ID]])</f>
        <v>43101</v>
      </c>
      <c r="D8">
        <f>IF(AND(Tableau2[[#This Row],[Sortie Groupe 1]]&lt;&gt;0,Tableau2[[#This Row],[Entrée Groupe 2]]&lt;&gt;0),Tableau2[[#This Row],[Entrée Groupe 2]]-Tableau2[[#This Row],[Sortie Groupe 1]],0)</f>
        <v>731</v>
      </c>
    </row>
    <row r="9" spans="1:4" x14ac:dyDescent="0.35">
      <c r="A9" s="5">
        <v>13436</v>
      </c>
      <c r="B9" s="7">
        <f>GETPIVOTDATA("Max de Date entrée",TCD!$A$3,"Groupe","Groupe 1","ID",Tableau2[[#This Row],[ID]])</f>
        <v>43101</v>
      </c>
      <c r="C9" s="7">
        <f>GETPIVOTDATA("Min de Date sortie",TCD!$A$3,"Groupe","Groupe 2","ID",Tableau2[[#This Row],[ID]])</f>
        <v>0</v>
      </c>
      <c r="D9">
        <f>IF(AND(Tableau2[[#This Row],[Sortie Groupe 1]]&lt;&gt;0,Tableau2[[#This Row],[Entrée Groupe 2]]&lt;&gt;0),Tableau2[[#This Row],[Entrée Groupe 2]]-Tableau2[[#This Row],[Sortie Groupe 1]],0)</f>
        <v>0</v>
      </c>
    </row>
    <row r="10" spans="1:4" x14ac:dyDescent="0.35">
      <c r="A10" s="5">
        <v>17949</v>
      </c>
      <c r="B10" s="7">
        <f>GETPIVOTDATA("Max de Date entrée",TCD!$A$3,"Groupe","Groupe 1","ID",Tableau2[[#This Row],[ID]])</f>
        <v>43101</v>
      </c>
      <c r="C10" s="7">
        <f>GETPIVOTDATA("Min de Date sortie",TCD!$A$3,"Groupe","Groupe 2","ID",Tableau2[[#This Row],[ID]])</f>
        <v>0</v>
      </c>
      <c r="D10">
        <f>IF(AND(Tableau2[[#This Row],[Sortie Groupe 1]]&lt;&gt;0,Tableau2[[#This Row],[Entrée Groupe 2]]&lt;&gt;0),Tableau2[[#This Row],[Entrée Groupe 2]]-Tableau2[[#This Row],[Sortie Groupe 1]],0)</f>
        <v>0</v>
      </c>
    </row>
    <row r="11" spans="1:4" x14ac:dyDescent="0.35">
      <c r="A11" s="5">
        <v>18571</v>
      </c>
      <c r="B11" s="7">
        <f>GETPIVOTDATA("Max de Date entrée",TCD!$A$3,"Groupe","Groupe 1","ID",Tableau2[[#This Row],[ID]])</f>
        <v>42736</v>
      </c>
      <c r="C11" s="7">
        <f>GETPIVOTDATA("Min de Date sortie",TCD!$A$3,"Groupe","Groupe 2","ID",Tableau2[[#This Row],[ID]])</f>
        <v>43832</v>
      </c>
      <c r="D11">
        <f>IF(AND(Tableau2[[#This Row],[Sortie Groupe 1]]&lt;&gt;0,Tableau2[[#This Row],[Entrée Groupe 2]]&lt;&gt;0),Tableau2[[#This Row],[Entrée Groupe 2]]-Tableau2[[#This Row],[Sortie Groupe 1]],0)</f>
        <v>1096</v>
      </c>
    </row>
    <row r="12" spans="1:4" x14ac:dyDescent="0.35">
      <c r="A12" s="5">
        <v>19147</v>
      </c>
      <c r="B12" s="7">
        <f>GETPIVOTDATA("Max de Date entrée",TCD!$A$3,"Groupe","Groupe 1","ID",Tableau2[[#This Row],[ID]])</f>
        <v>43466</v>
      </c>
      <c r="C12" s="7">
        <f>GETPIVOTDATA("Min de Date sortie",TCD!$A$3,"Groupe","Groupe 2","ID",Tableau2[[#This Row],[ID]])</f>
        <v>0</v>
      </c>
      <c r="D12">
        <f>IF(AND(Tableau2[[#This Row],[Sortie Groupe 1]]&lt;&gt;0,Tableau2[[#This Row],[Entrée Groupe 2]]&lt;&gt;0),Tableau2[[#This Row],[Entrée Groupe 2]]-Tableau2[[#This Row],[Sortie Groupe 1]],0)</f>
        <v>0</v>
      </c>
    </row>
    <row r="13" spans="1:4" x14ac:dyDescent="0.35">
      <c r="A13" s="5">
        <v>19549</v>
      </c>
      <c r="B13" s="7">
        <f>GETPIVOTDATA("Max de Date entrée",TCD!$A$3,"Groupe","Groupe 1","ID",Tableau2[[#This Row],[ID]])</f>
        <v>43136</v>
      </c>
      <c r="C13" s="7">
        <f>GETPIVOTDATA("Min de Date sortie",TCD!$A$3,"Groupe","Groupe 2","ID",Tableau2[[#This Row],[ID]])</f>
        <v>0</v>
      </c>
      <c r="D13">
        <f>IF(AND(Tableau2[[#This Row],[Sortie Groupe 1]]&lt;&gt;0,Tableau2[[#This Row],[Entrée Groupe 2]]&lt;&gt;0),Tableau2[[#This Row],[Entrée Groupe 2]]-Tableau2[[#This Row],[Sortie Groupe 1]],0)</f>
        <v>0</v>
      </c>
    </row>
    <row r="14" spans="1:4" x14ac:dyDescent="0.35">
      <c r="A14" s="5">
        <v>19846</v>
      </c>
      <c r="B14" s="7">
        <f>GETPIVOTDATA("Max de Date entrée",TCD!$A$3,"Groupe","Groupe 1","ID",Tableau2[[#This Row],[ID]])</f>
        <v>43101</v>
      </c>
      <c r="C14" s="7">
        <f>GETPIVOTDATA("Min de Date sortie",TCD!$A$3,"Groupe","Groupe 2","ID",Tableau2[[#This Row],[ID]])</f>
        <v>44166</v>
      </c>
      <c r="D14">
        <f>IF(AND(Tableau2[[#This Row],[Sortie Groupe 1]]&lt;&gt;0,Tableau2[[#This Row],[Entrée Groupe 2]]&lt;&gt;0),Tableau2[[#This Row],[Entrée Groupe 2]]-Tableau2[[#This Row],[Sortie Groupe 1]],0)</f>
        <v>1065</v>
      </c>
    </row>
    <row r="15" spans="1:4" x14ac:dyDescent="0.35">
      <c r="A15" s="5">
        <v>20788</v>
      </c>
      <c r="B15" s="7">
        <f>GETPIVOTDATA("Max de Date entrée",TCD!$A$3,"Groupe","Groupe 1","ID",Tableau2[[#This Row],[ID]])</f>
        <v>43101</v>
      </c>
      <c r="C15" s="7">
        <f>GETPIVOTDATA("Min de Date sortie",TCD!$A$3,"Groupe","Groupe 2","ID",Tableau2[[#This Row],[ID]])</f>
        <v>44198</v>
      </c>
      <c r="D15">
        <f>IF(AND(Tableau2[[#This Row],[Sortie Groupe 1]]&lt;&gt;0,Tableau2[[#This Row],[Entrée Groupe 2]]&lt;&gt;0),Tableau2[[#This Row],[Entrée Groupe 2]]-Tableau2[[#This Row],[Sortie Groupe 1]],0)</f>
        <v>1097</v>
      </c>
    </row>
    <row r="16" spans="1:4" x14ac:dyDescent="0.35">
      <c r="A16" s="5">
        <v>21882</v>
      </c>
      <c r="B16" s="7">
        <f>GETPIVOTDATA("Max de Date entrée",TCD!$A$3,"Groupe","Groupe 1","ID",Tableau2[[#This Row],[ID]])</f>
        <v>43831</v>
      </c>
      <c r="C16" s="7">
        <f>GETPIVOTDATA("Min de Date sortie",TCD!$A$3,"Groupe","Groupe 2","ID",Tableau2[[#This Row],[ID]])</f>
        <v>0</v>
      </c>
      <c r="D16">
        <f>IF(AND(Tableau2[[#This Row],[Sortie Groupe 1]]&lt;&gt;0,Tableau2[[#This Row],[Entrée Groupe 2]]&lt;&gt;0),Tableau2[[#This Row],[Entrée Groupe 2]]-Tableau2[[#This Row],[Sortie Groupe 1]],0)</f>
        <v>0</v>
      </c>
    </row>
    <row r="17" spans="1:4" x14ac:dyDescent="0.35">
      <c r="A17" s="5">
        <v>25197</v>
      </c>
      <c r="B17" s="7">
        <f>GETPIVOTDATA("Max de Date entrée",TCD!$A$3,"Groupe","Groupe 1","ID",Tableau2[[#This Row],[ID]])</f>
        <v>43101</v>
      </c>
      <c r="C17" s="7">
        <f>GETPIVOTDATA("Min de Date sortie",TCD!$A$3,"Groupe","Groupe 2","ID",Tableau2[[#This Row],[ID]])</f>
        <v>0</v>
      </c>
      <c r="D17">
        <f>IF(AND(Tableau2[[#This Row],[Sortie Groupe 1]]&lt;&gt;0,Tableau2[[#This Row],[Entrée Groupe 2]]&lt;&gt;0),Tableau2[[#This Row],[Entrée Groupe 2]]-Tableau2[[#This Row],[Sortie Groupe 1]],0)</f>
        <v>0</v>
      </c>
    </row>
    <row r="18" spans="1:4" x14ac:dyDescent="0.35">
      <c r="A18" s="5">
        <v>25731</v>
      </c>
      <c r="B18" s="7">
        <f>GETPIVOTDATA("Max de Date entrée",TCD!$A$3,"Groupe","Groupe 1","ID",Tableau2[[#This Row],[ID]])</f>
        <v>42736</v>
      </c>
      <c r="C18" s="7">
        <f>GETPIVOTDATA("Min de Date sortie",TCD!$A$3,"Groupe","Groupe 2","ID",Tableau2[[#This Row],[ID]])</f>
        <v>43498</v>
      </c>
      <c r="D18">
        <f>IF(AND(Tableau2[[#This Row],[Sortie Groupe 1]]&lt;&gt;0,Tableau2[[#This Row],[Entrée Groupe 2]]&lt;&gt;0),Tableau2[[#This Row],[Entrée Groupe 2]]-Tableau2[[#This Row],[Sortie Groupe 1]],0)</f>
        <v>762</v>
      </c>
    </row>
    <row r="19" spans="1:4" x14ac:dyDescent="0.35">
      <c r="A19" s="5">
        <v>28693</v>
      </c>
      <c r="B19" s="7">
        <f>GETPIVOTDATA("Max de Date entrée",TCD!$A$3,"Groupe","Groupe 1","ID",Tableau2[[#This Row],[ID]])</f>
        <v>42370</v>
      </c>
      <c r="C19" s="7">
        <f>GETPIVOTDATA("Min de Date sortie",TCD!$A$3,"Groupe","Groupe 2","ID",Tableau2[[#This Row],[ID]])</f>
        <v>0</v>
      </c>
      <c r="D19">
        <f>IF(AND(Tableau2[[#This Row],[Sortie Groupe 1]]&lt;&gt;0,Tableau2[[#This Row],[Entrée Groupe 2]]&lt;&gt;0),Tableau2[[#This Row],[Entrée Groupe 2]]-Tableau2[[#This Row],[Sortie Groupe 1]],0)</f>
        <v>0</v>
      </c>
    </row>
    <row r="20" spans="1:4" x14ac:dyDescent="0.35">
      <c r="A20" s="5">
        <v>28762</v>
      </c>
      <c r="B20" s="7">
        <f>GETPIVOTDATA("Max de Date entrée",TCD!$A$3,"Groupe","Groupe 1","ID",Tableau2[[#This Row],[ID]])</f>
        <v>42370</v>
      </c>
      <c r="C20" s="7">
        <f>GETPIVOTDATA("Min de Date sortie",TCD!$A$3,"Groupe","Groupe 2","ID",Tableau2[[#This Row],[ID]])</f>
        <v>0</v>
      </c>
      <c r="D20">
        <f>IF(AND(Tableau2[[#This Row],[Sortie Groupe 1]]&lt;&gt;0,Tableau2[[#This Row],[Entrée Groupe 2]]&lt;&gt;0),Tableau2[[#This Row],[Entrée Groupe 2]]-Tableau2[[#This Row],[Sortie Groupe 1]],0)</f>
        <v>0</v>
      </c>
    </row>
    <row r="21" spans="1:4" x14ac:dyDescent="0.35">
      <c r="A21" s="5">
        <v>29202</v>
      </c>
      <c r="B21" s="7">
        <f>GETPIVOTDATA("Max de Date entrée",TCD!$A$3,"Groupe","Groupe 1","ID",Tableau2[[#This Row],[ID]])</f>
        <v>42370</v>
      </c>
      <c r="C21" s="7">
        <f>GETPIVOTDATA("Min de Date sortie",TCD!$A$3,"Groupe","Groupe 2","ID",Tableau2[[#This Row],[ID]])</f>
        <v>0</v>
      </c>
      <c r="D21">
        <f>IF(AND(Tableau2[[#This Row],[Sortie Groupe 1]]&lt;&gt;0,Tableau2[[#This Row],[Entrée Groupe 2]]&lt;&gt;0),Tableau2[[#This Row],[Entrée Groupe 2]]-Tableau2[[#This Row],[Sortie Groupe 1]],0)</f>
        <v>0</v>
      </c>
    </row>
    <row r="22" spans="1:4" x14ac:dyDescent="0.35">
      <c r="A22" s="5">
        <v>68410</v>
      </c>
      <c r="B22" s="7">
        <f>GETPIVOTDATA("Max de Date entrée",TCD!$A$3,"Groupe","Groupe 1","ID",Tableau2[[#This Row],[ID]])</f>
        <v>0</v>
      </c>
      <c r="C22" s="7">
        <f>GETPIVOTDATA("Min de Date sortie",TCD!$A$3,"Groupe","Groupe 2","ID",Tableau2[[#This Row],[ID]])</f>
        <v>42736</v>
      </c>
      <c r="D22">
        <f>IF(AND(Tableau2[[#This Row],[Sortie Groupe 1]]&lt;&gt;0,Tableau2[[#This Row],[Entrée Groupe 2]]&lt;&gt;0),Tableau2[[#This Row],[Entrée Groupe 2]]-Tableau2[[#This Row],[Sortie Groupe 1]],0)</f>
        <v>0</v>
      </c>
    </row>
    <row r="23" spans="1:4" x14ac:dyDescent="0.35">
      <c r="A23" s="5">
        <v>85155</v>
      </c>
      <c r="B23" s="7">
        <f>GETPIVOTDATA("Max de Date entrée",TCD!$A$3,"Groupe","Groupe 1","ID",Tableau2[[#This Row],[ID]])</f>
        <v>0</v>
      </c>
      <c r="C23" s="7">
        <f>GETPIVOTDATA("Min de Date sortie",TCD!$A$3,"Groupe","Groupe 2","ID",Tableau2[[#This Row],[ID]])</f>
        <v>43831</v>
      </c>
      <c r="D23">
        <f>IF(AND(Tableau2[[#This Row],[Sortie Groupe 1]]&lt;&gt;0,Tableau2[[#This Row],[Entrée Groupe 2]]&lt;&gt;0),Tableau2[[#This Row],[Entrée Groupe 2]]-Tableau2[[#This Row],[Sortie Groupe 1]],0)</f>
        <v>0</v>
      </c>
    </row>
    <row r="24" spans="1:4" x14ac:dyDescent="0.35">
      <c r="A24" s="5">
        <v>9879878</v>
      </c>
      <c r="B24" s="7">
        <f>GETPIVOTDATA("Max de Date entrée",TCD!$A$3,"Groupe","Groupe 1","ID",Tableau2[[#This Row],[ID]])</f>
        <v>0</v>
      </c>
      <c r="C24" s="7">
        <f>GETPIVOTDATA("Min de Date sortie",TCD!$A$3,"Groupe","Groupe 2","ID",Tableau2[[#This Row],[ID]])</f>
        <v>0</v>
      </c>
      <c r="D24">
        <f>IF(AND(Tableau2[[#This Row],[Sortie Groupe 1]]&lt;&gt;0,Tableau2[[#This Row],[Entrée Groupe 2]]&lt;&gt;0),Tableau2[[#This Row],[Entrée Groupe 2]]-Tableau2[[#This Row],[Sortie Groupe 1]],0)</f>
        <v>0</v>
      </c>
    </row>
    <row r="25" spans="1:4" x14ac:dyDescent="0.35">
      <c r="A25" s="5">
        <v>88888888</v>
      </c>
      <c r="B25" s="7">
        <f>GETPIVOTDATA("Max de Date entrée",TCD!$A$3,"Groupe","Groupe 1","ID",Tableau2[[#This Row],[ID]])</f>
        <v>0</v>
      </c>
      <c r="C25" s="7">
        <f>GETPIVOTDATA("Min de Date sortie",TCD!$A$3,"Groupe","Groupe 2","ID",Tableau2[[#This Row],[ID]])</f>
        <v>0</v>
      </c>
      <c r="D25">
        <f>IF(AND(Tableau2[[#This Row],[Sortie Groupe 1]]&lt;&gt;0,Tableau2[[#This Row],[Entrée Groupe 2]]&lt;&gt;0),Tableau2[[#This Row],[Entrée Groupe 2]]-Tableau2[[#This Row],[Sortie Groupe 1]],0)</f>
        <v>0</v>
      </c>
    </row>
    <row r="26" spans="1:4" x14ac:dyDescent="0.35">
      <c r="A26" s="5">
        <v>98142056</v>
      </c>
      <c r="B26" s="7">
        <f>GETPIVOTDATA("Max de Date entrée",TCD!$A$3,"Groupe","Groupe 1","ID",Tableau2[[#This Row],[ID]])</f>
        <v>0</v>
      </c>
      <c r="C26" s="7">
        <f>GETPIVOTDATA("Min de Date sortie",TCD!$A$3,"Groupe","Groupe 2","ID",Tableau2[[#This Row],[ID]])</f>
        <v>0</v>
      </c>
      <c r="D26">
        <f>IF(AND(Tableau2[[#This Row],[Sortie Groupe 1]]&lt;&gt;0,Tableau2[[#This Row],[Entrée Groupe 2]]&lt;&gt;0),Tableau2[[#This Row],[Entrée Groupe 2]]-Tableau2[[#This Row],[Sortie Groupe 1]],0)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Groupes</vt:lpstr>
      <vt:lpstr>TCD</vt:lpstr>
      <vt:lpstr>Ecarts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2020-03-07T10:05:47Z</dcterms:modified>
</cp:coreProperties>
</file>