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V DE CAISSE" sheetId="1" r:id="rId1"/>
    <sheet name="Billetage CP" sheetId="2" r:id="rId2"/>
    <sheet name="Billetage Monnaie" sheetId="3" r:id="rId3"/>
    <sheet name="Billetage C01" sheetId="4" r:id="rId4"/>
    <sheet name="Billetage C02" sheetId="5" r:id="rId5"/>
    <sheet name="Billetage C03" sheetId="6" r:id="rId6"/>
  </sheets>
  <externalReferences>
    <externalReference r:id="rId7"/>
  </externalReferences>
  <definedNames>
    <definedName name="AncienSolde_CDG">[1]PARAMETRES!$C$9</definedName>
    <definedName name="DERNIERS_JOURS_MOIS">[1]CALENDRIER!$C$1:$C$12</definedName>
    <definedName name="DIRECTION_Sce">[1]PARAMETRES!$B$3</definedName>
    <definedName name="DOSSIER">[1]PARAMETRES!$B$1</definedName>
    <definedName name="Exercice">[1]PARAMETRES!$B$2</definedName>
    <definedName name="JCaisse_Matricule_CDG">'[1]JOURS CAISSE'!$B$2:$B$367</definedName>
    <definedName name="MOIS_EXO">[1]CALENDRIER!$B$1:$B$12</definedName>
    <definedName name="NUM_MOIS_EXO">[1]CALENDRIER!$A$1:$A$12</definedName>
    <definedName name="TPARAM_LibelléAutoriz_Compte">[1]PARAMETRES!$C$34:$C$48</definedName>
    <definedName name="TPARAM_LibelléAutoriz_Libellé">[1]PARAMETRES!$B$34:$B$48</definedName>
    <definedName name="TPARAM_Matricule">[1]PARAMETRES!$F$9:$F$11</definedName>
    <definedName name="TPARAM_Prefix_Pieces">[1]PARAMETRES!$D$9:$D$11</definedName>
    <definedName name="TPARAM_Utilisateur">[1]PARAMETRES!$E$9:$E$11</definedName>
    <definedName name="Z_16134BDA_8C04_477C_872E_1888C90F87CF_.wvu.PrintArea" localSheetId="0" hidden="1">'PV DE CAISSE'!$C$1:$I$51</definedName>
    <definedName name="Z_4E7AB6B0_F53A_45A3_A693_974740AC476B_.wvu.PrintArea" localSheetId="0" hidden="1">'PV DE CAISSE'!$C$1:$I$51</definedName>
    <definedName name="Z_83CFAAEE_5F45_43B8_AA5E_15E9D33D0FE3_.wvu.PrintArea" localSheetId="0" hidden="1">'PV DE CAISSE'!$C$1:$I$51</definedName>
    <definedName name="Z_B74B1442_DA82_44AB_A3E1_E91DB51CF28C_.wvu.PrintArea" localSheetId="0" hidden="1">'PV DE CAISSE'!$C$1:$I$51</definedName>
    <definedName name="Z_CB4856B4_1B77_4728_B507_093A5E8099F8_.wvu.PrintArea" localSheetId="0" hidden="1">'PV DE CAISSE'!$C$1:$I$51</definedName>
    <definedName name="Z_F13B9ED3_AAAD_461F_805B_9EB0C2D5FB19_.wvu.PrintArea" localSheetId="0" hidden="1">'PV DE CAISSE'!$C$1:$I$51</definedName>
    <definedName name="_xlnm.Print_Area" localSheetId="3">'Billetage C01'!$B$2:$O$20</definedName>
    <definedName name="_xlnm.Print_Area" localSheetId="5">'Billetage C03'!$B$2:$O$20</definedName>
    <definedName name="_xlnm.Print_Area" localSheetId="1">'Billetage CP'!$B$2:$O$21</definedName>
    <definedName name="_xlnm.Print_Area" localSheetId="2">'Billetage Monnaie'!$B$2:$O$21</definedName>
    <definedName name="_xlnm.Print_Area" localSheetId="0">'PV DE CAISSE'!$B$1:$K$50</definedName>
  </definedNames>
  <calcPr calcId="152511"/>
</workbook>
</file>

<file path=xl/calcChain.xml><?xml version="1.0" encoding="utf-8"?>
<calcChain xmlns="http://schemas.openxmlformats.org/spreadsheetml/2006/main">
  <c r="E48" i="1" l="1" a="1"/>
  <c r="E48" i="1" s="1"/>
  <c r="E47" i="1" a="1"/>
  <c r="E47" i="1"/>
  <c r="E46" i="1" a="1"/>
  <c r="E46" i="1" s="1"/>
  <c r="E45" i="1" a="1"/>
  <c r="E45" i="1"/>
  <c r="E44" i="1" a="1"/>
  <c r="E44" i="1" s="1"/>
  <c r="E43" i="1" a="1"/>
  <c r="E43" i="1"/>
  <c r="E42" i="1" a="1"/>
  <c r="E42" i="1" s="1"/>
  <c r="E41" i="1" a="1"/>
  <c r="E41" i="1"/>
  <c r="E40" i="1" a="1"/>
  <c r="E40" i="1" s="1"/>
  <c r="E39" i="1" a="1"/>
  <c r="E39" i="1"/>
  <c r="E38" i="1" a="1"/>
  <c r="E38" i="1" s="1"/>
  <c r="E37" i="1" a="1"/>
  <c r="E37" i="1" s="1"/>
  <c r="E36" i="1" a="1"/>
  <c r="E36" i="1" s="1"/>
  <c r="A4" i="6"/>
  <c r="A4" i="5"/>
  <c r="A4" i="4"/>
  <c r="A4" i="3"/>
  <c r="A4" i="2"/>
  <c r="O21" i="6" l="1"/>
  <c r="N21" i="6"/>
  <c r="M21" i="6"/>
  <c r="L21" i="6"/>
  <c r="K21" i="6"/>
  <c r="J21" i="6"/>
  <c r="I21" i="6"/>
  <c r="H21" i="6"/>
  <c r="G21" i="6"/>
  <c r="F21" i="6"/>
  <c r="E21" i="6"/>
  <c r="D21" i="6"/>
  <c r="O7" i="6"/>
  <c r="N7" i="6"/>
  <c r="M7" i="6"/>
  <c r="L7" i="6"/>
  <c r="K7" i="6"/>
  <c r="J7" i="6"/>
  <c r="I7" i="6"/>
  <c r="H7" i="6"/>
  <c r="G7" i="6"/>
  <c r="F7" i="6"/>
  <c r="E7" i="6"/>
  <c r="D7" i="6"/>
  <c r="F2" i="6"/>
  <c r="O21" i="5"/>
  <c r="N21" i="5"/>
  <c r="M21" i="5"/>
  <c r="L21" i="5"/>
  <c r="K21" i="5"/>
  <c r="J21" i="5"/>
  <c r="I21" i="5"/>
  <c r="H21" i="5"/>
  <c r="G21" i="5"/>
  <c r="F21" i="5"/>
  <c r="E21" i="5"/>
  <c r="D21" i="5"/>
  <c r="O7" i="5"/>
  <c r="N7" i="5"/>
  <c r="M7" i="5"/>
  <c r="L7" i="5"/>
  <c r="K7" i="5"/>
  <c r="J7" i="5"/>
  <c r="I7" i="5"/>
  <c r="H7" i="5"/>
  <c r="G7" i="5"/>
  <c r="F7" i="5"/>
  <c r="E7" i="5"/>
  <c r="D7" i="5"/>
  <c r="F2" i="5"/>
  <c r="O21" i="4"/>
  <c r="N21" i="4"/>
  <c r="M21" i="4"/>
  <c r="L21" i="4"/>
  <c r="K21" i="4"/>
  <c r="J21" i="4"/>
  <c r="I21" i="4"/>
  <c r="H21" i="4"/>
  <c r="G21" i="4"/>
  <c r="F21" i="4"/>
  <c r="E21" i="4"/>
  <c r="D21" i="4"/>
  <c r="O7" i="4"/>
  <c r="N7" i="4"/>
  <c r="M7" i="4"/>
  <c r="L7" i="4"/>
  <c r="K7" i="4"/>
  <c r="J7" i="4"/>
  <c r="I7" i="4"/>
  <c r="H7" i="4"/>
  <c r="G7" i="4"/>
  <c r="F7" i="4"/>
  <c r="E7" i="4"/>
  <c r="D7" i="4"/>
  <c r="F2" i="4"/>
  <c r="O21" i="3"/>
  <c r="N21" i="3"/>
  <c r="M21" i="3"/>
  <c r="L21" i="3"/>
  <c r="K21" i="3"/>
  <c r="J21" i="3"/>
  <c r="I21" i="3"/>
  <c r="H21" i="3"/>
  <c r="G21" i="3"/>
  <c r="F21" i="3"/>
  <c r="E21" i="3"/>
  <c r="D21" i="3"/>
  <c r="O7" i="3"/>
  <c r="N7" i="3"/>
  <c r="M7" i="3"/>
  <c r="L7" i="3"/>
  <c r="K7" i="3"/>
  <c r="J7" i="3"/>
  <c r="I7" i="3"/>
  <c r="H7" i="3"/>
  <c r="G7" i="3"/>
  <c r="F7" i="3"/>
  <c r="E7" i="3"/>
  <c r="D7" i="3"/>
  <c r="F2" i="3"/>
  <c r="O21" i="2"/>
  <c r="N21" i="2"/>
  <c r="M21" i="2"/>
  <c r="L21" i="2"/>
  <c r="K21" i="2"/>
  <c r="J21" i="2"/>
  <c r="I21" i="2"/>
  <c r="H21" i="2"/>
  <c r="G21" i="2"/>
  <c r="F21" i="2"/>
  <c r="E21" i="2"/>
  <c r="D21" i="2"/>
  <c r="O7" i="2"/>
  <c r="N7" i="2"/>
  <c r="M7" i="2"/>
  <c r="L7" i="2"/>
  <c r="K7" i="2"/>
  <c r="J7" i="2"/>
  <c r="I7" i="2"/>
  <c r="H7" i="2"/>
  <c r="G7" i="2"/>
  <c r="F7" i="2"/>
  <c r="E7" i="2"/>
  <c r="D7" i="2"/>
  <c r="F2" i="2"/>
  <c r="F48" i="1"/>
  <c r="F47" i="1"/>
  <c r="F46" i="1"/>
  <c r="F45" i="1"/>
  <c r="F44" i="1"/>
  <c r="F43" i="1"/>
  <c r="F42" i="1"/>
  <c r="F40" i="1"/>
  <c r="F39" i="1"/>
  <c r="F38" i="1"/>
  <c r="F37" i="1"/>
  <c r="F36" i="1"/>
  <c r="C1" i="1"/>
  <c r="F49" i="1" l="1"/>
</calcChain>
</file>

<file path=xl/sharedStrings.xml><?xml version="1.0" encoding="utf-8"?>
<sst xmlns="http://schemas.openxmlformats.org/spreadsheetml/2006/main" count="100" uniqueCount="17">
  <si>
    <t>903</t>
  </si>
  <si>
    <t>Unités</t>
  </si>
  <si>
    <t>Nombre</t>
  </si>
  <si>
    <t>Montant</t>
  </si>
  <si>
    <t>Billet</t>
  </si>
  <si>
    <t>Pièce</t>
  </si>
  <si>
    <t>Total en coffre fort</t>
  </si>
  <si>
    <t>MS-i CAISSE 5.2 - Date de tirage 15/12/2016 19:10:49</t>
  </si>
  <si>
    <t>Récapitulatif annuel des inventaires d'espèces en coffre fort Caisse principale</t>
  </si>
  <si>
    <t>Billet de</t>
  </si>
  <si>
    <t xml:space="preserve">Pièce de </t>
  </si>
  <si>
    <t>Valeurs</t>
  </si>
  <si>
    <t>Récapitulatif annuel des inventaires d'espèces en coffre fort Caisse Monnaie</t>
  </si>
  <si>
    <t>Récapitulatif annuel des inventaires d'espèces en coffre fort Caisse n°1</t>
  </si>
  <si>
    <t>Récapitulatif annuel des inventaires d'espèces en coffre fort Caisse n°2</t>
  </si>
  <si>
    <t>Récapitulatif annuel des inventaires d'espèces en coffre fort Caisse n°3</t>
  </si>
  <si>
    <t>Formule à simplifier SVP! D'ailleurs, ça marche pour tous les mois sauf décembre! Bizarre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</si>
</sst>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"/>
    <numFmt numFmtId="165" formatCode="#,###"/>
    <numFmt numFmtId="166" formatCode="#,##0_ ;\-#,##0\ "/>
    <numFmt numFmtId="167" formatCode="#,##0_ ;[Red]\-#,##0\ "/>
  </numFmts>
  <fonts count="31">
    <font>
      <sz val="11"/>
      <color theme="1"/>
      <name val="Calibri"/>
      <family val="2"/>
      <scheme val="minor"/>
    </font>
    <font>
      <b/>
      <sz val="12"/>
      <color theme="1"/>
      <name val="Gill Sans MT"/>
      <family val="2"/>
    </font>
    <font>
      <sz val="11"/>
      <color theme="1"/>
      <name val="Gill Sans MT"/>
      <family val="2"/>
    </font>
    <font>
      <b/>
      <sz val="16"/>
      <color theme="1"/>
      <name val="Gill Sans MT"/>
      <family val="2"/>
    </font>
    <font>
      <sz val="7"/>
      <color theme="1"/>
      <name val="Gill Sans MT"/>
      <family val="2"/>
    </font>
    <font>
      <b/>
      <sz val="14"/>
      <color theme="1"/>
      <name val="Gill Sans MT"/>
      <family val="2"/>
    </font>
    <font>
      <b/>
      <i/>
      <sz val="12"/>
      <color theme="1"/>
      <name val="Gill Sans MT"/>
      <family val="2"/>
    </font>
    <font>
      <b/>
      <sz val="11"/>
      <color theme="1"/>
      <name val="Gill Sans MT"/>
      <family val="2"/>
    </font>
    <font>
      <b/>
      <sz val="10"/>
      <color theme="1"/>
      <name val="Gill Sans MT"/>
      <family val="2"/>
    </font>
    <font>
      <i/>
      <sz val="10"/>
      <color theme="1"/>
      <name val="Gill Sans MT"/>
      <family val="2"/>
    </font>
    <font>
      <b/>
      <i/>
      <sz val="10"/>
      <color theme="1"/>
      <name val="Gill Sans MT"/>
      <family val="2"/>
    </font>
    <font>
      <b/>
      <i/>
      <sz val="11"/>
      <color theme="1"/>
      <name val="Gill Sans MT"/>
      <family val="2"/>
    </font>
    <font>
      <i/>
      <sz val="11"/>
      <color theme="1"/>
      <name val="Gill Sans MT"/>
      <family val="2"/>
    </font>
    <font>
      <sz val="10"/>
      <color theme="1"/>
      <name val="Gill Sans MT"/>
      <family val="2"/>
    </font>
    <font>
      <sz val="8"/>
      <color theme="1"/>
      <name val="Gill Sans MT"/>
      <family val="2"/>
    </font>
    <font>
      <b/>
      <u/>
      <sz val="11"/>
      <color theme="1"/>
      <name val="Gill Sans MT"/>
      <family val="2"/>
    </font>
    <font>
      <b/>
      <sz val="9"/>
      <color theme="1"/>
      <name val="Gill Sans MT"/>
      <family val="2"/>
    </font>
    <font>
      <i/>
      <sz val="9"/>
      <color theme="1"/>
      <name val="Gill Sans MT"/>
      <family val="2"/>
    </font>
    <font>
      <b/>
      <sz val="8"/>
      <color theme="1"/>
      <name val="Gill Sans MT"/>
      <family val="2"/>
    </font>
    <font>
      <b/>
      <sz val="11"/>
      <color rgb="FFFF0000"/>
      <name val="Gill Sans MT"/>
      <family val="2"/>
    </font>
    <font>
      <sz val="11"/>
      <color rgb="FFFF0000"/>
      <name val="Gill Sans MT"/>
      <family val="2"/>
    </font>
    <font>
      <i/>
      <u/>
      <sz val="11"/>
      <color theme="1"/>
      <name val="Gill Sans MT"/>
      <family val="2"/>
    </font>
    <font>
      <b/>
      <i/>
      <u/>
      <sz val="12"/>
      <color theme="1"/>
      <name val="Gill Sans MT"/>
      <family val="2"/>
    </font>
    <font>
      <sz val="6"/>
      <color theme="1"/>
      <name val="Gill Sans MT"/>
      <family val="2"/>
    </font>
    <font>
      <b/>
      <sz val="10"/>
      <color rgb="FFFF0000"/>
      <name val="Gill Sans MT"/>
      <family val="2"/>
    </font>
    <font>
      <b/>
      <sz val="18"/>
      <color theme="1"/>
      <name val="Gill Sans MT"/>
      <family val="2"/>
    </font>
    <font>
      <sz val="9"/>
      <color theme="1"/>
      <name val="Gill Sans MT"/>
      <family val="2"/>
    </font>
    <font>
      <sz val="11"/>
      <color theme="0"/>
      <name val="Gill Sans MT"/>
      <family val="2"/>
    </font>
    <font>
      <b/>
      <sz val="18"/>
      <color rgb="FFFF0000"/>
      <name val="Gill Sans MT"/>
      <family val="2"/>
    </font>
    <font>
      <b/>
      <sz val="9"/>
      <color rgb="FFFF0000"/>
      <name val="Gill Sans MT"/>
      <family val="2"/>
    </font>
    <font>
      <sz val="9"/>
      <color rgb="FFFF0000"/>
      <name val="Gill Sans M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164" fontId="2" fillId="2" borderId="0" xfId="0" applyNumberFormat="1" applyFont="1" applyFill="1" applyAlignment="1" applyProtection="1">
      <alignment horizontal="center" vertical="center"/>
      <protection locked="0"/>
    </xf>
    <xf numFmtId="164" fontId="2" fillId="0" borderId="0" xfId="0" applyNumberFormat="1" applyFont="1" applyFill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protection hidden="1"/>
    </xf>
    <xf numFmtId="14" fontId="2" fillId="0" borderId="0" xfId="0" applyNumberFormat="1" applyFont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49" fontId="2" fillId="0" borderId="0" xfId="0" applyNumberFormat="1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14" fontId="2" fillId="0" borderId="0" xfId="0" applyNumberFormat="1" applyFont="1" applyFill="1" applyAlignment="1" applyProtection="1">
      <alignment horizontal="left"/>
      <protection hidden="1"/>
    </xf>
    <xf numFmtId="0" fontId="10" fillId="0" borderId="0" xfId="0" applyFont="1" applyFill="1" applyProtection="1">
      <protection hidden="1"/>
    </xf>
    <xf numFmtId="0" fontId="2" fillId="0" borderId="0" xfId="0" applyFont="1" applyFill="1" applyAlignment="1" applyProtection="1">
      <alignment horizontal="right"/>
      <protection hidden="1"/>
    </xf>
    <xf numFmtId="0" fontId="7" fillId="0" borderId="0" xfId="0" applyFont="1" applyFill="1" applyAlignment="1" applyProtection="1">
      <alignment horizontal="left"/>
      <protection hidden="1"/>
    </xf>
    <xf numFmtId="0" fontId="7" fillId="0" borderId="0" xfId="0" applyFont="1" applyAlignment="1" applyProtection="1">
      <alignment horizontal="left"/>
      <protection hidden="1"/>
    </xf>
    <xf numFmtId="0" fontId="12" fillId="0" borderId="0" xfId="0" applyFont="1" applyProtection="1">
      <protection hidden="1"/>
    </xf>
    <xf numFmtId="0" fontId="12" fillId="0" borderId="0" xfId="0" applyFont="1" applyAlignment="1" applyProtection="1">
      <alignment horizontal="center"/>
      <protection hidden="1"/>
    </xf>
    <xf numFmtId="0" fontId="2" fillId="0" borderId="0" xfId="0" applyFont="1" applyBorder="1" applyProtection="1">
      <protection hidden="1"/>
    </xf>
    <xf numFmtId="165" fontId="2" fillId="0" borderId="0" xfId="0" applyNumberFormat="1" applyFont="1" applyFill="1" applyBorder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8" fillId="0" borderId="0" xfId="0" quotePrefix="1" applyFont="1" applyAlignment="1" applyProtection="1">
      <alignment horizontal="left" vertical="center" indent="2"/>
      <protection hidden="1"/>
    </xf>
    <xf numFmtId="0" fontId="7" fillId="0" borderId="0" xfId="0" applyFont="1" applyAlignment="1" applyProtection="1">
      <alignment horizontal="left" vertical="center" indent="1"/>
      <protection hidden="1"/>
    </xf>
    <xf numFmtId="0" fontId="7" fillId="0" borderId="0" xfId="0" applyFont="1" applyBorder="1" applyAlignment="1" applyProtection="1">
      <alignment horizontal="left" indent="24"/>
      <protection hidden="1"/>
    </xf>
    <xf numFmtId="0" fontId="7" fillId="0" borderId="0" xfId="0" applyFont="1" applyBorder="1" applyAlignment="1" applyProtection="1">
      <protection hidden="1"/>
    </xf>
    <xf numFmtId="0" fontId="11" fillId="0" borderId="0" xfId="0" applyFont="1" applyBorder="1" applyAlignment="1" applyProtection="1">
      <protection hidden="1"/>
    </xf>
    <xf numFmtId="0" fontId="7" fillId="0" borderId="0" xfId="0" applyFont="1" applyBorder="1" applyAlignment="1" applyProtection="1">
      <alignment horizontal="left" indent="1"/>
      <protection hidden="1"/>
    </xf>
    <xf numFmtId="3" fontId="14" fillId="0" borderId="0" xfId="0" quotePrefix="1" applyNumberFormat="1" applyFont="1" applyBorder="1" applyAlignment="1" applyProtection="1">
      <protection hidden="1"/>
    </xf>
    <xf numFmtId="14" fontId="7" fillId="0" borderId="0" xfId="0" quotePrefix="1" applyNumberFormat="1" applyFont="1" applyBorder="1" applyAlignment="1" applyProtection="1">
      <alignment vertical="center"/>
      <protection hidden="1"/>
    </xf>
    <xf numFmtId="0" fontId="15" fillId="3" borderId="3" xfId="0" applyFont="1" applyFill="1" applyBorder="1" applyAlignment="1" applyProtection="1">
      <alignment horizontal="center" vertical="center"/>
      <protection hidden="1"/>
    </xf>
    <xf numFmtId="0" fontId="15" fillId="3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16" fillId="0" borderId="0" xfId="0" applyFont="1" applyBorder="1" applyAlignment="1" applyProtection="1">
      <alignment vertical="center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167" fontId="2" fillId="0" borderId="0" xfId="0" applyNumberFormat="1" applyFont="1" applyAlignment="1" applyProtection="1">
      <alignment vertical="center"/>
      <protection hidden="1"/>
    </xf>
    <xf numFmtId="0" fontId="2" fillId="0" borderId="2" xfId="0" applyFont="1" applyBorder="1" applyProtection="1">
      <protection hidden="1"/>
    </xf>
    <xf numFmtId="166" fontId="2" fillId="0" borderId="3" xfId="0" applyNumberFormat="1" applyFont="1" applyBorder="1" applyProtection="1">
      <protection hidden="1"/>
    </xf>
    <xf numFmtId="165" fontId="2" fillId="0" borderId="3" xfId="0" applyNumberFormat="1" applyFont="1" applyBorder="1" applyAlignment="1" applyProtection="1">
      <alignment horizontal="right" indent="1"/>
      <protection hidden="1"/>
    </xf>
    <xf numFmtId="166" fontId="2" fillId="0" borderId="1" xfId="0" applyNumberFormat="1" applyFont="1" applyBorder="1" applyProtection="1">
      <protection hidden="1"/>
    </xf>
    <xf numFmtId="0" fontId="17" fillId="0" borderId="0" xfId="0" quotePrefix="1" applyFont="1" applyBorder="1" applyAlignment="1" applyProtection="1">
      <alignment horizontal="center"/>
      <protection hidden="1"/>
    </xf>
    <xf numFmtId="3" fontId="14" fillId="0" borderId="0" xfId="0" applyNumberFormat="1" applyFont="1" applyBorder="1" applyAlignment="1" applyProtection="1">
      <protection hidden="1"/>
    </xf>
    <xf numFmtId="3" fontId="14" fillId="0" borderId="0" xfId="0" applyNumberFormat="1" applyFont="1" applyBorder="1" applyAlignment="1" applyProtection="1">
      <alignment horizontal="center" vertical="center"/>
      <protection hidden="1"/>
    </xf>
    <xf numFmtId="3" fontId="14" fillId="0" borderId="0" xfId="0" applyNumberFormat="1" applyFont="1" applyBorder="1" applyAlignment="1" applyProtection="1">
      <alignment horizontal="center"/>
      <protection hidden="1"/>
    </xf>
    <xf numFmtId="3" fontId="18" fillId="0" borderId="0" xfId="0" applyNumberFormat="1" applyFont="1" applyBorder="1" applyAlignment="1" applyProtection="1">
      <protection hidden="1"/>
    </xf>
    <xf numFmtId="166" fontId="19" fillId="0" borderId="0" xfId="0" applyNumberFormat="1" applyFont="1" applyBorder="1" applyAlignment="1" applyProtection="1">
      <alignment horizontal="center"/>
      <protection hidden="1"/>
    </xf>
    <xf numFmtId="0" fontId="20" fillId="0" borderId="0" xfId="0" applyFont="1" applyAlignment="1" applyProtection="1">
      <alignment horizontal="left" indent="1"/>
      <protection hidden="1"/>
    </xf>
    <xf numFmtId="167" fontId="2" fillId="0" borderId="0" xfId="0" applyNumberFormat="1" applyFont="1" applyProtection="1">
      <protection hidden="1"/>
    </xf>
    <xf numFmtId="166" fontId="2" fillId="0" borderId="0" xfId="0" applyNumberFormat="1" applyFont="1" applyAlignment="1" applyProtection="1">
      <alignment horizontal="center"/>
      <protection hidden="1"/>
    </xf>
    <xf numFmtId="166" fontId="7" fillId="3" borderId="1" xfId="0" applyNumberFormat="1" applyFont="1" applyFill="1" applyBorder="1" applyProtection="1">
      <protection hidden="1"/>
    </xf>
    <xf numFmtId="3" fontId="18" fillId="0" borderId="0" xfId="0" applyNumberFormat="1" applyFont="1" applyBorder="1" applyAlignment="1" applyProtection="1">
      <alignment horizontal="center"/>
      <protection hidden="1"/>
    </xf>
    <xf numFmtId="3" fontId="2" fillId="0" borderId="0" xfId="0" applyNumberFormat="1" applyFont="1" applyProtection="1">
      <protection hidden="1"/>
    </xf>
    <xf numFmtId="3" fontId="2" fillId="0" borderId="0" xfId="0" applyNumberFormat="1" applyFont="1" applyBorder="1" applyAlignment="1" applyProtection="1">
      <protection hidden="1"/>
    </xf>
    <xf numFmtId="0" fontId="2" fillId="0" borderId="0" xfId="0" applyFont="1" applyBorder="1" applyAlignment="1" applyProtection="1"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14" fillId="0" borderId="0" xfId="0" applyFont="1" applyProtection="1">
      <protection hidden="1"/>
    </xf>
    <xf numFmtId="166" fontId="17" fillId="0" borderId="0" xfId="0" applyNumberFormat="1" applyFont="1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13" fillId="0" borderId="0" xfId="0" applyFont="1" applyProtection="1">
      <protection hidden="1"/>
    </xf>
    <xf numFmtId="0" fontId="13" fillId="0" borderId="0" xfId="0" applyFont="1" applyAlignment="1" applyProtection="1">
      <alignment horizontal="right"/>
      <protection hidden="1"/>
    </xf>
    <xf numFmtId="166" fontId="13" fillId="0" borderId="0" xfId="0" applyNumberFormat="1" applyFont="1" applyProtection="1">
      <protection hidden="1"/>
    </xf>
    <xf numFmtId="166" fontId="13" fillId="0" borderId="0" xfId="0" applyNumberFormat="1" applyFont="1" applyAlignment="1" applyProtection="1">
      <alignment horizontal="center"/>
      <protection hidden="1"/>
    </xf>
    <xf numFmtId="0" fontId="8" fillId="0" borderId="0" xfId="0" applyFont="1" applyProtection="1">
      <protection hidden="1"/>
    </xf>
    <xf numFmtId="0" fontId="13" fillId="0" borderId="0" xfId="0" applyFont="1" applyAlignment="1" applyProtection="1">
      <alignment horizontal="center"/>
      <protection hidden="1"/>
    </xf>
    <xf numFmtId="0" fontId="8" fillId="0" borderId="0" xfId="0" applyFont="1" applyAlignment="1" applyProtection="1">
      <alignment horizontal="right"/>
      <protection hidden="1"/>
    </xf>
    <xf numFmtId="3" fontId="8" fillId="0" borderId="0" xfId="0" applyNumberFormat="1" applyFont="1" applyProtection="1">
      <protection hidden="1"/>
    </xf>
    <xf numFmtId="3" fontId="8" fillId="0" borderId="0" xfId="0" applyNumberFormat="1" applyFont="1" applyAlignment="1" applyProtection="1">
      <alignment horizontal="center"/>
      <protection hidden="1"/>
    </xf>
    <xf numFmtId="0" fontId="24" fillId="0" borderId="0" xfId="0" applyFont="1" applyAlignment="1" applyProtection="1">
      <alignment horizontal="right"/>
      <protection hidden="1"/>
    </xf>
    <xf numFmtId="3" fontId="24" fillId="0" borderId="0" xfId="0" applyNumberFormat="1" applyFont="1" applyProtection="1">
      <protection hidden="1"/>
    </xf>
    <xf numFmtId="3" fontId="24" fillId="0" borderId="0" xfId="0" applyNumberFormat="1" applyFont="1" applyAlignment="1" applyProtection="1">
      <alignment horizontal="center"/>
      <protection hidden="1"/>
    </xf>
    <xf numFmtId="0" fontId="8" fillId="0" borderId="0" xfId="0" applyFont="1" applyAlignment="1" applyProtection="1">
      <alignment horizontal="center"/>
      <protection hidden="1"/>
    </xf>
    <xf numFmtId="0" fontId="25" fillId="0" borderId="0" xfId="0" applyFont="1" applyAlignment="1" applyProtection="1">
      <alignment vertical="center" wrapText="1"/>
      <protection hidden="1"/>
    </xf>
    <xf numFmtId="0" fontId="16" fillId="0" borderId="0" xfId="0" applyFont="1" applyAlignment="1" applyProtection="1">
      <alignment horizontal="center" vertical="center" wrapText="1"/>
      <protection hidden="1"/>
    </xf>
    <xf numFmtId="0" fontId="26" fillId="0" borderId="0" xfId="0" applyFont="1" applyAlignment="1" applyProtection="1">
      <alignment horizontal="center"/>
      <protection hidden="1"/>
    </xf>
    <xf numFmtId="0" fontId="26" fillId="3" borderId="4" xfId="0" applyFont="1" applyFill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vertical="center"/>
      <protection hidden="1"/>
    </xf>
    <xf numFmtId="3" fontId="18" fillId="0" borderId="3" xfId="0" applyNumberFormat="1" applyFont="1" applyBorder="1" applyAlignment="1" applyProtection="1">
      <alignment horizontal="center" vertical="center"/>
      <protection hidden="1"/>
    </xf>
    <xf numFmtId="0" fontId="26" fillId="0" borderId="1" xfId="0" applyFont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vertical="center" wrapText="1"/>
      <protection hidden="1"/>
    </xf>
    <xf numFmtId="3" fontId="18" fillId="0" borderId="1" xfId="0" applyNumberFormat="1" applyFont="1" applyBorder="1" applyAlignment="1" applyProtection="1">
      <alignment horizontal="right" vertical="center"/>
      <protection hidden="1"/>
    </xf>
    <xf numFmtId="0" fontId="26" fillId="0" borderId="1" xfId="0" applyFont="1" applyBorder="1" applyAlignment="1" applyProtection="1">
      <alignment horizontal="center" vertical="center"/>
      <protection locked="0"/>
    </xf>
    <xf numFmtId="3" fontId="18" fillId="0" borderId="1" xfId="0" applyNumberFormat="1" applyFont="1" applyBorder="1" applyAlignment="1" applyProtection="1">
      <alignment horizontal="right" vertical="center"/>
      <protection locked="0"/>
    </xf>
    <xf numFmtId="166" fontId="7" fillId="0" borderId="0" xfId="0" applyNumberFormat="1" applyFont="1" applyBorder="1" applyProtection="1">
      <protection hidden="1"/>
    </xf>
    <xf numFmtId="167" fontId="2" fillId="0" borderId="0" xfId="0" applyNumberFormat="1" applyFont="1" applyBorder="1" applyProtection="1">
      <protection hidden="1"/>
    </xf>
    <xf numFmtId="0" fontId="2" fillId="0" borderId="0" xfId="0" applyFont="1" applyFill="1" applyBorder="1" applyProtection="1"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165" fontId="12" fillId="0" borderId="0" xfId="0" applyNumberFormat="1" applyFont="1" applyFill="1" applyBorder="1" applyProtection="1">
      <protection hidden="1"/>
    </xf>
    <xf numFmtId="165" fontId="11" fillId="0" borderId="0" xfId="0" applyNumberFormat="1" applyFont="1" applyFill="1" applyBorder="1" applyProtection="1">
      <protection hidden="1"/>
    </xf>
    <xf numFmtId="0" fontId="12" fillId="0" borderId="0" xfId="0" applyFont="1" applyFill="1" applyBorder="1" applyProtection="1">
      <protection hidden="1"/>
    </xf>
    <xf numFmtId="165" fontId="7" fillId="0" borderId="0" xfId="0" applyNumberFormat="1" applyFont="1" applyFill="1" applyBorder="1" applyAlignment="1" applyProtection="1">
      <alignment horizontal="center"/>
      <protection hidden="1"/>
    </xf>
    <xf numFmtId="0" fontId="13" fillId="0" borderId="0" xfId="0" quotePrefix="1" applyFont="1" applyFill="1" applyBorder="1" applyAlignment="1" applyProtection="1">
      <alignment horizontal="left" indent="1"/>
      <protection hidden="1"/>
    </xf>
    <xf numFmtId="165" fontId="13" fillId="0" borderId="0" xfId="0" applyNumberFormat="1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left" indent="1"/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7" fillId="0" borderId="0" xfId="0" applyFont="1" applyFill="1" applyBorder="1" applyAlignment="1" applyProtection="1">
      <alignment horizontal="right" vertical="center"/>
      <protection hidden="1"/>
    </xf>
    <xf numFmtId="165" fontId="7" fillId="0" borderId="0" xfId="0" applyNumberFormat="1" applyFont="1" applyFill="1" applyBorder="1" applyAlignment="1" applyProtection="1">
      <alignment vertical="center"/>
      <protection hidden="1"/>
    </xf>
    <xf numFmtId="166" fontId="7" fillId="0" borderId="0" xfId="0" applyNumberFormat="1" applyFont="1" applyBorder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vertical="center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27" fillId="0" borderId="0" xfId="0" applyFont="1" applyProtection="1"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21" fillId="0" borderId="5" xfId="0" applyFont="1" applyBorder="1" applyAlignment="1" applyProtection="1">
      <alignment horizontal="center"/>
      <protection hidden="1"/>
    </xf>
    <xf numFmtId="0" fontId="21" fillId="0" borderId="0" xfId="0" applyFont="1" applyBorder="1" applyAlignment="1" applyProtection="1">
      <alignment horizontal="center"/>
      <protection hidden="1"/>
    </xf>
    <xf numFmtId="0" fontId="22" fillId="0" borderId="5" xfId="0" applyFont="1" applyBorder="1" applyAlignment="1" applyProtection="1">
      <alignment horizontal="center"/>
      <protection hidden="1"/>
    </xf>
    <xf numFmtId="0" fontId="22" fillId="0" borderId="0" xfId="0" applyFont="1" applyBorder="1" applyAlignment="1" applyProtection="1">
      <alignment horizontal="center"/>
      <protection hidden="1"/>
    </xf>
    <xf numFmtId="0" fontId="7" fillId="3" borderId="1" xfId="0" applyFont="1" applyFill="1" applyBorder="1" applyAlignment="1" applyProtection="1">
      <alignment horizontal="center"/>
      <protection hidden="1"/>
    </xf>
    <xf numFmtId="0" fontId="23" fillId="0" borderId="0" xfId="0" applyFont="1" applyBorder="1" applyAlignment="1" applyProtection="1">
      <alignment horizontal="center"/>
      <protection hidden="1"/>
    </xf>
    <xf numFmtId="0" fontId="7" fillId="0" borderId="0" xfId="0" applyFont="1" applyFill="1" applyAlignment="1" applyProtection="1">
      <alignment horizontal="left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11" fillId="0" borderId="0" xfId="0" applyFont="1" applyFill="1" applyBorder="1" applyAlignment="1" applyProtection="1">
      <alignment horizontal="right"/>
      <protection hidden="1"/>
    </xf>
    <xf numFmtId="0" fontId="7" fillId="0" borderId="0" xfId="0" applyFont="1" applyFill="1" applyBorder="1" applyAlignment="1" applyProtection="1">
      <alignment horizontal="right" vertical="center"/>
      <protection hidden="1"/>
    </xf>
    <xf numFmtId="0" fontId="15" fillId="3" borderId="2" xfId="0" applyFont="1" applyFill="1" applyBorder="1" applyAlignment="1" applyProtection="1">
      <alignment horizontal="center" vertical="center"/>
      <protection hidden="1"/>
    </xf>
    <xf numFmtId="0" fontId="15" fillId="3" borderId="3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left"/>
      <protection hidden="1"/>
    </xf>
    <xf numFmtId="0" fontId="5" fillId="0" borderId="0" xfId="0" applyFont="1" applyAlignment="1" applyProtection="1">
      <alignment horizontal="center" vertical="top"/>
      <protection hidden="1"/>
    </xf>
    <xf numFmtId="0" fontId="6" fillId="0" borderId="0" xfId="0" applyFont="1" applyAlignment="1" applyProtection="1">
      <alignment horizontal="center"/>
      <protection hidden="1"/>
    </xf>
    <xf numFmtId="0" fontId="8" fillId="0" borderId="0" xfId="0" applyFont="1" applyFill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6" fillId="0" borderId="2" xfId="0" applyFont="1" applyBorder="1" applyAlignment="1" applyProtection="1">
      <alignment horizontal="center" vertical="center"/>
      <protection hidden="1"/>
    </xf>
    <xf numFmtId="0" fontId="16" fillId="0" borderId="6" xfId="0" applyFont="1" applyBorder="1" applyAlignment="1" applyProtection="1">
      <alignment horizontal="center" vertical="center"/>
      <protection hidden="1"/>
    </xf>
    <xf numFmtId="0" fontId="16" fillId="0" borderId="3" xfId="0" applyFont="1" applyBorder="1" applyAlignment="1" applyProtection="1">
      <alignment horizontal="center" vertical="center"/>
      <protection hidden="1"/>
    </xf>
    <xf numFmtId="0" fontId="26" fillId="3" borderId="2" xfId="0" applyFont="1" applyFill="1" applyBorder="1" applyAlignment="1" applyProtection="1">
      <alignment horizontal="center" vertical="center"/>
      <protection hidden="1"/>
    </xf>
    <xf numFmtId="0" fontId="26" fillId="3" borderId="3" xfId="0" applyFont="1" applyFill="1" applyBorder="1" applyAlignment="1" applyProtection="1">
      <alignment horizontal="center" vertical="center"/>
      <protection hidden="1"/>
    </xf>
    <xf numFmtId="0" fontId="18" fillId="0" borderId="2" xfId="0" applyFont="1" applyBorder="1" applyAlignment="1" applyProtection="1">
      <alignment horizontal="center" vertical="center"/>
      <protection hidden="1"/>
    </xf>
    <xf numFmtId="0" fontId="18" fillId="0" borderId="3" xfId="0" applyFont="1" applyBorder="1" applyAlignment="1" applyProtection="1">
      <alignment horizontal="center" vertical="center"/>
      <protection hidden="1"/>
    </xf>
    <xf numFmtId="0" fontId="28" fillId="0" borderId="0" xfId="0" applyFont="1" applyAlignment="1" applyProtection="1">
      <alignment vertical="center" wrapText="1"/>
      <protection hidden="1"/>
    </xf>
    <xf numFmtId="0" fontId="29" fillId="0" borderId="0" xfId="0" applyFont="1" applyAlignment="1" applyProtection="1">
      <alignment horizontal="center" vertical="center" wrapText="1"/>
      <protection hidden="1"/>
    </xf>
    <xf numFmtId="0" fontId="30" fillId="0" borderId="0" xfId="0" applyFont="1" applyAlignment="1" applyProtection="1">
      <alignment horizontal="center"/>
      <protection hidden="1"/>
    </xf>
    <xf numFmtId="0" fontId="20" fillId="0" borderId="0" xfId="0" applyFont="1" applyProtection="1">
      <protection hidden="1"/>
    </xf>
    <xf numFmtId="0" fontId="20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32</xdr:row>
      <xdr:rowOff>349250</xdr:rowOff>
    </xdr:from>
    <xdr:to>
      <xdr:col>6</xdr:col>
      <xdr:colOff>1058333</xdr:colOff>
      <xdr:row>35</xdr:row>
      <xdr:rowOff>190500</xdr:rowOff>
    </xdr:to>
    <xdr:cxnSp macro="">
      <xdr:nvCxnSpPr>
        <xdr:cNvPr id="6" name="Connecteur droit avec flèche 5"/>
        <xdr:cNvCxnSpPr/>
      </xdr:nvCxnSpPr>
      <xdr:spPr>
        <a:xfrm flipV="1">
          <a:off x="2074333" y="7387167"/>
          <a:ext cx="2444750" cy="656166"/>
        </a:xfrm>
        <a:prstGeom prst="straightConnector1">
          <a:avLst/>
        </a:prstGeom>
        <a:ln>
          <a:solidFill>
            <a:srgbClr val="FF0000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2U\Documents\Msi\Gipa\SIG-GIPA%202016\Tr&#233;so\Caisse%20DG\MS-i%20CAISSE%205.2%20-%20DG%20V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entralisation"/>
      <sheetName val="Plan comptable"/>
      <sheetName val="QUITUS COHERENCE"/>
      <sheetName val="CALENDRIER"/>
      <sheetName val="JOURS CAISSE"/>
      <sheetName val="Recap12"/>
      <sheetName val="RECAP"/>
      <sheetName val="FICHE DE BILLETAGE"/>
      <sheetName val="PV DE CAISSE"/>
      <sheetName val="Billetage CP"/>
      <sheetName val="Billetage Monnaie"/>
      <sheetName val="Billetage C01"/>
      <sheetName val="Billetage C02"/>
      <sheetName val="Billetage C03"/>
      <sheetName val="PARAMETRES"/>
      <sheetName val="MS-i CAISSE 5.2 - DG V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>
            <v>1</v>
          </cell>
          <cell r="B1" t="str">
            <v>JANVIER</v>
          </cell>
          <cell r="C1">
            <v>31</v>
          </cell>
        </row>
        <row r="2">
          <cell r="A2">
            <v>2</v>
          </cell>
          <cell r="B2" t="str">
            <v>FÉVRIER</v>
          </cell>
          <cell r="C2">
            <v>29</v>
          </cell>
        </row>
        <row r="3">
          <cell r="A3">
            <v>3</v>
          </cell>
          <cell r="B3" t="str">
            <v>MARS</v>
          </cell>
          <cell r="C3">
            <v>31</v>
          </cell>
        </row>
        <row r="4">
          <cell r="A4">
            <v>4</v>
          </cell>
          <cell r="B4" t="str">
            <v>AVRIL</v>
          </cell>
          <cell r="C4">
            <v>30</v>
          </cell>
        </row>
        <row r="5">
          <cell r="A5">
            <v>5</v>
          </cell>
          <cell r="B5" t="str">
            <v>MAI</v>
          </cell>
          <cell r="C5">
            <v>31</v>
          </cell>
        </row>
        <row r="6">
          <cell r="A6">
            <v>6</v>
          </cell>
          <cell r="B6" t="str">
            <v>JUIN</v>
          </cell>
          <cell r="C6">
            <v>30</v>
          </cell>
        </row>
        <row r="7">
          <cell r="A7">
            <v>7</v>
          </cell>
          <cell r="B7" t="str">
            <v>JUILLET</v>
          </cell>
          <cell r="C7">
            <v>31</v>
          </cell>
        </row>
        <row r="8">
          <cell r="A8">
            <v>8</v>
          </cell>
          <cell r="B8" t="str">
            <v>AOÛT</v>
          </cell>
          <cell r="C8">
            <v>31</v>
          </cell>
        </row>
        <row r="9">
          <cell r="A9">
            <v>9</v>
          </cell>
          <cell r="B9" t="str">
            <v>SEPTEMBRE</v>
          </cell>
          <cell r="C9">
            <v>30</v>
          </cell>
        </row>
        <row r="10">
          <cell r="A10">
            <v>10</v>
          </cell>
          <cell r="B10" t="str">
            <v>OCTOBRE</v>
          </cell>
          <cell r="C10">
            <v>31</v>
          </cell>
        </row>
        <row r="11">
          <cell r="A11">
            <v>11</v>
          </cell>
          <cell r="B11" t="str">
            <v>NOVEMBRE</v>
          </cell>
          <cell r="C11">
            <v>30</v>
          </cell>
        </row>
        <row r="12">
          <cell r="A12">
            <v>12</v>
          </cell>
          <cell r="B12" t="str">
            <v>DÉCEMBRE</v>
          </cell>
          <cell r="C12">
            <v>31</v>
          </cell>
        </row>
      </sheetData>
      <sheetData sheetId="17">
        <row r="2">
          <cell r="B2">
            <v>900</v>
          </cell>
        </row>
        <row r="3">
          <cell r="B3">
            <v>900</v>
          </cell>
        </row>
        <row r="4">
          <cell r="B4">
            <v>900</v>
          </cell>
        </row>
        <row r="5">
          <cell r="B5">
            <v>900</v>
          </cell>
        </row>
        <row r="6">
          <cell r="B6">
            <v>900</v>
          </cell>
        </row>
        <row r="7">
          <cell r="B7">
            <v>900</v>
          </cell>
        </row>
        <row r="8">
          <cell r="B8">
            <v>900</v>
          </cell>
        </row>
        <row r="9">
          <cell r="B9">
            <v>900</v>
          </cell>
        </row>
        <row r="10">
          <cell r="B10">
            <v>900</v>
          </cell>
        </row>
        <row r="11">
          <cell r="B11">
            <v>900</v>
          </cell>
        </row>
        <row r="12">
          <cell r="B12">
            <v>900</v>
          </cell>
        </row>
        <row r="13">
          <cell r="B13">
            <v>900</v>
          </cell>
        </row>
        <row r="14">
          <cell r="B14">
            <v>900</v>
          </cell>
        </row>
        <row r="15">
          <cell r="B15">
            <v>900</v>
          </cell>
        </row>
        <row r="16">
          <cell r="B16">
            <v>900</v>
          </cell>
        </row>
        <row r="17">
          <cell r="B17">
            <v>900</v>
          </cell>
        </row>
        <row r="18">
          <cell r="B18">
            <v>900</v>
          </cell>
        </row>
        <row r="19">
          <cell r="B19">
            <v>900</v>
          </cell>
        </row>
        <row r="20">
          <cell r="B20">
            <v>900</v>
          </cell>
        </row>
        <row r="21">
          <cell r="B21">
            <v>900</v>
          </cell>
        </row>
        <row r="22">
          <cell r="B22">
            <v>900</v>
          </cell>
        </row>
        <row r="23">
          <cell r="B23">
            <v>900</v>
          </cell>
        </row>
        <row r="24">
          <cell r="B24">
            <v>900</v>
          </cell>
        </row>
        <row r="25">
          <cell r="B25">
            <v>900</v>
          </cell>
        </row>
        <row r="26">
          <cell r="B26">
            <v>900</v>
          </cell>
        </row>
        <row r="27">
          <cell r="B27">
            <v>900</v>
          </cell>
        </row>
        <row r="28">
          <cell r="B28">
            <v>900</v>
          </cell>
        </row>
        <row r="29">
          <cell r="B29">
            <v>900</v>
          </cell>
        </row>
        <row r="30">
          <cell r="B30">
            <v>900</v>
          </cell>
        </row>
        <row r="31">
          <cell r="B31">
            <v>900</v>
          </cell>
        </row>
        <row r="32">
          <cell r="B32">
            <v>900</v>
          </cell>
        </row>
        <row r="33">
          <cell r="B33">
            <v>900</v>
          </cell>
        </row>
        <row r="34">
          <cell r="B34">
            <v>900</v>
          </cell>
        </row>
        <row r="35">
          <cell r="B35">
            <v>900</v>
          </cell>
        </row>
        <row r="36">
          <cell r="B36">
            <v>900</v>
          </cell>
        </row>
        <row r="37">
          <cell r="B37">
            <v>900</v>
          </cell>
        </row>
        <row r="38">
          <cell r="B38">
            <v>900</v>
          </cell>
        </row>
        <row r="39">
          <cell r="B39">
            <v>900</v>
          </cell>
        </row>
        <row r="40">
          <cell r="B40">
            <v>900</v>
          </cell>
        </row>
        <row r="41">
          <cell r="B41">
            <v>900</v>
          </cell>
        </row>
        <row r="42">
          <cell r="B42">
            <v>900</v>
          </cell>
        </row>
        <row r="43">
          <cell r="B43">
            <v>900</v>
          </cell>
        </row>
        <row r="44">
          <cell r="B44">
            <v>900</v>
          </cell>
        </row>
        <row r="45">
          <cell r="B45">
            <v>900</v>
          </cell>
        </row>
        <row r="46">
          <cell r="B46">
            <v>900</v>
          </cell>
        </row>
        <row r="47">
          <cell r="B47">
            <v>900</v>
          </cell>
        </row>
        <row r="48">
          <cell r="B48">
            <v>900</v>
          </cell>
        </row>
        <row r="49">
          <cell r="B49">
            <v>900</v>
          </cell>
        </row>
        <row r="50">
          <cell r="B50">
            <v>900</v>
          </cell>
        </row>
        <row r="51">
          <cell r="B51">
            <v>900</v>
          </cell>
        </row>
        <row r="52">
          <cell r="B52">
            <v>900</v>
          </cell>
        </row>
        <row r="53">
          <cell r="B53">
            <v>900</v>
          </cell>
        </row>
        <row r="54">
          <cell r="B54">
            <v>900</v>
          </cell>
        </row>
        <row r="55">
          <cell r="B55">
            <v>900</v>
          </cell>
        </row>
        <row r="56">
          <cell r="B56">
            <v>900</v>
          </cell>
        </row>
        <row r="57">
          <cell r="B57">
            <v>900</v>
          </cell>
        </row>
        <row r="58">
          <cell r="B58">
            <v>900</v>
          </cell>
        </row>
        <row r="59">
          <cell r="B59">
            <v>900</v>
          </cell>
        </row>
        <row r="60">
          <cell r="B60">
            <v>900</v>
          </cell>
        </row>
        <row r="61">
          <cell r="B61">
            <v>900</v>
          </cell>
        </row>
        <row r="62">
          <cell r="B62">
            <v>900</v>
          </cell>
        </row>
        <row r="63">
          <cell r="B63">
            <v>900</v>
          </cell>
        </row>
        <row r="64">
          <cell r="B64">
            <v>900</v>
          </cell>
        </row>
        <row r="65">
          <cell r="B65">
            <v>900</v>
          </cell>
        </row>
        <row r="66">
          <cell r="B66">
            <v>900</v>
          </cell>
        </row>
        <row r="67">
          <cell r="B67">
            <v>900</v>
          </cell>
        </row>
        <row r="68">
          <cell r="B68">
            <v>900</v>
          </cell>
        </row>
        <row r="69">
          <cell r="B69">
            <v>900</v>
          </cell>
        </row>
        <row r="70">
          <cell r="B70">
            <v>900</v>
          </cell>
        </row>
        <row r="71">
          <cell r="B71">
            <v>900</v>
          </cell>
        </row>
        <row r="72">
          <cell r="B72">
            <v>900</v>
          </cell>
        </row>
        <row r="73">
          <cell r="B73">
            <v>900</v>
          </cell>
        </row>
        <row r="74">
          <cell r="B74">
            <v>900</v>
          </cell>
        </row>
        <row r="75">
          <cell r="B75">
            <v>900</v>
          </cell>
        </row>
        <row r="76">
          <cell r="B76">
            <v>900</v>
          </cell>
        </row>
        <row r="77">
          <cell r="B77">
            <v>900</v>
          </cell>
        </row>
        <row r="78">
          <cell r="B78">
            <v>900</v>
          </cell>
        </row>
        <row r="79">
          <cell r="B79">
            <v>900</v>
          </cell>
        </row>
        <row r="80">
          <cell r="B80">
            <v>900</v>
          </cell>
        </row>
        <row r="81">
          <cell r="B81">
            <v>900</v>
          </cell>
        </row>
        <row r="82">
          <cell r="B82">
            <v>900</v>
          </cell>
        </row>
        <row r="83">
          <cell r="B83">
            <v>900</v>
          </cell>
        </row>
        <row r="84">
          <cell r="B84">
            <v>900</v>
          </cell>
        </row>
        <row r="85">
          <cell r="B85">
            <v>900</v>
          </cell>
        </row>
        <row r="86">
          <cell r="B86">
            <v>900</v>
          </cell>
        </row>
        <row r="87">
          <cell r="B87">
            <v>900</v>
          </cell>
        </row>
        <row r="88">
          <cell r="B88">
            <v>900</v>
          </cell>
        </row>
        <row r="89">
          <cell r="B89">
            <v>900</v>
          </cell>
        </row>
        <row r="90">
          <cell r="B90">
            <v>900</v>
          </cell>
        </row>
        <row r="91">
          <cell r="B91">
            <v>900</v>
          </cell>
        </row>
        <row r="92">
          <cell r="B92">
            <v>900</v>
          </cell>
        </row>
        <row r="93">
          <cell r="B93">
            <v>900</v>
          </cell>
        </row>
        <row r="94">
          <cell r="B94">
            <v>900</v>
          </cell>
        </row>
        <row r="95">
          <cell r="B95">
            <v>900</v>
          </cell>
        </row>
        <row r="96">
          <cell r="B96">
            <v>900</v>
          </cell>
        </row>
        <row r="97">
          <cell r="B97">
            <v>900</v>
          </cell>
        </row>
        <row r="98">
          <cell r="B98">
            <v>900</v>
          </cell>
        </row>
        <row r="99">
          <cell r="B99">
            <v>900</v>
          </cell>
        </row>
        <row r="100">
          <cell r="B100">
            <v>900</v>
          </cell>
        </row>
        <row r="101">
          <cell r="B101">
            <v>900</v>
          </cell>
        </row>
        <row r="102">
          <cell r="B102">
            <v>900</v>
          </cell>
        </row>
        <row r="103">
          <cell r="B103">
            <v>900</v>
          </cell>
        </row>
        <row r="104">
          <cell r="B104">
            <v>900</v>
          </cell>
        </row>
        <row r="105">
          <cell r="B105">
            <v>900</v>
          </cell>
        </row>
        <row r="106">
          <cell r="B106">
            <v>900</v>
          </cell>
        </row>
        <row r="107">
          <cell r="B107">
            <v>900</v>
          </cell>
        </row>
        <row r="108">
          <cell r="B108">
            <v>900</v>
          </cell>
        </row>
        <row r="109">
          <cell r="B109">
            <v>900</v>
          </cell>
        </row>
        <row r="110">
          <cell r="B110">
            <v>900</v>
          </cell>
        </row>
        <row r="111">
          <cell r="B111">
            <v>900</v>
          </cell>
        </row>
        <row r="112">
          <cell r="B112">
            <v>900</v>
          </cell>
        </row>
        <row r="113">
          <cell r="B113">
            <v>900</v>
          </cell>
        </row>
        <row r="114">
          <cell r="B114">
            <v>900</v>
          </cell>
        </row>
        <row r="115">
          <cell r="B115">
            <v>900</v>
          </cell>
        </row>
        <row r="116">
          <cell r="B116">
            <v>900</v>
          </cell>
        </row>
        <row r="117">
          <cell r="B117">
            <v>900</v>
          </cell>
        </row>
        <row r="118">
          <cell r="B118">
            <v>900</v>
          </cell>
        </row>
        <row r="119">
          <cell r="B119">
            <v>900</v>
          </cell>
        </row>
        <row r="120">
          <cell r="B120">
            <v>900</v>
          </cell>
        </row>
        <row r="121">
          <cell r="B121">
            <v>900</v>
          </cell>
        </row>
        <row r="122">
          <cell r="B122">
            <v>900</v>
          </cell>
        </row>
        <row r="123">
          <cell r="B123">
            <v>900</v>
          </cell>
        </row>
        <row r="124">
          <cell r="B124">
            <v>900</v>
          </cell>
        </row>
        <row r="125">
          <cell r="B125">
            <v>900</v>
          </cell>
        </row>
        <row r="126">
          <cell r="B126">
            <v>900</v>
          </cell>
        </row>
        <row r="127">
          <cell r="B127">
            <v>900</v>
          </cell>
        </row>
        <row r="128">
          <cell r="B128">
            <v>900</v>
          </cell>
        </row>
        <row r="129">
          <cell r="B129">
            <v>900</v>
          </cell>
        </row>
        <row r="130">
          <cell r="B130">
            <v>900</v>
          </cell>
        </row>
        <row r="131">
          <cell r="B131">
            <v>900</v>
          </cell>
        </row>
        <row r="132">
          <cell r="B132">
            <v>900</v>
          </cell>
        </row>
        <row r="133">
          <cell r="B133">
            <v>900</v>
          </cell>
        </row>
        <row r="134">
          <cell r="B134">
            <v>900</v>
          </cell>
        </row>
        <row r="135">
          <cell r="B135">
            <v>900</v>
          </cell>
        </row>
        <row r="136">
          <cell r="B136">
            <v>900</v>
          </cell>
        </row>
        <row r="137">
          <cell r="B137">
            <v>900</v>
          </cell>
        </row>
        <row r="138">
          <cell r="B138">
            <v>900</v>
          </cell>
        </row>
        <row r="139">
          <cell r="B139">
            <v>900</v>
          </cell>
        </row>
        <row r="140">
          <cell r="B140">
            <v>900</v>
          </cell>
        </row>
        <row r="141">
          <cell r="B141">
            <v>900</v>
          </cell>
        </row>
        <row r="142">
          <cell r="B142">
            <v>900</v>
          </cell>
        </row>
        <row r="143">
          <cell r="B143">
            <v>900</v>
          </cell>
        </row>
        <row r="144">
          <cell r="B144">
            <v>900</v>
          </cell>
        </row>
        <row r="145">
          <cell r="B145">
            <v>900</v>
          </cell>
        </row>
        <row r="146">
          <cell r="B146">
            <v>900</v>
          </cell>
        </row>
        <row r="147">
          <cell r="B147">
            <v>900</v>
          </cell>
        </row>
        <row r="148">
          <cell r="B148">
            <v>900</v>
          </cell>
        </row>
        <row r="149">
          <cell r="B149">
            <v>900</v>
          </cell>
        </row>
        <row r="150">
          <cell r="B150">
            <v>900</v>
          </cell>
        </row>
        <row r="151">
          <cell r="B151">
            <v>900</v>
          </cell>
        </row>
        <row r="152">
          <cell r="B152">
            <v>900</v>
          </cell>
        </row>
        <row r="153">
          <cell r="B153">
            <v>900</v>
          </cell>
        </row>
        <row r="154">
          <cell r="B154">
            <v>900</v>
          </cell>
        </row>
        <row r="155">
          <cell r="B155">
            <v>900</v>
          </cell>
        </row>
        <row r="156">
          <cell r="B156">
            <v>900</v>
          </cell>
        </row>
        <row r="157">
          <cell r="B157">
            <v>900</v>
          </cell>
        </row>
        <row r="158">
          <cell r="B158">
            <v>900</v>
          </cell>
        </row>
        <row r="159">
          <cell r="B159">
            <v>900</v>
          </cell>
        </row>
        <row r="160">
          <cell r="B160">
            <v>900</v>
          </cell>
        </row>
        <row r="161">
          <cell r="B161">
            <v>900</v>
          </cell>
        </row>
        <row r="162">
          <cell r="B162">
            <v>900</v>
          </cell>
        </row>
        <row r="163">
          <cell r="B163">
            <v>900</v>
          </cell>
        </row>
        <row r="164">
          <cell r="B164">
            <v>900</v>
          </cell>
        </row>
        <row r="165">
          <cell r="B165">
            <v>900</v>
          </cell>
        </row>
        <row r="166">
          <cell r="B166">
            <v>900</v>
          </cell>
        </row>
        <row r="167">
          <cell r="B167">
            <v>900</v>
          </cell>
        </row>
        <row r="168">
          <cell r="B168">
            <v>900</v>
          </cell>
        </row>
        <row r="169">
          <cell r="B169">
            <v>900</v>
          </cell>
        </row>
        <row r="170">
          <cell r="B170">
            <v>900</v>
          </cell>
        </row>
        <row r="171">
          <cell r="B171">
            <v>900</v>
          </cell>
        </row>
        <row r="172">
          <cell r="B172">
            <v>900</v>
          </cell>
        </row>
        <row r="173">
          <cell r="B173">
            <v>900</v>
          </cell>
        </row>
        <row r="174">
          <cell r="B174">
            <v>900</v>
          </cell>
        </row>
        <row r="175">
          <cell r="B175">
            <v>900</v>
          </cell>
        </row>
        <row r="176">
          <cell r="B176">
            <v>900</v>
          </cell>
        </row>
        <row r="177">
          <cell r="B177">
            <v>900</v>
          </cell>
        </row>
        <row r="178">
          <cell r="B178">
            <v>900</v>
          </cell>
        </row>
        <row r="179">
          <cell r="B179">
            <v>900</v>
          </cell>
        </row>
        <row r="180">
          <cell r="B180">
            <v>900</v>
          </cell>
        </row>
        <row r="181">
          <cell r="B181">
            <v>900</v>
          </cell>
        </row>
        <row r="182">
          <cell r="B182">
            <v>900</v>
          </cell>
        </row>
        <row r="183">
          <cell r="B183">
            <v>900</v>
          </cell>
        </row>
        <row r="184">
          <cell r="B184">
            <v>900</v>
          </cell>
        </row>
        <row r="185">
          <cell r="B185">
            <v>900</v>
          </cell>
        </row>
        <row r="186">
          <cell r="B186">
            <v>900</v>
          </cell>
        </row>
        <row r="187">
          <cell r="B187">
            <v>900</v>
          </cell>
        </row>
        <row r="188">
          <cell r="B188">
            <v>900</v>
          </cell>
        </row>
        <row r="189">
          <cell r="B189">
            <v>900</v>
          </cell>
        </row>
        <row r="190">
          <cell r="B190">
            <v>900</v>
          </cell>
        </row>
        <row r="191">
          <cell r="B191">
            <v>900</v>
          </cell>
        </row>
        <row r="192">
          <cell r="B192">
            <v>900</v>
          </cell>
        </row>
        <row r="193">
          <cell r="B193">
            <v>900</v>
          </cell>
        </row>
        <row r="194">
          <cell r="B194">
            <v>900</v>
          </cell>
        </row>
        <row r="195">
          <cell r="B195">
            <v>900</v>
          </cell>
        </row>
        <row r="196">
          <cell r="B196">
            <v>900</v>
          </cell>
        </row>
        <row r="197">
          <cell r="B197">
            <v>900</v>
          </cell>
        </row>
        <row r="198">
          <cell r="B198">
            <v>900</v>
          </cell>
        </row>
        <row r="199">
          <cell r="B199">
            <v>900</v>
          </cell>
        </row>
        <row r="200">
          <cell r="B200">
            <v>900</v>
          </cell>
        </row>
        <row r="201">
          <cell r="B201">
            <v>900</v>
          </cell>
        </row>
        <row r="202">
          <cell r="B202">
            <v>900</v>
          </cell>
        </row>
        <row r="203">
          <cell r="B203">
            <v>900</v>
          </cell>
        </row>
        <row r="204">
          <cell r="B204">
            <v>900</v>
          </cell>
        </row>
        <row r="205">
          <cell r="B205">
            <v>900</v>
          </cell>
        </row>
        <row r="206">
          <cell r="B206">
            <v>900</v>
          </cell>
        </row>
        <row r="207">
          <cell r="B207">
            <v>900</v>
          </cell>
        </row>
        <row r="208">
          <cell r="B208">
            <v>900</v>
          </cell>
        </row>
        <row r="209">
          <cell r="B209">
            <v>900</v>
          </cell>
        </row>
        <row r="210">
          <cell r="B210">
            <v>900</v>
          </cell>
        </row>
        <row r="211">
          <cell r="B211">
            <v>900</v>
          </cell>
        </row>
        <row r="212">
          <cell r="B212">
            <v>900</v>
          </cell>
        </row>
        <row r="213">
          <cell r="B213">
            <v>900</v>
          </cell>
        </row>
        <row r="214">
          <cell r="B214">
            <v>900</v>
          </cell>
        </row>
        <row r="215">
          <cell r="B215">
            <v>900</v>
          </cell>
        </row>
        <row r="216">
          <cell r="B216">
            <v>900</v>
          </cell>
        </row>
        <row r="217">
          <cell r="B217">
            <v>900</v>
          </cell>
        </row>
        <row r="218">
          <cell r="B218">
            <v>900</v>
          </cell>
        </row>
        <row r="219">
          <cell r="B219">
            <v>900</v>
          </cell>
        </row>
        <row r="220">
          <cell r="B220">
            <v>900</v>
          </cell>
        </row>
        <row r="221">
          <cell r="B221">
            <v>900</v>
          </cell>
        </row>
        <row r="222">
          <cell r="B222">
            <v>900</v>
          </cell>
        </row>
        <row r="223">
          <cell r="B223">
            <v>900</v>
          </cell>
        </row>
        <row r="224">
          <cell r="B224">
            <v>900</v>
          </cell>
        </row>
        <row r="225">
          <cell r="B225">
            <v>900</v>
          </cell>
        </row>
        <row r="226">
          <cell r="B226">
            <v>900</v>
          </cell>
        </row>
        <row r="227">
          <cell r="B227">
            <v>900</v>
          </cell>
        </row>
        <row r="228">
          <cell r="B228">
            <v>900</v>
          </cell>
        </row>
        <row r="229">
          <cell r="B229">
            <v>900</v>
          </cell>
        </row>
        <row r="230">
          <cell r="B230">
            <v>900</v>
          </cell>
        </row>
        <row r="231">
          <cell r="B231">
            <v>900</v>
          </cell>
        </row>
        <row r="232">
          <cell r="B232">
            <v>900</v>
          </cell>
        </row>
        <row r="233">
          <cell r="B233">
            <v>900</v>
          </cell>
        </row>
        <row r="234">
          <cell r="B234">
            <v>900</v>
          </cell>
        </row>
        <row r="235">
          <cell r="B235">
            <v>900</v>
          </cell>
        </row>
        <row r="236">
          <cell r="B236">
            <v>900</v>
          </cell>
        </row>
        <row r="237">
          <cell r="B237">
            <v>900</v>
          </cell>
        </row>
        <row r="238">
          <cell r="B238">
            <v>900</v>
          </cell>
        </row>
        <row r="239">
          <cell r="B239">
            <v>900</v>
          </cell>
        </row>
        <row r="240">
          <cell r="B240">
            <v>900</v>
          </cell>
        </row>
        <row r="241">
          <cell r="B241">
            <v>900</v>
          </cell>
        </row>
        <row r="242">
          <cell r="B242">
            <v>900</v>
          </cell>
        </row>
        <row r="243">
          <cell r="B243">
            <v>900</v>
          </cell>
        </row>
        <row r="244">
          <cell r="B244">
            <v>900</v>
          </cell>
        </row>
        <row r="245">
          <cell r="B245">
            <v>900</v>
          </cell>
        </row>
        <row r="246">
          <cell r="B246">
            <v>900</v>
          </cell>
        </row>
        <row r="247">
          <cell r="B247">
            <v>900</v>
          </cell>
        </row>
        <row r="248">
          <cell r="B248">
            <v>900</v>
          </cell>
        </row>
        <row r="249">
          <cell r="B249">
            <v>900</v>
          </cell>
        </row>
        <row r="250">
          <cell r="B250">
            <v>900</v>
          </cell>
        </row>
        <row r="251">
          <cell r="B251">
            <v>900</v>
          </cell>
        </row>
        <row r="252">
          <cell r="B252">
            <v>900</v>
          </cell>
        </row>
        <row r="253">
          <cell r="B253">
            <v>900</v>
          </cell>
        </row>
        <row r="254">
          <cell r="B254">
            <v>900</v>
          </cell>
        </row>
        <row r="255">
          <cell r="B255">
            <v>900</v>
          </cell>
        </row>
        <row r="256">
          <cell r="B256">
            <v>900</v>
          </cell>
        </row>
        <row r="257">
          <cell r="B257">
            <v>900</v>
          </cell>
        </row>
        <row r="258">
          <cell r="B258">
            <v>900</v>
          </cell>
        </row>
        <row r="259">
          <cell r="B259">
            <v>900</v>
          </cell>
        </row>
        <row r="260">
          <cell r="B260">
            <v>900</v>
          </cell>
        </row>
        <row r="261">
          <cell r="B261">
            <v>900</v>
          </cell>
        </row>
        <row r="262">
          <cell r="B262">
            <v>900</v>
          </cell>
        </row>
        <row r="263">
          <cell r="B263">
            <v>900</v>
          </cell>
        </row>
        <row r="264">
          <cell r="B264">
            <v>900</v>
          </cell>
        </row>
        <row r="265">
          <cell r="B265">
            <v>900</v>
          </cell>
        </row>
        <row r="266">
          <cell r="B266">
            <v>900</v>
          </cell>
        </row>
        <row r="267">
          <cell r="B267">
            <v>900</v>
          </cell>
        </row>
        <row r="268">
          <cell r="B268">
            <v>900</v>
          </cell>
        </row>
        <row r="269">
          <cell r="B269">
            <v>900</v>
          </cell>
        </row>
        <row r="270">
          <cell r="B270">
            <v>900</v>
          </cell>
        </row>
        <row r="271">
          <cell r="B271">
            <v>900</v>
          </cell>
        </row>
        <row r="272">
          <cell r="B272">
            <v>900</v>
          </cell>
        </row>
        <row r="273">
          <cell r="B273">
            <v>900</v>
          </cell>
        </row>
        <row r="274">
          <cell r="B274">
            <v>900</v>
          </cell>
        </row>
        <row r="275">
          <cell r="B275">
            <v>900</v>
          </cell>
        </row>
        <row r="276">
          <cell r="B276">
            <v>900</v>
          </cell>
        </row>
        <row r="277">
          <cell r="B277">
            <v>900</v>
          </cell>
        </row>
        <row r="278">
          <cell r="B278">
            <v>900</v>
          </cell>
        </row>
        <row r="279">
          <cell r="B279">
            <v>900</v>
          </cell>
        </row>
        <row r="280">
          <cell r="B280">
            <v>900</v>
          </cell>
        </row>
        <row r="281">
          <cell r="B281">
            <v>900</v>
          </cell>
        </row>
        <row r="282">
          <cell r="B282">
            <v>900</v>
          </cell>
        </row>
        <row r="283">
          <cell r="B283">
            <v>900</v>
          </cell>
        </row>
        <row r="284">
          <cell r="B284">
            <v>900</v>
          </cell>
        </row>
        <row r="285">
          <cell r="B285">
            <v>900</v>
          </cell>
        </row>
        <row r="286">
          <cell r="B286">
            <v>900</v>
          </cell>
        </row>
        <row r="287">
          <cell r="B287">
            <v>900</v>
          </cell>
        </row>
        <row r="288">
          <cell r="B288">
            <v>900</v>
          </cell>
        </row>
        <row r="289">
          <cell r="B289">
            <v>900</v>
          </cell>
        </row>
        <row r="290">
          <cell r="B290">
            <v>900</v>
          </cell>
        </row>
        <row r="291">
          <cell r="B291">
            <v>900</v>
          </cell>
        </row>
        <row r="292">
          <cell r="B292">
            <v>900</v>
          </cell>
        </row>
        <row r="293">
          <cell r="B293">
            <v>900</v>
          </cell>
        </row>
        <row r="294">
          <cell r="B294">
            <v>900</v>
          </cell>
        </row>
        <row r="295">
          <cell r="B295">
            <v>900</v>
          </cell>
        </row>
        <row r="296">
          <cell r="B296">
            <v>900</v>
          </cell>
        </row>
        <row r="297">
          <cell r="B297">
            <v>900</v>
          </cell>
        </row>
        <row r="298">
          <cell r="B298">
            <v>900</v>
          </cell>
        </row>
        <row r="299">
          <cell r="B299">
            <v>900</v>
          </cell>
        </row>
        <row r="300">
          <cell r="B300">
            <v>900</v>
          </cell>
        </row>
        <row r="301">
          <cell r="B301">
            <v>900</v>
          </cell>
        </row>
        <row r="302">
          <cell r="B302">
            <v>900</v>
          </cell>
        </row>
        <row r="303">
          <cell r="B303">
            <v>900</v>
          </cell>
        </row>
        <row r="304">
          <cell r="B304">
            <v>900</v>
          </cell>
        </row>
        <row r="305">
          <cell r="B305">
            <v>900</v>
          </cell>
        </row>
        <row r="306">
          <cell r="B306">
            <v>900</v>
          </cell>
        </row>
        <row r="307">
          <cell r="B307">
            <v>900</v>
          </cell>
        </row>
        <row r="308">
          <cell r="B308">
            <v>900</v>
          </cell>
        </row>
        <row r="309">
          <cell r="B309">
            <v>900</v>
          </cell>
        </row>
        <row r="310">
          <cell r="B310">
            <v>900</v>
          </cell>
        </row>
        <row r="311">
          <cell r="B311">
            <v>900</v>
          </cell>
        </row>
        <row r="312">
          <cell r="B312">
            <v>900</v>
          </cell>
        </row>
        <row r="313">
          <cell r="B313">
            <v>900</v>
          </cell>
        </row>
        <row r="314">
          <cell r="B314">
            <v>900</v>
          </cell>
        </row>
        <row r="315">
          <cell r="B315">
            <v>900</v>
          </cell>
        </row>
        <row r="316">
          <cell r="B316">
            <v>900</v>
          </cell>
        </row>
        <row r="317">
          <cell r="B317">
            <v>900</v>
          </cell>
        </row>
        <row r="318">
          <cell r="B318">
            <v>900</v>
          </cell>
        </row>
        <row r="319">
          <cell r="B319">
            <v>900</v>
          </cell>
        </row>
        <row r="320">
          <cell r="B320">
            <v>900</v>
          </cell>
        </row>
        <row r="321">
          <cell r="B321">
            <v>900</v>
          </cell>
        </row>
        <row r="322">
          <cell r="B322">
            <v>900</v>
          </cell>
        </row>
        <row r="323">
          <cell r="B323">
            <v>900</v>
          </cell>
        </row>
        <row r="324">
          <cell r="B324">
            <v>900</v>
          </cell>
        </row>
        <row r="325">
          <cell r="B325">
            <v>900</v>
          </cell>
        </row>
        <row r="326">
          <cell r="B326">
            <v>900</v>
          </cell>
        </row>
        <row r="327">
          <cell r="B327">
            <v>900</v>
          </cell>
        </row>
        <row r="328">
          <cell r="B328">
            <v>900</v>
          </cell>
        </row>
        <row r="329">
          <cell r="B329">
            <v>900</v>
          </cell>
        </row>
        <row r="330">
          <cell r="B330">
            <v>900</v>
          </cell>
        </row>
        <row r="331">
          <cell r="B331">
            <v>900</v>
          </cell>
        </row>
        <row r="332">
          <cell r="B332">
            <v>900</v>
          </cell>
        </row>
        <row r="333">
          <cell r="B333">
            <v>900</v>
          </cell>
        </row>
        <row r="334">
          <cell r="B334">
            <v>900</v>
          </cell>
        </row>
        <row r="335">
          <cell r="B335">
            <v>900</v>
          </cell>
        </row>
        <row r="336">
          <cell r="B336">
            <v>900</v>
          </cell>
        </row>
        <row r="337">
          <cell r="B337">
            <v>900</v>
          </cell>
        </row>
        <row r="338">
          <cell r="B338">
            <v>900</v>
          </cell>
        </row>
        <row r="339">
          <cell r="B339">
            <v>900</v>
          </cell>
        </row>
        <row r="340">
          <cell r="B340">
            <v>900</v>
          </cell>
        </row>
        <row r="341">
          <cell r="B341">
            <v>900</v>
          </cell>
        </row>
        <row r="342">
          <cell r="B342">
            <v>900</v>
          </cell>
        </row>
        <row r="343">
          <cell r="B343">
            <v>900</v>
          </cell>
        </row>
        <row r="344">
          <cell r="B344">
            <v>900</v>
          </cell>
        </row>
        <row r="345">
          <cell r="B345">
            <v>900</v>
          </cell>
        </row>
        <row r="346">
          <cell r="B346">
            <v>900</v>
          </cell>
        </row>
        <row r="347">
          <cell r="B347">
            <v>900</v>
          </cell>
        </row>
        <row r="348">
          <cell r="B348">
            <v>900</v>
          </cell>
        </row>
        <row r="349">
          <cell r="B349">
            <v>900</v>
          </cell>
        </row>
        <row r="350">
          <cell r="B350">
            <v>900</v>
          </cell>
        </row>
        <row r="351">
          <cell r="B351">
            <v>900</v>
          </cell>
        </row>
        <row r="352">
          <cell r="B352">
            <v>900</v>
          </cell>
        </row>
        <row r="353">
          <cell r="B353">
            <v>900</v>
          </cell>
        </row>
        <row r="354">
          <cell r="B354">
            <v>900</v>
          </cell>
        </row>
        <row r="355">
          <cell r="B355">
            <v>900</v>
          </cell>
        </row>
        <row r="356">
          <cell r="B356">
            <v>900</v>
          </cell>
        </row>
        <row r="357">
          <cell r="B357">
            <v>900</v>
          </cell>
        </row>
        <row r="358">
          <cell r="B358">
            <v>900</v>
          </cell>
        </row>
        <row r="359">
          <cell r="B359">
            <v>900</v>
          </cell>
        </row>
        <row r="360">
          <cell r="B360">
            <v>900</v>
          </cell>
        </row>
        <row r="361">
          <cell r="B361">
            <v>900</v>
          </cell>
        </row>
        <row r="362">
          <cell r="B362">
            <v>900</v>
          </cell>
        </row>
        <row r="363">
          <cell r="B363">
            <v>900</v>
          </cell>
        </row>
        <row r="364">
          <cell r="B364">
            <v>900</v>
          </cell>
        </row>
        <row r="365">
          <cell r="B365">
            <v>900</v>
          </cell>
        </row>
        <row r="366">
          <cell r="B366">
            <v>900</v>
          </cell>
        </row>
        <row r="367">
          <cell r="B367">
            <v>900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B1" t="str">
            <v>GIPA SA</v>
          </cell>
        </row>
        <row r="2">
          <cell r="B2">
            <v>2016</v>
          </cell>
        </row>
        <row r="3">
          <cell r="B3" t="str">
            <v>Direction Générale</v>
          </cell>
        </row>
        <row r="9">
          <cell r="C9">
            <v>5545827</v>
          </cell>
          <cell r="D9" t="str">
            <v>DG</v>
          </cell>
          <cell r="E9" t="str">
            <v>Khadija</v>
          </cell>
          <cell r="F9">
            <v>900</v>
          </cell>
        </row>
        <row r="10">
          <cell r="D10" t="str">
            <v>OP</v>
          </cell>
          <cell r="E10" t="str">
            <v>Sonia</v>
          </cell>
          <cell r="F10">
            <v>901</v>
          </cell>
        </row>
        <row r="11">
          <cell r="D11" t="str">
            <v>RH</v>
          </cell>
          <cell r="E11" t="str">
            <v>Antoinette</v>
          </cell>
          <cell r="F11">
            <v>902</v>
          </cell>
        </row>
        <row r="34">
          <cell r="B34" t="str">
            <v>Appro Caisse OP</v>
          </cell>
          <cell r="C34" t="str">
            <v>58800000</v>
          </cell>
        </row>
        <row r="35">
          <cell r="B35" t="str">
            <v>Appro Caisse RH</v>
          </cell>
          <cell r="C35" t="str">
            <v>58800000</v>
          </cell>
        </row>
        <row r="36">
          <cell r="B36" t="str">
            <v>Encaisst clients Espèces</v>
          </cell>
          <cell r="C36" t="str">
            <v>41110000</v>
          </cell>
        </row>
        <row r="37">
          <cell r="B37" t="str">
            <v>Fonds de Caisse 01</v>
          </cell>
          <cell r="C37" t="str">
            <v>58800000</v>
          </cell>
        </row>
        <row r="38">
          <cell r="B38" t="str">
            <v>Fonds de Caisse 02</v>
          </cell>
          <cell r="C38" t="str">
            <v>58800000</v>
          </cell>
        </row>
        <row r="39">
          <cell r="B39" t="str">
            <v>Fonds de Caisse 03</v>
          </cell>
          <cell r="C39" t="str">
            <v>58800000</v>
          </cell>
        </row>
        <row r="40">
          <cell r="B40" t="str">
            <v>Recette du jour Caisse 01</v>
          </cell>
          <cell r="C40" t="str">
            <v>41110000</v>
          </cell>
        </row>
        <row r="41">
          <cell r="B41" t="str">
            <v>Recette du jour Caisse 02</v>
          </cell>
          <cell r="C41" t="str">
            <v>41110000</v>
          </cell>
        </row>
        <row r="42">
          <cell r="B42" t="str">
            <v>Recette du jour Caisse 03</v>
          </cell>
          <cell r="C42" t="str">
            <v>41110000</v>
          </cell>
        </row>
        <row r="43">
          <cell r="B43" t="str">
            <v>Retour Caution Necotrans</v>
          </cell>
          <cell r="C43" t="str">
            <v>40110000</v>
          </cell>
        </row>
        <row r="44">
          <cell r="B44" t="str">
            <v>Verst dépl clients</v>
          </cell>
          <cell r="C44" t="str">
            <v>58500000</v>
          </cell>
        </row>
        <row r="45">
          <cell r="B45" t="str">
            <v>Verst Esp - BGFI</v>
          </cell>
          <cell r="C45" t="str">
            <v>58500000</v>
          </cell>
        </row>
        <row r="46">
          <cell r="B46" t="str">
            <v>Verst Esp - BICIG</v>
          </cell>
          <cell r="C46" t="str">
            <v>58500000</v>
          </cell>
        </row>
        <row r="47">
          <cell r="B47" t="str">
            <v>Verst Esp - UBA</v>
          </cell>
          <cell r="C47" t="str">
            <v>58500000</v>
          </cell>
        </row>
        <row r="48">
          <cell r="B48" t="str">
            <v>Verst Esp - UGB</v>
          </cell>
          <cell r="C48" t="str">
            <v>58500000</v>
          </cell>
        </row>
      </sheetData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W76"/>
  <sheetViews>
    <sheetView tabSelected="1" zoomScale="90" zoomScaleNormal="90" workbookViewId="0">
      <pane ySplit="1" topLeftCell="A31" activePane="bottomLeft" state="frozen"/>
      <selection activeCell="E36" sqref="E36"/>
      <selection pane="bottomLeft" activeCell="E48" sqref="E37:E48"/>
    </sheetView>
  </sheetViews>
  <sheetFormatPr baseColWidth="10" defaultColWidth="11.453125" defaultRowHeight="14"/>
  <cols>
    <col min="1" max="1" width="5.81640625" style="3" customWidth="1"/>
    <col min="2" max="2" width="2.1796875" style="3" customWidth="1"/>
    <col min="3" max="3" width="5.7265625" style="3" customWidth="1"/>
    <col min="4" max="4" width="8.7265625" style="3" customWidth="1"/>
    <col min="5" max="5" width="11.26953125" style="3" customWidth="1"/>
    <col min="6" max="6" width="18.1796875" style="3" customWidth="1"/>
    <col min="7" max="8" width="16.1796875" style="3" customWidth="1"/>
    <col min="9" max="10" width="15.453125" style="3" customWidth="1"/>
    <col min="11" max="11" width="2.26953125" style="3" customWidth="1"/>
    <col min="12" max="12" width="10.1796875" style="3" customWidth="1"/>
    <col min="13" max="13" width="5.54296875" style="3" customWidth="1"/>
    <col min="14" max="14" width="10.81640625" style="3" customWidth="1"/>
    <col min="15" max="15" width="4.7265625" style="3" customWidth="1"/>
    <col min="16" max="16" width="10.1796875" style="3" customWidth="1"/>
    <col min="17" max="17" width="10.81640625" style="4" customWidth="1"/>
    <col min="18" max="16384" width="11.453125" style="3"/>
  </cols>
  <sheetData>
    <row r="1" spans="1:23" ht="21" customHeight="1">
      <c r="A1" s="1">
        <v>12</v>
      </c>
      <c r="B1" s="2"/>
      <c r="C1" s="115" t="str">
        <f>INDEX(MOIS_EXO,MATCH($A$1,NUM_MOIS_EXO,0))&amp;" "&amp;Exercice</f>
        <v>DÉCEMBRE 2016</v>
      </c>
      <c r="D1" s="115"/>
      <c r="E1" s="115"/>
      <c r="F1" s="115"/>
      <c r="G1" s="115"/>
      <c r="H1" s="115"/>
      <c r="I1" s="115"/>
      <c r="J1" s="115"/>
    </row>
    <row r="2" spans="1:23" ht="21" customHeight="1">
      <c r="E2" s="5"/>
      <c r="F2" s="5"/>
      <c r="G2" s="5"/>
      <c r="H2" s="5"/>
      <c r="I2" s="5"/>
    </row>
    <row r="3" spans="1:23" ht="21" customHeight="1"/>
    <row r="4" spans="1:23" ht="21" customHeight="1"/>
    <row r="6" spans="1:23" ht="22.5" customHeight="1">
      <c r="C6" s="116"/>
      <c r="D6" s="116"/>
      <c r="E6" s="116"/>
      <c r="F6" s="116"/>
      <c r="G6" s="116"/>
      <c r="H6" s="116"/>
      <c r="I6" s="116"/>
      <c r="J6" s="116"/>
      <c r="Q6" s="6"/>
    </row>
    <row r="7" spans="1:23" ht="19.5" customHeight="1">
      <c r="C7" s="117"/>
      <c r="D7" s="117"/>
      <c r="E7" s="117"/>
      <c r="F7" s="117"/>
      <c r="G7" s="117"/>
      <c r="H7" s="117"/>
      <c r="I7" s="117"/>
      <c r="J7" s="117"/>
      <c r="T7" s="7"/>
      <c r="W7" s="8" t="s">
        <v>0</v>
      </c>
    </row>
    <row r="8" spans="1:23" ht="17.25">
      <c r="T8" s="7"/>
      <c r="W8" s="8"/>
    </row>
    <row r="9" spans="1:23" ht="15" customHeight="1"/>
    <row r="10" spans="1:23" ht="17.25">
      <c r="E10" s="118"/>
      <c r="F10" s="118"/>
      <c r="G10" s="118"/>
      <c r="H10" s="118"/>
      <c r="I10" s="118"/>
    </row>
    <row r="11" spans="1:23" ht="15" customHeight="1">
      <c r="E11" s="9"/>
      <c r="F11" s="9"/>
      <c r="G11" s="9"/>
      <c r="H11" s="9"/>
      <c r="I11" s="9"/>
    </row>
    <row r="12" spans="1:23" ht="17.25">
      <c r="C12" s="119"/>
      <c r="D12" s="119"/>
      <c r="E12" s="119"/>
      <c r="F12" s="10"/>
      <c r="G12" s="120"/>
      <c r="H12" s="120"/>
      <c r="I12" s="11"/>
    </row>
    <row r="13" spans="1:23" ht="15" customHeight="1">
      <c r="E13" s="9"/>
      <c r="F13" s="9"/>
      <c r="G13" s="9"/>
      <c r="H13" s="9"/>
      <c r="I13" s="9"/>
    </row>
    <row r="14" spans="1:23" ht="17.25">
      <c r="C14" s="109"/>
      <c r="D14" s="109"/>
      <c r="E14" s="109"/>
      <c r="F14" s="9"/>
      <c r="G14" s="9"/>
      <c r="H14" s="12"/>
      <c r="I14" s="13"/>
      <c r="J14" s="14"/>
    </row>
    <row r="16" spans="1:23" ht="17.25">
      <c r="C16" s="85"/>
      <c r="D16" s="85"/>
      <c r="E16" s="85"/>
      <c r="F16" s="85"/>
      <c r="G16" s="86"/>
      <c r="H16" s="86"/>
      <c r="I16" s="110"/>
      <c r="J16" s="110"/>
    </row>
    <row r="17" spans="1:17" s="15" customFormat="1" ht="21" customHeight="1">
      <c r="C17" s="111"/>
      <c r="D17" s="111"/>
      <c r="E17" s="111"/>
      <c r="F17" s="111"/>
      <c r="G17" s="87"/>
      <c r="H17" s="88"/>
      <c r="I17" s="89"/>
      <c r="J17" s="89"/>
      <c r="Q17" s="16"/>
    </row>
    <row r="18" spans="1:17" ht="15" customHeight="1">
      <c r="C18" s="85"/>
      <c r="D18" s="85"/>
      <c r="E18" s="85"/>
      <c r="F18" s="85"/>
      <c r="G18" s="90"/>
      <c r="H18" s="90"/>
      <c r="I18" s="86"/>
      <c r="J18" s="86"/>
    </row>
    <row r="19" spans="1:17" ht="22.5" customHeight="1">
      <c r="C19" s="91"/>
      <c r="D19" s="85"/>
      <c r="E19" s="85"/>
      <c r="F19" s="85"/>
      <c r="G19" s="92"/>
      <c r="H19" s="18"/>
      <c r="I19" s="85"/>
      <c r="J19" s="85"/>
    </row>
    <row r="20" spans="1:17" ht="8.25" customHeight="1">
      <c r="C20" s="93"/>
      <c r="D20" s="85"/>
      <c r="E20" s="85"/>
      <c r="F20" s="85"/>
      <c r="G20" s="18"/>
      <c r="H20" s="18"/>
      <c r="I20" s="85"/>
      <c r="J20" s="85"/>
    </row>
    <row r="21" spans="1:17" ht="21" customHeight="1">
      <c r="C21" s="91"/>
      <c r="D21" s="85"/>
      <c r="E21" s="85"/>
      <c r="F21" s="85"/>
      <c r="G21" s="18"/>
      <c r="H21" s="92"/>
      <c r="I21" s="85"/>
      <c r="J21" s="85"/>
    </row>
    <row r="22" spans="1:17" ht="15" customHeight="1">
      <c r="C22" s="94"/>
      <c r="D22" s="85"/>
      <c r="E22" s="85"/>
      <c r="F22" s="85"/>
      <c r="G22" s="18"/>
      <c r="H22" s="18"/>
      <c r="I22" s="85"/>
      <c r="J22" s="85"/>
    </row>
    <row r="23" spans="1:17" ht="8.25" customHeight="1">
      <c r="C23" s="85"/>
      <c r="D23" s="85"/>
      <c r="E23" s="85"/>
      <c r="F23" s="85"/>
      <c r="G23" s="18"/>
      <c r="H23" s="18"/>
      <c r="I23" s="85"/>
      <c r="J23" s="85"/>
    </row>
    <row r="24" spans="1:17" s="19" customFormat="1" ht="23.25" customHeight="1">
      <c r="C24" s="95"/>
      <c r="D24" s="95"/>
      <c r="E24" s="95"/>
      <c r="F24" s="96"/>
      <c r="G24" s="97"/>
      <c r="H24" s="97"/>
      <c r="I24" s="95"/>
      <c r="J24" s="95"/>
      <c r="Q24" s="20"/>
    </row>
    <row r="25" spans="1:17" s="19" customFormat="1" ht="23.25" customHeight="1">
      <c r="C25" s="112"/>
      <c r="D25" s="112"/>
      <c r="E25" s="112"/>
      <c r="F25" s="112"/>
      <c r="G25" s="97"/>
      <c r="H25" s="97"/>
      <c r="I25" s="95"/>
      <c r="J25" s="95"/>
      <c r="Q25" s="20"/>
    </row>
    <row r="26" spans="1:17" ht="17.25">
      <c r="C26" s="21"/>
      <c r="D26" s="21"/>
      <c r="E26" s="21"/>
      <c r="F26" s="21"/>
      <c r="G26" s="17"/>
      <c r="H26" s="17"/>
      <c r="I26" s="17"/>
      <c r="J26" s="17"/>
    </row>
    <row r="27" spans="1:17" ht="14.25" customHeight="1"/>
    <row r="28" spans="1:17" ht="17.25">
      <c r="C28" s="22"/>
      <c r="G28" s="17"/>
      <c r="H28" s="83"/>
    </row>
    <row r="29" spans="1:17" ht="11.25" customHeight="1">
      <c r="C29" s="23"/>
      <c r="G29" s="17"/>
      <c r="H29" s="17"/>
    </row>
    <row r="30" spans="1:17" ht="17.25">
      <c r="A30" s="101">
        <v>1</v>
      </c>
      <c r="C30" s="24"/>
      <c r="D30" s="25"/>
      <c r="E30" s="25"/>
      <c r="F30" s="25"/>
      <c r="G30" s="17"/>
      <c r="H30" s="84"/>
      <c r="I30" s="26"/>
      <c r="J30" s="26"/>
    </row>
    <row r="31" spans="1:17" ht="17.25">
      <c r="A31" s="101">
        <v>2</v>
      </c>
      <c r="C31" s="27"/>
      <c r="D31" s="25"/>
      <c r="E31" s="25"/>
      <c r="F31" s="25"/>
      <c r="G31" s="17"/>
      <c r="H31" s="17"/>
      <c r="I31" s="26"/>
      <c r="J31" s="26"/>
      <c r="N31" s="28"/>
    </row>
    <row r="32" spans="1:17" ht="8.25" customHeight="1">
      <c r="A32" s="101">
        <v>3</v>
      </c>
    </row>
    <row r="33" spans="1:23" ht="29.25" customHeight="1">
      <c r="A33" s="101">
        <v>4</v>
      </c>
      <c r="B33" s="99"/>
      <c r="C33" s="99"/>
      <c r="D33" s="99"/>
      <c r="E33" s="99"/>
      <c r="F33" s="99"/>
      <c r="G33" s="99"/>
      <c r="H33" s="99" t="s">
        <v>16</v>
      </c>
      <c r="I33" s="99"/>
      <c r="J33" s="99"/>
      <c r="K33" s="99"/>
      <c r="L33" s="29"/>
      <c r="M33" s="29"/>
      <c r="N33" s="29"/>
      <c r="O33" s="29"/>
      <c r="P33" s="29"/>
      <c r="Q33" s="29"/>
    </row>
    <row r="34" spans="1:23" ht="12" customHeight="1">
      <c r="A34" s="101">
        <v>5</v>
      </c>
      <c r="B34" s="17"/>
      <c r="C34" s="17"/>
      <c r="D34" s="17"/>
      <c r="E34" s="17"/>
      <c r="F34" s="17"/>
      <c r="G34" s="17"/>
      <c r="H34" s="17"/>
      <c r="I34" s="17"/>
      <c r="J34" s="17"/>
      <c r="K34" s="29"/>
      <c r="L34" s="29"/>
      <c r="M34" s="29"/>
      <c r="N34" s="29"/>
      <c r="O34" s="29"/>
      <c r="P34" s="29"/>
      <c r="Q34" s="29"/>
    </row>
    <row r="35" spans="1:23" s="19" customFormat="1" ht="23.25" customHeight="1">
      <c r="A35" s="101">
        <v>6</v>
      </c>
      <c r="B35" s="32"/>
      <c r="C35" s="113" t="s">
        <v>1</v>
      </c>
      <c r="D35" s="114"/>
      <c r="E35" s="30" t="s">
        <v>2</v>
      </c>
      <c r="F35" s="31" t="s">
        <v>3</v>
      </c>
      <c r="G35" s="32"/>
      <c r="H35" s="32"/>
      <c r="I35" s="102"/>
      <c r="J35" s="33"/>
      <c r="K35" s="32"/>
      <c r="L35" s="34"/>
      <c r="M35" s="34"/>
      <c r="N35" s="34"/>
      <c r="O35" s="34"/>
      <c r="P35" s="34"/>
      <c r="Q35" s="35"/>
      <c r="S35" s="20"/>
      <c r="W35" s="36"/>
    </row>
    <row r="36" spans="1:23">
      <c r="A36" s="101">
        <v>7</v>
      </c>
      <c r="B36" s="17"/>
      <c r="C36" s="37" t="s">
        <v>4</v>
      </c>
      <c r="D36" s="38">
        <v>10000</v>
      </c>
      <c r="E36" s="39">
        <f t="array" ref="E36">SUM(IF(('Billetage CP'!D$1:O$1='PV DE CAISSE'!$A$1)*('Billetage CP'!$C$8:$C$20='PV DE CAISSE'!$D36),'Billetage CP'!$D$8:$O$20))
+SUM(IF(('Billetage Monnaie'!D$1:O$1='PV DE CAISSE'!$A$1)*('Billetage Monnaie'!$C$8:$C$20='PV DE CAISSE'!$D36),'Billetage Monnaie'!$D$8:$O$20))
+SUM(IF(('Billetage C01'!D$1:O$1='PV DE CAISSE'!$A$1)*('Billetage C01'!$C$8:$C$20='PV DE CAISSE'!$D36),'Billetage C01'!$D$8:$O$20))
+SUM(IF(('Billetage C02'!D$1:O$1='PV DE CAISSE'!$A$1)*('Billetage C02'!$C$8:$C$20='PV DE CAISSE'!$D36),'Billetage C02'!$D$8:$O$20))
+SUM(IF(('Billetage C03'!D$1:O$1='PV DE CAISSE'!$A$1)*('Billetage C03'!$C$8:$C$20='PV DE CAISSE'!$D36),'Billetage C03'!$D$8:$O$20))</f>
        <v>15</v>
      </c>
      <c r="F36" s="40">
        <f>IF('Billetage CP'!A4=0,"",D36*'Billetage CP'!A4)</f>
        <v>150000</v>
      </c>
      <c r="H36" s="32"/>
      <c r="I36" s="41"/>
      <c r="J36" s="41"/>
      <c r="K36" s="17"/>
      <c r="L36" s="42"/>
      <c r="M36" s="43"/>
      <c r="N36" s="28"/>
      <c r="O36" s="44"/>
      <c r="P36" s="42"/>
      <c r="Q36" s="45"/>
      <c r="S36" s="4"/>
    </row>
    <row r="37" spans="1:23" ht="17.25">
      <c r="A37" s="101">
        <v>8</v>
      </c>
      <c r="B37" s="17"/>
      <c r="C37" s="37" t="s">
        <v>4</v>
      </c>
      <c r="D37" s="38">
        <v>5000</v>
      </c>
      <c r="E37" s="39">
        <f t="array" ref="E37">SUM(IF(('Billetage CP'!D$1:O$1='PV DE CAISSE'!$A$1)*('Billetage CP'!$C$8:$C$20='PV DE CAISSE'!$D37),'Billetage CP'!$D$8:$O$20))
+SUM(IF(('Billetage Monnaie'!D$1:O$1='PV DE CAISSE'!$A$1)*('Billetage Monnaie'!$C$8:$C$20='PV DE CAISSE'!$D37),'Billetage Monnaie'!$D$8:$O$20))
+SUM(IF(('Billetage C01'!D$1:O$1='PV DE CAISSE'!$A$1)*('Billetage C01'!$C$8:$C$20='PV DE CAISSE'!$D37),'Billetage C01'!$D$8:$O$20))
+SUM(IF(('Billetage C02'!D$1:O$1='PV DE CAISSE'!$A$1)*('Billetage C02'!$C$8:$C$20='PV DE CAISSE'!$D37),'Billetage C02'!$D$8:$O$20))
+SUM(IF(('Billetage C03'!D$1:O$1='PV DE CAISSE'!$A$1)*('Billetage C03'!$C$8:$C$20='PV DE CAISSE'!$D37),'Billetage C03'!$D$8:$O$20))</f>
        <v>0</v>
      </c>
      <c r="F37" s="40" t="str">
        <f>IF(E37=0,"",D37*E37)</f>
        <v/>
      </c>
      <c r="G37" s="17"/>
      <c r="H37" s="98"/>
      <c r="I37" s="46"/>
      <c r="J37" s="46"/>
      <c r="K37" s="17"/>
      <c r="L37" s="42"/>
      <c r="M37" s="43"/>
      <c r="N37" s="42"/>
      <c r="O37" s="44"/>
      <c r="P37" s="42"/>
      <c r="Q37" s="45"/>
      <c r="R37" s="47"/>
      <c r="S37" s="4"/>
    </row>
    <row r="38" spans="1:23" ht="17.25">
      <c r="A38" s="101">
        <v>9</v>
      </c>
      <c r="B38" s="17"/>
      <c r="C38" s="37" t="s">
        <v>4</v>
      </c>
      <c r="D38" s="38">
        <v>2000</v>
      </c>
      <c r="E38" s="39">
        <f t="array" ref="E38">SUM(IF(('Billetage CP'!D$1:O$1='PV DE CAISSE'!$A$1)*('Billetage CP'!$C$8:$C$20='PV DE CAISSE'!$D38),'Billetage CP'!$D$8:$O$20))
+SUM(IF(('Billetage Monnaie'!D$1:O$1='PV DE CAISSE'!$A$1)*('Billetage Monnaie'!$C$8:$C$20='PV DE CAISSE'!$D38),'Billetage Monnaie'!$D$8:$O$20))
+SUM(IF(('Billetage C01'!D$1:O$1='PV DE CAISSE'!$A$1)*('Billetage C01'!$C$8:$C$20='PV DE CAISSE'!$D38),'Billetage C01'!$D$8:$O$20))
+SUM(IF(('Billetage C02'!D$1:O$1='PV DE CAISSE'!$A$1)*('Billetage C02'!$C$8:$C$20='PV DE CAISSE'!$D38),'Billetage C02'!$D$8:$O$20))
+SUM(IF(('Billetage C03'!D$1:O$1='PV DE CAISSE'!$A$1)*('Billetage C03'!$C$8:$C$20='PV DE CAISSE'!$D38),'Billetage C03'!$D$8:$O$20))</f>
        <v>0</v>
      </c>
      <c r="F38" s="40" t="str">
        <f>IF(E38=0,"",D38*E38)</f>
        <v/>
      </c>
      <c r="G38" s="17"/>
      <c r="H38" s="17"/>
      <c r="I38" s="17"/>
      <c r="J38" s="17"/>
      <c r="K38" s="17"/>
      <c r="L38" s="42"/>
      <c r="M38" s="43"/>
      <c r="N38" s="42"/>
      <c r="O38" s="44"/>
      <c r="P38" s="42"/>
      <c r="Q38" s="45"/>
      <c r="R38" s="47"/>
      <c r="S38" s="4"/>
    </row>
    <row r="39" spans="1:23" ht="17.25">
      <c r="A39" s="101">
        <v>10</v>
      </c>
      <c r="B39" s="17"/>
      <c r="C39" s="37" t="s">
        <v>4</v>
      </c>
      <c r="D39" s="38">
        <v>1000</v>
      </c>
      <c r="E39" s="39">
        <f t="array" ref="E39">SUM(IF(('Billetage CP'!D$1:O$1='PV DE CAISSE'!$A$1)*('Billetage CP'!$C$8:$C$20='PV DE CAISSE'!$D39),'Billetage CP'!$D$8:$O$20))
+SUM(IF(('Billetage Monnaie'!D$1:O$1='PV DE CAISSE'!$A$1)*('Billetage Monnaie'!$C$8:$C$20='PV DE CAISSE'!$D39),'Billetage Monnaie'!$D$8:$O$20))
+SUM(IF(('Billetage C01'!D$1:O$1='PV DE CAISSE'!$A$1)*('Billetage C01'!$C$8:$C$20='PV DE CAISSE'!$D39),'Billetage C01'!$D$8:$O$20))
+SUM(IF(('Billetage C02'!D$1:O$1='PV DE CAISSE'!$A$1)*('Billetage C02'!$C$8:$C$20='PV DE CAISSE'!$D39),'Billetage C02'!$D$8:$O$20))
+SUM(IF(('Billetage C03'!D$1:O$1='PV DE CAISSE'!$A$1)*('Billetage C03'!$C$8:$C$20='PV DE CAISSE'!$D39),'Billetage C03'!$D$8:$O$20))</f>
        <v>250</v>
      </c>
      <c r="F39" s="40">
        <f>IF(E39=0,"",D39*E39)</f>
        <v>250000</v>
      </c>
      <c r="G39" s="103"/>
      <c r="H39" s="104"/>
      <c r="I39" s="104"/>
      <c r="J39" s="104"/>
      <c r="K39" s="104"/>
      <c r="L39" s="42"/>
      <c r="M39" s="43"/>
      <c r="N39" s="42"/>
      <c r="O39" s="44"/>
      <c r="P39" s="42"/>
      <c r="Q39" s="45"/>
      <c r="S39" s="4"/>
      <c r="W39" s="48"/>
    </row>
    <row r="40" spans="1:23" ht="17.25">
      <c r="A40" s="101">
        <v>11</v>
      </c>
      <c r="B40" s="17"/>
      <c r="C40" s="37" t="s">
        <v>4</v>
      </c>
      <c r="D40" s="38">
        <v>500</v>
      </c>
      <c r="E40" s="39">
        <f t="array" ref="E40">SUM(IF(('Billetage CP'!D$1:O$1='PV DE CAISSE'!$A$1)*('Billetage CP'!$C$8:$C$20='PV DE CAISSE'!$D40),'Billetage CP'!$D$8:$O$20))
+SUM(IF(('Billetage Monnaie'!D$1:O$1='PV DE CAISSE'!$A$1)*('Billetage Monnaie'!$C$8:$C$20='PV DE CAISSE'!$D40),'Billetage Monnaie'!$D$8:$O$20))
+SUM(IF(('Billetage C01'!D$1:O$1='PV DE CAISSE'!$A$1)*('Billetage C01'!$C$8:$C$20='PV DE CAISSE'!$D40),'Billetage C01'!$D$8:$O$20))
+SUM(IF(('Billetage C02'!D$1:O$1='PV DE CAISSE'!$A$1)*('Billetage C02'!$C$8:$C$20='PV DE CAISSE'!$D40),'Billetage C02'!$D$8:$O$20))
+SUM(IF(('Billetage C03'!D$1:O$1='PV DE CAISSE'!$A$1)*('Billetage C03'!$C$8:$C$20='PV DE CAISSE'!$D40),'Billetage C03'!$D$8:$O$20))</f>
        <v>0</v>
      </c>
      <c r="F40" s="40" t="str">
        <f>IF(E40=0,"",D40*E40)</f>
        <v/>
      </c>
      <c r="G40" s="17"/>
      <c r="H40" s="17"/>
      <c r="I40" s="17"/>
      <c r="J40" s="17"/>
      <c r="K40" s="17"/>
      <c r="L40" s="42"/>
      <c r="M40" s="43"/>
      <c r="N40" s="42"/>
      <c r="O40" s="44"/>
      <c r="P40" s="42"/>
      <c r="Q40" s="45"/>
      <c r="S40" s="49"/>
    </row>
    <row r="41" spans="1:23">
      <c r="A41" s="101">
        <v>12</v>
      </c>
      <c r="B41" s="17"/>
      <c r="C41" s="37" t="s">
        <v>5</v>
      </c>
      <c r="D41" s="38">
        <v>500</v>
      </c>
      <c r="E41" s="39">
        <f t="array" ref="E41">SUM(IF(('Billetage CP'!D$1:O$1='PV DE CAISSE'!$A$1)*('Billetage CP'!$C$8:$C$20='PV DE CAISSE'!$D41),'Billetage CP'!$D$8:$O$20))
+SUM(IF(('Billetage Monnaie'!D$1:O$1='PV DE CAISSE'!$A$1)*('Billetage Monnaie'!$C$8:$C$20='PV DE CAISSE'!$D41),'Billetage Monnaie'!$D$8:$O$20))
+SUM(IF(('Billetage C01'!D$1:O$1='PV DE CAISSE'!$A$1)*('Billetage C01'!$C$8:$C$20='PV DE CAISSE'!$D41),'Billetage C01'!$D$8:$O$20))
+SUM(IF(('Billetage C02'!D$1:O$1='PV DE CAISSE'!$A$1)*('Billetage C02'!$C$8:$C$20='PV DE CAISSE'!$D41),'Billetage C02'!$D$8:$O$20))
+SUM(IF(('Billetage C03'!D$1:O$1='PV DE CAISSE'!$A$1)*('Billetage C03'!$C$8:$C$20='PV DE CAISSE'!$D41),'Billetage C03'!$D$8:$O$20))</f>
        <v>0</v>
      </c>
      <c r="F41" s="40"/>
      <c r="G41" s="17"/>
      <c r="H41" s="17"/>
      <c r="I41" s="17"/>
      <c r="J41" s="17"/>
      <c r="K41" s="17"/>
      <c r="L41" s="42"/>
      <c r="M41" s="43"/>
      <c r="N41" s="42"/>
      <c r="O41" s="44"/>
      <c r="P41" s="42"/>
      <c r="Q41" s="45"/>
      <c r="S41" s="49"/>
    </row>
    <row r="42" spans="1:23" ht="15.5">
      <c r="B42" s="17"/>
      <c r="C42" s="37" t="s">
        <v>5</v>
      </c>
      <c r="D42" s="38">
        <v>100</v>
      </c>
      <c r="E42" s="39">
        <f t="array" ref="E42">SUM(IF(('Billetage CP'!D$1:O$1='PV DE CAISSE'!$A$1)*('Billetage CP'!$C$8:$C$20='PV DE CAISSE'!$D42),'Billetage CP'!$D$8:$O$20))
+SUM(IF(('Billetage Monnaie'!D$1:O$1='PV DE CAISSE'!$A$1)*('Billetage Monnaie'!$C$8:$C$20='PV DE CAISSE'!$D42),'Billetage Monnaie'!$D$8:$O$20))
+SUM(IF(('Billetage C01'!D$1:O$1='PV DE CAISSE'!$A$1)*('Billetage C01'!$C$8:$C$20='PV DE CAISSE'!$D42),'Billetage C01'!$D$8:$O$20))
+SUM(IF(('Billetage C02'!D$1:O$1='PV DE CAISSE'!$A$1)*('Billetage C02'!$C$8:$C$20='PV DE CAISSE'!$D42),'Billetage C02'!$D$8:$O$20))
+SUM(IF(('Billetage C03'!D$1:O$1='PV DE CAISSE'!$A$1)*('Billetage C03'!$C$8:$C$20='PV DE CAISSE'!$D42),'Billetage C03'!$D$8:$O$20))</f>
        <v>0</v>
      </c>
      <c r="F42" s="40" t="str">
        <f t="shared" ref="F42:F48" si="0">IF(E42=0,"",D42*E42)</f>
        <v/>
      </c>
      <c r="G42" s="105"/>
      <c r="H42" s="106"/>
      <c r="I42" s="106"/>
      <c r="J42" s="106"/>
      <c r="K42" s="17"/>
      <c r="L42" s="42"/>
      <c r="M42" s="43"/>
      <c r="N42" s="42"/>
      <c r="O42" s="44"/>
      <c r="P42" s="42"/>
      <c r="Q42" s="45"/>
      <c r="S42" s="4"/>
    </row>
    <row r="43" spans="1:23">
      <c r="B43" s="17"/>
      <c r="C43" s="37" t="s">
        <v>5</v>
      </c>
      <c r="D43" s="38">
        <v>50</v>
      </c>
      <c r="E43" s="39">
        <f t="array" ref="E43">SUM(IF(('Billetage CP'!D$1:O$1='PV DE CAISSE'!$A$1)*('Billetage CP'!$C$8:$C$20='PV DE CAISSE'!$D43),'Billetage CP'!$D$8:$O$20))
+SUM(IF(('Billetage Monnaie'!D$1:O$1='PV DE CAISSE'!$A$1)*('Billetage Monnaie'!$C$8:$C$20='PV DE CAISSE'!$D43),'Billetage Monnaie'!$D$8:$O$20))
+SUM(IF(('Billetage C01'!D$1:O$1='PV DE CAISSE'!$A$1)*('Billetage C01'!$C$8:$C$20='PV DE CAISSE'!$D43),'Billetage C01'!$D$8:$O$20))
+SUM(IF(('Billetage C02'!D$1:O$1='PV DE CAISSE'!$A$1)*('Billetage C02'!$C$8:$C$20='PV DE CAISSE'!$D43),'Billetage C02'!$D$8:$O$20))
+SUM(IF(('Billetage C03'!D$1:O$1='PV DE CAISSE'!$A$1)*('Billetage C03'!$C$8:$C$20='PV DE CAISSE'!$D43),'Billetage C03'!$D$8:$O$20))</f>
        <v>0</v>
      </c>
      <c r="F43" s="40" t="str">
        <f t="shared" si="0"/>
        <v/>
      </c>
      <c r="G43" s="17"/>
      <c r="H43" s="17"/>
      <c r="I43" s="17"/>
      <c r="J43" s="17"/>
      <c r="K43" s="17"/>
      <c r="L43" s="42"/>
      <c r="M43" s="43"/>
      <c r="N43" s="42"/>
      <c r="O43" s="44"/>
      <c r="P43" s="42"/>
      <c r="Q43" s="45"/>
      <c r="S43" s="4"/>
    </row>
    <row r="44" spans="1:23">
      <c r="B44" s="17"/>
      <c r="C44" s="37" t="s">
        <v>5</v>
      </c>
      <c r="D44" s="38">
        <v>25</v>
      </c>
      <c r="E44" s="39">
        <f t="array" ref="E44">SUM(IF(('Billetage CP'!D$1:O$1='PV DE CAISSE'!$A$1)*('Billetage CP'!$C$8:$C$20='PV DE CAISSE'!$D44),'Billetage CP'!$D$8:$O$20))
+SUM(IF(('Billetage Monnaie'!D$1:O$1='PV DE CAISSE'!$A$1)*('Billetage Monnaie'!$C$8:$C$20='PV DE CAISSE'!$D44),'Billetage Monnaie'!$D$8:$O$20))
+SUM(IF(('Billetage C01'!D$1:O$1='PV DE CAISSE'!$A$1)*('Billetage C01'!$C$8:$C$20='PV DE CAISSE'!$D44),'Billetage C01'!$D$8:$O$20))
+SUM(IF(('Billetage C02'!D$1:O$1='PV DE CAISSE'!$A$1)*('Billetage C02'!$C$8:$C$20='PV DE CAISSE'!$D44),'Billetage C02'!$D$8:$O$20))
+SUM(IF(('Billetage C03'!D$1:O$1='PV DE CAISSE'!$A$1)*('Billetage C03'!$C$8:$C$20='PV DE CAISSE'!$D44),'Billetage C03'!$D$8:$O$20))</f>
        <v>0</v>
      </c>
      <c r="F44" s="40" t="str">
        <f t="shared" si="0"/>
        <v/>
      </c>
      <c r="G44" s="17"/>
      <c r="H44" s="17"/>
      <c r="I44" s="17"/>
      <c r="J44" s="17"/>
      <c r="K44" s="17"/>
      <c r="L44" s="42"/>
      <c r="M44" s="43"/>
      <c r="N44" s="42"/>
      <c r="O44" s="44"/>
      <c r="P44" s="42"/>
      <c r="Q44" s="45"/>
      <c r="S44" s="4"/>
    </row>
    <row r="45" spans="1:23">
      <c r="B45" s="17"/>
      <c r="C45" s="37" t="s">
        <v>5</v>
      </c>
      <c r="D45" s="38">
        <v>10</v>
      </c>
      <c r="E45" s="39">
        <f t="array" ref="E45">SUM(IF(('Billetage CP'!D$1:O$1='PV DE CAISSE'!$A$1)*('Billetage CP'!$C$8:$C$20='PV DE CAISSE'!$D45),'Billetage CP'!$D$8:$O$20))
+SUM(IF(('Billetage Monnaie'!D$1:O$1='PV DE CAISSE'!$A$1)*('Billetage Monnaie'!$C$8:$C$20='PV DE CAISSE'!$D45),'Billetage Monnaie'!$D$8:$O$20))
+SUM(IF(('Billetage C01'!D$1:O$1='PV DE CAISSE'!$A$1)*('Billetage C01'!$C$8:$C$20='PV DE CAISSE'!$D45),'Billetage C01'!$D$8:$O$20))
+SUM(IF(('Billetage C02'!D$1:O$1='PV DE CAISSE'!$A$1)*('Billetage C02'!$C$8:$C$20='PV DE CAISSE'!$D45),'Billetage C02'!$D$8:$O$20))
+SUM(IF(('Billetage C03'!D$1:O$1='PV DE CAISSE'!$A$1)*('Billetage C03'!$C$8:$C$20='PV DE CAISSE'!$D45),'Billetage C03'!$D$8:$O$20))</f>
        <v>0</v>
      </c>
      <c r="F45" s="40" t="str">
        <f t="shared" si="0"/>
        <v/>
      </c>
      <c r="G45" s="17"/>
      <c r="H45" s="17"/>
      <c r="I45" s="17"/>
      <c r="J45" s="17"/>
      <c r="K45" s="17"/>
      <c r="L45" s="42"/>
      <c r="M45" s="43"/>
      <c r="N45" s="42"/>
      <c r="O45" s="44"/>
      <c r="P45" s="42"/>
      <c r="Q45" s="45"/>
      <c r="S45" s="4"/>
    </row>
    <row r="46" spans="1:23">
      <c r="B46" s="17"/>
      <c r="C46" s="37" t="s">
        <v>5</v>
      </c>
      <c r="D46" s="38">
        <v>5</v>
      </c>
      <c r="E46" s="39">
        <f t="array" ref="E46">SUM(IF(('Billetage CP'!D$1:O$1='PV DE CAISSE'!$A$1)*('Billetage CP'!$C$8:$C$20='PV DE CAISSE'!$D46),'Billetage CP'!$D$8:$O$20))
+SUM(IF(('Billetage Monnaie'!D$1:O$1='PV DE CAISSE'!$A$1)*('Billetage Monnaie'!$C$8:$C$20='PV DE CAISSE'!$D46),'Billetage Monnaie'!$D$8:$O$20))
+SUM(IF(('Billetage C01'!D$1:O$1='PV DE CAISSE'!$A$1)*('Billetage C01'!$C$8:$C$20='PV DE CAISSE'!$D46),'Billetage C01'!$D$8:$O$20))
+SUM(IF(('Billetage C02'!D$1:O$1='PV DE CAISSE'!$A$1)*('Billetage C02'!$C$8:$C$20='PV DE CAISSE'!$D46),'Billetage C02'!$D$8:$O$20))
+SUM(IF(('Billetage C03'!D$1:O$1='PV DE CAISSE'!$A$1)*('Billetage C03'!$C$8:$C$20='PV DE CAISSE'!$D46),'Billetage C03'!$D$8:$O$20))</f>
        <v>0</v>
      </c>
      <c r="F46" s="40" t="str">
        <f t="shared" si="0"/>
        <v/>
      </c>
      <c r="G46" s="17"/>
      <c r="H46" s="17"/>
      <c r="I46" s="17"/>
      <c r="J46" s="17"/>
      <c r="K46" s="17"/>
      <c r="L46" s="42"/>
      <c r="M46" s="43"/>
      <c r="N46" s="42"/>
      <c r="O46" s="44"/>
      <c r="P46" s="42"/>
      <c r="Q46" s="45"/>
      <c r="S46" s="4"/>
    </row>
    <row r="47" spans="1:23">
      <c r="B47" s="17"/>
      <c r="C47" s="37" t="s">
        <v>5</v>
      </c>
      <c r="D47" s="38">
        <v>2</v>
      </c>
      <c r="E47" s="39">
        <f t="array" ref="E47">SUM(IF(('Billetage CP'!D$1:O$1='PV DE CAISSE'!$A$1)*('Billetage CP'!$C$8:$C$20='PV DE CAISSE'!$D47),'Billetage CP'!$D$8:$O$20))
+SUM(IF(('Billetage Monnaie'!D$1:O$1='PV DE CAISSE'!$A$1)*('Billetage Monnaie'!$C$8:$C$20='PV DE CAISSE'!$D47),'Billetage Monnaie'!$D$8:$O$20))
+SUM(IF(('Billetage C01'!D$1:O$1='PV DE CAISSE'!$A$1)*('Billetage C01'!$C$8:$C$20='PV DE CAISSE'!$D47),'Billetage C01'!$D$8:$O$20))
+SUM(IF(('Billetage C02'!D$1:O$1='PV DE CAISSE'!$A$1)*('Billetage C02'!$C$8:$C$20='PV DE CAISSE'!$D47),'Billetage C02'!$D$8:$O$20))
+SUM(IF(('Billetage C03'!D$1:O$1='PV DE CAISSE'!$A$1)*('Billetage C03'!$C$8:$C$20='PV DE CAISSE'!$D47),'Billetage C03'!$D$8:$O$20))</f>
        <v>0</v>
      </c>
      <c r="F47" s="40" t="str">
        <f t="shared" si="0"/>
        <v/>
      </c>
      <c r="G47" s="17"/>
      <c r="H47" s="17"/>
      <c r="I47" s="17"/>
      <c r="J47" s="17"/>
      <c r="K47" s="17"/>
      <c r="L47" s="42"/>
      <c r="M47" s="43"/>
      <c r="N47" s="42"/>
      <c r="O47" s="44"/>
      <c r="P47" s="42"/>
      <c r="Q47" s="45"/>
      <c r="S47" s="4"/>
    </row>
    <row r="48" spans="1:23">
      <c r="B48" s="17"/>
      <c r="C48" s="37" t="s">
        <v>5</v>
      </c>
      <c r="D48" s="38">
        <v>1</v>
      </c>
      <c r="E48" s="39">
        <f t="array" ref="E48">SUM(IF(('Billetage CP'!D$1:O$1='PV DE CAISSE'!$A$1)*('Billetage CP'!$C$8:$C$20='PV DE CAISSE'!$D48),'Billetage CP'!$D$8:$O$20))
+SUM(IF(('Billetage Monnaie'!D$1:O$1='PV DE CAISSE'!$A$1)*('Billetage Monnaie'!$C$8:$C$20='PV DE CAISSE'!$D48),'Billetage Monnaie'!$D$8:$O$20))
+SUM(IF(('Billetage C01'!D$1:O$1='PV DE CAISSE'!$A$1)*('Billetage C01'!$C$8:$C$20='PV DE CAISSE'!$D48),'Billetage C01'!$D$8:$O$20))
+SUM(IF(('Billetage C02'!D$1:O$1='PV DE CAISSE'!$A$1)*('Billetage C02'!$C$8:$C$20='PV DE CAISSE'!$D48),'Billetage C02'!$D$8:$O$20))
+SUM(IF(('Billetage C03'!D$1:O$1='PV DE CAISSE'!$A$1)*('Billetage C03'!$C$8:$C$20='PV DE CAISSE'!$D48),'Billetage C03'!$D$8:$O$20))</f>
        <v>0</v>
      </c>
      <c r="F48" s="40" t="str">
        <f t="shared" si="0"/>
        <v/>
      </c>
      <c r="G48" s="17"/>
      <c r="H48" s="17"/>
      <c r="I48" s="17"/>
      <c r="J48" s="17"/>
      <c r="K48" s="17"/>
      <c r="L48" s="42"/>
      <c r="M48" s="43"/>
      <c r="N48" s="42"/>
      <c r="O48" s="44"/>
      <c r="P48" s="42"/>
      <c r="Q48" s="45"/>
      <c r="S48" s="4"/>
    </row>
    <row r="49" spans="2:20">
      <c r="B49" s="17"/>
      <c r="C49" s="107" t="s">
        <v>6</v>
      </c>
      <c r="D49" s="107"/>
      <c r="E49" s="107"/>
      <c r="F49" s="50">
        <f>IF(SUM(F36:F48)=0,"",SUM(F36:F48))</f>
        <v>400000</v>
      </c>
      <c r="G49" s="108"/>
      <c r="H49" s="108"/>
      <c r="I49" s="108"/>
      <c r="J49" s="108"/>
      <c r="K49" s="108"/>
      <c r="L49" s="45"/>
      <c r="M49" s="45"/>
      <c r="N49" s="45"/>
      <c r="O49" s="51"/>
      <c r="P49" s="45"/>
      <c r="Q49" s="45"/>
      <c r="S49" s="4"/>
      <c r="T49" s="52"/>
    </row>
    <row r="50" spans="2:20" ht="26.25" customHeight="1">
      <c r="B50" s="17"/>
      <c r="C50" s="100" t="s">
        <v>7</v>
      </c>
      <c r="D50" s="17"/>
      <c r="E50" s="17"/>
      <c r="F50" s="17"/>
      <c r="G50" s="108"/>
      <c r="H50" s="108"/>
      <c r="I50" s="108"/>
      <c r="J50" s="108"/>
      <c r="K50" s="108"/>
      <c r="L50" s="53"/>
      <c r="M50" s="54"/>
      <c r="N50" s="54"/>
      <c r="O50" s="54"/>
      <c r="P50" s="54"/>
      <c r="Q50" s="55"/>
    </row>
    <row r="51" spans="2:20" ht="17.25">
      <c r="C51" s="56"/>
      <c r="D51" s="15"/>
      <c r="E51" s="57"/>
      <c r="F51" s="17"/>
      <c r="I51" s="17"/>
      <c r="J51" s="17"/>
      <c r="K51" s="52"/>
      <c r="L51" s="52"/>
      <c r="O51" s="58"/>
      <c r="P51" s="58"/>
      <c r="Q51" s="58"/>
    </row>
    <row r="52" spans="2:20" ht="17.25">
      <c r="Q52" s="58"/>
      <c r="T52" s="52"/>
    </row>
    <row r="53" spans="2:20" ht="17.25">
      <c r="L53" s="59"/>
      <c r="M53" s="59"/>
      <c r="N53" s="60"/>
      <c r="O53" s="61"/>
      <c r="P53" s="61"/>
      <c r="Q53" s="62"/>
    </row>
    <row r="54" spans="2:20" ht="17.25">
      <c r="L54" s="59"/>
      <c r="M54" s="63"/>
      <c r="N54" s="60"/>
      <c r="O54" s="61"/>
      <c r="P54" s="61"/>
      <c r="Q54" s="62"/>
    </row>
    <row r="55" spans="2:20" ht="4.5" customHeight="1">
      <c r="L55" s="59"/>
      <c r="M55" s="59"/>
      <c r="N55" s="59"/>
      <c r="O55" s="59"/>
      <c r="P55" s="59"/>
      <c r="Q55" s="64"/>
    </row>
    <row r="56" spans="2:20" ht="17.25">
      <c r="L56" s="59"/>
      <c r="M56" s="59"/>
      <c r="N56" s="65"/>
      <c r="O56" s="66"/>
      <c r="P56" s="66"/>
      <c r="Q56" s="67"/>
    </row>
    <row r="57" spans="2:20" ht="6.75" customHeight="1">
      <c r="L57" s="59"/>
      <c r="M57" s="59"/>
      <c r="N57" s="59"/>
      <c r="O57" s="59"/>
      <c r="P57" s="59"/>
      <c r="Q57" s="64"/>
    </row>
    <row r="58" spans="2:20" ht="17.25">
      <c r="L58" s="59"/>
      <c r="M58" s="59"/>
      <c r="N58" s="60"/>
      <c r="O58" s="61"/>
      <c r="P58" s="61"/>
      <c r="Q58" s="62"/>
    </row>
    <row r="59" spans="2:20">
      <c r="L59" s="59"/>
      <c r="M59" s="59"/>
      <c r="N59" s="60"/>
      <c r="O59" s="61"/>
      <c r="P59" s="61"/>
      <c r="Q59" s="62"/>
    </row>
    <row r="60" spans="2:20" ht="6.75" customHeight="1">
      <c r="L60" s="59"/>
      <c r="M60" s="59"/>
      <c r="N60" s="59"/>
      <c r="O60" s="59"/>
      <c r="P60" s="59"/>
      <c r="Q60" s="64"/>
    </row>
    <row r="61" spans="2:20">
      <c r="L61" s="59"/>
      <c r="M61" s="59"/>
      <c r="N61" s="65"/>
      <c r="O61" s="66"/>
      <c r="P61" s="66"/>
      <c r="Q61" s="67"/>
    </row>
    <row r="62" spans="2:20" ht="6" customHeight="1">
      <c r="L62" s="59"/>
      <c r="M62" s="59"/>
      <c r="N62" s="59"/>
      <c r="O62" s="59"/>
      <c r="P62" s="59"/>
      <c r="Q62" s="64"/>
    </row>
    <row r="63" spans="2:20">
      <c r="L63" s="59"/>
      <c r="M63" s="59"/>
      <c r="N63" s="60"/>
      <c r="O63" s="61"/>
      <c r="P63" s="61"/>
      <c r="Q63" s="62"/>
    </row>
    <row r="64" spans="2:20">
      <c r="L64" s="59"/>
      <c r="M64" s="59"/>
      <c r="N64" s="60"/>
      <c r="O64" s="61"/>
      <c r="P64" s="61"/>
      <c r="Q64" s="62"/>
    </row>
    <row r="65" spans="12:17" ht="6.75" customHeight="1">
      <c r="L65" s="59"/>
      <c r="M65" s="59"/>
      <c r="N65" s="59"/>
      <c r="O65" s="59"/>
      <c r="P65" s="59"/>
      <c r="Q65" s="64"/>
    </row>
    <row r="66" spans="12:17">
      <c r="L66" s="59"/>
      <c r="M66" s="59"/>
      <c r="N66" s="65"/>
      <c r="O66" s="66"/>
      <c r="P66" s="66"/>
      <c r="Q66" s="67"/>
    </row>
    <row r="67" spans="12:17">
      <c r="L67" s="59"/>
      <c r="M67" s="59"/>
      <c r="N67" s="60"/>
      <c r="O67" s="61"/>
      <c r="P67" s="61"/>
      <c r="Q67" s="62"/>
    </row>
    <row r="68" spans="12:17">
      <c r="L68" s="59"/>
      <c r="M68" s="59"/>
      <c r="N68" s="60"/>
      <c r="O68" s="61"/>
      <c r="P68" s="61"/>
      <c r="Q68" s="62"/>
    </row>
    <row r="69" spans="12:17">
      <c r="L69" s="59"/>
      <c r="M69" s="59"/>
      <c r="N69" s="65"/>
      <c r="O69" s="66"/>
      <c r="P69" s="66"/>
      <c r="Q69" s="67"/>
    </row>
    <row r="70" spans="12:17">
      <c r="L70" s="59"/>
      <c r="M70" s="59"/>
      <c r="N70" s="59"/>
      <c r="O70" s="59"/>
      <c r="P70" s="59"/>
      <c r="Q70" s="64"/>
    </row>
    <row r="71" spans="12:17">
      <c r="L71" s="59"/>
      <c r="M71" s="59"/>
      <c r="N71" s="60"/>
      <c r="O71" s="61"/>
      <c r="P71" s="59"/>
      <c r="Q71" s="64"/>
    </row>
    <row r="72" spans="12:17">
      <c r="L72" s="59"/>
      <c r="M72" s="59"/>
      <c r="N72" s="60"/>
      <c r="O72" s="61"/>
      <c r="P72" s="59"/>
      <c r="Q72" s="64"/>
    </row>
    <row r="73" spans="12:17">
      <c r="L73" s="59"/>
      <c r="M73" s="59"/>
      <c r="N73" s="65"/>
      <c r="O73" s="66"/>
      <c r="P73" s="66"/>
      <c r="Q73" s="67"/>
    </row>
    <row r="74" spans="12:17">
      <c r="L74" s="59"/>
      <c r="M74" s="59"/>
      <c r="N74" s="59"/>
      <c r="O74" s="59"/>
      <c r="P74" s="59"/>
      <c r="Q74" s="64"/>
    </row>
    <row r="75" spans="12:17">
      <c r="L75" s="59"/>
      <c r="M75" s="59"/>
      <c r="N75" s="68"/>
      <c r="O75" s="69"/>
      <c r="P75" s="69"/>
      <c r="Q75" s="70"/>
    </row>
    <row r="76" spans="12:17">
      <c r="L76" s="59"/>
      <c r="M76" s="59"/>
      <c r="N76" s="59"/>
      <c r="O76" s="59"/>
      <c r="P76" s="59"/>
      <c r="Q76" s="71"/>
    </row>
  </sheetData>
  <mergeCells count="16">
    <mergeCell ref="C1:J1"/>
    <mergeCell ref="C6:J6"/>
    <mergeCell ref="C7:J7"/>
    <mergeCell ref="E10:I10"/>
    <mergeCell ref="C12:E12"/>
    <mergeCell ref="G12:H12"/>
    <mergeCell ref="C14:E14"/>
    <mergeCell ref="I16:J16"/>
    <mergeCell ref="C17:F17"/>
    <mergeCell ref="C25:F25"/>
    <mergeCell ref="C35:D35"/>
    <mergeCell ref="G39:K39"/>
    <mergeCell ref="G42:H42"/>
    <mergeCell ref="I42:J42"/>
    <mergeCell ref="C49:E49"/>
    <mergeCell ref="G49:K50"/>
  </mergeCells>
  <dataValidations count="1">
    <dataValidation type="list" allowBlank="1" showInputMessage="1" showErrorMessage="1" sqref="A1">
      <formula1>$A$30:$A$41</formula1>
    </dataValidation>
  </dataValidations>
  <printOptions horizontalCentered="1" verticalCentered="1"/>
  <pageMargins left="0.31496062992125984" right="0.31496062992125984" top="0.74803149606299213" bottom="0.74803149606299213" header="0.31496062992125984" footer="0.31496062992125984"/>
  <pageSetup scale="79" orientation="portrait" verticalDpi="4294967293" r:id="rId1"/>
  <headerFooter>
    <oddFooter>&amp;L© ABC Group 2016 - Tous droits réservés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[1]CALENDRIER!#REF!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O31"/>
  <sheetViews>
    <sheetView showGridLines="0" workbookViewId="0">
      <selection activeCell="A4" sqref="A4"/>
    </sheetView>
  </sheetViews>
  <sheetFormatPr baseColWidth="10" defaultColWidth="11.453125" defaultRowHeight="14"/>
  <cols>
    <col min="1" max="1" width="5.7265625" style="3" customWidth="1"/>
    <col min="2" max="2" width="6.453125" style="3" customWidth="1"/>
    <col min="3" max="3" width="5.7265625" style="74" bestFit="1" customWidth="1"/>
    <col min="4" max="15" width="10.26953125" style="74" customWidth="1"/>
    <col min="16" max="16384" width="11.453125" style="3"/>
  </cols>
  <sheetData>
    <row r="1" spans="1:15" s="132" customFormat="1" ht="17.25" customHeight="1">
      <c r="A1" s="129"/>
      <c r="B1" s="129"/>
      <c r="C1" s="130"/>
      <c r="D1" s="131">
        <v>1</v>
      </c>
      <c r="E1" s="131">
        <v>2</v>
      </c>
      <c r="F1" s="131">
        <v>3</v>
      </c>
      <c r="G1" s="131">
        <v>4</v>
      </c>
      <c r="H1" s="131">
        <v>5</v>
      </c>
      <c r="I1" s="131">
        <v>6</v>
      </c>
      <c r="J1" s="131">
        <v>7</v>
      </c>
      <c r="K1" s="131">
        <v>8</v>
      </c>
      <c r="L1" s="131">
        <v>9</v>
      </c>
      <c r="M1" s="131">
        <v>10</v>
      </c>
      <c r="N1" s="131">
        <v>11</v>
      </c>
      <c r="O1" s="131">
        <v>12</v>
      </c>
    </row>
    <row r="2" spans="1:15" ht="17.25" customHeight="1">
      <c r="B2" s="72"/>
      <c r="C2" s="73"/>
      <c r="D2" s="73"/>
      <c r="E2" s="73"/>
      <c r="F2" s="121" t="str">
        <f>"CAISSE PRINCIPALE "&amp;DOSSIER&amp;" "&amp;Exercice</f>
        <v>CAISSE PRINCIPALE GIPA SA 2016</v>
      </c>
      <c r="G2" s="121"/>
      <c r="H2" s="121"/>
      <c r="I2" s="121"/>
      <c r="J2" s="121"/>
      <c r="K2" s="121"/>
      <c r="L2" s="121"/>
    </row>
    <row r="3" spans="1:15" ht="17.25" customHeight="1">
      <c r="B3" s="72"/>
      <c r="C3" s="73"/>
      <c r="D3" s="73"/>
      <c r="E3" s="73"/>
      <c r="F3" s="121"/>
      <c r="G3" s="121"/>
      <c r="H3" s="121"/>
      <c r="I3" s="121"/>
      <c r="J3" s="121"/>
      <c r="K3" s="121"/>
      <c r="L3" s="121"/>
    </row>
    <row r="4" spans="1:15" ht="13.5" customHeight="1">
      <c r="A4" s="39">
        <f>SUMPRODUCT((D$1:O$1='PV DE CAISSE'!$A$1)*($C$8:$C$20='PV DE CAISSE'!$D36)*($D$8:$O$20))</f>
        <v>15</v>
      </c>
      <c r="B4" s="72"/>
      <c r="C4" s="73"/>
      <c r="D4" s="73"/>
      <c r="E4" s="73"/>
      <c r="F4" s="73"/>
    </row>
    <row r="5" spans="1:15" ht="29.25" customHeight="1"/>
    <row r="6" spans="1:15" ht="25.5" customHeight="1">
      <c r="B6" s="122" t="s">
        <v>8</v>
      </c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4"/>
    </row>
    <row r="7" spans="1:15" ht="24.75" customHeight="1">
      <c r="B7" s="125" t="s">
        <v>1</v>
      </c>
      <c r="C7" s="126"/>
      <c r="D7" s="75" t="str">
        <f>TEXT(EOMONTH(DATE(Exercice,COLUMN(A:A),1),0),"jj/mm/aaaa")</f>
        <v>31/01/2016</v>
      </c>
      <c r="E7" s="75" t="str">
        <f>TEXT(EOMONTH(DATE(Exercice,COLUMN(B:B),1),0),"jj/mm/aaaa")</f>
        <v>29/02/2016</v>
      </c>
      <c r="F7" s="75" t="str">
        <f>TEXT(EOMONTH(DATE(Exercice,COLUMN(C:C),1),0),"jj/mm/aaaa")</f>
        <v>31/03/2016</v>
      </c>
      <c r="G7" s="75" t="str">
        <f>TEXT(EOMONTH(DATE(Exercice,COLUMN(D:D),1),0),"jj/mm/aaaa")</f>
        <v>30/04/2016</v>
      </c>
      <c r="H7" s="75" t="str">
        <f>TEXT(EOMONTH(DATE(Exercice,COLUMN(E:E),1),0),"jj/mm/aaaa")</f>
        <v>31/05/2016</v>
      </c>
      <c r="I7" s="75" t="str">
        <f>TEXT(EOMONTH(DATE(Exercice,COLUMN(F:F),1),0),"jj/mm/aaaa")</f>
        <v>30/06/2016</v>
      </c>
      <c r="J7" s="75" t="str">
        <f>TEXT(EOMONTH(DATE(Exercice,COLUMN(G:G),1),0),"jj/mm/aaaa")</f>
        <v>31/07/2016</v>
      </c>
      <c r="K7" s="75" t="str">
        <f>TEXT(EOMONTH(DATE(Exercice,COLUMN(H:H),1),0),"jj/mm/aaaa")</f>
        <v>31/08/2016</v>
      </c>
      <c r="L7" s="75" t="str">
        <f>TEXT(EOMONTH(DATE(Exercice,COLUMN(I:I),1),0),"jj/mm/aaaa")</f>
        <v>30/09/2016</v>
      </c>
      <c r="M7" s="75" t="str">
        <f>TEXT(EOMONTH(DATE(Exercice,COLUMN(J:J),1),0),"jj/mm/aaaa")</f>
        <v>31/10/2016</v>
      </c>
      <c r="N7" s="75" t="str">
        <f>TEXT(EOMONTH(DATE(Exercice,COLUMN(K:K),1),0),"jj/mm/aaaa")</f>
        <v>30/11/2016</v>
      </c>
      <c r="O7" s="75" t="str">
        <f>TEXT(EOMONTH(DATE(Exercice,COLUMN(L:L),1),0),"jj/mm/aaaa")</f>
        <v>31/12/2016</v>
      </c>
    </row>
    <row r="8" spans="1:15" ht="25.5" customHeight="1">
      <c r="B8" s="76" t="s">
        <v>9</v>
      </c>
      <c r="C8" s="77">
        <v>10000</v>
      </c>
      <c r="D8" s="78">
        <v>10</v>
      </c>
      <c r="E8" s="78">
        <v>290</v>
      </c>
      <c r="F8" s="78"/>
      <c r="G8" s="78"/>
      <c r="H8" s="78"/>
      <c r="I8" s="78"/>
      <c r="J8" s="78"/>
      <c r="K8" s="78"/>
      <c r="L8" s="78"/>
      <c r="M8" s="78"/>
      <c r="N8" s="78">
        <v>314</v>
      </c>
      <c r="O8" s="78">
        <v>15</v>
      </c>
    </row>
    <row r="9" spans="1:15" ht="25.5" customHeight="1">
      <c r="B9" s="76" t="s">
        <v>9</v>
      </c>
      <c r="C9" s="77">
        <v>5000</v>
      </c>
      <c r="D9" s="78">
        <v>15</v>
      </c>
      <c r="E9" s="78">
        <v>20</v>
      </c>
      <c r="F9" s="78"/>
      <c r="G9" s="78"/>
      <c r="H9" s="78"/>
      <c r="I9" s="78"/>
      <c r="J9" s="78"/>
      <c r="K9" s="78"/>
      <c r="L9" s="78"/>
      <c r="M9" s="78"/>
      <c r="N9" s="78">
        <v>4</v>
      </c>
      <c r="O9" s="78"/>
    </row>
    <row r="10" spans="1:15" ht="25.5" customHeight="1">
      <c r="B10" s="76" t="s">
        <v>9</v>
      </c>
      <c r="C10" s="77">
        <v>2000</v>
      </c>
      <c r="D10" s="78">
        <v>20</v>
      </c>
      <c r="E10" s="78"/>
      <c r="F10" s="78"/>
      <c r="G10" s="78"/>
      <c r="H10" s="78"/>
      <c r="I10" s="78"/>
      <c r="J10" s="78"/>
      <c r="K10" s="78"/>
      <c r="L10" s="78"/>
      <c r="M10" s="78"/>
      <c r="N10" s="78">
        <v>1</v>
      </c>
      <c r="O10" s="78"/>
    </row>
    <row r="11" spans="1:15" ht="25.5" customHeight="1">
      <c r="B11" s="76" t="s">
        <v>9</v>
      </c>
      <c r="C11" s="77">
        <v>1000</v>
      </c>
      <c r="D11" s="78">
        <v>5</v>
      </c>
      <c r="E11" s="78"/>
      <c r="F11" s="78"/>
      <c r="G11" s="78"/>
      <c r="H11" s="78"/>
      <c r="I11" s="78"/>
      <c r="J11" s="78"/>
      <c r="K11" s="78"/>
      <c r="L11" s="78"/>
      <c r="M11" s="78"/>
      <c r="N11" s="78">
        <v>6</v>
      </c>
      <c r="O11" s="78"/>
    </row>
    <row r="12" spans="1:15" ht="25.5" customHeight="1">
      <c r="B12" s="79" t="s">
        <v>4</v>
      </c>
      <c r="C12" s="77">
        <v>500</v>
      </c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>
        <v>3</v>
      </c>
      <c r="O12" s="78"/>
    </row>
    <row r="13" spans="1:15" ht="25.5" customHeight="1">
      <c r="B13" s="79" t="s">
        <v>10</v>
      </c>
      <c r="C13" s="77">
        <v>500</v>
      </c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</row>
    <row r="14" spans="1:15" ht="25.5" customHeight="1">
      <c r="B14" s="76" t="s">
        <v>5</v>
      </c>
      <c r="C14" s="77">
        <v>100</v>
      </c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</row>
    <row r="15" spans="1:15" ht="25.5" customHeight="1">
      <c r="B15" s="76" t="s">
        <v>5</v>
      </c>
      <c r="C15" s="77">
        <v>50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</row>
    <row r="16" spans="1:15" ht="25.5" customHeight="1">
      <c r="B16" s="76" t="s">
        <v>5</v>
      </c>
      <c r="C16" s="77">
        <v>25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</row>
    <row r="17" spans="2:15" ht="25.5" customHeight="1">
      <c r="B17" s="76" t="s">
        <v>5</v>
      </c>
      <c r="C17" s="77">
        <v>10</v>
      </c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</row>
    <row r="18" spans="2:15" ht="25.5" customHeight="1">
      <c r="B18" s="76" t="s">
        <v>5</v>
      </c>
      <c r="C18" s="77">
        <v>5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</row>
    <row r="19" spans="2:15" ht="25.5" customHeight="1">
      <c r="B19" s="76" t="s">
        <v>5</v>
      </c>
      <c r="C19" s="77">
        <v>2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</row>
    <row r="20" spans="2:15" ht="25.5" customHeight="1">
      <c r="B20" s="76" t="s">
        <v>5</v>
      </c>
      <c r="C20" s="77">
        <v>1</v>
      </c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</row>
    <row r="21" spans="2:15" ht="24" customHeight="1">
      <c r="B21" s="127" t="s">
        <v>11</v>
      </c>
      <c r="C21" s="128"/>
      <c r="D21" s="80">
        <f>SUMPRODUCT($C$8:$C$20,D$8:D$20)</f>
        <v>220000</v>
      </c>
      <c r="E21" s="80">
        <f t="shared" ref="E21:O21" si="0">SUMPRODUCT($C$8:$C$20,E$8:E$20)</f>
        <v>3000000</v>
      </c>
      <c r="F21" s="80">
        <f t="shared" si="0"/>
        <v>0</v>
      </c>
      <c r="G21" s="80">
        <f t="shared" si="0"/>
        <v>0</v>
      </c>
      <c r="H21" s="80">
        <f t="shared" si="0"/>
        <v>0</v>
      </c>
      <c r="I21" s="80">
        <f t="shared" si="0"/>
        <v>0</v>
      </c>
      <c r="J21" s="80">
        <f t="shared" si="0"/>
        <v>0</v>
      </c>
      <c r="K21" s="80">
        <f t="shared" si="0"/>
        <v>0</v>
      </c>
      <c r="L21" s="80">
        <f t="shared" si="0"/>
        <v>0</v>
      </c>
      <c r="M21" s="80">
        <f t="shared" si="0"/>
        <v>0</v>
      </c>
      <c r="N21" s="80">
        <f t="shared" si="0"/>
        <v>3169500</v>
      </c>
      <c r="O21" s="80">
        <f t="shared" si="0"/>
        <v>150000</v>
      </c>
    </row>
    <row r="25" spans="2:15" ht="63.75" customHeight="1"/>
    <row r="26" spans="2:15" ht="36.75" customHeight="1"/>
    <row r="31" spans="2:15" ht="32.25" customHeight="1"/>
  </sheetData>
  <mergeCells count="4">
    <mergeCell ref="F2:L3"/>
    <mergeCell ref="B6:O6"/>
    <mergeCell ref="B7:C7"/>
    <mergeCell ref="B21:C21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scale="97" orientation="landscape" r:id="rId1"/>
  <headerFooter>
    <oddFooter>&amp;L© ABC Group 2016 - Tous droits réservés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A1:O30"/>
  <sheetViews>
    <sheetView showRowColHeaders="0" workbookViewId="0">
      <selection activeCell="A4" sqref="A4"/>
    </sheetView>
  </sheetViews>
  <sheetFormatPr baseColWidth="10" defaultColWidth="11.453125" defaultRowHeight="14"/>
  <cols>
    <col min="1" max="1" width="5.7265625" style="3" customWidth="1"/>
    <col min="2" max="2" width="6.453125" style="4" customWidth="1"/>
    <col min="3" max="3" width="5.7265625" style="74" bestFit="1" customWidth="1"/>
    <col min="4" max="15" width="10.26953125" style="74" customWidth="1"/>
    <col min="16" max="16384" width="11.453125" style="3"/>
  </cols>
  <sheetData>
    <row r="1" spans="1:15" ht="17.25" customHeight="1">
      <c r="A1" s="4"/>
      <c r="C1" s="73"/>
      <c r="D1" s="131">
        <v>1</v>
      </c>
      <c r="E1" s="131">
        <v>2</v>
      </c>
      <c r="F1" s="131">
        <v>3</v>
      </c>
      <c r="G1" s="131">
        <v>4</v>
      </c>
      <c r="H1" s="131">
        <v>5</v>
      </c>
      <c r="I1" s="131">
        <v>6</v>
      </c>
      <c r="J1" s="131">
        <v>7</v>
      </c>
      <c r="K1" s="131">
        <v>8</v>
      </c>
      <c r="L1" s="131">
        <v>9</v>
      </c>
      <c r="M1" s="131">
        <v>10</v>
      </c>
      <c r="N1" s="131">
        <v>11</v>
      </c>
      <c r="O1" s="131">
        <v>12</v>
      </c>
    </row>
    <row r="2" spans="1:15" ht="17.25" customHeight="1">
      <c r="C2" s="73"/>
      <c r="D2" s="73"/>
      <c r="E2" s="73"/>
      <c r="F2" s="121" t="str">
        <f>"CAISSE PRINCIPALE "&amp;DOSSIER&amp;" "&amp;Exercice</f>
        <v>CAISSE PRINCIPALE GIPA SA 2016</v>
      </c>
      <c r="G2" s="121"/>
      <c r="H2" s="121"/>
      <c r="I2" s="121"/>
      <c r="J2" s="121"/>
      <c r="K2" s="121"/>
      <c r="L2" s="121"/>
    </row>
    <row r="3" spans="1:15" ht="17.25" customHeight="1">
      <c r="C3" s="73"/>
      <c r="D3" s="73"/>
      <c r="E3" s="73"/>
      <c r="F3" s="121"/>
      <c r="G3" s="121"/>
      <c r="H3" s="121"/>
      <c r="I3" s="121"/>
      <c r="J3" s="121"/>
      <c r="K3" s="121"/>
      <c r="L3" s="121"/>
    </row>
    <row r="4" spans="1:15" ht="13.5" customHeight="1">
      <c r="A4" s="39">
        <f>SUMPRODUCT((D$1:O$1='PV DE CAISSE'!$A$1)*($C$8:$C$20='PV DE CAISSE'!$D36)*($D$8:$O$20))</f>
        <v>0</v>
      </c>
      <c r="C4" s="73"/>
      <c r="D4" s="73"/>
      <c r="E4" s="73"/>
      <c r="F4" s="73"/>
    </row>
    <row r="5" spans="1:15" ht="29.25" customHeight="1"/>
    <row r="6" spans="1:15" ht="25.5" customHeight="1">
      <c r="B6" s="122" t="s">
        <v>12</v>
      </c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4"/>
    </row>
    <row r="7" spans="1:15" ht="24.75" customHeight="1">
      <c r="B7" s="125" t="s">
        <v>1</v>
      </c>
      <c r="C7" s="126"/>
      <c r="D7" s="75" t="str">
        <f t="shared" ref="D7:O7" si="0">TEXT(EOMONTH(DATE(Exercice,COLUMN(A:A),1),0),"jj/mm/aaaa")</f>
        <v>31/01/2016</v>
      </c>
      <c r="E7" s="75" t="str">
        <f t="shared" si="0"/>
        <v>29/02/2016</v>
      </c>
      <c r="F7" s="75" t="str">
        <f t="shared" si="0"/>
        <v>31/03/2016</v>
      </c>
      <c r="G7" s="75" t="str">
        <f t="shared" si="0"/>
        <v>30/04/2016</v>
      </c>
      <c r="H7" s="75" t="str">
        <f t="shared" si="0"/>
        <v>31/05/2016</v>
      </c>
      <c r="I7" s="75" t="str">
        <f t="shared" si="0"/>
        <v>30/06/2016</v>
      </c>
      <c r="J7" s="75" t="str">
        <f t="shared" si="0"/>
        <v>31/07/2016</v>
      </c>
      <c r="K7" s="75" t="str">
        <f t="shared" si="0"/>
        <v>31/08/2016</v>
      </c>
      <c r="L7" s="75" t="str">
        <f t="shared" si="0"/>
        <v>30/09/2016</v>
      </c>
      <c r="M7" s="75" t="str">
        <f t="shared" si="0"/>
        <v>31/10/2016</v>
      </c>
      <c r="N7" s="75" t="str">
        <f t="shared" si="0"/>
        <v>30/11/2016</v>
      </c>
      <c r="O7" s="75" t="str">
        <f t="shared" si="0"/>
        <v>31/12/2016</v>
      </c>
    </row>
    <row r="8" spans="1:15" ht="25.5" customHeight="1">
      <c r="B8" s="76" t="s">
        <v>9</v>
      </c>
      <c r="C8" s="77">
        <v>10000</v>
      </c>
      <c r="D8" s="78"/>
      <c r="E8" s="78">
        <v>985</v>
      </c>
      <c r="F8" s="78"/>
      <c r="G8" s="78"/>
      <c r="H8" s="78"/>
      <c r="I8" s="78">
        <v>100</v>
      </c>
      <c r="J8" s="78"/>
      <c r="K8" s="78"/>
      <c r="L8" s="78"/>
      <c r="M8" s="78"/>
      <c r="N8" s="78"/>
      <c r="O8" s="78"/>
    </row>
    <row r="9" spans="1:15" ht="25.5" customHeight="1">
      <c r="B9" s="76" t="s">
        <v>9</v>
      </c>
      <c r="C9" s="77">
        <v>5000</v>
      </c>
      <c r="D9" s="78"/>
      <c r="E9" s="78"/>
      <c r="F9" s="78"/>
      <c r="G9" s="78"/>
      <c r="H9" s="78"/>
      <c r="I9" s="78">
        <v>45</v>
      </c>
      <c r="J9" s="78"/>
      <c r="K9" s="78"/>
      <c r="L9" s="78"/>
      <c r="M9" s="78"/>
      <c r="N9" s="78"/>
      <c r="O9" s="78"/>
    </row>
    <row r="10" spans="1:15" ht="25.5" customHeight="1">
      <c r="B10" s="76" t="s">
        <v>9</v>
      </c>
      <c r="C10" s="77">
        <v>2000</v>
      </c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</row>
    <row r="11" spans="1:15" ht="25.5" customHeight="1">
      <c r="B11" s="76" t="s">
        <v>9</v>
      </c>
      <c r="C11" s="77">
        <v>1000</v>
      </c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</row>
    <row r="12" spans="1:15" ht="25.5" customHeight="1">
      <c r="B12" s="79" t="s">
        <v>4</v>
      </c>
      <c r="C12" s="77">
        <v>500</v>
      </c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</row>
    <row r="13" spans="1:15" ht="25.5" customHeight="1">
      <c r="B13" s="79" t="s">
        <v>10</v>
      </c>
      <c r="C13" s="77">
        <v>500</v>
      </c>
      <c r="D13" s="78"/>
      <c r="E13" s="78">
        <v>140</v>
      </c>
      <c r="F13" s="78"/>
      <c r="G13" s="78"/>
      <c r="H13" s="78"/>
      <c r="I13" s="78">
        <v>145</v>
      </c>
      <c r="J13" s="78"/>
      <c r="K13" s="78"/>
      <c r="L13" s="78"/>
      <c r="M13" s="78"/>
      <c r="N13" s="78"/>
      <c r="O13" s="78"/>
    </row>
    <row r="14" spans="1:15" ht="25.5" customHeight="1">
      <c r="B14" s="76" t="s">
        <v>5</v>
      </c>
      <c r="C14" s="77">
        <v>100</v>
      </c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</row>
    <row r="15" spans="1:15" ht="25.5" customHeight="1">
      <c r="B15" s="76" t="s">
        <v>5</v>
      </c>
      <c r="C15" s="77">
        <v>50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</row>
    <row r="16" spans="1:15" ht="25.5" customHeight="1">
      <c r="B16" s="76" t="s">
        <v>5</v>
      </c>
      <c r="C16" s="77">
        <v>25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</row>
    <row r="17" spans="2:15" ht="25.5" customHeight="1">
      <c r="B17" s="76" t="s">
        <v>5</v>
      </c>
      <c r="C17" s="77">
        <v>10</v>
      </c>
      <c r="D17" s="78"/>
      <c r="E17" s="78"/>
      <c r="F17" s="78"/>
      <c r="G17" s="78"/>
      <c r="H17" s="78"/>
      <c r="I17" s="78">
        <v>250</v>
      </c>
      <c r="J17" s="78"/>
      <c r="K17" s="78"/>
      <c r="L17" s="78"/>
      <c r="M17" s="78"/>
      <c r="N17" s="78"/>
      <c r="O17" s="78"/>
    </row>
    <row r="18" spans="2:15" ht="25.5" customHeight="1">
      <c r="B18" s="76" t="s">
        <v>5</v>
      </c>
      <c r="C18" s="77">
        <v>5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</row>
    <row r="19" spans="2:15" ht="25.5" customHeight="1">
      <c r="B19" s="76" t="s">
        <v>5</v>
      </c>
      <c r="C19" s="77">
        <v>2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</row>
    <row r="20" spans="2:15" ht="24" customHeight="1">
      <c r="B20" s="76" t="s">
        <v>5</v>
      </c>
      <c r="C20" s="77">
        <v>1</v>
      </c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</row>
    <row r="21" spans="2:15" ht="24.75" customHeight="1">
      <c r="B21" s="127" t="s">
        <v>11</v>
      </c>
      <c r="C21" s="128"/>
      <c r="D21" s="80">
        <f t="shared" ref="D21:O21" si="1">SUMPRODUCT($C$8:$C$20,D$8:D$20)</f>
        <v>0</v>
      </c>
      <c r="E21" s="80">
        <f t="shared" si="1"/>
        <v>9920000</v>
      </c>
      <c r="F21" s="80">
        <f t="shared" si="1"/>
        <v>0</v>
      </c>
      <c r="G21" s="80">
        <f t="shared" si="1"/>
        <v>0</v>
      </c>
      <c r="H21" s="80">
        <f t="shared" si="1"/>
        <v>0</v>
      </c>
      <c r="I21" s="80">
        <f t="shared" si="1"/>
        <v>1300000</v>
      </c>
      <c r="J21" s="80">
        <f t="shared" si="1"/>
        <v>0</v>
      </c>
      <c r="K21" s="80">
        <f t="shared" si="1"/>
        <v>0</v>
      </c>
      <c r="L21" s="80">
        <f t="shared" si="1"/>
        <v>0</v>
      </c>
      <c r="M21" s="80">
        <f t="shared" si="1"/>
        <v>0</v>
      </c>
      <c r="N21" s="80">
        <f t="shared" si="1"/>
        <v>0</v>
      </c>
      <c r="O21" s="80">
        <f t="shared" si="1"/>
        <v>0</v>
      </c>
    </row>
    <row r="24" spans="2:15" ht="63.75" customHeight="1"/>
    <row r="25" spans="2:15" ht="36.75" customHeight="1"/>
    <row r="30" spans="2:15" ht="32.25" customHeight="1"/>
  </sheetData>
  <mergeCells count="4">
    <mergeCell ref="F2:L3"/>
    <mergeCell ref="B6:O6"/>
    <mergeCell ref="B7:C7"/>
    <mergeCell ref="B21:C21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scale="97" orientation="landscape" r:id="rId1"/>
  <headerFooter>
    <oddFooter>&amp;L© ABC Group 2016 - Tous droits réservés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O30"/>
  <sheetViews>
    <sheetView showGridLines="0" workbookViewId="0">
      <selection activeCell="A4" sqref="A4"/>
    </sheetView>
  </sheetViews>
  <sheetFormatPr baseColWidth="10" defaultColWidth="11.453125" defaultRowHeight="14"/>
  <cols>
    <col min="1" max="1" width="5.7265625" style="3" customWidth="1"/>
    <col min="2" max="2" width="6.453125" style="4" customWidth="1"/>
    <col min="3" max="3" width="5.7265625" style="74" bestFit="1" customWidth="1"/>
    <col min="4" max="15" width="10.26953125" style="74" customWidth="1"/>
    <col min="16" max="16384" width="11.453125" style="3"/>
  </cols>
  <sheetData>
    <row r="1" spans="1:15" ht="17.25" customHeight="1">
      <c r="A1" s="4"/>
      <c r="C1" s="73"/>
      <c r="D1" s="131">
        <v>1</v>
      </c>
      <c r="E1" s="131">
        <v>2</v>
      </c>
      <c r="F1" s="131">
        <v>3</v>
      </c>
      <c r="G1" s="131">
        <v>4</v>
      </c>
      <c r="H1" s="131">
        <v>5</v>
      </c>
      <c r="I1" s="131">
        <v>6</v>
      </c>
      <c r="J1" s="131">
        <v>7</v>
      </c>
      <c r="K1" s="131">
        <v>8</v>
      </c>
      <c r="L1" s="131">
        <v>9</v>
      </c>
      <c r="M1" s="131">
        <v>10</v>
      </c>
      <c r="N1" s="131">
        <v>11</v>
      </c>
      <c r="O1" s="131">
        <v>12</v>
      </c>
    </row>
    <row r="2" spans="1:15" ht="17.25" customHeight="1">
      <c r="C2" s="73"/>
      <c r="D2" s="73"/>
      <c r="E2" s="73"/>
      <c r="F2" s="121" t="str">
        <f>"CAISSE MAGASIN N°01 "&amp;DOSSIER&amp;" "&amp;Exercice</f>
        <v>CAISSE MAGASIN N°01 GIPA SA 2016</v>
      </c>
      <c r="G2" s="121"/>
      <c r="H2" s="121"/>
      <c r="I2" s="121"/>
      <c r="J2" s="121"/>
      <c r="K2" s="121"/>
      <c r="L2" s="121"/>
    </row>
    <row r="3" spans="1:15" ht="17.25" customHeight="1">
      <c r="C3" s="73"/>
      <c r="D3" s="73"/>
      <c r="E3" s="73"/>
      <c r="F3" s="121"/>
      <c r="G3" s="121"/>
      <c r="H3" s="121"/>
      <c r="I3" s="121"/>
      <c r="J3" s="121"/>
      <c r="K3" s="121"/>
      <c r="L3" s="121"/>
    </row>
    <row r="4" spans="1:15" ht="13.5" customHeight="1">
      <c r="A4" s="39">
        <f>SUMPRODUCT((D$1:O$1='PV DE CAISSE'!$A$1)*($C$8:$C$20='PV DE CAISSE'!$D36)*($D$8:$O$20))</f>
        <v>0</v>
      </c>
      <c r="C4" s="73"/>
      <c r="D4" s="73"/>
      <c r="E4" s="73"/>
      <c r="F4" s="73"/>
    </row>
    <row r="5" spans="1:15" ht="29.25" customHeight="1"/>
    <row r="6" spans="1:15" ht="25.5" customHeight="1">
      <c r="B6" s="122" t="s">
        <v>13</v>
      </c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4"/>
    </row>
    <row r="7" spans="1:15" ht="24.75" customHeight="1">
      <c r="B7" s="125" t="s">
        <v>1</v>
      </c>
      <c r="C7" s="126"/>
      <c r="D7" s="75" t="str">
        <f t="shared" ref="D7:O7" si="0">TEXT(EOMONTH(DATE(Exercice,COLUMN(A:A),1),0),"jj/mm/aaaa")</f>
        <v>31/01/2016</v>
      </c>
      <c r="E7" s="75" t="str">
        <f t="shared" si="0"/>
        <v>29/02/2016</v>
      </c>
      <c r="F7" s="75" t="str">
        <f t="shared" si="0"/>
        <v>31/03/2016</v>
      </c>
      <c r="G7" s="75" t="str">
        <f t="shared" si="0"/>
        <v>30/04/2016</v>
      </c>
      <c r="H7" s="75" t="str">
        <f t="shared" si="0"/>
        <v>31/05/2016</v>
      </c>
      <c r="I7" s="75" t="str">
        <f t="shared" si="0"/>
        <v>30/06/2016</v>
      </c>
      <c r="J7" s="75" t="str">
        <f t="shared" si="0"/>
        <v>31/07/2016</v>
      </c>
      <c r="K7" s="75" t="str">
        <f t="shared" si="0"/>
        <v>31/08/2016</v>
      </c>
      <c r="L7" s="75" t="str">
        <f t="shared" si="0"/>
        <v>30/09/2016</v>
      </c>
      <c r="M7" s="75" t="str">
        <f t="shared" si="0"/>
        <v>31/10/2016</v>
      </c>
      <c r="N7" s="75" t="str">
        <f t="shared" si="0"/>
        <v>30/11/2016</v>
      </c>
      <c r="O7" s="75" t="str">
        <f t="shared" si="0"/>
        <v>31/12/2016</v>
      </c>
    </row>
    <row r="8" spans="1:15" ht="25.5" customHeight="1">
      <c r="B8" s="76" t="s">
        <v>9</v>
      </c>
      <c r="C8" s="77">
        <v>10000</v>
      </c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</row>
    <row r="9" spans="1:15" ht="25.5" customHeight="1">
      <c r="B9" s="76" t="s">
        <v>9</v>
      </c>
      <c r="C9" s="77">
        <v>5000</v>
      </c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</row>
    <row r="10" spans="1:15" ht="25.5" customHeight="1">
      <c r="B10" s="76" t="s">
        <v>9</v>
      </c>
      <c r="C10" s="77">
        <v>2000</v>
      </c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</row>
    <row r="11" spans="1:15" ht="25.5" customHeight="1">
      <c r="B11" s="76" t="s">
        <v>9</v>
      </c>
      <c r="C11" s="77">
        <v>1000</v>
      </c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</row>
    <row r="12" spans="1:15" ht="25.5" customHeight="1">
      <c r="B12" s="79" t="s">
        <v>4</v>
      </c>
      <c r="C12" s="77">
        <v>500</v>
      </c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</row>
    <row r="13" spans="1:15" ht="25.5" customHeight="1">
      <c r="B13" s="79" t="s">
        <v>10</v>
      </c>
      <c r="C13" s="77">
        <v>500</v>
      </c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</row>
    <row r="14" spans="1:15" ht="25.5" customHeight="1">
      <c r="B14" s="76" t="s">
        <v>5</v>
      </c>
      <c r="C14" s="77">
        <v>100</v>
      </c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</row>
    <row r="15" spans="1:15" ht="25.5" customHeight="1">
      <c r="B15" s="76" t="s">
        <v>5</v>
      </c>
      <c r="C15" s="77">
        <v>50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</row>
    <row r="16" spans="1:15" ht="25.5" customHeight="1">
      <c r="B16" s="76" t="s">
        <v>5</v>
      </c>
      <c r="C16" s="77">
        <v>25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</row>
    <row r="17" spans="2:15" ht="25.5" customHeight="1">
      <c r="B17" s="76" t="s">
        <v>5</v>
      </c>
      <c r="C17" s="77">
        <v>10</v>
      </c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</row>
    <row r="18" spans="2:15" ht="25.5" customHeight="1">
      <c r="B18" s="76" t="s">
        <v>5</v>
      </c>
      <c r="C18" s="77">
        <v>5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</row>
    <row r="19" spans="2:15" ht="25.5" customHeight="1">
      <c r="B19" s="76" t="s">
        <v>5</v>
      </c>
      <c r="C19" s="77">
        <v>2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</row>
    <row r="20" spans="2:15" ht="24" customHeight="1">
      <c r="B20" s="76" t="s">
        <v>5</v>
      </c>
      <c r="C20" s="77">
        <v>1</v>
      </c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</row>
    <row r="21" spans="2:15">
      <c r="B21" s="127" t="s">
        <v>11</v>
      </c>
      <c r="C21" s="128"/>
      <c r="D21" s="80">
        <f t="shared" ref="D21:O21" si="1">SUMPRODUCT($C$8:$C$20,D$8:D$20)</f>
        <v>0</v>
      </c>
      <c r="E21" s="80">
        <f t="shared" si="1"/>
        <v>0</v>
      </c>
      <c r="F21" s="80">
        <f t="shared" si="1"/>
        <v>0</v>
      </c>
      <c r="G21" s="80">
        <f t="shared" si="1"/>
        <v>0</v>
      </c>
      <c r="H21" s="80">
        <f t="shared" si="1"/>
        <v>0</v>
      </c>
      <c r="I21" s="80">
        <f t="shared" si="1"/>
        <v>0</v>
      </c>
      <c r="J21" s="80">
        <f t="shared" si="1"/>
        <v>0</v>
      </c>
      <c r="K21" s="80">
        <f t="shared" si="1"/>
        <v>0</v>
      </c>
      <c r="L21" s="80">
        <f t="shared" si="1"/>
        <v>0</v>
      </c>
      <c r="M21" s="80">
        <f t="shared" si="1"/>
        <v>0</v>
      </c>
      <c r="N21" s="80">
        <f t="shared" si="1"/>
        <v>0</v>
      </c>
      <c r="O21" s="80">
        <f t="shared" si="1"/>
        <v>0</v>
      </c>
    </row>
    <row r="24" spans="2:15" ht="63.75" customHeight="1"/>
    <row r="25" spans="2:15" ht="36.75" customHeight="1"/>
    <row r="30" spans="2:15" ht="32.25" customHeight="1"/>
  </sheetData>
  <mergeCells count="4">
    <mergeCell ref="F2:L3"/>
    <mergeCell ref="B6:O6"/>
    <mergeCell ref="B7:C7"/>
    <mergeCell ref="B21:C21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scale="97" orientation="landscape" r:id="rId1"/>
  <headerFooter>
    <oddFooter>&amp;L© ABC Group 2016 - Tous droits réservés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pageSetUpPr fitToPage="1"/>
  </sheetPr>
  <dimension ref="A1:O30"/>
  <sheetViews>
    <sheetView showGridLines="0" workbookViewId="0">
      <selection activeCell="A4" sqref="A4"/>
    </sheetView>
  </sheetViews>
  <sheetFormatPr baseColWidth="10" defaultColWidth="11.453125" defaultRowHeight="14"/>
  <cols>
    <col min="1" max="1" width="5.7265625" style="3" customWidth="1"/>
    <col min="2" max="2" width="6.453125" style="4" customWidth="1"/>
    <col min="3" max="3" width="5.7265625" style="74" bestFit="1" customWidth="1"/>
    <col min="4" max="15" width="10.26953125" style="74" customWidth="1"/>
    <col min="16" max="16384" width="11.453125" style="3"/>
  </cols>
  <sheetData>
    <row r="1" spans="1:15" ht="17.25" customHeight="1">
      <c r="A1" s="4"/>
      <c r="C1" s="73"/>
      <c r="D1" s="131">
        <v>1</v>
      </c>
      <c r="E1" s="131">
        <v>2</v>
      </c>
      <c r="F1" s="131">
        <v>3</v>
      </c>
      <c r="G1" s="131">
        <v>4</v>
      </c>
      <c r="H1" s="131">
        <v>5</v>
      </c>
      <c r="I1" s="131">
        <v>6</v>
      </c>
      <c r="J1" s="131">
        <v>7</v>
      </c>
      <c r="K1" s="131">
        <v>8</v>
      </c>
      <c r="L1" s="131">
        <v>9</v>
      </c>
      <c r="M1" s="131">
        <v>10</v>
      </c>
      <c r="N1" s="131">
        <v>11</v>
      </c>
      <c r="O1" s="131">
        <v>12</v>
      </c>
    </row>
    <row r="2" spans="1:15" ht="17.25" customHeight="1">
      <c r="C2" s="73"/>
      <c r="D2" s="73"/>
      <c r="E2" s="73"/>
      <c r="F2" s="121" t="str">
        <f>"CAISSE MAGASIN N°02 "&amp;DOSSIER&amp;" "&amp;Exercice</f>
        <v>CAISSE MAGASIN N°02 GIPA SA 2016</v>
      </c>
      <c r="G2" s="121"/>
      <c r="H2" s="121"/>
      <c r="I2" s="121"/>
      <c r="J2" s="121"/>
      <c r="K2" s="121"/>
      <c r="L2" s="121"/>
    </row>
    <row r="3" spans="1:15" ht="17.25" customHeight="1">
      <c r="C3" s="73"/>
      <c r="D3" s="73"/>
      <c r="E3" s="73"/>
      <c r="F3" s="121"/>
      <c r="G3" s="121"/>
      <c r="H3" s="121"/>
      <c r="I3" s="121"/>
      <c r="J3" s="121"/>
      <c r="K3" s="121"/>
      <c r="L3" s="121"/>
    </row>
    <row r="4" spans="1:15" ht="13.5" customHeight="1">
      <c r="A4" s="39">
        <f>SUMPRODUCT((D$1:O$1='PV DE CAISSE'!$A$1)*($C$8:$C$20='PV DE CAISSE'!$D36)*($D$8:$O$20))</f>
        <v>0</v>
      </c>
      <c r="C4" s="73"/>
      <c r="D4" s="73"/>
      <c r="E4" s="73"/>
      <c r="F4" s="73"/>
    </row>
    <row r="5" spans="1:15" ht="29.25" customHeight="1"/>
    <row r="6" spans="1:15" ht="25.5" customHeight="1">
      <c r="B6" s="122" t="s">
        <v>14</v>
      </c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4"/>
    </row>
    <row r="7" spans="1:15" ht="24.75" customHeight="1">
      <c r="B7" s="125" t="s">
        <v>1</v>
      </c>
      <c r="C7" s="126"/>
      <c r="D7" s="75" t="str">
        <f t="shared" ref="D7:O7" si="0">TEXT(EOMONTH(DATE(Exercice,COLUMN(A:A),1),0),"jj/mm/aaaa")</f>
        <v>31/01/2016</v>
      </c>
      <c r="E7" s="75" t="str">
        <f t="shared" si="0"/>
        <v>29/02/2016</v>
      </c>
      <c r="F7" s="75" t="str">
        <f t="shared" si="0"/>
        <v>31/03/2016</v>
      </c>
      <c r="G7" s="75" t="str">
        <f t="shared" si="0"/>
        <v>30/04/2016</v>
      </c>
      <c r="H7" s="75" t="str">
        <f t="shared" si="0"/>
        <v>31/05/2016</v>
      </c>
      <c r="I7" s="75" t="str">
        <f t="shared" si="0"/>
        <v>30/06/2016</v>
      </c>
      <c r="J7" s="75" t="str">
        <f t="shared" si="0"/>
        <v>31/07/2016</v>
      </c>
      <c r="K7" s="75" t="str">
        <f t="shared" si="0"/>
        <v>31/08/2016</v>
      </c>
      <c r="L7" s="75" t="str">
        <f t="shared" si="0"/>
        <v>30/09/2016</v>
      </c>
      <c r="M7" s="75" t="str">
        <f t="shared" si="0"/>
        <v>31/10/2016</v>
      </c>
      <c r="N7" s="75" t="str">
        <f t="shared" si="0"/>
        <v>30/11/2016</v>
      </c>
      <c r="O7" s="75" t="str">
        <f t="shared" si="0"/>
        <v>31/12/2016</v>
      </c>
    </row>
    <row r="8" spans="1:15" ht="25.5" customHeight="1">
      <c r="B8" s="76" t="s">
        <v>9</v>
      </c>
      <c r="C8" s="77">
        <v>10000</v>
      </c>
      <c r="D8" s="78"/>
      <c r="E8" s="78"/>
      <c r="F8" s="78"/>
      <c r="G8" s="78"/>
      <c r="H8" s="78"/>
      <c r="I8" s="78"/>
      <c r="J8" s="78"/>
      <c r="K8" s="78"/>
      <c r="L8" s="78"/>
      <c r="M8" s="78"/>
      <c r="N8" s="78">
        <v>2</v>
      </c>
      <c r="O8" s="78"/>
    </row>
    <row r="9" spans="1:15" ht="25.5" customHeight="1">
      <c r="B9" s="76" t="s">
        <v>9</v>
      </c>
      <c r="C9" s="77">
        <v>5000</v>
      </c>
      <c r="D9" s="78"/>
      <c r="E9" s="78"/>
      <c r="F9" s="78"/>
      <c r="G9" s="78"/>
      <c r="H9" s="78"/>
      <c r="I9" s="78"/>
      <c r="J9" s="78"/>
      <c r="K9" s="78"/>
      <c r="L9" s="78"/>
      <c r="M9" s="78"/>
      <c r="N9" s="78">
        <v>5</v>
      </c>
      <c r="O9" s="78"/>
    </row>
    <row r="10" spans="1:15" ht="25.5" customHeight="1">
      <c r="B10" s="76" t="s">
        <v>9</v>
      </c>
      <c r="C10" s="77">
        <v>2000</v>
      </c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>
        <v>2</v>
      </c>
      <c r="O10" s="78"/>
    </row>
    <row r="11" spans="1:15" ht="25.5" customHeight="1">
      <c r="B11" s="76" t="s">
        <v>9</v>
      </c>
      <c r="C11" s="77">
        <v>1000</v>
      </c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>
        <v>16</v>
      </c>
      <c r="O11" s="78"/>
    </row>
    <row r="12" spans="1:15" ht="25.5" customHeight="1">
      <c r="B12" s="79" t="s">
        <v>4</v>
      </c>
      <c r="C12" s="77">
        <v>500</v>
      </c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>
        <v>43</v>
      </c>
      <c r="O12" s="78"/>
    </row>
    <row r="13" spans="1:15" ht="25.5" customHeight="1">
      <c r="B13" s="79" t="s">
        <v>10</v>
      </c>
      <c r="C13" s="77">
        <v>500</v>
      </c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>
        <v>6</v>
      </c>
      <c r="O13" s="78"/>
    </row>
    <row r="14" spans="1:15" ht="25.5" customHeight="1">
      <c r="B14" s="76" t="s">
        <v>5</v>
      </c>
      <c r="C14" s="77">
        <v>100</v>
      </c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>
        <v>81</v>
      </c>
      <c r="O14" s="78"/>
    </row>
    <row r="15" spans="1:15" ht="25.5" customHeight="1">
      <c r="B15" s="76" t="s">
        <v>5</v>
      </c>
      <c r="C15" s="77">
        <v>50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>
        <v>296</v>
      </c>
      <c r="O15" s="78"/>
    </row>
    <row r="16" spans="1:15" ht="25.5" customHeight="1">
      <c r="B16" s="76" t="s">
        <v>5</v>
      </c>
      <c r="C16" s="77">
        <v>25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>
        <v>111</v>
      </c>
      <c r="O16" s="78"/>
    </row>
    <row r="17" spans="2:15" ht="25.5" customHeight="1">
      <c r="B17" s="76" t="s">
        <v>5</v>
      </c>
      <c r="C17" s="77">
        <v>10</v>
      </c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</row>
    <row r="18" spans="2:15" ht="25.5" customHeight="1">
      <c r="B18" s="76" t="s">
        <v>5</v>
      </c>
      <c r="C18" s="77">
        <v>5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>
        <v>2</v>
      </c>
      <c r="O18" s="78"/>
    </row>
    <row r="19" spans="2:15" ht="25.5" customHeight="1">
      <c r="B19" s="76" t="s">
        <v>5</v>
      </c>
      <c r="C19" s="77">
        <v>2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>
        <v>3</v>
      </c>
      <c r="O19" s="78"/>
    </row>
    <row r="20" spans="2:15" ht="24" customHeight="1">
      <c r="B20" s="76" t="s">
        <v>5</v>
      </c>
      <c r="C20" s="77">
        <v>1</v>
      </c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>
        <v>3</v>
      </c>
      <c r="O20" s="78"/>
    </row>
    <row r="21" spans="2:15" ht="23.25" customHeight="1">
      <c r="B21" s="127" t="s">
        <v>11</v>
      </c>
      <c r="C21" s="128"/>
      <c r="D21" s="80">
        <f t="shared" ref="D21:O21" si="1">SUMPRODUCT($C$8:$C$20,D$8:D$20)</f>
        <v>0</v>
      </c>
      <c r="E21" s="80">
        <f t="shared" si="1"/>
        <v>0</v>
      </c>
      <c r="F21" s="80">
        <f t="shared" si="1"/>
        <v>0</v>
      </c>
      <c r="G21" s="80">
        <f t="shared" si="1"/>
        <v>0</v>
      </c>
      <c r="H21" s="80">
        <f t="shared" si="1"/>
        <v>0</v>
      </c>
      <c r="I21" s="80">
        <f t="shared" si="1"/>
        <v>0</v>
      </c>
      <c r="J21" s="80">
        <f t="shared" si="1"/>
        <v>0</v>
      </c>
      <c r="K21" s="80">
        <f t="shared" si="1"/>
        <v>0</v>
      </c>
      <c r="L21" s="80">
        <f t="shared" si="1"/>
        <v>0</v>
      </c>
      <c r="M21" s="80">
        <f t="shared" si="1"/>
        <v>0</v>
      </c>
      <c r="N21" s="80">
        <f t="shared" si="1"/>
        <v>115194</v>
      </c>
      <c r="O21" s="80">
        <f t="shared" si="1"/>
        <v>0</v>
      </c>
    </row>
    <row r="24" spans="2:15" ht="63.75" customHeight="1"/>
    <row r="25" spans="2:15" ht="36.75" customHeight="1"/>
    <row r="30" spans="2:15" ht="32.25" customHeight="1"/>
  </sheetData>
  <mergeCells count="4">
    <mergeCell ref="F2:L3"/>
    <mergeCell ref="B6:O6"/>
    <mergeCell ref="B7:C7"/>
    <mergeCell ref="B21:C21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scale="93" orientation="landscape" r:id="rId1"/>
  <headerFooter>
    <oddFooter>&amp;L© ABC Group 2016 - Tous droits réservés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pageSetUpPr fitToPage="1"/>
  </sheetPr>
  <dimension ref="A1:O30"/>
  <sheetViews>
    <sheetView workbookViewId="0">
      <selection activeCell="A4" sqref="A4"/>
    </sheetView>
  </sheetViews>
  <sheetFormatPr baseColWidth="10" defaultColWidth="11.453125" defaultRowHeight="14"/>
  <cols>
    <col min="1" max="1" width="5.7265625" style="3" customWidth="1"/>
    <col min="2" max="2" width="6.453125" style="4" customWidth="1"/>
    <col min="3" max="3" width="5.7265625" style="74" bestFit="1" customWidth="1"/>
    <col min="4" max="15" width="10.26953125" style="74" customWidth="1"/>
    <col min="16" max="16384" width="11.453125" style="3"/>
  </cols>
  <sheetData>
    <row r="1" spans="1:15" s="132" customFormat="1" ht="17.25" customHeight="1">
      <c r="A1" s="133"/>
      <c r="B1" s="133"/>
      <c r="C1" s="130"/>
      <c r="D1" s="131">
        <v>1</v>
      </c>
      <c r="E1" s="131">
        <v>2</v>
      </c>
      <c r="F1" s="131">
        <v>3</v>
      </c>
      <c r="G1" s="131">
        <v>4</v>
      </c>
      <c r="H1" s="131">
        <v>5</v>
      </c>
      <c r="I1" s="131">
        <v>6</v>
      </c>
      <c r="J1" s="131">
        <v>7</v>
      </c>
      <c r="K1" s="131">
        <v>8</v>
      </c>
      <c r="L1" s="131">
        <v>9</v>
      </c>
      <c r="M1" s="131">
        <v>10</v>
      </c>
      <c r="N1" s="131">
        <v>11</v>
      </c>
      <c r="O1" s="131">
        <v>12</v>
      </c>
    </row>
    <row r="2" spans="1:15" ht="17.25" customHeight="1">
      <c r="C2" s="73"/>
      <c r="D2" s="73"/>
      <c r="E2" s="73"/>
      <c r="F2" s="121" t="str">
        <f>"CAISSE MAGASIN N°03 "&amp;DOSSIER&amp;" "&amp;Exercice</f>
        <v>CAISSE MAGASIN N°03 GIPA SA 2016</v>
      </c>
      <c r="G2" s="121"/>
      <c r="H2" s="121"/>
      <c r="I2" s="121"/>
      <c r="J2" s="121"/>
      <c r="K2" s="121"/>
      <c r="L2" s="121"/>
    </row>
    <row r="3" spans="1:15" ht="17.25" customHeight="1">
      <c r="C3" s="73"/>
      <c r="D3" s="73"/>
      <c r="E3" s="73"/>
      <c r="F3" s="121"/>
      <c r="G3" s="121"/>
      <c r="H3" s="121"/>
      <c r="I3" s="121"/>
      <c r="J3" s="121"/>
      <c r="K3" s="121"/>
      <c r="L3" s="121"/>
    </row>
    <row r="4" spans="1:15" ht="13.5" customHeight="1">
      <c r="A4" s="39">
        <f>SUMPRODUCT((D$1:O$1='PV DE CAISSE'!$A$1)*($C$8:$C$20='PV DE CAISSE'!$D36)*($D$8:$O$20))</f>
        <v>0</v>
      </c>
      <c r="C4" s="73"/>
      <c r="D4" s="73"/>
      <c r="E4" s="73"/>
      <c r="F4" s="73"/>
    </row>
    <row r="5" spans="1:15" ht="29.25" customHeight="1"/>
    <row r="6" spans="1:15" ht="25.5" customHeight="1">
      <c r="B6" s="122" t="s">
        <v>15</v>
      </c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4"/>
    </row>
    <row r="7" spans="1:15" ht="24.75" customHeight="1">
      <c r="B7" s="125" t="s">
        <v>1</v>
      </c>
      <c r="C7" s="126"/>
      <c r="D7" s="75" t="str">
        <f t="shared" ref="D7:O7" si="0">TEXT(EOMONTH(DATE(Exercice,COLUMN(A:A),1),0),"jj/mm/aaaa")</f>
        <v>31/01/2016</v>
      </c>
      <c r="E7" s="75" t="str">
        <f t="shared" si="0"/>
        <v>29/02/2016</v>
      </c>
      <c r="F7" s="75" t="str">
        <f t="shared" si="0"/>
        <v>31/03/2016</v>
      </c>
      <c r="G7" s="75" t="str">
        <f t="shared" si="0"/>
        <v>30/04/2016</v>
      </c>
      <c r="H7" s="75" t="str">
        <f t="shared" si="0"/>
        <v>31/05/2016</v>
      </c>
      <c r="I7" s="75" t="str">
        <f t="shared" si="0"/>
        <v>30/06/2016</v>
      </c>
      <c r="J7" s="75" t="str">
        <f t="shared" si="0"/>
        <v>31/07/2016</v>
      </c>
      <c r="K7" s="75" t="str">
        <f t="shared" si="0"/>
        <v>31/08/2016</v>
      </c>
      <c r="L7" s="75" t="str">
        <f t="shared" si="0"/>
        <v>30/09/2016</v>
      </c>
      <c r="M7" s="75" t="str">
        <f t="shared" si="0"/>
        <v>31/10/2016</v>
      </c>
      <c r="N7" s="75" t="str">
        <f t="shared" si="0"/>
        <v>30/11/2016</v>
      </c>
      <c r="O7" s="75" t="str">
        <f t="shared" si="0"/>
        <v>31/12/2016</v>
      </c>
    </row>
    <row r="8" spans="1:15" ht="25.5" customHeight="1">
      <c r="B8" s="76" t="s">
        <v>9</v>
      </c>
      <c r="C8" s="77">
        <v>10000</v>
      </c>
      <c r="D8" s="78"/>
      <c r="E8" s="78"/>
      <c r="F8" s="78"/>
      <c r="G8" s="78"/>
      <c r="H8" s="78"/>
      <c r="I8" s="78"/>
      <c r="J8" s="78"/>
      <c r="K8" s="78"/>
      <c r="L8" s="78"/>
      <c r="M8" s="78"/>
      <c r="N8" s="81"/>
      <c r="O8" s="81"/>
    </row>
    <row r="9" spans="1:15" ht="25.5" customHeight="1">
      <c r="B9" s="76" t="s">
        <v>9</v>
      </c>
      <c r="C9" s="77">
        <v>5000</v>
      </c>
      <c r="D9" s="78"/>
      <c r="E9" s="78"/>
      <c r="F9" s="78"/>
      <c r="G9" s="78"/>
      <c r="H9" s="78"/>
      <c r="I9" s="78"/>
      <c r="J9" s="78"/>
      <c r="K9" s="78"/>
      <c r="L9" s="78"/>
      <c r="M9" s="78"/>
      <c r="N9" s="81"/>
      <c r="O9" s="81"/>
    </row>
    <row r="10" spans="1:15" ht="25.5" customHeight="1">
      <c r="B10" s="76" t="s">
        <v>9</v>
      </c>
      <c r="C10" s="77">
        <v>2000</v>
      </c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81"/>
      <c r="O10" s="81"/>
    </row>
    <row r="11" spans="1:15" ht="25.5" customHeight="1">
      <c r="B11" s="76" t="s">
        <v>9</v>
      </c>
      <c r="C11" s="77">
        <v>1000</v>
      </c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81"/>
      <c r="O11" s="81">
        <v>250</v>
      </c>
    </row>
    <row r="12" spans="1:15" ht="25.5" customHeight="1">
      <c r="B12" s="79" t="s">
        <v>4</v>
      </c>
      <c r="C12" s="77">
        <v>500</v>
      </c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81"/>
      <c r="O12" s="81"/>
    </row>
    <row r="13" spans="1:15" ht="25.5" customHeight="1">
      <c r="B13" s="79" t="s">
        <v>10</v>
      </c>
      <c r="C13" s="77">
        <v>500</v>
      </c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81"/>
      <c r="O13" s="81"/>
    </row>
    <row r="14" spans="1:15" ht="25.5" customHeight="1">
      <c r="B14" s="76" t="s">
        <v>5</v>
      </c>
      <c r="C14" s="77">
        <v>100</v>
      </c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81"/>
      <c r="O14" s="81"/>
    </row>
    <row r="15" spans="1:15" ht="25.5" customHeight="1">
      <c r="B15" s="76" t="s">
        <v>5</v>
      </c>
      <c r="C15" s="77">
        <v>50</v>
      </c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81"/>
      <c r="O15" s="81"/>
    </row>
    <row r="16" spans="1:15" ht="25.5" customHeight="1">
      <c r="B16" s="76" t="s">
        <v>5</v>
      </c>
      <c r="C16" s="77">
        <v>25</v>
      </c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81"/>
      <c r="O16" s="81"/>
    </row>
    <row r="17" spans="2:15" ht="25.5" customHeight="1">
      <c r="B17" s="76" t="s">
        <v>5</v>
      </c>
      <c r="C17" s="77">
        <v>10</v>
      </c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81"/>
      <c r="O17" s="81"/>
    </row>
    <row r="18" spans="2:15" ht="25.5" customHeight="1">
      <c r="B18" s="76" t="s">
        <v>5</v>
      </c>
      <c r="C18" s="77">
        <v>5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81"/>
      <c r="O18" s="81"/>
    </row>
    <row r="19" spans="2:15" ht="25.5" customHeight="1">
      <c r="B19" s="76" t="s">
        <v>5</v>
      </c>
      <c r="C19" s="77">
        <v>2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81"/>
      <c r="O19" s="81"/>
    </row>
    <row r="20" spans="2:15" ht="24" customHeight="1">
      <c r="B20" s="76" t="s">
        <v>5</v>
      </c>
      <c r="C20" s="77">
        <v>1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2"/>
      <c r="O20" s="82"/>
    </row>
    <row r="21" spans="2:15" ht="27" customHeight="1">
      <c r="B21" s="127" t="s">
        <v>11</v>
      </c>
      <c r="C21" s="128"/>
      <c r="D21" s="80">
        <f t="shared" ref="D21:O21" si="1">SUMPRODUCT($C$8:$C$20,D$8:D$20)</f>
        <v>0</v>
      </c>
      <c r="E21" s="80">
        <f t="shared" si="1"/>
        <v>0</v>
      </c>
      <c r="F21" s="80">
        <f t="shared" si="1"/>
        <v>0</v>
      </c>
      <c r="G21" s="80">
        <f t="shared" si="1"/>
        <v>0</v>
      </c>
      <c r="H21" s="80">
        <f t="shared" si="1"/>
        <v>0</v>
      </c>
      <c r="I21" s="80">
        <f t="shared" si="1"/>
        <v>0</v>
      </c>
      <c r="J21" s="80">
        <f t="shared" si="1"/>
        <v>0</v>
      </c>
      <c r="K21" s="80">
        <f t="shared" si="1"/>
        <v>0</v>
      </c>
      <c r="L21" s="80">
        <f t="shared" si="1"/>
        <v>0</v>
      </c>
      <c r="M21" s="80">
        <f t="shared" si="1"/>
        <v>0</v>
      </c>
      <c r="N21" s="82">
        <f t="shared" si="1"/>
        <v>0</v>
      </c>
      <c r="O21" s="82">
        <f t="shared" si="1"/>
        <v>250000</v>
      </c>
    </row>
    <row r="24" spans="2:15" ht="63.75" customHeight="1"/>
    <row r="25" spans="2:15" ht="36.75" customHeight="1"/>
    <row r="30" spans="2:15" ht="32.25" customHeight="1"/>
  </sheetData>
  <mergeCells count="4">
    <mergeCell ref="F2:L3"/>
    <mergeCell ref="B6:O6"/>
    <mergeCell ref="B7:C7"/>
    <mergeCell ref="B21:C21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scale="97" orientation="landscape" r:id="rId1"/>
  <headerFooter>
    <oddFooter>&amp;L© ABC Group 2016 - Tous droits réservés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PV DE CAISSE</vt:lpstr>
      <vt:lpstr>Billetage CP</vt:lpstr>
      <vt:lpstr>Billetage Monnaie</vt:lpstr>
      <vt:lpstr>Billetage C01</vt:lpstr>
      <vt:lpstr>Billetage C02</vt:lpstr>
      <vt:lpstr>Billetage C03</vt:lpstr>
      <vt:lpstr>'Billetage C01'!Zone_d_impression</vt:lpstr>
      <vt:lpstr>'Billetage C03'!Zone_d_impression</vt:lpstr>
      <vt:lpstr>'Billetage CP'!Zone_d_impression</vt:lpstr>
      <vt:lpstr>'Billetage Monnaie'!Zone_d_impression</vt:lpstr>
      <vt:lpstr>'PV DE CAISSE'!Zone_d_impression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Michel</cp:lastModifiedBy>
  <dcterms:created xsi:type="dcterms:W3CDTF">2016-12-15T18:57:38Z</dcterms:created>
  <dcterms:modified xsi:type="dcterms:W3CDTF">2016-12-16T02:53:43Z</dcterms:modified>
</cp:coreProperties>
</file>