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297"/>
  </bookViews>
  <sheets>
    <sheet name="Heures" sheetId="43" r:id="rId1"/>
    <sheet name="récap" sheetId="47" r:id="rId2"/>
    <sheet name="param" sheetId="48" r:id="rId3"/>
    <sheet name="JF" sheetId="44" r:id="rId4"/>
  </sheets>
  <definedNames>
    <definedName name="_xlnm._FilterDatabase" localSheetId="0" hidden="1">Heures!$A$1:$B$17</definedName>
    <definedName name="JF">JF!$B$2:$K$13</definedName>
    <definedName name="JFHN">param!$F$2</definedName>
    <definedName name="JFHS">param!$G$2</definedName>
    <definedName name="sem">param!$I$2</definedName>
  </definedNames>
  <calcPr calcId="152511"/>
</workbook>
</file>

<file path=xl/calcChain.xml><?xml version="1.0" encoding="utf-8"?>
<calcChain xmlns="http://schemas.openxmlformats.org/spreadsheetml/2006/main">
  <c r="R209" i="43" l="1" a="1"/>
  <c r="R209" i="43" s="1"/>
  <c r="Q209" i="43" a="1"/>
  <c r="Q209" i="43" s="1"/>
  <c r="P209" i="43" a="1"/>
  <c r="P209" i="43" s="1"/>
  <c r="O209" i="43" a="1"/>
  <c r="O209" i="43" s="1"/>
  <c r="N209" i="43" a="1"/>
  <c r="N209" i="43" s="1"/>
  <c r="M209" i="43" a="1"/>
  <c r="M209" i="43" s="1"/>
  <c r="L209" i="43" a="1"/>
  <c r="L209" i="43" s="1"/>
  <c r="K209" i="43" a="1"/>
  <c r="K209" i="43" s="1"/>
  <c r="J209" i="43" a="1"/>
  <c r="J209" i="43" s="1"/>
  <c r="I209" i="43" a="1"/>
  <c r="I209" i="43" s="1"/>
  <c r="H209" i="43" a="1"/>
  <c r="H209" i="43" s="1"/>
  <c r="G209" i="43" a="1"/>
  <c r="G209" i="43" s="1"/>
  <c r="F209" i="43" a="1"/>
  <c r="F209" i="43" s="1"/>
  <c r="E209" i="43" a="1"/>
  <c r="E209" i="43" s="1"/>
  <c r="D209" i="43" a="1"/>
  <c r="D209" i="43" s="1"/>
  <c r="R201" i="43" a="1"/>
  <c r="R201" i="43" s="1"/>
  <c r="Q201" i="43" a="1"/>
  <c r="Q201" i="43" s="1"/>
  <c r="P201" i="43" a="1"/>
  <c r="P201" i="43" s="1"/>
  <c r="O201" i="43" a="1"/>
  <c r="O201" i="43" s="1"/>
  <c r="N201" i="43" a="1"/>
  <c r="N201" i="43" s="1"/>
  <c r="M201" i="43" a="1"/>
  <c r="M201" i="43" s="1"/>
  <c r="L201" i="43" a="1"/>
  <c r="L201" i="43" s="1"/>
  <c r="K201" i="43" a="1"/>
  <c r="K201" i="43" s="1"/>
  <c r="J201" i="43" a="1"/>
  <c r="J201" i="43" s="1"/>
  <c r="I201" i="43" a="1"/>
  <c r="I201" i="43" s="1"/>
  <c r="H201" i="43" a="1"/>
  <c r="H201" i="43" s="1"/>
  <c r="G201" i="43" a="1"/>
  <c r="G201" i="43" s="1"/>
  <c r="F201" i="43" a="1"/>
  <c r="F201" i="43" s="1"/>
  <c r="E201" i="43" a="1"/>
  <c r="E201" i="43" s="1"/>
  <c r="D201" i="43" a="1"/>
  <c r="D201" i="43" s="1"/>
  <c r="R193" i="43" a="1"/>
  <c r="R193" i="43" s="1"/>
  <c r="Q193" i="43" a="1"/>
  <c r="Q193" i="43" s="1"/>
  <c r="P193" i="43" a="1"/>
  <c r="P193" i="43" s="1"/>
  <c r="O193" i="43" a="1"/>
  <c r="O193" i="43" s="1"/>
  <c r="N193" i="43" a="1"/>
  <c r="N193" i="43" s="1"/>
  <c r="M193" i="43" a="1"/>
  <c r="M193" i="43" s="1"/>
  <c r="L193" i="43" a="1"/>
  <c r="L193" i="43" s="1"/>
  <c r="K193" i="43" a="1"/>
  <c r="K193" i="43" s="1"/>
  <c r="J193" i="43" a="1"/>
  <c r="J193" i="43" s="1"/>
  <c r="I193" i="43" a="1"/>
  <c r="I193" i="43" s="1"/>
  <c r="H193" i="43" a="1"/>
  <c r="H193" i="43" s="1"/>
  <c r="G193" i="43" a="1"/>
  <c r="G193" i="43" s="1"/>
  <c r="F193" i="43" a="1"/>
  <c r="F193" i="43" s="1"/>
  <c r="E193" i="43" a="1"/>
  <c r="E193" i="43" s="1"/>
  <c r="D193" i="43" a="1"/>
  <c r="D193" i="43" s="1"/>
  <c r="R185" i="43" a="1"/>
  <c r="R185" i="43" s="1"/>
  <c r="Q185" i="43" a="1"/>
  <c r="Q185" i="43" s="1"/>
  <c r="P185" i="43" a="1"/>
  <c r="P185" i="43" s="1"/>
  <c r="O185" i="43" a="1"/>
  <c r="O185" i="43" s="1"/>
  <c r="N185" i="43" a="1"/>
  <c r="N185" i="43" s="1"/>
  <c r="M185" i="43" a="1"/>
  <c r="M185" i="43" s="1"/>
  <c r="L185" i="43" a="1"/>
  <c r="L185" i="43" s="1"/>
  <c r="K185" i="43" a="1"/>
  <c r="K185" i="43" s="1"/>
  <c r="J185" i="43" a="1"/>
  <c r="J185" i="43" s="1"/>
  <c r="I185" i="43" a="1"/>
  <c r="I185" i="43" s="1"/>
  <c r="H185" i="43" a="1"/>
  <c r="H185" i="43" s="1"/>
  <c r="G185" i="43" a="1"/>
  <c r="G185" i="43" s="1"/>
  <c r="F185" i="43" a="1"/>
  <c r="F185" i="43" s="1"/>
  <c r="E185" i="43" a="1"/>
  <c r="E185" i="43" s="1"/>
  <c r="D185" i="43" a="1"/>
  <c r="D185" i="43" s="1"/>
  <c r="R177" i="43" a="1"/>
  <c r="R177" i="43" s="1"/>
  <c r="Q177" i="43" a="1"/>
  <c r="Q177" i="43" s="1"/>
  <c r="P177" i="43" a="1"/>
  <c r="P177" i="43" s="1"/>
  <c r="O177" i="43" a="1"/>
  <c r="O177" i="43" s="1"/>
  <c r="N177" i="43" a="1"/>
  <c r="N177" i="43" s="1"/>
  <c r="M177" i="43" a="1"/>
  <c r="M177" i="43" s="1"/>
  <c r="L177" i="43" a="1"/>
  <c r="L177" i="43" s="1"/>
  <c r="K177" i="43" a="1"/>
  <c r="K177" i="43" s="1"/>
  <c r="J177" i="43" a="1"/>
  <c r="J177" i="43" s="1"/>
  <c r="I177" i="43" a="1"/>
  <c r="I177" i="43" s="1"/>
  <c r="H177" i="43" a="1"/>
  <c r="H177" i="43" s="1"/>
  <c r="G177" i="43" a="1"/>
  <c r="G177" i="43" s="1"/>
  <c r="F177" i="43" a="1"/>
  <c r="F177" i="43" s="1"/>
  <c r="E177" i="43" a="1"/>
  <c r="E177" i="43" s="1"/>
  <c r="D177" i="43" a="1"/>
  <c r="D177" i="43" s="1"/>
  <c r="R169" i="43" a="1"/>
  <c r="R169" i="43" s="1"/>
  <c r="Q169" i="43" a="1"/>
  <c r="Q169" i="43" s="1"/>
  <c r="P169" i="43" a="1"/>
  <c r="P169" i="43" s="1"/>
  <c r="O169" i="43" a="1"/>
  <c r="O169" i="43" s="1"/>
  <c r="N169" i="43" a="1"/>
  <c r="N169" i="43" s="1"/>
  <c r="M169" i="43" a="1"/>
  <c r="M169" i="43" s="1"/>
  <c r="L169" i="43" a="1"/>
  <c r="L169" i="43" s="1"/>
  <c r="K169" i="43" a="1"/>
  <c r="K169" i="43" s="1"/>
  <c r="J169" i="43" a="1"/>
  <c r="J169" i="43" s="1"/>
  <c r="I169" i="43" a="1"/>
  <c r="I169" i="43" s="1"/>
  <c r="H169" i="43" a="1"/>
  <c r="H169" i="43" s="1"/>
  <c r="G169" i="43" a="1"/>
  <c r="G169" i="43" s="1"/>
  <c r="F169" i="43" a="1"/>
  <c r="F169" i="43" s="1"/>
  <c r="E169" i="43" a="1"/>
  <c r="E169" i="43" s="1"/>
  <c r="D169" i="43" a="1"/>
  <c r="D169" i="43" s="1"/>
  <c r="R161" i="43" a="1"/>
  <c r="R161" i="43" s="1"/>
  <c r="Q161" i="43" a="1"/>
  <c r="Q161" i="43" s="1"/>
  <c r="P161" i="43" a="1"/>
  <c r="P161" i="43" s="1"/>
  <c r="O161" i="43" a="1"/>
  <c r="O161" i="43" s="1"/>
  <c r="N161" i="43" a="1"/>
  <c r="N161" i="43" s="1"/>
  <c r="M161" i="43" a="1"/>
  <c r="M161" i="43" s="1"/>
  <c r="L161" i="43" a="1"/>
  <c r="L161" i="43" s="1"/>
  <c r="K161" i="43" a="1"/>
  <c r="K161" i="43" s="1"/>
  <c r="J161" i="43" a="1"/>
  <c r="J161" i="43" s="1"/>
  <c r="I161" i="43" a="1"/>
  <c r="I161" i="43" s="1"/>
  <c r="H161" i="43" a="1"/>
  <c r="H161" i="43" s="1"/>
  <c r="G161" i="43" a="1"/>
  <c r="G161" i="43" s="1"/>
  <c r="F161" i="43" a="1"/>
  <c r="F161" i="43" s="1"/>
  <c r="E161" i="43" a="1"/>
  <c r="E161" i="43" s="1"/>
  <c r="D161" i="43" a="1"/>
  <c r="D161" i="43" s="1"/>
  <c r="R153" i="43" a="1"/>
  <c r="R153" i="43" s="1"/>
  <c r="Q153" i="43" a="1"/>
  <c r="Q153" i="43" s="1"/>
  <c r="P153" i="43" a="1"/>
  <c r="P153" i="43" s="1"/>
  <c r="O153" i="43" a="1"/>
  <c r="O153" i="43" s="1"/>
  <c r="N153" i="43" a="1"/>
  <c r="N153" i="43" s="1"/>
  <c r="M153" i="43" a="1"/>
  <c r="M153" i="43" s="1"/>
  <c r="L153" i="43" a="1"/>
  <c r="L153" i="43" s="1"/>
  <c r="K153" i="43" a="1"/>
  <c r="K153" i="43" s="1"/>
  <c r="J153" i="43" a="1"/>
  <c r="J153" i="43" s="1"/>
  <c r="I153" i="43" a="1"/>
  <c r="I153" i="43" s="1"/>
  <c r="H153" i="43" a="1"/>
  <c r="H153" i="43" s="1"/>
  <c r="G153" i="43" a="1"/>
  <c r="G153" i="43" s="1"/>
  <c r="F153" i="43" a="1"/>
  <c r="F153" i="43" s="1"/>
  <c r="E153" i="43" a="1"/>
  <c r="E153" i="43" s="1"/>
  <c r="D153" i="43" a="1"/>
  <c r="D153" i="43" s="1"/>
  <c r="R145" i="43" a="1"/>
  <c r="R145" i="43" s="1"/>
  <c r="Q145" i="43" a="1"/>
  <c r="Q145" i="43" s="1"/>
  <c r="P145" i="43" a="1"/>
  <c r="P145" i="43" s="1"/>
  <c r="O145" i="43" a="1"/>
  <c r="O145" i="43" s="1"/>
  <c r="N145" i="43" a="1"/>
  <c r="N145" i="43" s="1"/>
  <c r="M145" i="43" a="1"/>
  <c r="M145" i="43" s="1"/>
  <c r="L145" i="43" a="1"/>
  <c r="L145" i="43" s="1"/>
  <c r="K145" i="43" a="1"/>
  <c r="K145" i="43" s="1"/>
  <c r="J145" i="43" a="1"/>
  <c r="J145" i="43" s="1"/>
  <c r="I145" i="43" a="1"/>
  <c r="I145" i="43" s="1"/>
  <c r="H145" i="43" a="1"/>
  <c r="H145" i="43" s="1"/>
  <c r="G145" i="43" a="1"/>
  <c r="G145" i="43" s="1"/>
  <c r="F145" i="43" a="1"/>
  <c r="F145" i="43" s="1"/>
  <c r="E145" i="43" a="1"/>
  <c r="E145" i="43" s="1"/>
  <c r="D145" i="43" a="1"/>
  <c r="D145" i="43" s="1"/>
  <c r="R137" i="43" a="1"/>
  <c r="R137" i="43" s="1"/>
  <c r="Q137" i="43" a="1"/>
  <c r="Q137" i="43" s="1"/>
  <c r="P137" i="43" a="1"/>
  <c r="P137" i="43" s="1"/>
  <c r="O137" i="43" a="1"/>
  <c r="O137" i="43" s="1"/>
  <c r="N137" i="43" a="1"/>
  <c r="N137" i="43" s="1"/>
  <c r="M137" i="43" a="1"/>
  <c r="M137" i="43" s="1"/>
  <c r="L137" i="43" a="1"/>
  <c r="L137" i="43" s="1"/>
  <c r="K137" i="43" a="1"/>
  <c r="K137" i="43" s="1"/>
  <c r="J137" i="43" a="1"/>
  <c r="J137" i="43" s="1"/>
  <c r="I137" i="43" a="1"/>
  <c r="I137" i="43" s="1"/>
  <c r="H137" i="43" a="1"/>
  <c r="H137" i="43" s="1"/>
  <c r="G137" i="43" a="1"/>
  <c r="G137" i="43" s="1"/>
  <c r="F137" i="43" a="1"/>
  <c r="F137" i="43" s="1"/>
  <c r="E137" i="43" a="1"/>
  <c r="E137" i="43" s="1"/>
  <c r="D137" i="43" a="1"/>
  <c r="D137" i="43" s="1"/>
  <c r="R129" i="43" a="1"/>
  <c r="R129" i="43" s="1"/>
  <c r="Q129" i="43" a="1"/>
  <c r="Q129" i="43" s="1"/>
  <c r="P129" i="43" a="1"/>
  <c r="P129" i="43" s="1"/>
  <c r="O129" i="43" a="1"/>
  <c r="O129" i="43" s="1"/>
  <c r="N129" i="43" a="1"/>
  <c r="N129" i="43" s="1"/>
  <c r="M129" i="43" a="1"/>
  <c r="M129" i="43" s="1"/>
  <c r="L129" i="43" a="1"/>
  <c r="L129" i="43" s="1"/>
  <c r="K129" i="43" a="1"/>
  <c r="K129" i="43" s="1"/>
  <c r="J129" i="43" a="1"/>
  <c r="J129" i="43" s="1"/>
  <c r="I129" i="43" a="1"/>
  <c r="I129" i="43" s="1"/>
  <c r="H129" i="43" a="1"/>
  <c r="H129" i="43" s="1"/>
  <c r="G129" i="43" a="1"/>
  <c r="G129" i="43" s="1"/>
  <c r="F129" i="43" a="1"/>
  <c r="F129" i="43" s="1"/>
  <c r="E129" i="43" a="1"/>
  <c r="E129" i="43" s="1"/>
  <c r="D129" i="43" a="1"/>
  <c r="D129" i="43" s="1"/>
  <c r="R121" i="43" a="1"/>
  <c r="R121" i="43" s="1"/>
  <c r="Q121" i="43" a="1"/>
  <c r="Q121" i="43" s="1"/>
  <c r="P121" i="43" a="1"/>
  <c r="P121" i="43" s="1"/>
  <c r="O121" i="43" a="1"/>
  <c r="O121" i="43" s="1"/>
  <c r="N121" i="43" a="1"/>
  <c r="N121" i="43" s="1"/>
  <c r="M121" i="43" a="1"/>
  <c r="M121" i="43" s="1"/>
  <c r="L121" i="43" a="1"/>
  <c r="L121" i="43" s="1"/>
  <c r="K121" i="43" a="1"/>
  <c r="K121" i="43" s="1"/>
  <c r="J121" i="43" a="1"/>
  <c r="J121" i="43" s="1"/>
  <c r="I121" i="43" a="1"/>
  <c r="I121" i="43" s="1"/>
  <c r="H121" i="43" a="1"/>
  <c r="H121" i="43" s="1"/>
  <c r="G121" i="43" a="1"/>
  <c r="G121" i="43" s="1"/>
  <c r="F121" i="43" a="1"/>
  <c r="F121" i="43" s="1"/>
  <c r="E121" i="43" a="1"/>
  <c r="E121" i="43" s="1"/>
  <c r="D121" i="43" a="1"/>
  <c r="D121" i="43" s="1"/>
  <c r="R113" i="43" a="1"/>
  <c r="R113" i="43" s="1"/>
  <c r="Q113" i="43" a="1"/>
  <c r="Q113" i="43" s="1"/>
  <c r="P113" i="43" a="1"/>
  <c r="P113" i="43" s="1"/>
  <c r="O113" i="43" a="1"/>
  <c r="O113" i="43" s="1"/>
  <c r="N113" i="43" a="1"/>
  <c r="N113" i="43" s="1"/>
  <c r="M113" i="43" a="1"/>
  <c r="M113" i="43" s="1"/>
  <c r="L113" i="43" a="1"/>
  <c r="L113" i="43" s="1"/>
  <c r="K113" i="43" a="1"/>
  <c r="K113" i="43" s="1"/>
  <c r="J113" i="43" a="1"/>
  <c r="J113" i="43" s="1"/>
  <c r="I113" i="43" a="1"/>
  <c r="I113" i="43" s="1"/>
  <c r="H113" i="43" a="1"/>
  <c r="H113" i="43" s="1"/>
  <c r="G113" i="43" a="1"/>
  <c r="G113" i="43" s="1"/>
  <c r="F113" i="43" a="1"/>
  <c r="F113" i="43" s="1"/>
  <c r="E113" i="43" a="1"/>
  <c r="E113" i="43" s="1"/>
  <c r="D113" i="43" a="1"/>
  <c r="D113" i="43" s="1"/>
  <c r="R105" i="43" a="1"/>
  <c r="R105" i="43" s="1"/>
  <c r="Q105" i="43" a="1"/>
  <c r="Q105" i="43" s="1"/>
  <c r="P105" i="43" a="1"/>
  <c r="P105" i="43" s="1"/>
  <c r="O105" i="43" a="1"/>
  <c r="O105" i="43" s="1"/>
  <c r="N105" i="43" a="1"/>
  <c r="N105" i="43" s="1"/>
  <c r="M105" i="43" a="1"/>
  <c r="M105" i="43" s="1"/>
  <c r="L105" i="43" a="1"/>
  <c r="L105" i="43" s="1"/>
  <c r="K105" i="43" a="1"/>
  <c r="K105" i="43" s="1"/>
  <c r="J105" i="43" a="1"/>
  <c r="J105" i="43" s="1"/>
  <c r="I105" i="43" a="1"/>
  <c r="I105" i="43" s="1"/>
  <c r="H105" i="43" a="1"/>
  <c r="H105" i="43" s="1"/>
  <c r="G105" i="43" a="1"/>
  <c r="G105" i="43" s="1"/>
  <c r="F105" i="43" a="1"/>
  <c r="F105" i="43" s="1"/>
  <c r="E105" i="43" a="1"/>
  <c r="E105" i="43" s="1"/>
  <c r="D105" i="43" a="1"/>
  <c r="D105" i="43" s="1"/>
  <c r="R97" i="43" a="1"/>
  <c r="R97" i="43" s="1"/>
  <c r="Q97" i="43" a="1"/>
  <c r="Q97" i="43" s="1"/>
  <c r="P97" i="43" a="1"/>
  <c r="P97" i="43" s="1"/>
  <c r="O97" i="43" a="1"/>
  <c r="O97" i="43" s="1"/>
  <c r="N97" i="43" a="1"/>
  <c r="N97" i="43" s="1"/>
  <c r="M97" i="43" a="1"/>
  <c r="M97" i="43" s="1"/>
  <c r="L97" i="43" a="1"/>
  <c r="L97" i="43" s="1"/>
  <c r="K97" i="43" a="1"/>
  <c r="K97" i="43" s="1"/>
  <c r="J97" i="43" a="1"/>
  <c r="J97" i="43" s="1"/>
  <c r="I97" i="43" a="1"/>
  <c r="I97" i="43" s="1"/>
  <c r="H97" i="43" a="1"/>
  <c r="H97" i="43" s="1"/>
  <c r="G97" i="43" a="1"/>
  <c r="G97" i="43" s="1"/>
  <c r="F97" i="43" a="1"/>
  <c r="F97" i="43" s="1"/>
  <c r="E97" i="43" a="1"/>
  <c r="E97" i="43" s="1"/>
  <c r="D97" i="43" a="1"/>
  <c r="D97" i="43" s="1"/>
  <c r="R89" i="43" a="1"/>
  <c r="R89" i="43" s="1"/>
  <c r="Q89" i="43" a="1"/>
  <c r="Q89" i="43" s="1"/>
  <c r="P89" i="43" a="1"/>
  <c r="P89" i="43" s="1"/>
  <c r="O89" i="43" a="1"/>
  <c r="O89" i="43" s="1"/>
  <c r="N89" i="43" a="1"/>
  <c r="N89" i="43" s="1"/>
  <c r="M89" i="43" a="1"/>
  <c r="M89" i="43" s="1"/>
  <c r="L89" i="43" a="1"/>
  <c r="L89" i="43" s="1"/>
  <c r="K89" i="43" a="1"/>
  <c r="K89" i="43" s="1"/>
  <c r="J89" i="43" a="1"/>
  <c r="J89" i="43" s="1"/>
  <c r="I89" i="43" a="1"/>
  <c r="I89" i="43" s="1"/>
  <c r="H89" i="43" a="1"/>
  <c r="H89" i="43" s="1"/>
  <c r="G89" i="43" a="1"/>
  <c r="G89" i="43" s="1"/>
  <c r="F89" i="43" a="1"/>
  <c r="F89" i="43" s="1"/>
  <c r="E89" i="43" a="1"/>
  <c r="E89" i="43" s="1"/>
  <c r="D89" i="43" a="1"/>
  <c r="D89" i="43" s="1"/>
  <c r="R81" i="43" a="1"/>
  <c r="R81" i="43" s="1"/>
  <c r="Q81" i="43" a="1"/>
  <c r="Q81" i="43" s="1"/>
  <c r="P81" i="43" a="1"/>
  <c r="P81" i="43" s="1"/>
  <c r="O81" i="43" a="1"/>
  <c r="O81" i="43" s="1"/>
  <c r="N81" i="43" a="1"/>
  <c r="N81" i="43" s="1"/>
  <c r="M81" i="43" a="1"/>
  <c r="M81" i="43" s="1"/>
  <c r="L81" i="43" a="1"/>
  <c r="L81" i="43" s="1"/>
  <c r="K81" i="43" a="1"/>
  <c r="K81" i="43" s="1"/>
  <c r="J81" i="43" a="1"/>
  <c r="J81" i="43" s="1"/>
  <c r="I81" i="43" a="1"/>
  <c r="I81" i="43" s="1"/>
  <c r="H81" i="43" a="1"/>
  <c r="H81" i="43" s="1"/>
  <c r="G81" i="43" a="1"/>
  <c r="G81" i="43" s="1"/>
  <c r="F81" i="43" a="1"/>
  <c r="F81" i="43" s="1"/>
  <c r="E81" i="43" a="1"/>
  <c r="E81" i="43" s="1"/>
  <c r="D81" i="43" a="1"/>
  <c r="D81" i="43" s="1"/>
  <c r="R73" i="43" a="1"/>
  <c r="R73" i="43" s="1"/>
  <c r="Q73" i="43" a="1"/>
  <c r="Q73" i="43" s="1"/>
  <c r="P73" i="43" a="1"/>
  <c r="P73" i="43" s="1"/>
  <c r="O73" i="43" a="1"/>
  <c r="O73" i="43" s="1"/>
  <c r="N73" i="43" a="1"/>
  <c r="N73" i="43" s="1"/>
  <c r="M73" i="43" a="1"/>
  <c r="M73" i="43" s="1"/>
  <c r="L73" i="43" a="1"/>
  <c r="L73" i="43" s="1"/>
  <c r="K73" i="43" a="1"/>
  <c r="K73" i="43" s="1"/>
  <c r="J73" i="43" a="1"/>
  <c r="J73" i="43" s="1"/>
  <c r="I73" i="43" a="1"/>
  <c r="I73" i="43" s="1"/>
  <c r="H73" i="43" a="1"/>
  <c r="H73" i="43" s="1"/>
  <c r="G73" i="43" a="1"/>
  <c r="G73" i="43" s="1"/>
  <c r="F73" i="43" a="1"/>
  <c r="F73" i="43" s="1"/>
  <c r="E73" i="43" a="1"/>
  <c r="E73" i="43" s="1"/>
  <c r="D73" i="43" a="1"/>
  <c r="D73" i="43" s="1"/>
  <c r="R65" i="43" a="1"/>
  <c r="R65" i="43" s="1"/>
  <c r="Q65" i="43" a="1"/>
  <c r="Q65" i="43" s="1"/>
  <c r="P65" i="43" a="1"/>
  <c r="P65" i="43" s="1"/>
  <c r="O65" i="43" a="1"/>
  <c r="O65" i="43" s="1"/>
  <c r="N65" i="43" a="1"/>
  <c r="N65" i="43" s="1"/>
  <c r="M65" i="43" a="1"/>
  <c r="M65" i="43" s="1"/>
  <c r="L65" i="43" a="1"/>
  <c r="L65" i="43" s="1"/>
  <c r="K65" i="43" a="1"/>
  <c r="K65" i="43" s="1"/>
  <c r="J65" i="43" a="1"/>
  <c r="J65" i="43" s="1"/>
  <c r="I65" i="43" a="1"/>
  <c r="I65" i="43" s="1"/>
  <c r="H65" i="43" a="1"/>
  <c r="H65" i="43" s="1"/>
  <c r="G65" i="43" a="1"/>
  <c r="G65" i="43" s="1"/>
  <c r="F65" i="43" a="1"/>
  <c r="F65" i="43" s="1"/>
  <c r="E65" i="43" a="1"/>
  <c r="E65" i="43" s="1"/>
  <c r="D65" i="43" a="1"/>
  <c r="D65" i="43" s="1"/>
  <c r="R57" i="43" a="1"/>
  <c r="R57" i="43" s="1"/>
  <c r="Q57" i="43" a="1"/>
  <c r="Q57" i="43" s="1"/>
  <c r="P57" i="43" a="1"/>
  <c r="P57" i="43" s="1"/>
  <c r="O57" i="43" a="1"/>
  <c r="O57" i="43" s="1"/>
  <c r="N57" i="43" a="1"/>
  <c r="N57" i="43" s="1"/>
  <c r="M57" i="43" a="1"/>
  <c r="M57" i="43" s="1"/>
  <c r="L57" i="43" a="1"/>
  <c r="L57" i="43" s="1"/>
  <c r="K57" i="43" a="1"/>
  <c r="K57" i="43" s="1"/>
  <c r="J57" i="43" a="1"/>
  <c r="J57" i="43" s="1"/>
  <c r="I57" i="43" a="1"/>
  <c r="I57" i="43" s="1"/>
  <c r="H57" i="43" a="1"/>
  <c r="H57" i="43" s="1"/>
  <c r="G57" i="43" a="1"/>
  <c r="G57" i="43" s="1"/>
  <c r="F57" i="43" a="1"/>
  <c r="F57" i="43" s="1"/>
  <c r="E57" i="43" a="1"/>
  <c r="E57" i="43" s="1"/>
  <c r="D57" i="43" a="1"/>
  <c r="D57" i="43" s="1"/>
  <c r="R49" i="43" a="1"/>
  <c r="R49" i="43" s="1"/>
  <c r="Q49" i="43" a="1"/>
  <c r="Q49" i="43" s="1"/>
  <c r="P49" i="43" a="1"/>
  <c r="P49" i="43" s="1"/>
  <c r="O49" i="43" a="1"/>
  <c r="O49" i="43" s="1"/>
  <c r="N49" i="43" a="1"/>
  <c r="N49" i="43" s="1"/>
  <c r="M49" i="43" a="1"/>
  <c r="M49" i="43" s="1"/>
  <c r="L49" i="43" a="1"/>
  <c r="L49" i="43" s="1"/>
  <c r="K49" i="43" a="1"/>
  <c r="K49" i="43" s="1"/>
  <c r="J49" i="43" a="1"/>
  <c r="J49" i="43" s="1"/>
  <c r="I49" i="43" a="1"/>
  <c r="I49" i="43" s="1"/>
  <c r="H49" i="43" a="1"/>
  <c r="H49" i="43" s="1"/>
  <c r="G49" i="43" a="1"/>
  <c r="G49" i="43" s="1"/>
  <c r="F49" i="43" a="1"/>
  <c r="F49" i="43" s="1"/>
  <c r="E49" i="43" a="1"/>
  <c r="E49" i="43" s="1"/>
  <c r="D49" i="43" a="1"/>
  <c r="D49" i="43" s="1"/>
  <c r="R41" i="43" a="1"/>
  <c r="R41" i="43" s="1"/>
  <c r="Q41" i="43" a="1"/>
  <c r="Q41" i="43" s="1"/>
  <c r="P41" i="43" a="1"/>
  <c r="P41" i="43" s="1"/>
  <c r="O41" i="43" a="1"/>
  <c r="O41" i="43" s="1"/>
  <c r="N41" i="43" a="1"/>
  <c r="N41" i="43" s="1"/>
  <c r="M41" i="43" a="1"/>
  <c r="M41" i="43" s="1"/>
  <c r="L41" i="43" a="1"/>
  <c r="L41" i="43" s="1"/>
  <c r="K41" i="43" a="1"/>
  <c r="K41" i="43" s="1"/>
  <c r="J41" i="43" a="1"/>
  <c r="J41" i="43" s="1"/>
  <c r="I41" i="43" a="1"/>
  <c r="I41" i="43" s="1"/>
  <c r="H41" i="43" a="1"/>
  <c r="H41" i="43" s="1"/>
  <c r="G41" i="43" a="1"/>
  <c r="G41" i="43" s="1"/>
  <c r="F41" i="43" a="1"/>
  <c r="F41" i="43" s="1"/>
  <c r="E41" i="43" a="1"/>
  <c r="E41" i="43" s="1"/>
  <c r="D41" i="43" a="1"/>
  <c r="D41" i="43" s="1"/>
  <c r="R33" i="43" a="1"/>
  <c r="R33" i="43" s="1"/>
  <c r="Q33" i="43" a="1"/>
  <c r="Q33" i="43" s="1"/>
  <c r="P33" i="43" a="1"/>
  <c r="P33" i="43" s="1"/>
  <c r="O33" i="43" a="1"/>
  <c r="O33" i="43" s="1"/>
  <c r="N33" i="43" a="1"/>
  <c r="N33" i="43" s="1"/>
  <c r="M33" i="43" a="1"/>
  <c r="M33" i="43" s="1"/>
  <c r="L33" i="43" a="1"/>
  <c r="L33" i="43" s="1"/>
  <c r="K33" i="43" a="1"/>
  <c r="K33" i="43" s="1"/>
  <c r="J33" i="43" a="1"/>
  <c r="J33" i="43" s="1"/>
  <c r="I33" i="43" a="1"/>
  <c r="I33" i="43" s="1"/>
  <c r="H33" i="43" a="1"/>
  <c r="H33" i="43" s="1"/>
  <c r="G33" i="43" a="1"/>
  <c r="G33" i="43" s="1"/>
  <c r="F33" i="43" a="1"/>
  <c r="F33" i="43" s="1"/>
  <c r="E33" i="43" a="1"/>
  <c r="E33" i="43" s="1"/>
  <c r="D33" i="43" a="1"/>
  <c r="D33" i="43" s="1"/>
  <c r="R25" i="43" a="1"/>
  <c r="R25" i="43" s="1"/>
  <c r="Q25" i="43" a="1"/>
  <c r="Q25" i="43" s="1"/>
  <c r="P25" i="43" a="1"/>
  <c r="P25" i="43" s="1"/>
  <c r="O25" i="43" a="1"/>
  <c r="O25" i="43" s="1"/>
  <c r="N25" i="43" a="1"/>
  <c r="N25" i="43" s="1"/>
  <c r="M25" i="43" a="1"/>
  <c r="M25" i="43" s="1"/>
  <c r="L25" i="43" a="1"/>
  <c r="L25" i="43" s="1"/>
  <c r="K25" i="43" a="1"/>
  <c r="K25" i="43" s="1"/>
  <c r="J25" i="43" a="1"/>
  <c r="J25" i="43" s="1"/>
  <c r="I25" i="43" a="1"/>
  <c r="I25" i="43" s="1"/>
  <c r="H25" i="43" a="1"/>
  <c r="H25" i="43" s="1"/>
  <c r="G25" i="43" a="1"/>
  <c r="G25" i="43" s="1"/>
  <c r="F25" i="43" a="1"/>
  <c r="F25" i="43" s="1"/>
  <c r="E25" i="43" a="1"/>
  <c r="E25" i="43" s="1"/>
  <c r="D25" i="43" a="1"/>
  <c r="D25" i="43" s="1"/>
  <c r="R17" i="43" a="1"/>
  <c r="R17" i="43" s="1"/>
  <c r="Q17" i="43" a="1"/>
  <c r="Q17" i="43" s="1"/>
  <c r="P17" i="43" a="1"/>
  <c r="P17" i="43" s="1"/>
  <c r="O17" i="43" a="1"/>
  <c r="O17" i="43" s="1"/>
  <c r="N17" i="43" a="1"/>
  <c r="N17" i="43" s="1"/>
  <c r="M17" i="43" a="1"/>
  <c r="M17" i="43" s="1"/>
  <c r="L17" i="43" a="1"/>
  <c r="L17" i="43" s="1"/>
  <c r="K17" i="43" a="1"/>
  <c r="K17" i="43" s="1"/>
  <c r="J17" i="43" a="1"/>
  <c r="J17" i="43" s="1"/>
  <c r="I17" i="43" a="1"/>
  <c r="I17" i="43" s="1"/>
  <c r="H17" i="43" a="1"/>
  <c r="H17" i="43" s="1"/>
  <c r="G17" i="43" a="1"/>
  <c r="G17" i="43" s="1"/>
  <c r="F17" i="43" a="1"/>
  <c r="F17" i="43" s="1"/>
  <c r="E17" i="43" a="1"/>
  <c r="E17" i="43" s="1"/>
  <c r="D17" i="43" a="1"/>
  <c r="D17" i="43" s="1"/>
  <c r="R9" i="43" a="1"/>
  <c r="R9" i="43" s="1"/>
  <c r="Q9" i="43" a="1"/>
  <c r="Q9" i="43" s="1"/>
  <c r="P9" i="43" a="1"/>
  <c r="P9" i="43" s="1"/>
  <c r="O9" i="43" a="1"/>
  <c r="O9" i="43" s="1"/>
  <c r="N9" i="43" a="1"/>
  <c r="N9" i="43" s="1"/>
  <c r="M9" i="43" a="1"/>
  <c r="M9" i="43" s="1"/>
  <c r="L9" i="43" a="1"/>
  <c r="L9" i="43" s="1"/>
  <c r="K9" i="43" a="1"/>
  <c r="K9" i="43" s="1"/>
  <c r="J9" i="43" a="1"/>
  <c r="J9" i="43" s="1"/>
  <c r="I9" i="43" a="1"/>
  <c r="I9" i="43" s="1"/>
  <c r="H9" i="43" a="1"/>
  <c r="H9" i="43" s="1"/>
  <c r="G9" i="43" a="1"/>
  <c r="G9" i="43" s="1"/>
  <c r="F9" i="43" a="1"/>
  <c r="F9" i="43" s="1"/>
  <c r="E9" i="43" a="1"/>
  <c r="E9" i="43" s="1"/>
  <c r="D9" i="43" a="1"/>
  <c r="D9" i="43" s="1"/>
  <c r="R208" i="43" a="1"/>
  <c r="R208" i="43" s="1"/>
  <c r="Q208" i="43" a="1"/>
  <c r="Q208" i="43" s="1"/>
  <c r="P208" i="43" a="1"/>
  <c r="P208" i="43" s="1"/>
  <c r="O208" i="43" a="1"/>
  <c r="O208" i="43" s="1"/>
  <c r="N208" i="43" a="1"/>
  <c r="N208" i="43" s="1"/>
  <c r="M208" i="43" a="1"/>
  <c r="M208" i="43" s="1"/>
  <c r="L208" i="43" a="1"/>
  <c r="L208" i="43" s="1"/>
  <c r="K208" i="43" a="1"/>
  <c r="K208" i="43" s="1"/>
  <c r="J208" i="43" a="1"/>
  <c r="J208" i="43" s="1"/>
  <c r="I208" i="43" a="1"/>
  <c r="I208" i="43" s="1"/>
  <c r="H208" i="43" a="1"/>
  <c r="H208" i="43" s="1"/>
  <c r="G208" i="43" a="1"/>
  <c r="G208" i="43" s="1"/>
  <c r="F208" i="43" a="1"/>
  <c r="F208" i="43" s="1"/>
  <c r="E208" i="43" a="1"/>
  <c r="E208" i="43" s="1"/>
  <c r="D208" i="43" a="1"/>
  <c r="D208" i="43" s="1"/>
  <c r="R200" i="43" a="1"/>
  <c r="R200" i="43" s="1"/>
  <c r="Q200" i="43" a="1"/>
  <c r="Q200" i="43" s="1"/>
  <c r="P200" i="43" a="1"/>
  <c r="P200" i="43" s="1"/>
  <c r="O200" i="43" a="1"/>
  <c r="O200" i="43" s="1"/>
  <c r="N200" i="43" a="1"/>
  <c r="N200" i="43" s="1"/>
  <c r="M200" i="43" a="1"/>
  <c r="M200" i="43" s="1"/>
  <c r="L200" i="43" a="1"/>
  <c r="L200" i="43" s="1"/>
  <c r="K200" i="43" a="1"/>
  <c r="K200" i="43" s="1"/>
  <c r="J200" i="43" a="1"/>
  <c r="J200" i="43" s="1"/>
  <c r="I200" i="43" a="1"/>
  <c r="I200" i="43" s="1"/>
  <c r="H200" i="43" a="1"/>
  <c r="H200" i="43" s="1"/>
  <c r="G200" i="43" a="1"/>
  <c r="G200" i="43" s="1"/>
  <c r="F200" i="43" a="1"/>
  <c r="F200" i="43" s="1"/>
  <c r="E200" i="43" a="1"/>
  <c r="E200" i="43" s="1"/>
  <c r="D200" i="43" a="1"/>
  <c r="D200" i="43" s="1"/>
  <c r="R192" i="43" a="1"/>
  <c r="R192" i="43" s="1"/>
  <c r="Q192" i="43" a="1"/>
  <c r="Q192" i="43" s="1"/>
  <c r="P192" i="43" a="1"/>
  <c r="P192" i="43" s="1"/>
  <c r="O192" i="43" a="1"/>
  <c r="O192" i="43" s="1"/>
  <c r="N192" i="43" a="1"/>
  <c r="N192" i="43" s="1"/>
  <c r="M192" i="43" a="1"/>
  <c r="M192" i="43" s="1"/>
  <c r="L192" i="43" a="1"/>
  <c r="L192" i="43" s="1"/>
  <c r="K192" i="43" a="1"/>
  <c r="K192" i="43" s="1"/>
  <c r="J192" i="43" a="1"/>
  <c r="J192" i="43" s="1"/>
  <c r="I192" i="43" a="1"/>
  <c r="I192" i="43" s="1"/>
  <c r="H192" i="43" a="1"/>
  <c r="H192" i="43" s="1"/>
  <c r="G192" i="43" a="1"/>
  <c r="G192" i="43" s="1"/>
  <c r="F192" i="43" a="1"/>
  <c r="F192" i="43" s="1"/>
  <c r="E192" i="43" a="1"/>
  <c r="E192" i="43" s="1"/>
  <c r="D192" i="43" a="1"/>
  <c r="D192" i="43" s="1"/>
  <c r="R184" i="43" a="1"/>
  <c r="R184" i="43" s="1"/>
  <c r="Q184" i="43" a="1"/>
  <c r="Q184" i="43" s="1"/>
  <c r="P184" i="43" a="1"/>
  <c r="P184" i="43" s="1"/>
  <c r="O184" i="43" a="1"/>
  <c r="O184" i="43" s="1"/>
  <c r="N184" i="43" a="1"/>
  <c r="N184" i="43" s="1"/>
  <c r="M184" i="43" a="1"/>
  <c r="M184" i="43" s="1"/>
  <c r="L184" i="43" a="1"/>
  <c r="L184" i="43" s="1"/>
  <c r="K184" i="43" a="1"/>
  <c r="K184" i="43" s="1"/>
  <c r="J184" i="43" a="1"/>
  <c r="J184" i="43" s="1"/>
  <c r="I184" i="43" a="1"/>
  <c r="I184" i="43" s="1"/>
  <c r="H184" i="43" a="1"/>
  <c r="H184" i="43" s="1"/>
  <c r="G184" i="43" a="1"/>
  <c r="G184" i="43" s="1"/>
  <c r="F184" i="43" a="1"/>
  <c r="F184" i="43" s="1"/>
  <c r="E184" i="43" a="1"/>
  <c r="E184" i="43" s="1"/>
  <c r="D184" i="43" a="1"/>
  <c r="D184" i="43" s="1"/>
  <c r="R176" i="43" a="1"/>
  <c r="R176" i="43" s="1"/>
  <c r="Q176" i="43" a="1"/>
  <c r="Q176" i="43" s="1"/>
  <c r="P176" i="43" a="1"/>
  <c r="P176" i="43" s="1"/>
  <c r="O176" i="43" a="1"/>
  <c r="O176" i="43" s="1"/>
  <c r="N176" i="43" a="1"/>
  <c r="N176" i="43" s="1"/>
  <c r="M176" i="43" a="1"/>
  <c r="M176" i="43" s="1"/>
  <c r="L176" i="43" a="1"/>
  <c r="L176" i="43" s="1"/>
  <c r="K176" i="43" a="1"/>
  <c r="K176" i="43" s="1"/>
  <c r="J176" i="43" a="1"/>
  <c r="J176" i="43" s="1"/>
  <c r="I176" i="43" a="1"/>
  <c r="I176" i="43" s="1"/>
  <c r="H176" i="43" a="1"/>
  <c r="H176" i="43" s="1"/>
  <c r="G176" i="43" a="1"/>
  <c r="G176" i="43" s="1"/>
  <c r="F176" i="43" a="1"/>
  <c r="F176" i="43" s="1"/>
  <c r="E176" i="43" a="1"/>
  <c r="E176" i="43" s="1"/>
  <c r="D176" i="43" a="1"/>
  <c r="D176" i="43" s="1"/>
  <c r="R168" i="43" a="1"/>
  <c r="R168" i="43" s="1"/>
  <c r="Q168" i="43" a="1"/>
  <c r="Q168" i="43" s="1"/>
  <c r="P168" i="43" a="1"/>
  <c r="P168" i="43" s="1"/>
  <c r="O168" i="43" a="1"/>
  <c r="O168" i="43" s="1"/>
  <c r="N168" i="43" a="1"/>
  <c r="N168" i="43" s="1"/>
  <c r="M168" i="43" a="1"/>
  <c r="M168" i="43" s="1"/>
  <c r="L168" i="43" a="1"/>
  <c r="L168" i="43" s="1"/>
  <c r="K168" i="43" a="1"/>
  <c r="K168" i="43" s="1"/>
  <c r="J168" i="43" a="1"/>
  <c r="J168" i="43" s="1"/>
  <c r="I168" i="43" a="1"/>
  <c r="I168" i="43" s="1"/>
  <c r="H168" i="43" a="1"/>
  <c r="H168" i="43" s="1"/>
  <c r="G168" i="43" a="1"/>
  <c r="G168" i="43" s="1"/>
  <c r="F168" i="43" a="1"/>
  <c r="F168" i="43" s="1"/>
  <c r="E168" i="43" a="1"/>
  <c r="E168" i="43" s="1"/>
  <c r="D168" i="43" a="1"/>
  <c r="D168" i="43" s="1"/>
  <c r="R160" i="43" a="1"/>
  <c r="R160" i="43" s="1"/>
  <c r="Q160" i="43" a="1"/>
  <c r="Q160" i="43" s="1"/>
  <c r="P160" i="43" a="1"/>
  <c r="P160" i="43" s="1"/>
  <c r="O160" i="43" a="1"/>
  <c r="O160" i="43" s="1"/>
  <c r="N160" i="43" a="1"/>
  <c r="N160" i="43" s="1"/>
  <c r="M160" i="43" a="1"/>
  <c r="M160" i="43" s="1"/>
  <c r="L160" i="43" a="1"/>
  <c r="L160" i="43" s="1"/>
  <c r="K160" i="43" a="1"/>
  <c r="K160" i="43" s="1"/>
  <c r="J160" i="43" a="1"/>
  <c r="J160" i="43" s="1"/>
  <c r="I160" i="43" a="1"/>
  <c r="I160" i="43" s="1"/>
  <c r="H160" i="43" a="1"/>
  <c r="H160" i="43" s="1"/>
  <c r="G160" i="43" a="1"/>
  <c r="G160" i="43" s="1"/>
  <c r="F160" i="43" a="1"/>
  <c r="F160" i="43" s="1"/>
  <c r="E160" i="43" a="1"/>
  <c r="E160" i="43" s="1"/>
  <c r="D160" i="43" a="1"/>
  <c r="D160" i="43" s="1"/>
  <c r="R152" i="43" a="1"/>
  <c r="R152" i="43" s="1"/>
  <c r="Q152" i="43" a="1"/>
  <c r="Q152" i="43" s="1"/>
  <c r="P152" i="43" a="1"/>
  <c r="P152" i="43" s="1"/>
  <c r="O152" i="43" a="1"/>
  <c r="O152" i="43" s="1"/>
  <c r="N152" i="43" a="1"/>
  <c r="N152" i="43" s="1"/>
  <c r="M152" i="43" a="1"/>
  <c r="M152" i="43" s="1"/>
  <c r="L152" i="43" a="1"/>
  <c r="L152" i="43" s="1"/>
  <c r="K152" i="43" a="1"/>
  <c r="K152" i="43" s="1"/>
  <c r="J152" i="43" a="1"/>
  <c r="J152" i="43" s="1"/>
  <c r="I152" i="43" a="1"/>
  <c r="I152" i="43" s="1"/>
  <c r="H152" i="43" a="1"/>
  <c r="H152" i="43" s="1"/>
  <c r="G152" i="43" a="1"/>
  <c r="G152" i="43" s="1"/>
  <c r="F152" i="43" a="1"/>
  <c r="F152" i="43" s="1"/>
  <c r="E152" i="43" a="1"/>
  <c r="E152" i="43" s="1"/>
  <c r="D152" i="43" a="1"/>
  <c r="D152" i="43" s="1"/>
  <c r="R144" i="43" a="1"/>
  <c r="R144" i="43" s="1"/>
  <c r="Q144" i="43" a="1"/>
  <c r="Q144" i="43" s="1"/>
  <c r="P144" i="43" a="1"/>
  <c r="P144" i="43" s="1"/>
  <c r="O144" i="43" a="1"/>
  <c r="O144" i="43" s="1"/>
  <c r="N144" i="43" a="1"/>
  <c r="N144" i="43" s="1"/>
  <c r="M144" i="43" a="1"/>
  <c r="M144" i="43" s="1"/>
  <c r="L144" i="43" a="1"/>
  <c r="L144" i="43" s="1"/>
  <c r="K144" i="43" a="1"/>
  <c r="K144" i="43" s="1"/>
  <c r="J144" i="43" a="1"/>
  <c r="J144" i="43" s="1"/>
  <c r="I144" i="43" a="1"/>
  <c r="I144" i="43" s="1"/>
  <c r="H144" i="43" a="1"/>
  <c r="H144" i="43" s="1"/>
  <c r="G144" i="43" a="1"/>
  <c r="G144" i="43" s="1"/>
  <c r="F144" i="43" a="1"/>
  <c r="F144" i="43" s="1"/>
  <c r="E144" i="43" a="1"/>
  <c r="E144" i="43" s="1"/>
  <c r="D144" i="43" a="1"/>
  <c r="D144" i="43" s="1"/>
  <c r="R136" i="43" a="1"/>
  <c r="R136" i="43" s="1"/>
  <c r="Q136" i="43" a="1"/>
  <c r="Q136" i="43" s="1"/>
  <c r="P136" i="43" a="1"/>
  <c r="P136" i="43" s="1"/>
  <c r="O136" i="43" a="1"/>
  <c r="O136" i="43" s="1"/>
  <c r="N136" i="43" a="1"/>
  <c r="N136" i="43" s="1"/>
  <c r="M136" i="43" a="1"/>
  <c r="M136" i="43" s="1"/>
  <c r="L136" i="43" a="1"/>
  <c r="L136" i="43" s="1"/>
  <c r="K136" i="43" a="1"/>
  <c r="K136" i="43" s="1"/>
  <c r="J136" i="43" a="1"/>
  <c r="J136" i="43" s="1"/>
  <c r="I136" i="43" a="1"/>
  <c r="I136" i="43" s="1"/>
  <c r="H136" i="43" a="1"/>
  <c r="H136" i="43" s="1"/>
  <c r="G136" i="43" a="1"/>
  <c r="G136" i="43" s="1"/>
  <c r="F136" i="43" a="1"/>
  <c r="F136" i="43" s="1"/>
  <c r="E136" i="43" a="1"/>
  <c r="E136" i="43" s="1"/>
  <c r="D136" i="43" a="1"/>
  <c r="D136" i="43" s="1"/>
  <c r="R128" i="43" a="1"/>
  <c r="R128" i="43" s="1"/>
  <c r="Q128" i="43" a="1"/>
  <c r="Q128" i="43" s="1"/>
  <c r="P128" i="43" a="1"/>
  <c r="P128" i="43" s="1"/>
  <c r="O128" i="43" a="1"/>
  <c r="O128" i="43" s="1"/>
  <c r="N128" i="43" a="1"/>
  <c r="N128" i="43" s="1"/>
  <c r="M128" i="43" a="1"/>
  <c r="M128" i="43" s="1"/>
  <c r="L128" i="43" a="1"/>
  <c r="L128" i="43" s="1"/>
  <c r="K128" i="43" a="1"/>
  <c r="K128" i="43" s="1"/>
  <c r="J128" i="43" a="1"/>
  <c r="J128" i="43" s="1"/>
  <c r="I128" i="43" a="1"/>
  <c r="I128" i="43" s="1"/>
  <c r="H128" i="43" a="1"/>
  <c r="H128" i="43" s="1"/>
  <c r="G128" i="43" a="1"/>
  <c r="G128" i="43" s="1"/>
  <c r="F128" i="43" a="1"/>
  <c r="F128" i="43" s="1"/>
  <c r="E128" i="43" a="1"/>
  <c r="E128" i="43" s="1"/>
  <c r="D128" i="43" a="1"/>
  <c r="D128" i="43" s="1"/>
  <c r="R120" i="43" a="1"/>
  <c r="R120" i="43" s="1"/>
  <c r="Q120" i="43" a="1"/>
  <c r="Q120" i="43" s="1"/>
  <c r="P120" i="43" a="1"/>
  <c r="P120" i="43" s="1"/>
  <c r="O120" i="43" a="1"/>
  <c r="O120" i="43" s="1"/>
  <c r="N120" i="43" a="1"/>
  <c r="N120" i="43" s="1"/>
  <c r="M120" i="43" a="1"/>
  <c r="M120" i="43" s="1"/>
  <c r="L120" i="43" a="1"/>
  <c r="L120" i="43" s="1"/>
  <c r="K120" i="43" a="1"/>
  <c r="K120" i="43" s="1"/>
  <c r="J120" i="43" a="1"/>
  <c r="J120" i="43" s="1"/>
  <c r="I120" i="43" a="1"/>
  <c r="I120" i="43" s="1"/>
  <c r="H120" i="43" a="1"/>
  <c r="H120" i="43" s="1"/>
  <c r="G120" i="43" a="1"/>
  <c r="G120" i="43" s="1"/>
  <c r="F120" i="43" a="1"/>
  <c r="F120" i="43" s="1"/>
  <c r="E120" i="43" a="1"/>
  <c r="E120" i="43" s="1"/>
  <c r="D120" i="43" a="1"/>
  <c r="D120" i="43" s="1"/>
  <c r="R112" i="43" a="1"/>
  <c r="R112" i="43" s="1"/>
  <c r="Q112" i="43" a="1"/>
  <c r="Q112" i="43" s="1"/>
  <c r="P112" i="43" a="1"/>
  <c r="P112" i="43" s="1"/>
  <c r="O112" i="43" a="1"/>
  <c r="O112" i="43" s="1"/>
  <c r="N112" i="43" a="1"/>
  <c r="N112" i="43" s="1"/>
  <c r="M112" i="43" a="1"/>
  <c r="M112" i="43" s="1"/>
  <c r="L112" i="43" a="1"/>
  <c r="L112" i="43" s="1"/>
  <c r="K112" i="43" a="1"/>
  <c r="K112" i="43" s="1"/>
  <c r="J112" i="43" a="1"/>
  <c r="J112" i="43" s="1"/>
  <c r="I112" i="43" a="1"/>
  <c r="I112" i="43" s="1"/>
  <c r="H112" i="43" a="1"/>
  <c r="H112" i="43" s="1"/>
  <c r="G112" i="43" a="1"/>
  <c r="G112" i="43" s="1"/>
  <c r="F112" i="43" a="1"/>
  <c r="F112" i="43" s="1"/>
  <c r="E112" i="43" a="1"/>
  <c r="E112" i="43" s="1"/>
  <c r="D112" i="43" a="1"/>
  <c r="D112" i="43" s="1"/>
  <c r="R104" i="43" a="1"/>
  <c r="R104" i="43" s="1"/>
  <c r="Q104" i="43" a="1"/>
  <c r="Q104" i="43" s="1"/>
  <c r="P104" i="43" a="1"/>
  <c r="P104" i="43" s="1"/>
  <c r="O104" i="43" a="1"/>
  <c r="O104" i="43" s="1"/>
  <c r="N104" i="43" a="1"/>
  <c r="N104" i="43" s="1"/>
  <c r="M104" i="43" a="1"/>
  <c r="M104" i="43" s="1"/>
  <c r="L104" i="43" a="1"/>
  <c r="L104" i="43" s="1"/>
  <c r="K104" i="43" a="1"/>
  <c r="K104" i="43" s="1"/>
  <c r="J104" i="43" a="1"/>
  <c r="J104" i="43" s="1"/>
  <c r="I104" i="43" a="1"/>
  <c r="I104" i="43" s="1"/>
  <c r="H104" i="43" a="1"/>
  <c r="H104" i="43" s="1"/>
  <c r="G104" i="43" a="1"/>
  <c r="G104" i="43" s="1"/>
  <c r="F104" i="43" a="1"/>
  <c r="F104" i="43" s="1"/>
  <c r="E104" i="43" a="1"/>
  <c r="E104" i="43" s="1"/>
  <c r="D104" i="43" a="1"/>
  <c r="D104" i="43" s="1"/>
  <c r="R96" i="43" a="1"/>
  <c r="R96" i="43" s="1"/>
  <c r="Q96" i="43" a="1"/>
  <c r="Q96" i="43" s="1"/>
  <c r="P96" i="43" a="1"/>
  <c r="P96" i="43" s="1"/>
  <c r="O96" i="43" a="1"/>
  <c r="O96" i="43" s="1"/>
  <c r="N96" i="43" a="1"/>
  <c r="N96" i="43" s="1"/>
  <c r="M96" i="43" a="1"/>
  <c r="M96" i="43" s="1"/>
  <c r="L96" i="43" a="1"/>
  <c r="L96" i="43" s="1"/>
  <c r="K96" i="43" a="1"/>
  <c r="K96" i="43" s="1"/>
  <c r="J96" i="43" a="1"/>
  <c r="J96" i="43" s="1"/>
  <c r="I96" i="43" a="1"/>
  <c r="I96" i="43" s="1"/>
  <c r="H96" i="43" a="1"/>
  <c r="H96" i="43" s="1"/>
  <c r="G96" i="43" a="1"/>
  <c r="G96" i="43" s="1"/>
  <c r="F96" i="43" a="1"/>
  <c r="F96" i="43" s="1"/>
  <c r="E96" i="43" a="1"/>
  <c r="E96" i="43" s="1"/>
  <c r="D96" i="43" a="1"/>
  <c r="D96" i="43" s="1"/>
  <c r="R88" i="43" a="1"/>
  <c r="R88" i="43" s="1"/>
  <c r="Q88" i="43" a="1"/>
  <c r="Q88" i="43" s="1"/>
  <c r="P88" i="43" a="1"/>
  <c r="P88" i="43" s="1"/>
  <c r="O88" i="43" a="1"/>
  <c r="O88" i="43" s="1"/>
  <c r="N88" i="43" a="1"/>
  <c r="N88" i="43" s="1"/>
  <c r="M88" i="43" a="1"/>
  <c r="M88" i="43" s="1"/>
  <c r="L88" i="43" a="1"/>
  <c r="L88" i="43" s="1"/>
  <c r="K88" i="43" a="1"/>
  <c r="K88" i="43" s="1"/>
  <c r="J88" i="43" a="1"/>
  <c r="J88" i="43" s="1"/>
  <c r="I88" i="43" a="1"/>
  <c r="I88" i="43" s="1"/>
  <c r="H88" i="43" a="1"/>
  <c r="H88" i="43" s="1"/>
  <c r="G88" i="43" a="1"/>
  <c r="G88" i="43" s="1"/>
  <c r="F88" i="43" a="1"/>
  <c r="F88" i="43" s="1"/>
  <c r="E88" i="43" a="1"/>
  <c r="E88" i="43" s="1"/>
  <c r="D88" i="43" a="1"/>
  <c r="D88" i="43" s="1"/>
  <c r="R80" i="43" a="1"/>
  <c r="R80" i="43" s="1"/>
  <c r="Q80" i="43" a="1"/>
  <c r="Q80" i="43" s="1"/>
  <c r="P80" i="43" a="1"/>
  <c r="P80" i="43" s="1"/>
  <c r="O80" i="43" a="1"/>
  <c r="O80" i="43" s="1"/>
  <c r="N80" i="43" a="1"/>
  <c r="N80" i="43" s="1"/>
  <c r="M80" i="43" a="1"/>
  <c r="M80" i="43" s="1"/>
  <c r="L80" i="43" a="1"/>
  <c r="L80" i="43" s="1"/>
  <c r="K80" i="43" a="1"/>
  <c r="K80" i="43" s="1"/>
  <c r="J80" i="43" a="1"/>
  <c r="J80" i="43" s="1"/>
  <c r="I80" i="43" a="1"/>
  <c r="I80" i="43" s="1"/>
  <c r="H80" i="43" a="1"/>
  <c r="H80" i="43" s="1"/>
  <c r="G80" i="43" a="1"/>
  <c r="G80" i="43" s="1"/>
  <c r="F80" i="43" a="1"/>
  <c r="F80" i="43" s="1"/>
  <c r="E80" i="43" a="1"/>
  <c r="E80" i="43" s="1"/>
  <c r="D80" i="43" a="1"/>
  <c r="D80" i="43" s="1"/>
  <c r="R72" i="43" a="1"/>
  <c r="R72" i="43" s="1"/>
  <c r="Q72" i="43" a="1"/>
  <c r="Q72" i="43" s="1"/>
  <c r="P72" i="43" a="1"/>
  <c r="P72" i="43" s="1"/>
  <c r="O72" i="43" a="1"/>
  <c r="O72" i="43" s="1"/>
  <c r="N72" i="43" a="1"/>
  <c r="N72" i="43" s="1"/>
  <c r="M72" i="43" a="1"/>
  <c r="M72" i="43" s="1"/>
  <c r="L72" i="43" a="1"/>
  <c r="L72" i="43" s="1"/>
  <c r="K72" i="43" a="1"/>
  <c r="K72" i="43" s="1"/>
  <c r="J72" i="43" a="1"/>
  <c r="J72" i="43" s="1"/>
  <c r="I72" i="43" a="1"/>
  <c r="I72" i="43" s="1"/>
  <c r="H72" i="43" a="1"/>
  <c r="H72" i="43" s="1"/>
  <c r="G72" i="43" a="1"/>
  <c r="G72" i="43" s="1"/>
  <c r="F72" i="43" a="1"/>
  <c r="F72" i="43" s="1"/>
  <c r="E72" i="43" a="1"/>
  <c r="E72" i="43" s="1"/>
  <c r="D72" i="43" a="1"/>
  <c r="D72" i="43" s="1"/>
  <c r="R64" i="43" a="1"/>
  <c r="R64" i="43" s="1"/>
  <c r="Q64" i="43" a="1"/>
  <c r="Q64" i="43" s="1"/>
  <c r="P64" i="43" a="1"/>
  <c r="P64" i="43" s="1"/>
  <c r="O64" i="43" a="1"/>
  <c r="O64" i="43" s="1"/>
  <c r="N64" i="43" a="1"/>
  <c r="N64" i="43" s="1"/>
  <c r="M64" i="43" a="1"/>
  <c r="M64" i="43" s="1"/>
  <c r="L64" i="43" a="1"/>
  <c r="L64" i="43" s="1"/>
  <c r="K64" i="43" a="1"/>
  <c r="K64" i="43" s="1"/>
  <c r="J64" i="43" a="1"/>
  <c r="J64" i="43" s="1"/>
  <c r="I64" i="43" a="1"/>
  <c r="I64" i="43" s="1"/>
  <c r="H64" i="43" a="1"/>
  <c r="H64" i="43" s="1"/>
  <c r="G64" i="43" a="1"/>
  <c r="G64" i="43" s="1"/>
  <c r="F64" i="43" a="1"/>
  <c r="F64" i="43" s="1"/>
  <c r="E64" i="43" a="1"/>
  <c r="E64" i="43" s="1"/>
  <c r="D64" i="43" a="1"/>
  <c r="D64" i="43" s="1"/>
  <c r="R56" i="43" a="1"/>
  <c r="R56" i="43" s="1"/>
  <c r="Q56" i="43" a="1"/>
  <c r="Q56" i="43" s="1"/>
  <c r="P56" i="43" a="1"/>
  <c r="P56" i="43" s="1"/>
  <c r="O56" i="43" a="1"/>
  <c r="O56" i="43" s="1"/>
  <c r="N56" i="43" a="1"/>
  <c r="N56" i="43" s="1"/>
  <c r="M56" i="43" a="1"/>
  <c r="M56" i="43" s="1"/>
  <c r="L56" i="43" a="1"/>
  <c r="L56" i="43" s="1"/>
  <c r="K56" i="43" a="1"/>
  <c r="K56" i="43" s="1"/>
  <c r="J56" i="43" a="1"/>
  <c r="J56" i="43" s="1"/>
  <c r="I56" i="43" a="1"/>
  <c r="I56" i="43" s="1"/>
  <c r="H56" i="43" a="1"/>
  <c r="H56" i="43" s="1"/>
  <c r="G56" i="43" a="1"/>
  <c r="G56" i="43" s="1"/>
  <c r="F56" i="43" a="1"/>
  <c r="F56" i="43" s="1"/>
  <c r="E56" i="43" a="1"/>
  <c r="E56" i="43" s="1"/>
  <c r="D56" i="43" a="1"/>
  <c r="D56" i="43" s="1"/>
  <c r="R48" i="43" a="1"/>
  <c r="R48" i="43" s="1"/>
  <c r="Q48" i="43" a="1"/>
  <c r="Q48" i="43" s="1"/>
  <c r="P48" i="43" a="1"/>
  <c r="P48" i="43" s="1"/>
  <c r="O48" i="43" a="1"/>
  <c r="O48" i="43" s="1"/>
  <c r="N48" i="43" a="1"/>
  <c r="N48" i="43" s="1"/>
  <c r="M48" i="43" a="1"/>
  <c r="M48" i="43" s="1"/>
  <c r="L48" i="43" a="1"/>
  <c r="L48" i="43" s="1"/>
  <c r="K48" i="43" a="1"/>
  <c r="K48" i="43" s="1"/>
  <c r="J48" i="43" a="1"/>
  <c r="J48" i="43" s="1"/>
  <c r="I48" i="43" a="1"/>
  <c r="I48" i="43" s="1"/>
  <c r="H48" i="43" a="1"/>
  <c r="H48" i="43" s="1"/>
  <c r="G48" i="43" a="1"/>
  <c r="G48" i="43" s="1"/>
  <c r="F48" i="43" a="1"/>
  <c r="F48" i="43" s="1"/>
  <c r="E48" i="43" a="1"/>
  <c r="E48" i="43" s="1"/>
  <c r="D48" i="43" a="1"/>
  <c r="D48" i="43" s="1"/>
  <c r="R40" i="43" a="1"/>
  <c r="R40" i="43" s="1"/>
  <c r="Q40" i="43" a="1"/>
  <c r="Q40" i="43" s="1"/>
  <c r="P40" i="43" a="1"/>
  <c r="P40" i="43" s="1"/>
  <c r="O40" i="43" a="1"/>
  <c r="O40" i="43" s="1"/>
  <c r="N40" i="43" a="1"/>
  <c r="N40" i="43" s="1"/>
  <c r="M40" i="43" a="1"/>
  <c r="M40" i="43" s="1"/>
  <c r="L40" i="43" a="1"/>
  <c r="L40" i="43" s="1"/>
  <c r="K40" i="43" a="1"/>
  <c r="K40" i="43" s="1"/>
  <c r="J40" i="43" a="1"/>
  <c r="J40" i="43" s="1"/>
  <c r="I40" i="43" a="1"/>
  <c r="I40" i="43" s="1"/>
  <c r="H40" i="43" a="1"/>
  <c r="H40" i="43" s="1"/>
  <c r="G40" i="43" a="1"/>
  <c r="G40" i="43" s="1"/>
  <c r="F40" i="43" a="1"/>
  <c r="F40" i="43" s="1"/>
  <c r="E40" i="43" a="1"/>
  <c r="E40" i="43" s="1"/>
  <c r="D40" i="43" a="1"/>
  <c r="D40" i="43" s="1"/>
  <c r="R32" i="43" a="1"/>
  <c r="R32" i="43" s="1"/>
  <c r="Q32" i="43" a="1"/>
  <c r="Q32" i="43" s="1"/>
  <c r="P32" i="43" a="1"/>
  <c r="P32" i="43" s="1"/>
  <c r="O32" i="43" a="1"/>
  <c r="O32" i="43" s="1"/>
  <c r="N32" i="43" a="1"/>
  <c r="N32" i="43" s="1"/>
  <c r="M32" i="43" a="1"/>
  <c r="M32" i="43" s="1"/>
  <c r="L32" i="43" a="1"/>
  <c r="L32" i="43" s="1"/>
  <c r="K32" i="43" a="1"/>
  <c r="K32" i="43" s="1"/>
  <c r="J32" i="43" a="1"/>
  <c r="J32" i="43" s="1"/>
  <c r="I32" i="43" a="1"/>
  <c r="I32" i="43" s="1"/>
  <c r="H32" i="43" a="1"/>
  <c r="H32" i="43" s="1"/>
  <c r="G32" i="43" a="1"/>
  <c r="G32" i="43" s="1"/>
  <c r="F32" i="43" a="1"/>
  <c r="F32" i="43" s="1"/>
  <c r="E32" i="43" a="1"/>
  <c r="E32" i="43" s="1"/>
  <c r="D32" i="43" a="1"/>
  <c r="D32" i="43" s="1"/>
  <c r="R24" i="43" a="1"/>
  <c r="R24" i="43" s="1"/>
  <c r="Q24" i="43" a="1"/>
  <c r="Q24" i="43" s="1"/>
  <c r="P24" i="43" a="1"/>
  <c r="P24" i="43" s="1"/>
  <c r="O24" i="43" a="1"/>
  <c r="O24" i="43" s="1"/>
  <c r="N24" i="43" a="1"/>
  <c r="N24" i="43" s="1"/>
  <c r="M24" i="43" a="1"/>
  <c r="M24" i="43" s="1"/>
  <c r="L24" i="43" a="1"/>
  <c r="L24" i="43" s="1"/>
  <c r="K24" i="43" a="1"/>
  <c r="K24" i="43" s="1"/>
  <c r="J24" i="43" a="1"/>
  <c r="J24" i="43" s="1"/>
  <c r="I24" i="43" a="1"/>
  <c r="I24" i="43" s="1"/>
  <c r="H24" i="43" a="1"/>
  <c r="H24" i="43" s="1"/>
  <c r="G24" i="43" a="1"/>
  <c r="G24" i="43" s="1"/>
  <c r="F24" i="43" a="1"/>
  <c r="F24" i="43" s="1"/>
  <c r="E24" i="43" a="1"/>
  <c r="E24" i="43" s="1"/>
  <c r="D24" i="43" a="1"/>
  <c r="D24" i="43" s="1"/>
  <c r="R16" i="43" a="1"/>
  <c r="R16" i="43" s="1"/>
  <c r="Q16" i="43" a="1"/>
  <c r="Q16" i="43" s="1"/>
  <c r="P16" i="43" a="1"/>
  <c r="P16" i="43" s="1"/>
  <c r="O16" i="43" a="1"/>
  <c r="O16" i="43" s="1"/>
  <c r="N16" i="43" a="1"/>
  <c r="N16" i="43" s="1"/>
  <c r="M16" i="43" a="1"/>
  <c r="M16" i="43" s="1"/>
  <c r="L16" i="43" a="1"/>
  <c r="L16" i="43" s="1"/>
  <c r="K16" i="43" a="1"/>
  <c r="K16" i="43" s="1"/>
  <c r="J16" i="43" a="1"/>
  <c r="J16" i="43" s="1"/>
  <c r="I16" i="43" a="1"/>
  <c r="I16" i="43" s="1"/>
  <c r="H16" i="43" a="1"/>
  <c r="H16" i="43" s="1"/>
  <c r="G16" i="43" a="1"/>
  <c r="G16" i="43" s="1"/>
  <c r="F16" i="43" a="1"/>
  <c r="F16" i="43" s="1"/>
  <c r="E16" i="43" a="1"/>
  <c r="E16" i="43" s="1"/>
  <c r="D16" i="43" a="1"/>
  <c r="D16" i="43" s="1"/>
  <c r="R8" i="43" a="1"/>
  <c r="R8" i="43" s="1"/>
  <c r="Q8" i="43" a="1"/>
  <c r="Q8" i="43" s="1"/>
  <c r="P8" i="43" a="1"/>
  <c r="P8" i="43" s="1"/>
  <c r="O8" i="43" a="1"/>
  <c r="O8" i="43" s="1"/>
  <c r="N8" i="43" a="1"/>
  <c r="N8" i="43" s="1"/>
  <c r="M8" i="43" a="1"/>
  <c r="M8" i="43" s="1"/>
  <c r="L8" i="43" a="1"/>
  <c r="L8" i="43" s="1"/>
  <c r="K8" i="43" a="1"/>
  <c r="K8" i="43" s="1"/>
  <c r="J8" i="43" a="1"/>
  <c r="J8" i="43" s="1"/>
  <c r="I8" i="43" a="1"/>
  <c r="I8" i="43" s="1"/>
  <c r="H8" i="43" a="1"/>
  <c r="H8" i="43" s="1"/>
  <c r="G8" i="43" a="1"/>
  <c r="G8" i="43" s="1"/>
  <c r="F8" i="43" a="1"/>
  <c r="F8" i="43" s="1"/>
  <c r="E8" i="43" a="1"/>
  <c r="E8" i="43" s="1"/>
  <c r="D8" i="43" a="1"/>
  <c r="D8" i="43" s="1"/>
  <c r="C36" i="43"/>
  <c r="A36" i="43"/>
  <c r="B36" i="43"/>
  <c r="D7" i="43" l="1" a="1"/>
  <c r="D7" i="43" s="1"/>
  <c r="E7" i="43" a="1"/>
  <c r="E7" i="43" s="1"/>
  <c r="F7" i="43" a="1"/>
  <c r="F7" i="43" s="1"/>
  <c r="G7" i="43" a="1"/>
  <c r="G7" i="43" s="1"/>
  <c r="H7" i="43" a="1"/>
  <c r="H7" i="43" s="1"/>
  <c r="I7" i="43" a="1"/>
  <c r="I7" i="43" s="1"/>
  <c r="J7" i="43" a="1"/>
  <c r="J7" i="43" s="1"/>
  <c r="K7" i="43" a="1"/>
  <c r="K7" i="43" s="1"/>
  <c r="L7" i="43" a="1"/>
  <c r="L7" i="43" s="1"/>
  <c r="M7" i="43" a="1"/>
  <c r="M7" i="43" s="1"/>
  <c r="N7" i="43" a="1"/>
  <c r="N7" i="43" s="1"/>
  <c r="O7" i="43" a="1"/>
  <c r="O7" i="43" s="1"/>
  <c r="P7" i="43" a="1"/>
  <c r="P7" i="43" s="1"/>
  <c r="Q7" i="43" a="1"/>
  <c r="Q7" i="43" s="1"/>
  <c r="R7" i="43" a="1"/>
  <c r="R7" i="43" s="1"/>
  <c r="S7" i="43" l="1"/>
  <c r="S8" i="43"/>
  <c r="S9" i="43"/>
  <c r="A2" i="43"/>
  <c r="B31" i="43"/>
  <c r="B32" i="43" s="1"/>
  <c r="B33" i="43" s="1"/>
  <c r="B23" i="43"/>
  <c r="B24" i="43" s="1"/>
  <c r="B25" i="43" s="1"/>
  <c r="B15" i="43"/>
  <c r="B16" i="43" s="1"/>
  <c r="B17" i="43" s="1"/>
  <c r="R1" i="47" l="1"/>
  <c r="C3" i="43"/>
  <c r="C4" i="43" s="1"/>
  <c r="C5" i="43" s="1"/>
  <c r="C6" i="43" s="1"/>
  <c r="A3" i="47" l="1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A13" i="47" l="1"/>
  <c r="A23" i="47" l="1"/>
  <c r="A33" i="47" l="1"/>
  <c r="A43" i="47" l="1"/>
  <c r="A53" i="47" l="1"/>
  <c r="A63" i="47" l="1"/>
  <c r="A70" i="47" l="1"/>
  <c r="B13" i="44"/>
  <c r="B12" i="44"/>
  <c r="B11" i="44"/>
  <c r="B10" i="44"/>
  <c r="B9" i="44"/>
  <c r="B8" i="44"/>
  <c r="B7" i="44"/>
  <c r="B6" i="44"/>
  <c r="B2" i="44"/>
  <c r="C1" i="44"/>
  <c r="C13" i="44" s="1"/>
  <c r="B3" i="44" l="1"/>
  <c r="D1" i="44"/>
  <c r="D10" i="44" s="1"/>
  <c r="A77" i="47"/>
  <c r="D9" i="44"/>
  <c r="D11" i="44"/>
  <c r="D1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D2" i="44" l="1"/>
  <c r="A84" i="47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D4" i="44" l="1"/>
  <c r="D5" i="44"/>
  <c r="D3" i="44"/>
  <c r="A91" i="47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A98" i="47" l="1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G5" i="44" l="1"/>
  <c r="G3" i="44"/>
  <c r="G4" i="44"/>
  <c r="H10" i="44"/>
  <c r="H6" i="44"/>
  <c r="H12" i="44"/>
  <c r="H8" i="44"/>
  <c r="H2" i="44"/>
  <c r="I1" i="44"/>
  <c r="H13" i="44"/>
  <c r="H11" i="44"/>
  <c r="H9" i="44"/>
  <c r="H7" i="44"/>
  <c r="H4" i="44" l="1"/>
  <c r="H5" i="44"/>
  <c r="H3" i="44"/>
  <c r="I12" i="44"/>
  <c r="I10" i="44"/>
  <c r="I8" i="44"/>
  <c r="I6" i="44"/>
  <c r="I2" i="44"/>
  <c r="I13" i="44"/>
  <c r="I11" i="44"/>
  <c r="I9" i="44"/>
  <c r="I7" i="44"/>
  <c r="J1" i="44"/>
  <c r="I4" i="44" l="1"/>
  <c r="I5" i="44"/>
  <c r="I3" i="44"/>
  <c r="K1" i="44"/>
  <c r="J9" i="44"/>
  <c r="J13" i="44"/>
  <c r="J11" i="44"/>
  <c r="J7" i="44"/>
  <c r="J10" i="44"/>
  <c r="J2" i="44"/>
  <c r="J12" i="44"/>
  <c r="J8" i="44"/>
  <c r="J6" i="44"/>
  <c r="B2" i="43" l="1"/>
  <c r="C10" i="43"/>
  <c r="K13" i="44"/>
  <c r="K11" i="44"/>
  <c r="K9" i="44"/>
  <c r="K7" i="44"/>
  <c r="K12" i="44"/>
  <c r="K10" i="44"/>
  <c r="K8" i="44"/>
  <c r="K6" i="44"/>
  <c r="K2" i="44"/>
  <c r="J5" i="44"/>
  <c r="J3" i="44"/>
  <c r="J4" i="44"/>
  <c r="D15" i="43" l="1" a="1"/>
  <c r="D15" i="43" s="1"/>
  <c r="C18" i="43"/>
  <c r="C11" i="43"/>
  <c r="C12" i="43" s="1"/>
  <c r="C13" i="43" s="1"/>
  <c r="C14" i="43" s="1"/>
  <c r="A10" i="43"/>
  <c r="B10" i="43"/>
  <c r="B3" i="43"/>
  <c r="B4" i="43" s="1"/>
  <c r="B5" i="43" s="1"/>
  <c r="B6" i="43" s="1"/>
  <c r="B7" i="43" s="1"/>
  <c r="B8" i="43" s="1"/>
  <c r="B9" i="43" s="1"/>
  <c r="A3" i="43"/>
  <c r="A4" i="43" s="1"/>
  <c r="A5" i="43" s="1"/>
  <c r="A6" i="43" s="1"/>
  <c r="A7" i="43" s="1"/>
  <c r="A8" i="43" s="1"/>
  <c r="A9" i="43" s="1"/>
  <c r="K5" i="44"/>
  <c r="E119" i="43" s="1" a="1"/>
  <c r="E119" i="43" s="1"/>
  <c r="K3" i="44"/>
  <c r="K4" i="44"/>
  <c r="O111" i="43" l="1" a="1"/>
  <c r="O111" i="43" s="1"/>
  <c r="N79" i="43" a="1"/>
  <c r="N79" i="43" s="1"/>
  <c r="N135" i="43" a="1"/>
  <c r="N135" i="43" s="1"/>
  <c r="G71" i="43" a="1"/>
  <c r="G71" i="43" s="1"/>
  <c r="P95" i="43" a="1"/>
  <c r="P95" i="43" s="1"/>
  <c r="L63" i="43" a="1"/>
  <c r="L63" i="43" s="1"/>
  <c r="O23" i="43" a="1"/>
  <c r="O23" i="43" s="1"/>
  <c r="Q23" i="43" a="1"/>
  <c r="Q23" i="43" s="1"/>
  <c r="H159" i="43" a="1"/>
  <c r="H159" i="43" s="1"/>
  <c r="H95" i="43" a="1"/>
  <c r="H95" i="43" s="1"/>
  <c r="P167" i="43" a="1"/>
  <c r="P167" i="43" s="1"/>
  <c r="P159" i="43" a="1"/>
  <c r="P159" i="43" s="1"/>
  <c r="R151" i="43" a="1"/>
  <c r="R151" i="43" s="1"/>
  <c r="H207" i="43" a="1"/>
  <c r="H207" i="43" s="1"/>
  <c r="L111" i="43" a="1"/>
  <c r="L111" i="43" s="1"/>
  <c r="I167" i="43" a="1"/>
  <c r="I167" i="43" s="1"/>
  <c r="F47" i="43" a="1"/>
  <c r="F47" i="43" s="1"/>
  <c r="L23" i="43" a="1"/>
  <c r="L23" i="43" s="1"/>
  <c r="H191" i="43" a="1"/>
  <c r="H191" i="43" s="1"/>
  <c r="G199" i="43" a="1"/>
  <c r="G199" i="43" s="1"/>
  <c r="E111" i="43" a="1"/>
  <c r="E111" i="43" s="1"/>
  <c r="H111" i="43" a="1"/>
  <c r="H111" i="43" s="1"/>
  <c r="E135" i="43" a="1"/>
  <c r="E135" i="43" s="1"/>
  <c r="O151" i="43" a="1"/>
  <c r="O151" i="43" s="1"/>
  <c r="N15" i="43" a="1"/>
  <c r="N15" i="43" s="1"/>
  <c r="G151" i="43" a="1"/>
  <c r="G151" i="43" s="1"/>
  <c r="I199" i="43" a="1"/>
  <c r="I199" i="43" s="1"/>
  <c r="J151" i="43" a="1"/>
  <c r="J151" i="43" s="1"/>
  <c r="K63" i="43" a="1"/>
  <c r="K63" i="43" s="1"/>
  <c r="F135" i="43" a="1"/>
  <c r="F135" i="43" s="1"/>
  <c r="K87" i="43" a="1"/>
  <c r="K87" i="43" s="1"/>
  <c r="R63" i="43" a="1"/>
  <c r="R63" i="43" s="1"/>
  <c r="M191" i="43" a="1"/>
  <c r="M191" i="43" s="1"/>
  <c r="O87" i="43" a="1"/>
  <c r="O87" i="43" s="1"/>
  <c r="H63" i="43" a="1"/>
  <c r="H63" i="43" s="1"/>
  <c r="H47" i="43" a="1"/>
  <c r="H47" i="43" s="1"/>
  <c r="J23" i="43" a="1"/>
  <c r="J23" i="43" s="1"/>
  <c r="K135" i="43" a="1"/>
  <c r="K135" i="43" s="1"/>
  <c r="N23" i="43" a="1"/>
  <c r="N23" i="43" s="1"/>
  <c r="M47" i="43" a="1"/>
  <c r="M47" i="43" s="1"/>
  <c r="J95" i="43" a="1"/>
  <c r="J95" i="43" s="1"/>
  <c r="N47" i="43" a="1"/>
  <c r="N47" i="43" s="1"/>
  <c r="F159" i="43" a="1"/>
  <c r="F159" i="43" s="1"/>
  <c r="K167" i="43" a="1"/>
  <c r="K167" i="43" s="1"/>
  <c r="R23" i="43" a="1"/>
  <c r="R23" i="43" s="1"/>
  <c r="F175" i="43" a="1"/>
  <c r="F175" i="43" s="1"/>
  <c r="J47" i="43" a="1"/>
  <c r="J47" i="43" s="1"/>
  <c r="I119" i="43" a="1"/>
  <c r="I119" i="43" s="1"/>
  <c r="L207" i="43" a="1"/>
  <c r="L207" i="43" s="1"/>
  <c r="K183" i="43" a="1"/>
  <c r="K183" i="43" s="1"/>
  <c r="M55" i="43" a="1"/>
  <c r="M55" i="43" s="1"/>
  <c r="O31" i="43" a="1"/>
  <c r="O31" i="43" s="1"/>
  <c r="H183" i="43" a="1"/>
  <c r="H183" i="43" s="1"/>
  <c r="P55" i="43" a="1"/>
  <c r="P55" i="43" s="1"/>
  <c r="G191" i="43" a="1"/>
  <c r="G191" i="43" s="1"/>
  <c r="L31" i="43" a="1"/>
  <c r="L31" i="43" s="1"/>
  <c r="E95" i="43" a="1"/>
  <c r="E95" i="43" s="1"/>
  <c r="P111" i="43" a="1"/>
  <c r="P111" i="43" s="1"/>
  <c r="Q63" i="43" a="1"/>
  <c r="Q63" i="43" s="1"/>
  <c r="D79" i="43" a="1"/>
  <c r="D79" i="43" s="1"/>
  <c r="N31" i="43" a="1"/>
  <c r="N31" i="43" s="1"/>
  <c r="N119" i="43" a="1"/>
  <c r="N119" i="43" s="1"/>
  <c r="N127" i="43" a="1"/>
  <c r="N127" i="43" s="1"/>
  <c r="D159" i="43" a="1"/>
  <c r="D159" i="43" s="1"/>
  <c r="G207" i="43" a="1"/>
  <c r="G207" i="43" s="1"/>
  <c r="J127" i="43" a="1"/>
  <c r="J127" i="43" s="1"/>
  <c r="D87" i="43" a="1"/>
  <c r="D87" i="43" s="1"/>
  <c r="Q135" i="43" a="1"/>
  <c r="Q135" i="43" s="1"/>
  <c r="G119" i="43" a="1"/>
  <c r="G119" i="43" s="1"/>
  <c r="G55" i="43" a="1"/>
  <c r="G55" i="43" s="1"/>
  <c r="F191" i="43" a="1"/>
  <c r="F191" i="43" s="1"/>
  <c r="E47" i="43" a="1"/>
  <c r="E47" i="43" s="1"/>
  <c r="I63" i="43" a="1"/>
  <c r="I63" i="43" s="1"/>
  <c r="G95" i="43" a="1"/>
  <c r="G95" i="43" s="1"/>
  <c r="I55" i="43" a="1"/>
  <c r="I55" i="43" s="1"/>
  <c r="D183" i="43" a="1"/>
  <c r="D183" i="43" s="1"/>
  <c r="L15" i="43" a="1"/>
  <c r="L15" i="43" s="1"/>
  <c r="O143" i="43" a="1"/>
  <c r="O143" i="43" s="1"/>
  <c r="R95" i="43" a="1"/>
  <c r="R95" i="43" s="1"/>
  <c r="I127" i="43" a="1"/>
  <c r="I127" i="43" s="1"/>
  <c r="N55" i="43" a="1"/>
  <c r="N55" i="43" s="1"/>
  <c r="E127" i="43" a="1"/>
  <c r="E127" i="43" s="1"/>
  <c r="L79" i="43" a="1"/>
  <c r="L79" i="43" s="1"/>
  <c r="G167" i="43" a="1"/>
  <c r="G167" i="43" s="1"/>
  <c r="D47" i="43" a="1"/>
  <c r="D47" i="43" s="1"/>
  <c r="P199" i="43" a="1"/>
  <c r="P199" i="43" s="1"/>
  <c r="M87" i="43" a="1"/>
  <c r="M87" i="43" s="1"/>
  <c r="F95" i="43" a="1"/>
  <c r="F95" i="43" s="1"/>
  <c r="E143" i="43" a="1"/>
  <c r="E143" i="43" s="1"/>
  <c r="P31" i="43" a="1"/>
  <c r="P31" i="43" s="1"/>
  <c r="K151" i="43" a="1"/>
  <c r="K151" i="43" s="1"/>
  <c r="P175" i="43" a="1"/>
  <c r="P175" i="43" s="1"/>
  <c r="Q159" i="43" a="1"/>
  <c r="Q159" i="43" s="1"/>
  <c r="L183" i="43" a="1"/>
  <c r="L183" i="43" s="1"/>
  <c r="H151" i="43" a="1"/>
  <c r="H151" i="43" s="1"/>
  <c r="R15" i="43" a="1"/>
  <c r="R15" i="43" s="1"/>
  <c r="H119" i="43" a="1"/>
  <c r="H119" i="43" s="1"/>
  <c r="N175" i="43" a="1"/>
  <c r="N175" i="43" s="1"/>
  <c r="N191" i="43" a="1"/>
  <c r="N191" i="43" s="1"/>
  <c r="N207" i="43" a="1"/>
  <c r="N207" i="43" s="1"/>
  <c r="N71" i="43" a="1"/>
  <c r="N71" i="43" s="1"/>
  <c r="K31" i="43" a="1"/>
  <c r="K31" i="43" s="1"/>
  <c r="K143" i="43" a="1"/>
  <c r="K143" i="43" s="1"/>
  <c r="H15" i="43" a="1"/>
  <c r="H15" i="43" s="1"/>
  <c r="K119" i="43" a="1"/>
  <c r="K119" i="43" s="1"/>
  <c r="D191" i="43" a="1"/>
  <c r="D191" i="43" s="1"/>
  <c r="K47" i="43" a="1"/>
  <c r="K47" i="43" s="1"/>
  <c r="R175" i="43" a="1"/>
  <c r="R175" i="43" s="1"/>
  <c r="D111" i="43" a="1"/>
  <c r="D111" i="43" s="1"/>
  <c r="N95" i="43" a="1"/>
  <c r="N95" i="43" s="1"/>
  <c r="L135" i="43" a="1"/>
  <c r="L135" i="43" s="1"/>
  <c r="D199" i="43" a="1"/>
  <c r="D199" i="43" s="1"/>
  <c r="E151" i="43" a="1"/>
  <c r="E151" i="43" s="1"/>
  <c r="H31" i="43" a="1"/>
  <c r="H31" i="43" s="1"/>
  <c r="L191" i="43" a="1"/>
  <c r="L191" i="43" s="1"/>
  <c r="Q111" i="43" a="1"/>
  <c r="Q111" i="43" s="1"/>
  <c r="G183" i="43" a="1"/>
  <c r="G183" i="43" s="1"/>
  <c r="E191" i="43" a="1"/>
  <c r="E191" i="43" s="1"/>
  <c r="R47" i="43" a="1"/>
  <c r="R47" i="43" s="1"/>
  <c r="L103" i="43" a="1"/>
  <c r="L103" i="43" s="1"/>
  <c r="Q55" i="43" a="1"/>
  <c r="Q55" i="43" s="1"/>
  <c r="R135" i="43" a="1"/>
  <c r="R135" i="43" s="1"/>
  <c r="Q151" i="43" a="1"/>
  <c r="Q151" i="43" s="1"/>
  <c r="E55" i="43" a="1"/>
  <c r="E55" i="43" s="1"/>
  <c r="R191" i="43" a="1"/>
  <c r="R191" i="43" s="1"/>
  <c r="N167" i="43" a="1"/>
  <c r="N167" i="43" s="1"/>
  <c r="F207" i="43" a="1"/>
  <c r="F207" i="43" s="1"/>
  <c r="P47" i="43" a="1"/>
  <c r="P47" i="43" s="1"/>
  <c r="G135" i="43" a="1"/>
  <c r="G135" i="43" s="1"/>
  <c r="L159" i="43" a="1"/>
  <c r="L159" i="43" s="1"/>
  <c r="J199" i="43" a="1"/>
  <c r="J199" i="43" s="1"/>
  <c r="H135" i="43" a="1"/>
  <c r="H135" i="43" s="1"/>
  <c r="N151" i="43" a="1"/>
  <c r="N151" i="43" s="1"/>
  <c r="Q103" i="43" a="1"/>
  <c r="Q103" i="43" s="1"/>
  <c r="I15" i="43" a="1"/>
  <c r="I15" i="43" s="1"/>
  <c r="F55" i="43" a="1"/>
  <c r="F55" i="43" s="1"/>
  <c r="G87" i="43" a="1"/>
  <c r="G87" i="43" s="1"/>
  <c r="I47" i="43" a="1"/>
  <c r="I47" i="43" s="1"/>
  <c r="J103" i="43" a="1"/>
  <c r="J103" i="43" s="1"/>
  <c r="M79" i="43" a="1"/>
  <c r="M79" i="43" s="1"/>
  <c r="Q31" i="43" a="1"/>
  <c r="Q31" i="43" s="1"/>
  <c r="K71" i="43" a="1"/>
  <c r="K71" i="43" s="1"/>
  <c r="D119" i="43" a="1"/>
  <c r="D119" i="43" s="1"/>
  <c r="J191" i="43" a="1"/>
  <c r="J191" i="43" s="1"/>
  <c r="H199" i="43" a="1"/>
  <c r="H199" i="43" s="1"/>
  <c r="L175" i="43" a="1"/>
  <c r="L175" i="43" s="1"/>
  <c r="E79" i="43" a="1"/>
  <c r="E79" i="43" s="1"/>
  <c r="L47" i="43" a="1"/>
  <c r="L47" i="43" s="1"/>
  <c r="O135" i="43" a="1"/>
  <c r="O135" i="43" s="1"/>
  <c r="O71" i="43" a="1"/>
  <c r="O71" i="43" s="1"/>
  <c r="P23" i="43" a="1"/>
  <c r="P23" i="43" s="1"/>
  <c r="D31" i="43" a="1"/>
  <c r="D31" i="43" s="1"/>
  <c r="N143" i="43" a="1"/>
  <c r="N143" i="43" s="1"/>
  <c r="M151" i="43" a="1"/>
  <c r="M151" i="43" s="1"/>
  <c r="F15" i="43" a="1"/>
  <c r="F15" i="43" s="1"/>
  <c r="G47" i="43" a="1"/>
  <c r="G47" i="43" s="1"/>
  <c r="R79" i="43" a="1"/>
  <c r="R79" i="43" s="1"/>
  <c r="P103" i="43" a="1"/>
  <c r="P103" i="43" s="1"/>
  <c r="M159" i="43" a="1"/>
  <c r="M159" i="43" s="1"/>
  <c r="I31" i="43" a="1"/>
  <c r="I31" i="43" s="1"/>
  <c r="O79" i="43" a="1"/>
  <c r="O79" i="43" s="1"/>
  <c r="M207" i="43" a="1"/>
  <c r="M207" i="43" s="1"/>
  <c r="M127" i="43" a="1"/>
  <c r="M127" i="43" s="1"/>
  <c r="P143" i="43" a="1"/>
  <c r="P143" i="43" s="1"/>
  <c r="P135" i="43" a="1"/>
  <c r="P135" i="43" s="1"/>
  <c r="Q183" i="43" a="1"/>
  <c r="Q183" i="43" s="1"/>
  <c r="Q207" i="43" a="1"/>
  <c r="Q207" i="43" s="1"/>
  <c r="I151" i="43" a="1"/>
  <c r="I151" i="43" s="1"/>
  <c r="F71" i="43" a="1"/>
  <c r="F71" i="43" s="1"/>
  <c r="G31" i="43" a="1"/>
  <c r="G31" i="43" s="1"/>
  <c r="I87" i="43" a="1"/>
  <c r="I87" i="43" s="1"/>
  <c r="L151" i="43" a="1"/>
  <c r="L151" i="43" s="1"/>
  <c r="P207" i="43" a="1"/>
  <c r="P207" i="43" s="1"/>
  <c r="F79" i="43" a="1"/>
  <c r="F79" i="43" s="1"/>
  <c r="M119" i="43" a="1"/>
  <c r="M119" i="43" s="1"/>
  <c r="I135" i="43" a="1"/>
  <c r="I135" i="43" s="1"/>
  <c r="J111" i="43" a="1"/>
  <c r="J111" i="43" s="1"/>
  <c r="Q15" i="43" a="1"/>
  <c r="Q15" i="43" s="1"/>
  <c r="G103" i="43" a="1"/>
  <c r="G103" i="43" s="1"/>
  <c r="E15" i="43" a="1"/>
  <c r="E15" i="43" s="1"/>
  <c r="P15" i="43" a="1"/>
  <c r="P15" i="43" s="1"/>
  <c r="O199" i="43" a="1"/>
  <c r="O199" i="43" s="1"/>
  <c r="K23" i="43" a="1"/>
  <c r="K23" i="43" s="1"/>
  <c r="M15" i="43" a="1"/>
  <c r="M15" i="43" s="1"/>
  <c r="F183" i="43" a="1"/>
  <c r="F183" i="43" s="1"/>
  <c r="K127" i="43" a="1"/>
  <c r="K127" i="43" s="1"/>
  <c r="N63" i="43" a="1"/>
  <c r="N63" i="43" s="1"/>
  <c r="Q143" i="43" a="1"/>
  <c r="Q143" i="43" s="1"/>
  <c r="P119" i="43" a="1"/>
  <c r="P119" i="43" s="1"/>
  <c r="N183" i="43" a="1"/>
  <c r="N183" i="43" s="1"/>
  <c r="L87" i="43" a="1"/>
  <c r="L87" i="43" s="1"/>
  <c r="P151" i="43" a="1"/>
  <c r="P151" i="43" s="1"/>
  <c r="H143" i="43" a="1"/>
  <c r="H143" i="43" s="1"/>
  <c r="G111" i="43" a="1"/>
  <c r="G111" i="43" s="1"/>
  <c r="G23" i="43" a="1"/>
  <c r="G23" i="43" s="1"/>
  <c r="J183" i="43" a="1"/>
  <c r="J183" i="43" s="1"/>
  <c r="Q191" i="43" a="1"/>
  <c r="Q191" i="43" s="1"/>
  <c r="I95" i="43" a="1"/>
  <c r="I95" i="43" s="1"/>
  <c r="Q95" i="43" a="1"/>
  <c r="Q95" i="43" s="1"/>
  <c r="H127" i="43" a="1"/>
  <c r="H127" i="43" s="1"/>
  <c r="F151" i="43" a="1"/>
  <c r="F151" i="43" s="1"/>
  <c r="O191" i="43" a="1"/>
  <c r="O191" i="43" s="1"/>
  <c r="P127" i="43" a="1"/>
  <c r="P127" i="43" s="1"/>
  <c r="N87" i="43" a="1"/>
  <c r="N87" i="43" s="1"/>
  <c r="F23" i="43" a="1"/>
  <c r="F23" i="43" s="1"/>
  <c r="I23" i="43" a="1"/>
  <c r="I23" i="43" s="1"/>
  <c r="F111" i="43" a="1"/>
  <c r="F111" i="43" s="1"/>
  <c r="I143" i="43" a="1"/>
  <c r="I143" i="43" s="1"/>
  <c r="R55" i="43" a="1"/>
  <c r="R55" i="43" s="1"/>
  <c r="L71" i="43" a="1"/>
  <c r="L71" i="43" s="1"/>
  <c r="H79" i="43" a="1"/>
  <c r="H79" i="43" s="1"/>
  <c r="N159" i="43" a="1"/>
  <c r="N159" i="43" s="1"/>
  <c r="R159" i="43" a="1"/>
  <c r="R159" i="43" s="1"/>
  <c r="K55" i="43" a="1"/>
  <c r="K55" i="43" s="1"/>
  <c r="N199" i="43" a="1"/>
  <c r="N199" i="43" s="1"/>
  <c r="D167" i="43" a="1"/>
  <c r="D167" i="43" s="1"/>
  <c r="I183" i="43" a="1"/>
  <c r="I183" i="43" s="1"/>
  <c r="I159" i="43" a="1"/>
  <c r="I159" i="43" s="1"/>
  <c r="K199" i="43" a="1"/>
  <c r="K199" i="43" s="1"/>
  <c r="R167" i="43" a="1"/>
  <c r="R167" i="43" s="1"/>
  <c r="P183" i="43" a="1"/>
  <c r="P183" i="43" s="1"/>
  <c r="D63" i="43" a="1"/>
  <c r="D63" i="43" s="1"/>
  <c r="H55" i="43" a="1"/>
  <c r="H55" i="43" s="1"/>
  <c r="G143" i="43" a="1"/>
  <c r="G143" i="43" s="1"/>
  <c r="H175" i="43" a="1"/>
  <c r="H175" i="43" s="1"/>
  <c r="F103" i="43" a="1"/>
  <c r="F103" i="43" s="1"/>
  <c r="O175" i="43" a="1"/>
  <c r="O175" i="43" s="1"/>
  <c r="J15" i="43" a="1"/>
  <c r="J15" i="43" s="1"/>
  <c r="I103" i="43" a="1"/>
  <c r="I103" i="43" s="1"/>
  <c r="O167" i="43" a="1"/>
  <c r="O167" i="43" s="1"/>
  <c r="Q175" i="43" a="1"/>
  <c r="Q175" i="43" s="1"/>
  <c r="O103" i="43" a="1"/>
  <c r="O103" i="43" s="1"/>
  <c r="L127" i="43" a="1"/>
  <c r="L127" i="43" s="1"/>
  <c r="K111" i="43" a="1"/>
  <c r="K111" i="43" s="1"/>
  <c r="O63" i="43" a="1"/>
  <c r="O63" i="43" s="1"/>
  <c r="J71" i="43" a="1"/>
  <c r="J71" i="43" s="1"/>
  <c r="R71" i="43" a="1"/>
  <c r="R71" i="43" s="1"/>
  <c r="J143" i="43" a="1"/>
  <c r="J143" i="43" s="1"/>
  <c r="O55" i="43" a="1"/>
  <c r="O55" i="43" s="1"/>
  <c r="H167" i="43" a="1"/>
  <c r="H167" i="43" s="1"/>
  <c r="E87" i="43" a="1"/>
  <c r="E87" i="43" s="1"/>
  <c r="M63" i="43" a="1"/>
  <c r="M63" i="43" s="1"/>
  <c r="E183" i="43" a="1"/>
  <c r="E183" i="43" s="1"/>
  <c r="R207" i="43" a="1"/>
  <c r="R207" i="43" s="1"/>
  <c r="M143" i="43" a="1"/>
  <c r="M143" i="43" s="1"/>
  <c r="G175" i="43" a="1"/>
  <c r="G175" i="43" s="1"/>
  <c r="G127" i="43" a="1"/>
  <c r="G127" i="43" s="1"/>
  <c r="I207" i="43" a="1"/>
  <c r="I207" i="43" s="1"/>
  <c r="D23" i="43" a="1"/>
  <c r="D23" i="43" s="1"/>
  <c r="M135" i="43" a="1"/>
  <c r="M135" i="43" s="1"/>
  <c r="F119" i="43" a="1"/>
  <c r="F119" i="43" s="1"/>
  <c r="K175" i="43" a="1"/>
  <c r="K175" i="43" s="1"/>
  <c r="M71" i="43" a="1"/>
  <c r="M71" i="43" s="1"/>
  <c r="K207" i="43" a="1"/>
  <c r="K207" i="43" s="1"/>
  <c r="F87" i="43" a="1"/>
  <c r="F87" i="43" s="1"/>
  <c r="L55" i="43" a="1"/>
  <c r="L55" i="43" s="1"/>
  <c r="E103" i="43" a="1"/>
  <c r="E103" i="43" s="1"/>
  <c r="R199" i="43" a="1"/>
  <c r="R199" i="43" s="1"/>
  <c r="K103" i="43" a="1"/>
  <c r="K103" i="43" s="1"/>
  <c r="E63" i="43" a="1"/>
  <c r="E63" i="43" s="1"/>
  <c r="K15" i="43" a="1"/>
  <c r="K15" i="43" s="1"/>
  <c r="Q47" i="43" a="1"/>
  <c r="Q47" i="43" s="1"/>
  <c r="J31" i="43" a="1"/>
  <c r="J31" i="43" s="1"/>
  <c r="K95" i="43" a="1"/>
  <c r="K95" i="43" s="1"/>
  <c r="J167" i="43" a="1"/>
  <c r="J167" i="43" s="1"/>
  <c r="D143" i="43" a="1"/>
  <c r="D143" i="43" s="1"/>
  <c r="J207" i="43" a="1"/>
  <c r="J207" i="43" s="1"/>
  <c r="O95" i="43" a="1"/>
  <c r="O95" i="43" s="1"/>
  <c r="P87" i="43" a="1"/>
  <c r="P87" i="43" s="1"/>
  <c r="J119" i="43" a="1"/>
  <c r="J119" i="43" s="1"/>
  <c r="Q71" i="43" a="1"/>
  <c r="Q71" i="43" s="1"/>
  <c r="J135" i="43" a="1"/>
  <c r="J135" i="43" s="1"/>
  <c r="R87" i="43" a="1"/>
  <c r="R87" i="43" s="1"/>
  <c r="J175" i="43" a="1"/>
  <c r="J175" i="43" s="1"/>
  <c r="L143" i="43" a="1"/>
  <c r="L143" i="43" s="1"/>
  <c r="G63" i="43" a="1"/>
  <c r="G63" i="43" s="1"/>
  <c r="O127" i="43" a="1"/>
  <c r="O127" i="43" s="1"/>
  <c r="R103" i="43" a="1"/>
  <c r="R103" i="43" s="1"/>
  <c r="Q167" i="43" a="1"/>
  <c r="Q167" i="43" s="1"/>
  <c r="G15" i="43" a="1"/>
  <c r="G15" i="43" s="1"/>
  <c r="O47" i="43" a="1"/>
  <c r="O47" i="43" s="1"/>
  <c r="Q79" i="43" a="1"/>
  <c r="Q79" i="43" s="1"/>
  <c r="G159" i="43" a="1"/>
  <c r="G159" i="43" s="1"/>
  <c r="E71" i="43" a="1"/>
  <c r="E71" i="43" s="1"/>
  <c r="O159" i="43" a="1"/>
  <c r="O159" i="43" s="1"/>
  <c r="D207" i="43" a="1"/>
  <c r="D207" i="43" s="1"/>
  <c r="M103" i="43" a="1"/>
  <c r="M103" i="43" s="1"/>
  <c r="I79" i="43" a="1"/>
  <c r="I79" i="43" s="1"/>
  <c r="M183" i="43" a="1"/>
  <c r="M183" i="43" s="1"/>
  <c r="E175" i="43" a="1"/>
  <c r="E175" i="43" s="1"/>
  <c r="D103" i="43" a="1"/>
  <c r="D103" i="43" s="1"/>
  <c r="D175" i="43" a="1"/>
  <c r="D175" i="43" s="1"/>
  <c r="D127" i="43" a="1"/>
  <c r="D127" i="43" s="1"/>
  <c r="E167" i="43" a="1"/>
  <c r="E167" i="43" s="1"/>
  <c r="F199" i="43" a="1"/>
  <c r="F199" i="43" s="1"/>
  <c r="D71" i="43" a="1"/>
  <c r="D71" i="43" s="1"/>
  <c r="O15" i="43" a="1"/>
  <c r="O15" i="43" s="1"/>
  <c r="R127" i="43" a="1"/>
  <c r="R127" i="43" s="1"/>
  <c r="L199" i="43" a="1"/>
  <c r="L199" i="43" s="1"/>
  <c r="M175" i="43" a="1"/>
  <c r="M175" i="43" s="1"/>
  <c r="Q199" i="43" a="1"/>
  <c r="Q199" i="43" s="1"/>
  <c r="J87" i="43" a="1"/>
  <c r="J87" i="43" s="1"/>
  <c r="R143" i="43" a="1"/>
  <c r="R143" i="43" s="1"/>
  <c r="Q119" i="43" a="1"/>
  <c r="Q119" i="43" s="1"/>
  <c r="E159" i="43" a="1"/>
  <c r="E159" i="43" s="1"/>
  <c r="O207" i="43" a="1"/>
  <c r="O207" i="43" s="1"/>
  <c r="P191" i="43" a="1"/>
  <c r="P191" i="43" s="1"/>
  <c r="O119" i="43" a="1"/>
  <c r="O119" i="43" s="1"/>
  <c r="I71" i="43" a="1"/>
  <c r="I71" i="43" s="1"/>
  <c r="I111" i="43" a="1"/>
  <c r="I111" i="43" s="1"/>
  <c r="D55" i="43" a="1"/>
  <c r="D55" i="43" s="1"/>
  <c r="D95" i="43" a="1"/>
  <c r="D95" i="43" s="1"/>
  <c r="R119" i="43" a="1"/>
  <c r="R119" i="43" s="1"/>
  <c r="K159" i="43" a="1"/>
  <c r="K159" i="43" s="1"/>
  <c r="R111" i="43" a="1"/>
  <c r="R111" i="43" s="1"/>
  <c r="E207" i="43" a="1"/>
  <c r="E207" i="43" s="1"/>
  <c r="L167" i="43" a="1"/>
  <c r="L167" i="43" s="1"/>
  <c r="P71" i="43" a="1"/>
  <c r="P71" i="43" s="1"/>
  <c r="R31" i="43" a="1"/>
  <c r="R31" i="43" s="1"/>
  <c r="R183" i="43" a="1"/>
  <c r="R183" i="43" s="1"/>
  <c r="E23" i="43" a="1"/>
  <c r="E23" i="43" s="1"/>
  <c r="M167" i="43" a="1"/>
  <c r="M167" i="43" s="1"/>
  <c r="M199" i="43" a="1"/>
  <c r="M199" i="43" s="1"/>
  <c r="O183" i="43" a="1"/>
  <c r="O183" i="43" s="1"/>
  <c r="Q127" i="43" a="1"/>
  <c r="Q127" i="43" s="1"/>
  <c r="H87" i="43" a="1"/>
  <c r="H87" i="43" s="1"/>
  <c r="J63" i="43" a="1"/>
  <c r="J63" i="43" s="1"/>
  <c r="L119" i="43" a="1"/>
  <c r="L119" i="43" s="1"/>
  <c r="P63" i="43" a="1"/>
  <c r="P63" i="43" s="1"/>
  <c r="D135" i="43" a="1"/>
  <c r="D135" i="43" s="1"/>
  <c r="K191" i="43" a="1"/>
  <c r="K191" i="43" s="1"/>
  <c r="M23" i="43" a="1"/>
  <c r="M23" i="43" s="1"/>
  <c r="F31" i="43" a="1"/>
  <c r="F31" i="43" s="1"/>
  <c r="S24" i="43"/>
  <c r="J55" i="43" a="1"/>
  <c r="J55" i="43" s="1"/>
  <c r="H103" i="43" a="1"/>
  <c r="H103" i="43" s="1"/>
  <c r="F63" i="43" a="1"/>
  <c r="F63" i="43" s="1"/>
  <c r="K79" i="43" a="1"/>
  <c r="K79" i="43" s="1"/>
  <c r="M31" i="43" a="1"/>
  <c r="M31" i="43" s="1"/>
  <c r="F127" i="43" a="1"/>
  <c r="F127" i="43" s="1"/>
  <c r="I175" i="43" a="1"/>
  <c r="I175" i="43" s="1"/>
  <c r="N103" i="43" a="1"/>
  <c r="N103" i="43" s="1"/>
  <c r="L95" i="43" a="1"/>
  <c r="L95" i="43" s="1"/>
  <c r="I191" i="43" a="1"/>
  <c r="I191" i="43" s="1"/>
  <c r="H71" i="43" a="1"/>
  <c r="H71" i="43" s="1"/>
  <c r="M111" i="43" a="1"/>
  <c r="M111" i="43" s="1"/>
  <c r="J79" i="43" a="1"/>
  <c r="J79" i="43" s="1"/>
  <c r="H23" i="43" a="1"/>
  <c r="H23" i="43" s="1"/>
  <c r="N111" i="43" a="1"/>
  <c r="N111" i="43" s="1"/>
  <c r="J159" i="43" a="1"/>
  <c r="J159" i="43" s="1"/>
  <c r="F167" i="43" a="1"/>
  <c r="F167" i="43" s="1"/>
  <c r="M95" i="43" a="1"/>
  <c r="M95" i="43" s="1"/>
  <c r="P79" i="43" a="1"/>
  <c r="P79" i="43" s="1"/>
  <c r="F143" i="43" a="1"/>
  <c r="F143" i="43" s="1"/>
  <c r="E199" i="43" a="1"/>
  <c r="E199" i="43" s="1"/>
  <c r="D151" i="43" a="1"/>
  <c r="D151" i="43" s="1"/>
  <c r="S151" i="43" s="1"/>
  <c r="Q87" i="43" a="1"/>
  <c r="Q87" i="43" s="1"/>
  <c r="E31" i="43" a="1"/>
  <c r="E31" i="43" s="1"/>
  <c r="G79" i="43" a="1"/>
  <c r="G79" i="43" s="1"/>
  <c r="C19" i="43"/>
  <c r="C26" i="43"/>
  <c r="B18" i="43"/>
  <c r="A18" i="43"/>
  <c r="B11" i="43"/>
  <c r="A11" i="43"/>
  <c r="B12" i="43"/>
  <c r="B13" i="43" s="1"/>
  <c r="B14" i="43" s="1"/>
  <c r="S135" i="43" l="1"/>
  <c r="S15" i="43"/>
  <c r="S65" i="43"/>
  <c r="S89" i="43"/>
  <c r="S120" i="43"/>
  <c r="S145" i="43"/>
  <c r="S96" i="43"/>
  <c r="S71" i="43"/>
  <c r="S64" i="43"/>
  <c r="S103" i="43"/>
  <c r="S25" i="43"/>
  <c r="S48" i="43"/>
  <c r="S208" i="43"/>
  <c r="S201" i="43"/>
  <c r="S176" i="43"/>
  <c r="S31" i="43"/>
  <c r="S16" i="43"/>
  <c r="S17" i="43"/>
  <c r="S111" i="43"/>
  <c r="S72" i="43"/>
  <c r="S128" i="43"/>
  <c r="S161" i="43"/>
  <c r="S200" i="43"/>
  <c r="S175" i="43"/>
  <c r="S185" i="43"/>
  <c r="S112" i="43"/>
  <c r="S81" i="43"/>
  <c r="S49" i="43"/>
  <c r="S137" i="43"/>
  <c r="S47" i="43"/>
  <c r="S183" i="43"/>
  <c r="S80" i="43"/>
  <c r="S192" i="43"/>
  <c r="S159" i="43"/>
  <c r="S129" i="43"/>
  <c r="S97" i="43"/>
  <c r="S168" i="43"/>
  <c r="S152" i="43"/>
  <c r="S127" i="43"/>
  <c r="S207" i="43"/>
  <c r="S121" i="43"/>
  <c r="S33" i="43"/>
  <c r="S63" i="43"/>
  <c r="S73" i="43"/>
  <c r="S167" i="43"/>
  <c r="S136" i="43"/>
  <c r="S113" i="43"/>
  <c r="S56" i="43"/>
  <c r="S119" i="43"/>
  <c r="S88" i="43"/>
  <c r="S199" i="43"/>
  <c r="S191" i="43"/>
  <c r="S153" i="43"/>
  <c r="S209" i="43"/>
  <c r="S32" i="43"/>
  <c r="S79" i="43"/>
  <c r="S57" i="43"/>
  <c r="S184" i="43"/>
  <c r="S95" i="43"/>
  <c r="S55" i="43"/>
  <c r="S160" i="43"/>
  <c r="S169" i="43"/>
  <c r="S143" i="43"/>
  <c r="S23" i="43"/>
  <c r="S177" i="43"/>
  <c r="S105" i="43"/>
  <c r="S144" i="43"/>
  <c r="S104" i="43"/>
  <c r="S87" i="43"/>
  <c r="S193" i="43"/>
  <c r="A12" i="43"/>
  <c r="A13" i="43" s="1"/>
  <c r="A14" i="43" s="1"/>
  <c r="A15" i="43" s="1"/>
  <c r="A16" i="43" s="1"/>
  <c r="A17" i="43" s="1"/>
  <c r="C27" i="43"/>
  <c r="C34" i="43"/>
  <c r="A26" i="43"/>
  <c r="B26" i="43"/>
  <c r="B19" i="43"/>
  <c r="C20" i="43"/>
  <c r="A19" i="43"/>
  <c r="B20" i="43" l="1"/>
  <c r="C21" i="43"/>
  <c r="A20" i="43"/>
  <c r="C35" i="43"/>
  <c r="C42" i="43"/>
  <c r="A34" i="43"/>
  <c r="B34" i="43"/>
  <c r="C28" i="43"/>
  <c r="B27" i="43"/>
  <c r="A27" i="43"/>
  <c r="B28" i="43" l="1"/>
  <c r="A28" i="43"/>
  <c r="C29" i="43"/>
  <c r="B35" i="43"/>
  <c r="A35" i="43"/>
  <c r="A21" i="43"/>
  <c r="B21" i="43"/>
  <c r="C22" i="43"/>
  <c r="C43" i="43"/>
  <c r="C50" i="43"/>
  <c r="A42" i="43"/>
  <c r="B42" i="43"/>
  <c r="C51" i="43" l="1"/>
  <c r="A50" i="43"/>
  <c r="B50" i="43"/>
  <c r="C58" i="43"/>
  <c r="B22" i="43"/>
  <c r="A22" i="43"/>
  <c r="A23" i="43" s="1"/>
  <c r="A24" i="43" s="1"/>
  <c r="A25" i="43" s="1"/>
  <c r="B43" i="43"/>
  <c r="C44" i="43"/>
  <c r="A43" i="43"/>
  <c r="C30" i="43"/>
  <c r="A29" i="43"/>
  <c r="B29" i="43"/>
  <c r="C37" i="43"/>
  <c r="C38" i="43" l="1"/>
  <c r="N39" i="43" s="1" a="1"/>
  <c r="N39" i="43" s="1"/>
  <c r="B37" i="43"/>
  <c r="A37" i="43"/>
  <c r="A44" i="43"/>
  <c r="C45" i="43"/>
  <c r="B44" i="43"/>
  <c r="A30" i="43"/>
  <c r="A31" i="43" s="1"/>
  <c r="A32" i="43" s="1"/>
  <c r="A33" i="43" s="1"/>
  <c r="B30" i="43"/>
  <c r="B58" i="43"/>
  <c r="C66" i="43"/>
  <c r="A58" i="43"/>
  <c r="C59" i="43"/>
  <c r="B51" i="43"/>
  <c r="C52" i="43"/>
  <c r="A51" i="43"/>
  <c r="O39" i="43" l="1" a="1"/>
  <c r="O39" i="43" s="1"/>
  <c r="M39" i="43" a="1"/>
  <c r="M39" i="43" s="1"/>
  <c r="P39" i="43" a="1"/>
  <c r="P39" i="43" s="1"/>
  <c r="D39" i="43" a="1"/>
  <c r="D39" i="43" s="1"/>
  <c r="R39" i="43" a="1"/>
  <c r="R39" i="43" s="1"/>
  <c r="F39" i="43" a="1"/>
  <c r="F39" i="43" s="1"/>
  <c r="G39" i="43" a="1"/>
  <c r="G39" i="43" s="1"/>
  <c r="I39" i="43" a="1"/>
  <c r="I39" i="43" s="1"/>
  <c r="K39" i="43" a="1"/>
  <c r="K39" i="43" s="1"/>
  <c r="Q39" i="43" a="1"/>
  <c r="Q39" i="43" s="1"/>
  <c r="L39" i="43" a="1"/>
  <c r="L39" i="43" s="1"/>
  <c r="J39" i="43" a="1"/>
  <c r="J39" i="43" s="1"/>
  <c r="E39" i="43" a="1"/>
  <c r="E39" i="43" s="1"/>
  <c r="H39" i="43" a="1"/>
  <c r="H39" i="43" s="1"/>
  <c r="A52" i="43"/>
  <c r="C53" i="43"/>
  <c r="B52" i="43"/>
  <c r="C67" i="43"/>
  <c r="B66" i="43"/>
  <c r="C74" i="43"/>
  <c r="A66" i="43"/>
  <c r="A59" i="43"/>
  <c r="C60" i="43"/>
  <c r="B59" i="43"/>
  <c r="C46" i="43"/>
  <c r="B45" i="43"/>
  <c r="A45" i="43"/>
  <c r="B38" i="43"/>
  <c r="B39" i="43" s="1"/>
  <c r="B40" i="43" s="1"/>
  <c r="B41" i="43" s="1"/>
  <c r="A38" i="43"/>
  <c r="A39" i="43" s="1"/>
  <c r="A40" i="43" s="1"/>
  <c r="A41" i="43" s="1"/>
  <c r="S41" i="43" l="1"/>
  <c r="S40" i="43"/>
  <c r="S39" i="43"/>
  <c r="B46" i="43"/>
  <c r="B47" i="43" s="1"/>
  <c r="B48" i="43" s="1"/>
  <c r="B49" i="43" s="1"/>
  <c r="A46" i="43"/>
  <c r="A47" i="43" s="1"/>
  <c r="A48" i="43" s="1"/>
  <c r="A49" i="43" s="1"/>
  <c r="B67" i="43"/>
  <c r="A67" i="43"/>
  <c r="C68" i="43"/>
  <c r="B74" i="43"/>
  <c r="A74" i="43"/>
  <c r="C82" i="43"/>
  <c r="C75" i="43"/>
  <c r="A53" i="43"/>
  <c r="C54" i="43"/>
  <c r="B53" i="43"/>
  <c r="A60" i="43"/>
  <c r="C61" i="43"/>
  <c r="B60" i="43"/>
  <c r="B75" i="43" l="1"/>
  <c r="A75" i="43"/>
  <c r="C76" i="43"/>
  <c r="C90" i="43"/>
  <c r="A82" i="43"/>
  <c r="C83" i="43"/>
  <c r="B82" i="43"/>
  <c r="A68" i="43"/>
  <c r="C69" i="43"/>
  <c r="B68" i="43"/>
  <c r="B54" i="43"/>
  <c r="B55" i="43" s="1"/>
  <c r="B56" i="43" s="1"/>
  <c r="B57" i="43" s="1"/>
  <c r="A54" i="43"/>
  <c r="A55" i="43" s="1"/>
  <c r="A56" i="43" s="1"/>
  <c r="A57" i="43" s="1"/>
  <c r="C62" i="43"/>
  <c r="B61" i="43"/>
  <c r="A61" i="43"/>
  <c r="A62" i="43" l="1"/>
  <c r="A63" i="43" s="1"/>
  <c r="A64" i="43" s="1"/>
  <c r="A65" i="43" s="1"/>
  <c r="B62" i="43"/>
  <c r="B63" i="43" s="1"/>
  <c r="B64" i="43" s="1"/>
  <c r="B65" i="43" s="1"/>
  <c r="B69" i="43"/>
  <c r="A69" i="43"/>
  <c r="C70" i="43"/>
  <c r="C77" i="43"/>
  <c r="B76" i="43"/>
  <c r="A76" i="43"/>
  <c r="C91" i="43"/>
  <c r="C98" i="43"/>
  <c r="A90" i="43"/>
  <c r="B90" i="43"/>
  <c r="B83" i="43"/>
  <c r="A83" i="43"/>
  <c r="C84" i="43"/>
  <c r="A98" i="43" l="1"/>
  <c r="C106" i="43"/>
  <c r="C99" i="43"/>
  <c r="B98" i="43"/>
  <c r="C78" i="43"/>
  <c r="B77" i="43"/>
  <c r="A77" i="43"/>
  <c r="C85" i="43"/>
  <c r="B84" i="43"/>
  <c r="A84" i="43"/>
  <c r="A91" i="43"/>
  <c r="B91" i="43"/>
  <c r="C92" i="43"/>
  <c r="A70" i="43"/>
  <c r="A71" i="43" s="1"/>
  <c r="A72" i="43" s="1"/>
  <c r="A73" i="43" s="1"/>
  <c r="B70" i="43"/>
  <c r="B71" i="43" s="1"/>
  <c r="B72" i="43" s="1"/>
  <c r="B73" i="43" s="1"/>
  <c r="B92" i="43" l="1"/>
  <c r="A92" i="43"/>
  <c r="C93" i="43"/>
  <c r="B78" i="43"/>
  <c r="B79" i="43" s="1"/>
  <c r="B80" i="43" s="1"/>
  <c r="B81" i="43" s="1"/>
  <c r="A78" i="43"/>
  <c r="A79" i="43" s="1"/>
  <c r="A80" i="43" s="1"/>
  <c r="A81" i="43" s="1"/>
  <c r="C86" i="43"/>
  <c r="A85" i="43"/>
  <c r="B85" i="43"/>
  <c r="C100" i="43"/>
  <c r="B99" i="43"/>
  <c r="A99" i="43"/>
  <c r="C107" i="43"/>
  <c r="B106" i="43"/>
  <c r="C114" i="43"/>
  <c r="A106" i="43"/>
  <c r="B114" i="43" l="1"/>
  <c r="C122" i="43"/>
  <c r="A114" i="43"/>
  <c r="C115" i="43"/>
  <c r="C94" i="43"/>
  <c r="B93" i="43"/>
  <c r="A93" i="43"/>
  <c r="C108" i="43"/>
  <c r="B107" i="43"/>
  <c r="A107" i="43"/>
  <c r="A86" i="43"/>
  <c r="A87" i="43" s="1"/>
  <c r="A88" i="43" s="1"/>
  <c r="A89" i="43" s="1"/>
  <c r="B86" i="43"/>
  <c r="B87" i="43" s="1"/>
  <c r="B88" i="43" s="1"/>
  <c r="B89" i="43" s="1"/>
  <c r="C101" i="43"/>
  <c r="B100" i="43"/>
  <c r="A100" i="43"/>
  <c r="A115" i="43" l="1"/>
  <c r="C116" i="43"/>
  <c r="B115" i="43"/>
  <c r="B101" i="43"/>
  <c r="A101" i="43"/>
  <c r="C102" i="43"/>
  <c r="A94" i="43"/>
  <c r="A95" i="43" s="1"/>
  <c r="A96" i="43" s="1"/>
  <c r="A97" i="43" s="1"/>
  <c r="B94" i="43"/>
  <c r="B95" i="43" s="1"/>
  <c r="B96" i="43" s="1"/>
  <c r="B97" i="43" s="1"/>
  <c r="C130" i="43"/>
  <c r="A122" i="43"/>
  <c r="C123" i="43"/>
  <c r="B122" i="43"/>
  <c r="A108" i="43"/>
  <c r="C109" i="43"/>
  <c r="B108" i="43"/>
  <c r="A109" i="43" l="1"/>
  <c r="C110" i="43"/>
  <c r="B109" i="43"/>
  <c r="C124" i="43"/>
  <c r="B123" i="43"/>
  <c r="A123" i="43"/>
  <c r="A102" i="43"/>
  <c r="A103" i="43" s="1"/>
  <c r="A104" i="43" s="1"/>
  <c r="A105" i="43" s="1"/>
  <c r="B102" i="43"/>
  <c r="B103" i="43" s="1"/>
  <c r="B104" i="43" s="1"/>
  <c r="B105" i="43" s="1"/>
  <c r="B116" i="43"/>
  <c r="A116" i="43"/>
  <c r="C117" i="43"/>
  <c r="C131" i="43"/>
  <c r="C138" i="43"/>
  <c r="A130" i="43"/>
  <c r="B130" i="43"/>
  <c r="A131" i="43" l="1"/>
  <c r="C132" i="43"/>
  <c r="B131" i="43"/>
  <c r="A124" i="43"/>
  <c r="C125" i="43"/>
  <c r="B124" i="43"/>
  <c r="A117" i="43"/>
  <c r="C118" i="43"/>
  <c r="B117" i="43"/>
  <c r="B110" i="43"/>
  <c r="B111" i="43" s="1"/>
  <c r="B112" i="43" s="1"/>
  <c r="B113" i="43" s="1"/>
  <c r="A110" i="43"/>
  <c r="A111" i="43" s="1"/>
  <c r="A112" i="43" s="1"/>
  <c r="A113" i="43" s="1"/>
  <c r="B138" i="43"/>
  <c r="C146" i="43"/>
  <c r="A138" i="43"/>
  <c r="C139" i="43"/>
  <c r="A146" i="43" l="1"/>
  <c r="C147" i="43"/>
  <c r="B146" i="43"/>
  <c r="C154" i="43"/>
  <c r="B118" i="43"/>
  <c r="B119" i="43" s="1"/>
  <c r="B120" i="43" s="1"/>
  <c r="B121" i="43" s="1"/>
  <c r="A118" i="43"/>
  <c r="A119" i="43" s="1"/>
  <c r="A120" i="43" s="1"/>
  <c r="A121" i="43" s="1"/>
  <c r="A125" i="43"/>
  <c r="B125" i="43"/>
  <c r="C126" i="43"/>
  <c r="A139" i="43"/>
  <c r="C140" i="43"/>
  <c r="B139" i="43"/>
  <c r="B132" i="43"/>
  <c r="A132" i="43"/>
  <c r="C133" i="43"/>
  <c r="A133" i="43" l="1"/>
  <c r="B133" i="43"/>
  <c r="C134" i="43"/>
  <c r="A126" i="43"/>
  <c r="A127" i="43" s="1"/>
  <c r="A128" i="43" s="1"/>
  <c r="A129" i="43" s="1"/>
  <c r="B126" i="43"/>
  <c r="B127" i="43" s="1"/>
  <c r="B128" i="43" s="1"/>
  <c r="B129" i="43" s="1"/>
  <c r="A140" i="43"/>
  <c r="C141" i="43"/>
  <c r="B140" i="43"/>
  <c r="C148" i="43"/>
  <c r="B147" i="43"/>
  <c r="A147" i="43"/>
  <c r="A154" i="43"/>
  <c r="C155" i="43"/>
  <c r="B154" i="43"/>
  <c r="C162" i="43"/>
  <c r="C170" i="43" l="1"/>
  <c r="C163" i="43"/>
  <c r="B162" i="43"/>
  <c r="A162" i="43"/>
  <c r="A134" i="43"/>
  <c r="A135" i="43" s="1"/>
  <c r="A136" i="43" s="1"/>
  <c r="A137" i="43" s="1"/>
  <c r="B134" i="43"/>
  <c r="B135" i="43" s="1"/>
  <c r="B136" i="43" s="1"/>
  <c r="B137" i="43" s="1"/>
  <c r="B155" i="43"/>
  <c r="A155" i="43"/>
  <c r="C156" i="43"/>
  <c r="B148" i="43"/>
  <c r="A148" i="43"/>
  <c r="C149" i="43"/>
  <c r="C142" i="43"/>
  <c r="B141" i="43"/>
  <c r="A141" i="43"/>
  <c r="A149" i="43" l="1"/>
  <c r="C150" i="43"/>
  <c r="B149" i="43"/>
  <c r="A163" i="43"/>
  <c r="C164" i="43"/>
  <c r="B163" i="43"/>
  <c r="B142" i="43"/>
  <c r="B143" i="43" s="1"/>
  <c r="B144" i="43" s="1"/>
  <c r="B145" i="43" s="1"/>
  <c r="A142" i="43"/>
  <c r="A143" i="43" s="1"/>
  <c r="A144" i="43" s="1"/>
  <c r="A145" i="43" s="1"/>
  <c r="C157" i="43"/>
  <c r="B156" i="43"/>
  <c r="A156" i="43"/>
  <c r="C171" i="43"/>
  <c r="A170" i="43"/>
  <c r="B170" i="43"/>
  <c r="C178" i="43"/>
  <c r="A171" i="43" l="1"/>
  <c r="C172" i="43"/>
  <c r="B171" i="43"/>
  <c r="C179" i="43"/>
  <c r="B178" i="43"/>
  <c r="A178" i="43"/>
  <c r="C186" i="43"/>
  <c r="B150" i="43"/>
  <c r="B151" i="43" s="1"/>
  <c r="B152" i="43" s="1"/>
  <c r="B153" i="43" s="1"/>
  <c r="A150" i="43"/>
  <c r="A151" i="43" s="1"/>
  <c r="A152" i="43" s="1"/>
  <c r="A153" i="43" s="1"/>
  <c r="B157" i="43"/>
  <c r="A157" i="43"/>
  <c r="C158" i="43"/>
  <c r="C165" i="43"/>
  <c r="B164" i="43"/>
  <c r="A164" i="43"/>
  <c r="B179" i="43" l="1"/>
  <c r="A179" i="43"/>
  <c r="C180" i="43"/>
  <c r="A172" i="43"/>
  <c r="C173" i="43"/>
  <c r="B172" i="43"/>
  <c r="A165" i="43"/>
  <c r="C166" i="43"/>
  <c r="B165" i="43"/>
  <c r="B158" i="43"/>
  <c r="B159" i="43" s="1"/>
  <c r="B160" i="43" s="1"/>
  <c r="B161" i="43" s="1"/>
  <c r="A158" i="43"/>
  <c r="A159" i="43" s="1"/>
  <c r="A160" i="43" s="1"/>
  <c r="A161" i="43" s="1"/>
  <c r="C187" i="43"/>
  <c r="B186" i="43"/>
  <c r="C194" i="43"/>
  <c r="A186" i="43"/>
  <c r="C202" i="43" l="1"/>
  <c r="A194" i="43"/>
  <c r="C195" i="43"/>
  <c r="B194" i="43"/>
  <c r="A173" i="43"/>
  <c r="B173" i="43"/>
  <c r="C174" i="43"/>
  <c r="A166" i="43"/>
  <c r="A167" i="43" s="1"/>
  <c r="A168" i="43" s="1"/>
  <c r="A169" i="43" s="1"/>
  <c r="B166" i="43"/>
  <c r="B167" i="43" s="1"/>
  <c r="B168" i="43" s="1"/>
  <c r="B169" i="43" s="1"/>
  <c r="C181" i="43"/>
  <c r="B180" i="43"/>
  <c r="A180" i="43"/>
  <c r="C188" i="43"/>
  <c r="B187" i="43"/>
  <c r="A187" i="43"/>
  <c r="A174" i="43" l="1"/>
  <c r="A175" i="43" s="1"/>
  <c r="A176" i="43" s="1"/>
  <c r="A177" i="43" s="1"/>
  <c r="B174" i="43"/>
  <c r="B175" i="43" s="1"/>
  <c r="B176" i="43" s="1"/>
  <c r="B177" i="43" s="1"/>
  <c r="C196" i="43"/>
  <c r="B195" i="43"/>
  <c r="A195" i="43"/>
  <c r="C189" i="43"/>
  <c r="B188" i="43"/>
  <c r="A188" i="43"/>
  <c r="C203" i="43"/>
  <c r="B202" i="43"/>
  <c r="A202" i="43"/>
  <c r="B181" i="43"/>
  <c r="A181" i="43"/>
  <c r="C182" i="43"/>
  <c r="A203" i="43" l="1"/>
  <c r="C204" i="43"/>
  <c r="B203" i="43"/>
  <c r="C197" i="43"/>
  <c r="B196" i="43"/>
  <c r="A196" i="43"/>
  <c r="B182" i="43"/>
  <c r="B183" i="43" s="1"/>
  <c r="B184" i="43" s="1"/>
  <c r="B185" i="43" s="1"/>
  <c r="A182" i="43"/>
  <c r="A183" i="43" s="1"/>
  <c r="A184" i="43" s="1"/>
  <c r="A185" i="43" s="1"/>
  <c r="A189" i="43"/>
  <c r="C190" i="43"/>
  <c r="B189" i="43"/>
  <c r="B190" i="43" l="1"/>
  <c r="B191" i="43" s="1"/>
  <c r="B192" i="43" s="1"/>
  <c r="B193" i="43" s="1"/>
  <c r="A190" i="43"/>
  <c r="A191" i="43" s="1"/>
  <c r="A192" i="43" s="1"/>
  <c r="A193" i="43" s="1"/>
  <c r="A197" i="43"/>
  <c r="C198" i="43"/>
  <c r="B197" i="43"/>
  <c r="C205" i="43"/>
  <c r="B204" i="43"/>
  <c r="A204" i="43"/>
  <c r="A198" i="43" l="1"/>
  <c r="A199" i="43" s="1"/>
  <c r="A200" i="43" s="1"/>
  <c r="A201" i="43" s="1"/>
  <c r="B198" i="43"/>
  <c r="B199" i="43" s="1"/>
  <c r="B200" i="43" s="1"/>
  <c r="B201" i="43" s="1"/>
  <c r="A205" i="43"/>
  <c r="B205" i="43"/>
  <c r="C206" i="43"/>
  <c r="A206" i="43" l="1"/>
  <c r="A207" i="43" s="1"/>
  <c r="A208" i="43" s="1"/>
  <c r="A209" i="43" s="1"/>
  <c r="B206" i="43"/>
  <c r="B207" i="43" s="1"/>
  <c r="B208" i="43" s="1"/>
  <c r="B209" i="43" s="1"/>
  <c r="G64" i="47" l="1"/>
  <c r="J56" i="47"/>
  <c r="H36" i="47"/>
  <c r="N101" i="47"/>
  <c r="I36" i="47"/>
  <c r="D101" i="47"/>
  <c r="O26" i="47"/>
  <c r="F87" i="47"/>
  <c r="L56" i="47"/>
  <c r="J87" i="47"/>
  <c r="I73" i="47"/>
  <c r="Q6" i="47"/>
  <c r="E94" i="47"/>
  <c r="O36" i="47"/>
  <c r="M101" i="47"/>
  <c r="F6" i="47"/>
  <c r="K16" i="47"/>
  <c r="O16" i="47"/>
  <c r="L46" i="47"/>
  <c r="K6" i="47"/>
  <c r="G66" i="47"/>
  <c r="O94" i="47"/>
  <c r="E80" i="47"/>
  <c r="O80" i="47"/>
  <c r="Q87" i="47"/>
  <c r="O66" i="47"/>
  <c r="F80" i="47"/>
  <c r="K66" i="47"/>
  <c r="K101" i="47"/>
  <c r="P80" i="47"/>
  <c r="G56" i="47"/>
  <c r="N36" i="47"/>
  <c r="P87" i="47"/>
  <c r="M36" i="47"/>
  <c r="O87" i="47"/>
  <c r="N94" i="47"/>
  <c r="F94" i="47"/>
  <c r="L80" i="47"/>
  <c r="K87" i="47"/>
  <c r="J6" i="47"/>
  <c r="G101" i="47"/>
  <c r="F26" i="47"/>
  <c r="D80" i="47"/>
  <c r="L66" i="47"/>
  <c r="F101" i="47"/>
  <c r="I46" i="47"/>
  <c r="D87" i="47"/>
  <c r="K94" i="47"/>
  <c r="Q56" i="47"/>
  <c r="P56" i="47"/>
  <c r="F36" i="47"/>
  <c r="F56" i="47"/>
  <c r="K36" i="47"/>
  <c r="E56" i="47"/>
  <c r="G73" i="47"/>
  <c r="P6" i="47"/>
  <c r="Q36" i="47"/>
  <c r="L16" i="47"/>
  <c r="K56" i="47"/>
  <c r="N16" i="47"/>
  <c r="M80" i="47"/>
  <c r="N56" i="47"/>
  <c r="P66" i="47"/>
  <c r="N6" i="47"/>
  <c r="E6" i="47"/>
  <c r="P36" i="47"/>
  <c r="D6" i="47"/>
  <c r="G6" i="47"/>
  <c r="H101" i="47"/>
  <c r="J66" i="47"/>
  <c r="M73" i="47"/>
  <c r="P101" i="47"/>
  <c r="H66" i="47"/>
  <c r="O6" i="47"/>
  <c r="N73" i="47"/>
  <c r="E16" i="47"/>
  <c r="H80" i="47"/>
  <c r="L101" i="47"/>
  <c r="I94" i="47"/>
  <c r="G94" i="47"/>
  <c r="E101" i="47"/>
  <c r="I26" i="47"/>
  <c r="E66" i="47"/>
  <c r="I6" i="47"/>
  <c r="E46" i="47"/>
  <c r="L36" i="47"/>
  <c r="I66" i="47"/>
  <c r="J80" i="47"/>
  <c r="F16" i="47"/>
  <c r="K80" i="47"/>
  <c r="E73" i="47"/>
  <c r="Q46" i="47"/>
  <c r="H16" i="47"/>
  <c r="L87" i="47"/>
  <c r="P73" i="47"/>
  <c r="M6" i="47"/>
  <c r="N46" i="47"/>
  <c r="J101" i="47"/>
  <c r="M26" i="47"/>
  <c r="O56" i="47"/>
  <c r="E26" i="47"/>
  <c r="P26" i="47"/>
  <c r="N26" i="47"/>
  <c r="D73" i="47"/>
  <c r="M16" i="47"/>
  <c r="I80" i="47"/>
  <c r="O101" i="47"/>
  <c r="M87" i="47"/>
  <c r="H6" i="47"/>
  <c r="L94" i="47"/>
  <c r="D46" i="47"/>
  <c r="G26" i="47"/>
  <c r="L26" i="47"/>
  <c r="O46" i="47"/>
  <c r="K46" i="47"/>
  <c r="H56" i="47"/>
  <c r="M94" i="47"/>
  <c r="D16" i="47"/>
  <c r="P94" i="47"/>
  <c r="G16" i="47"/>
  <c r="I101" i="47"/>
  <c r="M46" i="47"/>
  <c r="E36" i="47"/>
  <c r="K73" i="47"/>
  <c r="Q80" i="47"/>
  <c r="Q66" i="47"/>
  <c r="Q26" i="47"/>
  <c r="G36" i="47"/>
  <c r="H26" i="47"/>
  <c r="Q94" i="47"/>
  <c r="H73" i="47"/>
  <c r="J16" i="47"/>
  <c r="L73" i="47"/>
  <c r="F46" i="47"/>
  <c r="M66" i="47"/>
  <c r="D36" i="47"/>
  <c r="Q16" i="47"/>
  <c r="J36" i="47"/>
  <c r="J26" i="47"/>
  <c r="G87" i="47"/>
  <c r="H87" i="47"/>
  <c r="J46" i="47"/>
  <c r="G46" i="47"/>
  <c r="M56" i="47"/>
  <c r="H94" i="47"/>
  <c r="Q101" i="47"/>
  <c r="F66" i="47"/>
  <c r="F73" i="47"/>
  <c r="N66" i="47"/>
  <c r="D94" i="47"/>
  <c r="K26" i="47"/>
  <c r="H46" i="47"/>
  <c r="P46" i="47"/>
  <c r="P16" i="47"/>
  <c r="E87" i="47"/>
  <c r="Q73" i="47"/>
  <c r="L6" i="47"/>
  <c r="I87" i="47"/>
  <c r="N87" i="47"/>
  <c r="N80" i="47"/>
  <c r="I16" i="47"/>
  <c r="I56" i="47"/>
  <c r="L65" i="47"/>
  <c r="D26" i="47" l="1"/>
  <c r="F86" i="47"/>
  <c r="J73" i="47"/>
  <c r="P104" i="47"/>
  <c r="J94" i="47"/>
  <c r="Q7" i="47"/>
  <c r="J89" i="47"/>
  <c r="P88" i="47"/>
  <c r="D32" i="47"/>
  <c r="L47" i="47"/>
  <c r="E62" i="47"/>
  <c r="K33" i="47"/>
  <c r="D10" i="47"/>
  <c r="M54" i="47"/>
  <c r="H70" i="47"/>
  <c r="F53" i="47"/>
  <c r="L9" i="47"/>
  <c r="K43" i="47"/>
  <c r="M31" i="47"/>
  <c r="N21" i="47"/>
  <c r="G78" i="47"/>
  <c r="J41" i="47"/>
  <c r="M23" i="47"/>
  <c r="P49" i="47"/>
  <c r="K3" i="47"/>
  <c r="D39" i="47"/>
  <c r="D64" i="47"/>
  <c r="F84" i="47"/>
  <c r="Q34" i="47"/>
  <c r="E33" i="47"/>
  <c r="Q23" i="47"/>
  <c r="H41" i="47"/>
  <c r="E91" i="47"/>
  <c r="J20" i="47"/>
  <c r="M64" i="47"/>
  <c r="O53" i="47"/>
  <c r="N10" i="47"/>
  <c r="R78" i="47"/>
  <c r="M34" i="47"/>
  <c r="H54" i="47"/>
  <c r="D60" i="47"/>
  <c r="L4" i="47"/>
  <c r="O63" i="47"/>
  <c r="Q84" i="47"/>
  <c r="L41" i="47"/>
  <c r="I84" i="47"/>
  <c r="L50" i="47"/>
  <c r="P9" i="47"/>
  <c r="Q43" i="47"/>
  <c r="N63" i="47"/>
  <c r="H53" i="47"/>
  <c r="J77" i="47"/>
  <c r="R34" i="47"/>
  <c r="M39" i="47"/>
  <c r="H78" i="47"/>
  <c r="P13" i="47"/>
  <c r="N42" i="47"/>
  <c r="E4" i="47"/>
  <c r="J43" i="47"/>
  <c r="R13" i="47"/>
  <c r="O34" i="47"/>
  <c r="O92" i="47"/>
  <c r="N70" i="47"/>
  <c r="P33" i="47"/>
  <c r="Q61" i="47"/>
  <c r="M40" i="47"/>
  <c r="D92" i="47"/>
  <c r="I70" i="47"/>
  <c r="Q91" i="47"/>
  <c r="H19" i="47"/>
  <c r="H64" i="47"/>
  <c r="P42" i="47"/>
  <c r="N29" i="47"/>
  <c r="K61" i="47"/>
  <c r="N92" i="47"/>
  <c r="J49" i="47"/>
  <c r="O99" i="47"/>
  <c r="R31" i="47"/>
  <c r="M49" i="47"/>
  <c r="J38" i="47"/>
  <c r="D29" i="47"/>
  <c r="L49" i="47"/>
  <c r="O70" i="47"/>
  <c r="G20" i="47"/>
  <c r="H29" i="47"/>
  <c r="L34" i="47"/>
  <c r="M11" i="47"/>
  <c r="E20" i="47"/>
  <c r="I60" i="47"/>
  <c r="G70" i="47"/>
  <c r="I38" i="47"/>
  <c r="P3" i="47"/>
  <c r="O78" i="47"/>
  <c r="F3" i="47"/>
  <c r="G9" i="47"/>
  <c r="N71" i="47"/>
  <c r="Q19" i="47"/>
  <c r="H31" i="47"/>
  <c r="O38" i="47"/>
  <c r="E54" i="47"/>
  <c r="J61" i="47"/>
  <c r="I59" i="47"/>
  <c r="R9" i="47"/>
  <c r="P54" i="47"/>
  <c r="M71" i="47"/>
  <c r="M59" i="47"/>
  <c r="K21" i="47"/>
  <c r="H84" i="47"/>
  <c r="G24" i="47"/>
  <c r="M77" i="47"/>
  <c r="D9" i="47"/>
  <c r="P38" i="47"/>
  <c r="E10" i="47"/>
  <c r="J71" i="47"/>
  <c r="D78" i="47"/>
  <c r="I98" i="47"/>
  <c r="N31" i="47"/>
  <c r="L23" i="47"/>
  <c r="E49" i="47"/>
  <c r="G43" i="47"/>
  <c r="R77" i="47"/>
  <c r="M98" i="47"/>
  <c r="H91" i="47"/>
  <c r="P11" i="47"/>
  <c r="O98" i="47"/>
  <c r="M10" i="47"/>
  <c r="H51" i="47"/>
  <c r="R49" i="47"/>
  <c r="J63" i="47"/>
  <c r="P61" i="47"/>
  <c r="O9" i="47"/>
  <c r="M9" i="47"/>
  <c r="R3" i="47"/>
  <c r="D34" i="47"/>
  <c r="G13" i="47"/>
  <c r="H42" i="47"/>
  <c r="I11" i="47"/>
  <c r="J51" i="47"/>
  <c r="P31" i="47"/>
  <c r="R21" i="47"/>
  <c r="D71" i="47"/>
  <c r="E23" i="47"/>
  <c r="M78" i="47"/>
  <c r="L30" i="47"/>
  <c r="R33" i="47"/>
  <c r="M51" i="47"/>
  <c r="R99" i="47"/>
  <c r="L91" i="47"/>
  <c r="O41" i="47"/>
  <c r="O30" i="47"/>
  <c r="R61" i="47"/>
  <c r="N59" i="47"/>
  <c r="O40" i="47"/>
  <c r="E78" i="47"/>
  <c r="F38" i="47"/>
  <c r="D4" i="47"/>
  <c r="G33" i="47"/>
  <c r="L33" i="47"/>
  <c r="Q59" i="47"/>
  <c r="O23" i="47"/>
  <c r="O54" i="47"/>
  <c r="D99" i="47"/>
  <c r="O24" i="47"/>
  <c r="F4" i="47"/>
  <c r="I30" i="47"/>
  <c r="I40" i="47"/>
  <c r="J53" i="47"/>
  <c r="P59" i="47"/>
  <c r="R50" i="47"/>
  <c r="O4" i="47"/>
  <c r="F29" i="47"/>
  <c r="P70" i="47"/>
  <c r="N84" i="47"/>
  <c r="E31" i="47"/>
  <c r="M42" i="47"/>
  <c r="H85" i="47"/>
  <c r="D56" i="47"/>
  <c r="J88" i="47"/>
  <c r="N45" i="47"/>
  <c r="M28" i="47"/>
  <c r="F79" i="47"/>
  <c r="Q22" i="47"/>
  <c r="G39" i="47"/>
  <c r="G51" i="47"/>
  <c r="R43" i="47"/>
  <c r="F49" i="47"/>
  <c r="K51" i="47"/>
  <c r="J78" i="47"/>
  <c r="P53" i="47"/>
  <c r="H98" i="47"/>
  <c r="K41" i="47"/>
  <c r="D63" i="47"/>
  <c r="P19" i="47"/>
  <c r="Q40" i="47"/>
  <c r="I61" i="47"/>
  <c r="J19" i="47"/>
  <c r="L31" i="47"/>
  <c r="F77" i="47"/>
  <c r="I14" i="47"/>
  <c r="P41" i="47"/>
  <c r="L11" i="47"/>
  <c r="N43" i="47"/>
  <c r="F24" i="47"/>
  <c r="G40" i="47"/>
  <c r="F64" i="47"/>
  <c r="H33" i="47"/>
  <c r="I64" i="47"/>
  <c r="K63" i="47"/>
  <c r="M33" i="47"/>
  <c r="N44" i="47"/>
  <c r="L10" i="47"/>
  <c r="N51" i="47"/>
  <c r="N40" i="47"/>
  <c r="M50" i="47"/>
  <c r="F63" i="47"/>
  <c r="I85" i="47"/>
  <c r="H38" i="47"/>
  <c r="Q71" i="47"/>
  <c r="G61" i="47"/>
  <c r="D59" i="47"/>
  <c r="F14" i="47"/>
  <c r="J64" i="47"/>
  <c r="M38" i="47"/>
  <c r="L39" i="47"/>
  <c r="M29" i="47"/>
  <c r="I77" i="47"/>
  <c r="P50" i="47"/>
  <c r="L43" i="47"/>
  <c r="J14" i="47"/>
  <c r="N4" i="47"/>
  <c r="Q49" i="47"/>
  <c r="I20" i="47"/>
  <c r="Q9" i="47"/>
  <c r="F98" i="47"/>
  <c r="E14" i="47"/>
  <c r="K77" i="47"/>
  <c r="O84" i="47"/>
  <c r="Q39" i="47"/>
  <c r="J42" i="47"/>
  <c r="D20" i="47"/>
  <c r="I33" i="47"/>
  <c r="D54" i="47"/>
  <c r="I39" i="47"/>
  <c r="N23" i="47"/>
  <c r="D31" i="47"/>
  <c r="I4" i="47"/>
  <c r="I63" i="47"/>
  <c r="K91" i="47"/>
  <c r="O19" i="47"/>
  <c r="E40" i="47"/>
  <c r="K78" i="47"/>
  <c r="H50" i="47"/>
  <c r="L63" i="47"/>
  <c r="M99" i="47"/>
  <c r="N99" i="47"/>
  <c r="G98" i="47"/>
  <c r="J34" i="47"/>
  <c r="N39" i="47"/>
  <c r="O42" i="47"/>
  <c r="Q41" i="47"/>
  <c r="K30" i="47"/>
  <c r="R24" i="47"/>
  <c r="G77" i="47"/>
  <c r="I21" i="47"/>
  <c r="R53" i="47"/>
  <c r="D91" i="47"/>
  <c r="F85" i="47"/>
  <c r="N78" i="47"/>
  <c r="J10" i="47"/>
  <c r="E34" i="47"/>
  <c r="D51" i="47"/>
  <c r="M41" i="47"/>
  <c r="D3" i="47"/>
  <c r="E21" i="47"/>
  <c r="R44" i="47"/>
  <c r="P24" i="47"/>
  <c r="E38" i="47"/>
  <c r="G50" i="47"/>
  <c r="F40" i="47"/>
  <c r="I42" i="47"/>
  <c r="D30" i="47"/>
  <c r="E30" i="47"/>
  <c r="R92" i="47"/>
  <c r="N38" i="47"/>
  <c r="I50" i="47"/>
  <c r="D41" i="47"/>
  <c r="N60" i="47"/>
  <c r="F92" i="47"/>
  <c r="D11" i="47"/>
  <c r="N24" i="47"/>
  <c r="L14" i="47"/>
  <c r="P51" i="47"/>
  <c r="L20" i="47"/>
  <c r="D85" i="47"/>
  <c r="L19" i="47"/>
  <c r="M4" i="47"/>
  <c r="L77" i="47"/>
  <c r="F19" i="47"/>
  <c r="M19" i="47"/>
  <c r="H9" i="47"/>
  <c r="K84" i="47"/>
  <c r="H44" i="47"/>
  <c r="R42" i="47"/>
  <c r="O39" i="47"/>
  <c r="G85" i="47"/>
  <c r="P10" i="47"/>
  <c r="F31" i="47"/>
  <c r="E70" i="47"/>
  <c r="J50" i="47"/>
  <c r="G42" i="47"/>
  <c r="O10" i="47"/>
  <c r="Q21" i="47"/>
  <c r="I51" i="47"/>
  <c r="E84" i="47"/>
  <c r="L24" i="47"/>
  <c r="D61" i="47"/>
  <c r="O33" i="47"/>
  <c r="O43" i="47"/>
  <c r="Q70" i="47"/>
  <c r="I49" i="47"/>
  <c r="D23" i="47"/>
  <c r="Q13" i="47"/>
  <c r="N85" i="47"/>
  <c r="Q98" i="47"/>
  <c r="O3" i="47"/>
  <c r="G41" i="47"/>
  <c r="H77" i="47"/>
  <c r="N50" i="47"/>
  <c r="R19" i="47"/>
  <c r="H11" i="47"/>
  <c r="E50" i="47"/>
  <c r="I34" i="47"/>
  <c r="Q53" i="47"/>
  <c r="N11" i="47"/>
  <c r="O64" i="47"/>
  <c r="D43" i="47"/>
  <c r="L40" i="47"/>
  <c r="G10" i="47"/>
  <c r="O60" i="47"/>
  <c r="R70" i="47"/>
  <c r="F54" i="47"/>
  <c r="M61" i="47"/>
  <c r="J39" i="47"/>
  <c r="L92" i="47"/>
  <c r="P98" i="47"/>
  <c r="E24" i="47"/>
  <c r="P4" i="47"/>
  <c r="O73" i="47"/>
  <c r="H95" i="47"/>
  <c r="E83" i="47"/>
  <c r="N55" i="47"/>
  <c r="O74" i="47"/>
  <c r="J103" i="47"/>
  <c r="F71" i="47"/>
  <c r="M84" i="47"/>
  <c r="G71" i="47"/>
  <c r="Q60" i="47"/>
  <c r="E77" i="47"/>
  <c r="E60" i="47"/>
  <c r="I41" i="47"/>
  <c r="Q64" i="47"/>
  <c r="N19" i="47"/>
  <c r="O21" i="47"/>
  <c r="O44" i="47"/>
  <c r="E19" i="47"/>
  <c r="E71" i="47"/>
  <c r="O20" i="47"/>
  <c r="K14" i="47"/>
  <c r="I43" i="47"/>
  <c r="H59" i="47"/>
  <c r="F41" i="47"/>
  <c r="E98" i="47"/>
  <c r="K42" i="47"/>
  <c r="N53" i="47"/>
  <c r="K20" i="47"/>
  <c r="J91" i="47"/>
  <c r="J85" i="47"/>
  <c r="R20" i="47"/>
  <c r="J92" i="47"/>
  <c r="J21" i="47"/>
  <c r="N41" i="47"/>
  <c r="I29" i="47"/>
  <c r="L84" i="47"/>
  <c r="P63" i="47"/>
  <c r="F30" i="47"/>
  <c r="G11" i="47"/>
  <c r="O29" i="47"/>
  <c r="O50" i="47"/>
  <c r="G34" i="47"/>
  <c r="N34" i="47"/>
  <c r="G3" i="47"/>
  <c r="P21" i="47"/>
  <c r="H13" i="47"/>
  <c r="I23" i="47"/>
  <c r="Q51" i="47"/>
  <c r="J59" i="47"/>
  <c r="I9" i="47"/>
  <c r="E64" i="47"/>
  <c r="P29" i="47"/>
  <c r="O31" i="47"/>
  <c r="D70" i="47"/>
  <c r="J29" i="47"/>
  <c r="O59" i="47"/>
  <c r="P91" i="47"/>
  <c r="G54" i="47"/>
  <c r="I71" i="47"/>
  <c r="R30" i="47"/>
  <c r="F13" i="47"/>
  <c r="D49" i="47"/>
  <c r="M44" i="47"/>
  <c r="I3" i="47"/>
  <c r="Q3" i="47"/>
  <c r="M21" i="47"/>
  <c r="R60" i="47"/>
  <c r="H49" i="47"/>
  <c r="Q20" i="47"/>
  <c r="R85" i="47"/>
  <c r="N20" i="47"/>
  <c r="K39" i="47"/>
  <c r="E92" i="47"/>
  <c r="E63" i="47"/>
  <c r="P43" i="47"/>
  <c r="Q38" i="47"/>
  <c r="K9" i="47"/>
  <c r="O11" i="47"/>
  <c r="J44" i="47"/>
  <c r="I19" i="47"/>
  <c r="L51" i="47"/>
  <c r="P99" i="47"/>
  <c r="Q11" i="47"/>
  <c r="R63" i="47"/>
  <c r="R54" i="47"/>
  <c r="E85" i="47"/>
  <c r="H3" i="47"/>
  <c r="G92" i="47"/>
  <c r="F70" i="47"/>
  <c r="P39" i="47"/>
  <c r="H71" i="47"/>
  <c r="Q54" i="47"/>
  <c r="D44" i="47"/>
  <c r="N98" i="47"/>
  <c r="E61" i="47"/>
  <c r="N61" i="47"/>
  <c r="K24" i="47"/>
  <c r="H23" i="47"/>
  <c r="D13" i="47"/>
  <c r="E99" i="47"/>
  <c r="G30" i="47"/>
  <c r="D42" i="47"/>
  <c r="H20" i="47"/>
  <c r="I24" i="47"/>
  <c r="M53" i="47"/>
  <c r="K40" i="47"/>
  <c r="I91" i="47"/>
  <c r="H39" i="47"/>
  <c r="N64" i="47"/>
  <c r="Q29" i="47"/>
  <c r="Q50" i="47"/>
  <c r="O14" i="47"/>
  <c r="K99" i="47"/>
  <c r="I92" i="47"/>
  <c r="R14" i="47"/>
  <c r="L60" i="47"/>
  <c r="M13" i="47"/>
  <c r="K10" i="47"/>
  <c r="R4" i="47"/>
  <c r="E39" i="47"/>
  <c r="G21" i="47"/>
  <c r="Q10" i="47"/>
  <c r="F43" i="47"/>
  <c r="I78" i="47"/>
  <c r="H10" i="47"/>
  <c r="F33" i="47"/>
  <c r="L53" i="47"/>
  <c r="R40" i="47"/>
  <c r="K64" i="47"/>
  <c r="L85" i="47"/>
  <c r="G38" i="47"/>
  <c r="F50" i="47"/>
  <c r="L3" i="47"/>
  <c r="D33" i="47"/>
  <c r="Q31" i="47"/>
  <c r="P14" i="47"/>
  <c r="G49" i="47"/>
  <c r="I13" i="47"/>
  <c r="F42" i="47"/>
  <c r="D38" i="47"/>
  <c r="R51" i="47"/>
  <c r="D50" i="47"/>
  <c r="E43" i="47"/>
  <c r="P23" i="47"/>
  <c r="M14" i="47"/>
  <c r="R64" i="47"/>
  <c r="M3" i="47"/>
  <c r="G60" i="47"/>
  <c r="K70" i="47"/>
  <c r="N91" i="47"/>
  <c r="O51" i="47"/>
  <c r="K98" i="47"/>
  <c r="K50" i="47"/>
  <c r="H63" i="47"/>
  <c r="L59" i="47"/>
  <c r="G53" i="47"/>
  <c r="F59" i="47"/>
  <c r="E9" i="47"/>
  <c r="J54" i="47"/>
  <c r="P60" i="47"/>
  <c r="J60" i="47"/>
  <c r="F99" i="47"/>
  <c r="K29" i="47"/>
  <c r="M63" i="47"/>
  <c r="R41" i="47"/>
  <c r="O77" i="47"/>
  <c r="D98" i="47"/>
  <c r="E42" i="47"/>
  <c r="K60" i="47"/>
  <c r="J98" i="47"/>
  <c r="N14" i="47"/>
  <c r="Q92" i="47"/>
  <c r="M85" i="47"/>
  <c r="N9" i="47"/>
  <c r="O49" i="47"/>
  <c r="P78" i="47"/>
  <c r="D19" i="47"/>
  <c r="L78" i="47"/>
  <c r="E59" i="47"/>
  <c r="M70" i="47"/>
  <c r="N33" i="47"/>
  <c r="F34" i="47"/>
  <c r="F44" i="47"/>
  <c r="J4" i="47"/>
  <c r="E51" i="47"/>
  <c r="G84" i="47"/>
  <c r="O13" i="47"/>
  <c r="G23" i="47"/>
  <c r="N54" i="47"/>
  <c r="Q63" i="47"/>
  <c r="K54" i="47"/>
  <c r="P64" i="47"/>
  <c r="J31" i="47"/>
  <c r="F21" i="47"/>
  <c r="K59" i="47"/>
  <c r="E44" i="47"/>
  <c r="P34" i="47"/>
  <c r="Q85" i="47"/>
  <c r="R38" i="47"/>
  <c r="Q44" i="47"/>
  <c r="F51" i="47"/>
  <c r="L44" i="47"/>
  <c r="K53" i="47"/>
  <c r="H43" i="47"/>
  <c r="K11" i="47"/>
  <c r="P20" i="47"/>
  <c r="G44" i="47"/>
  <c r="M43" i="47"/>
  <c r="H21" i="47"/>
  <c r="P71" i="47"/>
  <c r="H61" i="47"/>
  <c r="P92" i="47"/>
  <c r="K23" i="47"/>
  <c r="K92" i="47"/>
  <c r="Q24" i="47"/>
  <c r="R91" i="47"/>
  <c r="R23" i="47"/>
  <c r="M91" i="47"/>
  <c r="E29" i="47"/>
  <c r="P40" i="47"/>
  <c r="M20" i="47"/>
  <c r="L13" i="47"/>
  <c r="E3" i="47"/>
  <c r="H40" i="47"/>
  <c r="H24" i="47"/>
  <c r="J40" i="47"/>
  <c r="J70" i="47"/>
  <c r="K34" i="47"/>
  <c r="I53" i="47"/>
  <c r="I99" i="47"/>
  <c r="K31" i="47"/>
  <c r="L71" i="47"/>
  <c r="K19" i="47"/>
  <c r="O61" i="47"/>
  <c r="I10" i="47"/>
  <c r="L54" i="47"/>
  <c r="G91" i="47"/>
  <c r="Q99" i="47"/>
  <c r="D77" i="47"/>
  <c r="J9" i="47"/>
  <c r="I31" i="47"/>
  <c r="Q4" i="47"/>
  <c r="R71" i="47"/>
  <c r="K44" i="47"/>
  <c r="G29" i="47"/>
  <c r="L98" i="47"/>
  <c r="Q14" i="47"/>
  <c r="D40" i="47"/>
  <c r="L61" i="47"/>
  <c r="N13" i="47"/>
  <c r="P85" i="47"/>
  <c r="F39" i="47"/>
  <c r="J23" i="47"/>
  <c r="R11" i="47"/>
  <c r="H92" i="47"/>
  <c r="F61" i="47"/>
  <c r="H14" i="47"/>
  <c r="D14" i="47"/>
  <c r="I44" i="47"/>
  <c r="F60" i="47"/>
  <c r="P77" i="47"/>
  <c r="J3" i="47"/>
  <c r="J84" i="47"/>
  <c r="Q77" i="47"/>
  <c r="L99" i="47"/>
  <c r="J11" i="47"/>
  <c r="O91" i="47"/>
  <c r="F91" i="47"/>
  <c r="Q30" i="47"/>
  <c r="F10" i="47"/>
  <c r="G59" i="47"/>
  <c r="F11" i="47"/>
  <c r="R29" i="47"/>
  <c r="L38" i="47"/>
  <c r="J99" i="47"/>
  <c r="H4" i="47"/>
  <c r="N49" i="47"/>
  <c r="E13" i="47"/>
  <c r="M30" i="47"/>
  <c r="J24" i="47"/>
  <c r="G19" i="47"/>
  <c r="O85" i="47"/>
  <c r="M24" i="47"/>
  <c r="E53" i="47"/>
  <c r="H60" i="47"/>
  <c r="K49" i="47"/>
  <c r="L42" i="47"/>
  <c r="G31" i="47"/>
  <c r="K71" i="47"/>
  <c r="G63" i="47"/>
  <c r="H34" i="47"/>
  <c r="R10" i="47"/>
  <c r="K85" i="47"/>
  <c r="J33" i="47"/>
  <c r="F9" i="47"/>
  <c r="K38" i="47"/>
  <c r="K13" i="47"/>
  <c r="F23" i="47"/>
  <c r="O71" i="47"/>
  <c r="N30" i="47"/>
  <c r="L21" i="47"/>
  <c r="F20" i="47"/>
  <c r="L64" i="47"/>
  <c r="R39" i="47"/>
  <c r="P84" i="47"/>
  <c r="Q78" i="47"/>
  <c r="R84" i="47"/>
  <c r="D21" i="47"/>
  <c r="E41" i="47"/>
  <c r="G99" i="47"/>
  <c r="D84" i="47"/>
  <c r="L70" i="47"/>
  <c r="I54" i="47"/>
  <c r="N77" i="47"/>
  <c r="D24" i="47"/>
  <c r="L29" i="47"/>
  <c r="E11" i="47"/>
  <c r="H99" i="47"/>
  <c r="D53" i="47"/>
  <c r="M92" i="47"/>
  <c r="J30" i="47"/>
  <c r="G14" i="47"/>
  <c r="M60" i="47"/>
  <c r="H30" i="47"/>
  <c r="K4" i="47"/>
  <c r="G4" i="47"/>
  <c r="R59" i="47"/>
  <c r="P30" i="47"/>
  <c r="N3" i="47"/>
  <c r="Q42" i="47"/>
  <c r="F78" i="47"/>
  <c r="P44" i="47"/>
  <c r="R98" i="47"/>
  <c r="Q33" i="47"/>
  <c r="J13" i="47"/>
  <c r="R94" i="47"/>
  <c r="R93" i="47"/>
  <c r="R15" i="47"/>
  <c r="R89" i="47"/>
  <c r="R17" i="47"/>
  <c r="R22" i="47"/>
  <c r="R45" i="47"/>
  <c r="R102" i="47"/>
  <c r="R82" i="47"/>
  <c r="R90" i="47"/>
  <c r="R79" i="47"/>
  <c r="R88" i="47"/>
  <c r="R104" i="47"/>
  <c r="R100" i="47"/>
  <c r="R55" i="47"/>
  <c r="R95" i="47"/>
  <c r="R18" i="47"/>
  <c r="R48" i="47"/>
  <c r="R5" i="47"/>
  <c r="R72" i="47"/>
  <c r="M45" i="47"/>
  <c r="N89" i="47"/>
  <c r="Q74" i="47"/>
  <c r="F69" i="47"/>
  <c r="D37" i="47"/>
  <c r="R75" i="47"/>
  <c r="R12" i="47"/>
  <c r="R74" i="47"/>
  <c r="R62" i="47"/>
  <c r="R86" i="47"/>
  <c r="R52" i="47"/>
  <c r="R68" i="47"/>
  <c r="R28" i="47"/>
  <c r="R8" i="47"/>
  <c r="R69" i="47"/>
  <c r="R83" i="47"/>
  <c r="G80" i="47"/>
  <c r="H15" i="47"/>
  <c r="L76" i="47"/>
  <c r="J35" i="47"/>
  <c r="N15" i="47"/>
  <c r="K97" i="47"/>
  <c r="P32" i="47"/>
  <c r="I37" i="47"/>
  <c r="K22" i="47"/>
  <c r="R97" i="47"/>
  <c r="R76" i="47"/>
  <c r="R37" i="47"/>
  <c r="R57" i="47"/>
  <c r="R32" i="47"/>
  <c r="R103" i="47"/>
  <c r="R96" i="47"/>
  <c r="R27" i="47"/>
  <c r="D66" i="47"/>
  <c r="K88" i="47"/>
  <c r="P45" i="47"/>
  <c r="J74" i="47"/>
  <c r="K90" i="47"/>
  <c r="D96" i="47"/>
  <c r="I5" i="47"/>
  <c r="H22" i="47"/>
  <c r="J76" i="47"/>
  <c r="N48" i="47"/>
  <c r="N8" i="47"/>
  <c r="J86" i="47"/>
  <c r="R7" i="47"/>
  <c r="R65" i="47"/>
  <c r="R35" i="47"/>
  <c r="R58" i="47"/>
  <c r="R47" i="47"/>
  <c r="R67" i="47"/>
  <c r="R25" i="47"/>
  <c r="R81" i="47"/>
  <c r="R46" i="47"/>
  <c r="R36" i="47"/>
  <c r="R66" i="47"/>
  <c r="R101" i="47"/>
  <c r="R16" i="47"/>
  <c r="R6" i="47"/>
  <c r="D102" i="47"/>
  <c r="R87" i="47"/>
  <c r="R56" i="47"/>
  <c r="R26" i="47"/>
  <c r="R80" i="47"/>
  <c r="R73" i="47"/>
  <c r="H37" i="47"/>
  <c r="I88" i="47"/>
  <c r="F93" i="47"/>
  <c r="M69" i="47"/>
  <c r="H67" i="47"/>
  <c r="F90" i="47"/>
  <c r="N79" i="47"/>
  <c r="N27" i="47"/>
  <c r="N62" i="47"/>
  <c r="G103" i="47"/>
  <c r="F55" i="47"/>
  <c r="Q48" i="47"/>
  <c r="E32" i="47"/>
  <c r="F75" i="47"/>
  <c r="O96" i="47"/>
  <c r="D18" i="47"/>
  <c r="H48" i="47"/>
  <c r="G25" i="47"/>
  <c r="D69" i="47"/>
  <c r="M7" i="47"/>
  <c r="D103" i="47"/>
  <c r="O82" i="47"/>
  <c r="L57" i="47"/>
  <c r="E102" i="47"/>
  <c r="Q37" i="47"/>
  <c r="L95" i="47"/>
  <c r="K58" i="47"/>
  <c r="N81" i="47"/>
  <c r="O69" i="47"/>
  <c r="O76" i="47"/>
  <c r="D89" i="47"/>
  <c r="P48" i="47"/>
  <c r="P89" i="47"/>
  <c r="H82" i="47"/>
  <c r="F97" i="47"/>
  <c r="Q82" i="47"/>
  <c r="L45" i="47"/>
  <c r="D15" i="47"/>
  <c r="Q18" i="47"/>
  <c r="I17" i="47"/>
  <c r="P69" i="47"/>
  <c r="L22" i="47"/>
  <c r="J17" i="47"/>
  <c r="G68" i="47"/>
  <c r="M86" i="47"/>
  <c r="K83" i="47"/>
  <c r="H47" i="47"/>
  <c r="F52" i="47"/>
  <c r="P37" i="47"/>
  <c r="L67" i="47"/>
  <c r="D88" i="47"/>
  <c r="D67" i="47"/>
  <c r="J69" i="47"/>
  <c r="D74" i="47"/>
  <c r="L35" i="47"/>
  <c r="G100" i="47"/>
  <c r="G58" i="47"/>
  <c r="K79" i="47"/>
  <c r="E5" i="47"/>
  <c r="E95" i="47"/>
  <c r="O89" i="47"/>
  <c r="D52" i="47"/>
  <c r="L27" i="47"/>
  <c r="E12" i="47"/>
  <c r="I86" i="47"/>
  <c r="Q25" i="47"/>
  <c r="K76" i="47"/>
  <c r="N82" i="47"/>
  <c r="N68" i="47"/>
  <c r="F57" i="47"/>
  <c r="H102" i="47"/>
  <c r="E25" i="47"/>
  <c r="O18" i="47"/>
  <c r="L79" i="47"/>
  <c r="I28" i="47"/>
  <c r="G7" i="47"/>
  <c r="Q96" i="47"/>
  <c r="I55" i="47"/>
  <c r="L89" i="47"/>
  <c r="E100" i="47"/>
  <c r="Q55" i="47"/>
  <c r="F100" i="47"/>
  <c r="G22" i="47"/>
  <c r="K93" i="47"/>
  <c r="P74" i="47"/>
  <c r="J96" i="47"/>
  <c r="Q102" i="47"/>
  <c r="E96" i="47"/>
  <c r="O62" i="47"/>
  <c r="D7" i="47"/>
  <c r="G48" i="47"/>
  <c r="I12" i="47"/>
  <c r="H68" i="47"/>
  <c r="E93" i="47"/>
  <c r="Q32" i="47"/>
  <c r="G69" i="47"/>
  <c r="F102" i="47"/>
  <c r="G97" i="47"/>
  <c r="J82" i="47"/>
  <c r="Q17" i="47"/>
  <c r="E37" i="47"/>
  <c r="L17" i="47"/>
  <c r="K27" i="47"/>
  <c r="L68" i="47"/>
  <c r="I35" i="47"/>
  <c r="K25" i="47"/>
  <c r="K82" i="47"/>
  <c r="L55" i="47"/>
  <c r="G55" i="47"/>
  <c r="Q68" i="47"/>
  <c r="D35" i="47"/>
  <c r="F37" i="47"/>
  <c r="J65" i="47"/>
  <c r="F48" i="47"/>
  <c r="G83" i="47"/>
  <c r="F32" i="47"/>
  <c r="N17" i="47"/>
  <c r="J18" i="47"/>
  <c r="G35" i="47"/>
  <c r="M68" i="47"/>
  <c r="P28" i="47"/>
  <c r="E88" i="47"/>
  <c r="I45" i="47"/>
  <c r="O68" i="47"/>
  <c r="F68" i="47"/>
  <c r="G45" i="47"/>
  <c r="K28" i="47"/>
  <c r="G72" i="47"/>
  <c r="I79" i="47"/>
  <c r="O37" i="47"/>
  <c r="O102" i="47"/>
  <c r="E67" i="47"/>
  <c r="G28" i="47"/>
  <c r="H100" i="47"/>
  <c r="E18" i="47"/>
  <c r="I76" i="47"/>
  <c r="O32" i="47"/>
  <c r="N69" i="47"/>
  <c r="L7" i="47"/>
  <c r="L82" i="47"/>
  <c r="G52" i="47"/>
  <c r="H28" i="47"/>
  <c r="I82" i="47"/>
  <c r="P12" i="47"/>
  <c r="N97" i="47"/>
  <c r="I22" i="47"/>
  <c r="I7" i="47"/>
  <c r="H79" i="47"/>
  <c r="M25" i="47"/>
  <c r="Q97" i="47"/>
  <c r="L8" i="47"/>
  <c r="M65" i="47"/>
  <c r="D104" i="47"/>
  <c r="G62" i="47"/>
  <c r="E52" i="47"/>
  <c r="H96" i="47"/>
  <c r="E48" i="47"/>
  <c r="G67" i="47"/>
  <c r="L18" i="47"/>
  <c r="O28" i="47"/>
  <c r="G17" i="47"/>
  <c r="O79" i="47"/>
  <c r="Q57" i="47"/>
  <c r="I47" i="47"/>
  <c r="G65" i="47"/>
  <c r="F62" i="47"/>
  <c r="J68" i="47"/>
  <c r="O7" i="47"/>
  <c r="J28" i="47"/>
  <c r="P47" i="47"/>
  <c r="P8" i="47"/>
  <c r="M82" i="47"/>
  <c r="G27" i="47"/>
  <c r="G32" i="47"/>
  <c r="M103" i="47"/>
  <c r="H7" i="47"/>
  <c r="Q93" i="47"/>
  <c r="P15" i="47"/>
  <c r="H69" i="47"/>
  <c r="D68" i="47"/>
  <c r="P5" i="47"/>
  <c r="D47" i="47"/>
  <c r="E81" i="47"/>
  <c r="N74" i="47"/>
  <c r="J90" i="47"/>
  <c r="N35" i="47"/>
  <c r="P57" i="47"/>
  <c r="P93" i="47"/>
  <c r="M35" i="47"/>
  <c r="I100" i="47"/>
  <c r="G47" i="47"/>
  <c r="K89" i="47"/>
  <c r="I27" i="47"/>
  <c r="P55" i="47"/>
  <c r="M8" i="47"/>
  <c r="Q89" i="47"/>
  <c r="Q72" i="47"/>
  <c r="F76" i="47"/>
  <c r="P97" i="47"/>
  <c r="Q79" i="47"/>
  <c r="P102" i="47"/>
  <c r="P7" i="47"/>
  <c r="L86" i="47"/>
  <c r="I15" i="47"/>
  <c r="P62" i="47"/>
  <c r="M89" i="47"/>
  <c r="D97" i="47"/>
  <c r="N12" i="47"/>
  <c r="H25" i="47"/>
  <c r="G104" i="47"/>
  <c r="D8" i="47"/>
  <c r="H74" i="47"/>
  <c r="F104" i="47"/>
  <c r="P72" i="47"/>
  <c r="J58" i="47"/>
  <c r="G102" i="47"/>
  <c r="K74" i="47"/>
  <c r="D82" i="47"/>
  <c r="O104" i="47"/>
  <c r="O72" i="47"/>
  <c r="N25" i="47"/>
  <c r="M104" i="47"/>
  <c r="L90" i="47"/>
  <c r="D57" i="47"/>
  <c r="Q104" i="47"/>
  <c r="P81" i="47"/>
  <c r="J8" i="47"/>
  <c r="M97" i="47"/>
  <c r="K55" i="47"/>
  <c r="F83" i="47"/>
  <c r="G82" i="47"/>
  <c r="K69" i="47"/>
  <c r="I58" i="47"/>
  <c r="J27" i="47"/>
  <c r="D12" i="47"/>
  <c r="E69" i="47"/>
  <c r="N76" i="47"/>
  <c r="K45" i="47"/>
  <c r="M5" i="47"/>
  <c r="L15" i="47"/>
  <c r="E76" i="47"/>
  <c r="N5" i="47"/>
  <c r="N90" i="47"/>
  <c r="H12" i="47"/>
  <c r="J48" i="47"/>
  <c r="Q35" i="47"/>
  <c r="E47" i="47"/>
  <c r="H27" i="47"/>
  <c r="L83" i="47"/>
  <c r="Q52" i="47"/>
  <c r="K15" i="47"/>
  <c r="H88" i="47"/>
  <c r="Q95" i="47"/>
  <c r="I93" i="47"/>
  <c r="P25" i="47"/>
  <c r="I96" i="47"/>
  <c r="E55" i="47"/>
  <c r="J102" i="47"/>
  <c r="G93" i="47"/>
  <c r="D86" i="47"/>
  <c r="P103" i="47"/>
  <c r="N22" i="47"/>
  <c r="H17" i="47"/>
  <c r="M58" i="47"/>
  <c r="L25" i="47"/>
  <c r="N7" i="47"/>
  <c r="D58" i="47"/>
  <c r="H86" i="47"/>
  <c r="F22" i="47"/>
  <c r="M96" i="47"/>
  <c r="E104" i="47"/>
  <c r="G86" i="47"/>
  <c r="P83" i="47"/>
  <c r="L81" i="47"/>
  <c r="H83" i="47"/>
  <c r="J55" i="47"/>
  <c r="H104" i="47"/>
  <c r="M95" i="47"/>
  <c r="J5" i="47"/>
  <c r="L58" i="47"/>
  <c r="P75" i="47"/>
  <c r="K8" i="47"/>
  <c r="I69" i="47"/>
  <c r="F25" i="47"/>
  <c r="N93" i="47"/>
  <c r="O22" i="47"/>
  <c r="F7" i="47"/>
  <c r="E82" i="47"/>
  <c r="L104" i="47"/>
  <c r="J52" i="47"/>
  <c r="Q88" i="47"/>
  <c r="D83" i="47"/>
  <c r="F27" i="47"/>
  <c r="J7" i="47"/>
  <c r="K68" i="47"/>
  <c r="L100" i="47"/>
  <c r="L62" i="47"/>
  <c r="E86" i="47"/>
  <c r="M15" i="47"/>
  <c r="Q27" i="47"/>
  <c r="J37" i="47"/>
  <c r="N100" i="47"/>
  <c r="D76" i="47"/>
  <c r="I62" i="47"/>
  <c r="M75" i="47"/>
  <c r="O75" i="47"/>
  <c r="P17" i="47"/>
  <c r="G90" i="47"/>
  <c r="Q86" i="47"/>
  <c r="P22" i="47"/>
  <c r="J104" i="47"/>
  <c r="L28" i="47"/>
  <c r="H35" i="47"/>
  <c r="O35" i="47"/>
  <c r="N57" i="47"/>
  <c r="O5" i="47"/>
  <c r="M93" i="47"/>
  <c r="O93" i="47"/>
  <c r="P58" i="47"/>
  <c r="O83" i="47"/>
  <c r="N52" i="47"/>
  <c r="J32" i="47"/>
  <c r="O47" i="47"/>
  <c r="H57" i="47"/>
  <c r="F96" i="47"/>
  <c r="M17" i="47"/>
  <c r="L93" i="47"/>
  <c r="Q8" i="47"/>
  <c r="K5" i="47"/>
  <c r="G75" i="47"/>
  <c r="N72" i="47"/>
  <c r="M100" i="47"/>
  <c r="I102" i="47"/>
  <c r="O97" i="47"/>
  <c r="G96" i="47"/>
  <c r="M37" i="47"/>
  <c r="Q90" i="47"/>
  <c r="M62" i="47"/>
  <c r="P86" i="47"/>
  <c r="E75" i="47"/>
  <c r="M55" i="47"/>
  <c r="J97" i="47"/>
  <c r="N104" i="47"/>
  <c r="I81" i="47"/>
  <c r="H81" i="47"/>
  <c r="I18" i="47"/>
  <c r="F67" i="47"/>
  <c r="M88" i="47"/>
  <c r="F58" i="47"/>
  <c r="F5" i="47"/>
  <c r="D25" i="47"/>
  <c r="O95" i="47"/>
  <c r="K102" i="47"/>
  <c r="L75" i="47"/>
  <c r="G74" i="47"/>
  <c r="E17" i="47"/>
  <c r="I95" i="47"/>
  <c r="H58" i="47"/>
  <c r="O81" i="47"/>
  <c r="I52" i="47"/>
  <c r="L48" i="47"/>
  <c r="L37" i="47"/>
  <c r="J83" i="47"/>
  <c r="F81" i="47"/>
  <c r="I75" i="47"/>
  <c r="N67" i="47"/>
  <c r="E35" i="47"/>
  <c r="P95" i="47"/>
  <c r="M81" i="47"/>
  <c r="L103" i="47"/>
  <c r="D28" i="47"/>
  <c r="K18" i="47"/>
  <c r="Q83" i="47"/>
  <c r="O15" i="47"/>
  <c r="L72" i="47"/>
  <c r="J75" i="47"/>
  <c r="I103" i="47"/>
  <c r="H93" i="47"/>
  <c r="Q47" i="47"/>
  <c r="Q12" i="47"/>
  <c r="H97" i="47"/>
  <c r="M76" i="47"/>
  <c r="G81" i="47"/>
  <c r="I32" i="47"/>
  <c r="I57" i="47"/>
  <c r="P52" i="47"/>
  <c r="I25" i="47"/>
  <c r="G12" i="47"/>
  <c r="G8" i="47"/>
  <c r="H55" i="47"/>
  <c r="I83" i="47"/>
  <c r="P68" i="47"/>
  <c r="J25" i="47"/>
  <c r="N75" i="47"/>
  <c r="N95" i="47"/>
  <c r="K100" i="47"/>
  <c r="I48" i="47"/>
  <c r="E68" i="47"/>
  <c r="J95" i="47"/>
  <c r="F72" i="47"/>
  <c r="K32" i="47"/>
  <c r="G95" i="47"/>
  <c r="O100" i="47"/>
  <c r="H89" i="47"/>
  <c r="K95" i="47"/>
  <c r="J72" i="47"/>
  <c r="O27" i="47"/>
  <c r="K52" i="47"/>
  <c r="O45" i="47"/>
  <c r="K104" i="47"/>
  <c r="E97" i="47"/>
  <c r="H52" i="47"/>
  <c r="E22" i="47"/>
  <c r="Q100" i="47"/>
  <c r="J47" i="47"/>
  <c r="H76" i="47"/>
  <c r="I68" i="47"/>
  <c r="F95" i="47"/>
  <c r="F103" i="47"/>
  <c r="P100" i="47"/>
  <c r="M57" i="47"/>
  <c r="L52" i="47"/>
  <c r="F74" i="47"/>
  <c r="M18" i="47"/>
  <c r="M83" i="47"/>
  <c r="Q65" i="47"/>
  <c r="K103" i="47"/>
  <c r="E27" i="47"/>
  <c r="I65" i="47"/>
  <c r="M48" i="47"/>
  <c r="H32" i="47"/>
  <c r="N18" i="47"/>
  <c r="O48" i="47"/>
  <c r="K96" i="47"/>
  <c r="N65" i="47"/>
  <c r="Q15" i="47"/>
  <c r="P65" i="47"/>
  <c r="K35" i="47"/>
  <c r="J15" i="47"/>
  <c r="E57" i="47"/>
  <c r="E89" i="47"/>
  <c r="K72" i="47"/>
  <c r="F88" i="47"/>
  <c r="Q103" i="47"/>
  <c r="E7" i="47"/>
  <c r="D22" i="47"/>
  <c r="K86" i="47"/>
  <c r="Q58" i="47"/>
  <c r="M79" i="47"/>
  <c r="L32" i="47"/>
  <c r="I89" i="47"/>
  <c r="M47" i="47"/>
  <c r="P35" i="47"/>
  <c r="J81" i="47"/>
  <c r="N32" i="47"/>
  <c r="K37" i="47"/>
  <c r="P90" i="47"/>
  <c r="G76" i="47"/>
  <c r="L74" i="47"/>
  <c r="O86" i="47"/>
  <c r="F47" i="47"/>
  <c r="I90" i="47"/>
  <c r="K75" i="47"/>
  <c r="O88" i="47"/>
  <c r="L69" i="47"/>
  <c r="M22" i="47"/>
  <c r="E58" i="47"/>
  <c r="F15" i="47"/>
  <c r="F89" i="47"/>
  <c r="F28" i="47"/>
  <c r="H62" i="47"/>
  <c r="M102" i="47"/>
  <c r="M74" i="47"/>
  <c r="I67" i="47"/>
  <c r="J12" i="47"/>
  <c r="K7" i="47"/>
  <c r="M72" i="47"/>
  <c r="O67" i="47"/>
  <c r="H72" i="47"/>
  <c r="M67" i="47"/>
  <c r="K17" i="47"/>
  <c r="K47" i="47"/>
  <c r="I104" i="47"/>
  <c r="N86" i="47"/>
  <c r="M32" i="47"/>
  <c r="J57" i="47"/>
  <c r="O25" i="47"/>
  <c r="L12" i="47"/>
  <c r="O57" i="47"/>
  <c r="P96" i="47"/>
  <c r="G37" i="47"/>
  <c r="F17" i="47"/>
  <c r="P18" i="47"/>
  <c r="O58" i="47"/>
  <c r="D90" i="47"/>
  <c r="Q45" i="47"/>
  <c r="G15" i="47"/>
  <c r="J79" i="47"/>
  <c r="H8" i="47"/>
  <c r="Q67" i="47"/>
  <c r="L96" i="47"/>
  <c r="O52" i="47"/>
  <c r="E74" i="47"/>
  <c r="K81" i="47"/>
  <c r="K67" i="47"/>
  <c r="N88" i="47"/>
  <c r="D81" i="47"/>
  <c r="N28" i="47"/>
  <c r="D27" i="47"/>
  <c r="M90" i="47"/>
  <c r="E15" i="47"/>
  <c r="J67" i="47"/>
  <c r="H18" i="47"/>
  <c r="F12" i="47"/>
  <c r="I74" i="47"/>
  <c r="O103" i="47"/>
  <c r="E79" i="47"/>
  <c r="J22" i="47"/>
  <c r="F8" i="47"/>
  <c r="G5" i="47"/>
  <c r="F18" i="47"/>
  <c r="Q81" i="47"/>
  <c r="H90" i="47"/>
  <c r="P27" i="47"/>
  <c r="F65" i="47"/>
  <c r="G18" i="47"/>
  <c r="D62" i="47"/>
  <c r="E72" i="47"/>
  <c r="K48" i="47"/>
  <c r="P67" i="47"/>
  <c r="L97" i="47"/>
  <c r="D100" i="47"/>
  <c r="E45" i="47"/>
  <c r="N58" i="47"/>
  <c r="D65" i="47"/>
  <c r="Q28" i="47"/>
  <c r="F82" i="47"/>
  <c r="K62" i="47"/>
  <c r="L88" i="47"/>
  <c r="Q5" i="47"/>
  <c r="E28" i="47"/>
  <c r="I72" i="47"/>
  <c r="N96" i="47"/>
  <c r="Q69" i="47"/>
  <c r="N103" i="47"/>
  <c r="N37" i="47"/>
  <c r="K65" i="47"/>
  <c r="P82" i="47"/>
  <c r="D55" i="47"/>
  <c r="D75" i="47"/>
  <c r="O55" i="47"/>
  <c r="P76" i="47"/>
  <c r="E8" i="47"/>
  <c r="G89" i="47"/>
  <c r="D93" i="47"/>
  <c r="H45" i="47"/>
  <c r="L5" i="47"/>
  <c r="H65" i="47"/>
  <c r="K57" i="47"/>
  <c r="F35" i="47"/>
  <c r="N47" i="47"/>
  <c r="H103" i="47"/>
  <c r="H75" i="47"/>
  <c r="M52" i="47"/>
  <c r="J62" i="47"/>
  <c r="J93" i="47"/>
  <c r="E103" i="47"/>
  <c r="O8" i="47"/>
  <c r="P79" i="47"/>
  <c r="D72" i="47"/>
  <c r="G79" i="47"/>
  <c r="Q76" i="47"/>
  <c r="N83" i="47"/>
  <c r="D95" i="47"/>
  <c r="M12" i="47"/>
  <c r="M27" i="47"/>
  <c r="I97" i="47"/>
  <c r="D79" i="47"/>
  <c r="E90" i="47"/>
  <c r="F45" i="47"/>
  <c r="L102" i="47"/>
  <c r="G57" i="47"/>
  <c r="O65" i="47"/>
  <c r="J100" i="47"/>
  <c r="J45" i="47"/>
  <c r="D5" i="47"/>
  <c r="D45" i="47"/>
  <c r="H5" i="47"/>
  <c r="N102" i="47"/>
  <c r="K12" i="47"/>
  <c r="O90" i="47"/>
  <c r="O17" i="47"/>
  <c r="E65" i="47"/>
  <c r="Q62" i="47"/>
  <c r="I8" i="47"/>
  <c r="D48" i="47"/>
  <c r="D17" i="47"/>
  <c r="O12" i="47"/>
  <c r="Q75" i="47"/>
  <c r="G88" i="47"/>
</calcChain>
</file>

<file path=xl/sharedStrings.xml><?xml version="1.0" encoding="utf-8"?>
<sst xmlns="http://schemas.openxmlformats.org/spreadsheetml/2006/main" count="363" uniqueCount="55">
  <si>
    <t>marc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</si>
  <si>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</si>
  <si>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</si>
  <si>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</si>
  <si>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</si>
  <si>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</si>
  <si>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</si>
  <si>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</si>
  <si>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</si>
  <si>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</si>
  <si>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</si>
  <si>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</si>
  <si>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</si>
  <si>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</si>
  <si>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</si>
  <si>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</si>
  <si>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</si>
  <si>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</si>
  <si>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</si>
  <si>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</si>
  <si>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</si>
  <si>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</si>
  <si>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</si>
  <si>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</si>
  <si>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</si>
  <si>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</si>
  <si>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</si>
  <si>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</si>
  <si>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</si>
  <si>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</si>
  <si>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</si>
  <si>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</si>
  <si>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ABS</t>
  </si>
  <si>
    <t>MAL</t>
  </si>
  <si>
    <t>CON</t>
  </si>
  <si>
    <t>Mois</t>
  </si>
  <si>
    <t>Fin de Mois</t>
  </si>
  <si>
    <t>heures</t>
  </si>
  <si>
    <t>jours</t>
  </si>
  <si>
    <t>&lt; 7 heures</t>
  </si>
  <si>
    <t>con</t>
  </si>
  <si>
    <t>carl arrivée en retard le 06/01</t>
  </si>
  <si>
    <t>mal</t>
  </si>
  <si>
    <t>abs</t>
  </si>
  <si>
    <t>andrew</t>
  </si>
  <si>
    <t>Andrew</t>
  </si>
  <si>
    <t>RET</t>
  </si>
  <si>
    <t>EVENT</t>
  </si>
  <si>
    <t>FORM</t>
  </si>
  <si>
    <t>code</t>
  </si>
  <si>
    <t>jf</t>
  </si>
  <si>
    <t>Jour Férié</t>
  </si>
  <si>
    <t>forfait</t>
  </si>
  <si>
    <t>calcul_HS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</si>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</sst>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8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8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8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4" fillId="0" borderId="10" xfId="0" applyFont="1" applyBorder="1"/>
    <xf numFmtId="0" fontId="24" fillId="0" borderId="0" xfId="0" applyFont="1" applyBorder="1"/>
    <xf numFmtId="0" fontId="0" fillId="0" borderId="0" xfId="0" applyBorder="1" applyAlignment="1">
      <alignment horizont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0" fontId="1" fillId="0" borderId="0" xfId="0" applyFont="1" applyFill="1" applyAlignment="1">
      <alignment vertical="center"/>
    </xf>
    <xf numFmtId="166" fontId="1" fillId="0" borderId="1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0" fillId="24" borderId="0" xfId="0" applyFill="1" applyBorder="1" applyProtection="1">
      <protection locked="0"/>
    </xf>
    <xf numFmtId="165" fontId="20" fillId="24" borderId="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</xf>
    <xf numFmtId="2" fontId="1" fillId="0" borderId="15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2" fontId="1" fillId="29" borderId="0" xfId="0" applyNumberFormat="1" applyFont="1" applyFill="1" applyBorder="1" applyAlignment="1">
      <alignment vertical="center"/>
    </xf>
    <xf numFmtId="2" fontId="1" fillId="24" borderId="0" xfId="0" applyNumberFormat="1" applyFont="1" applyFill="1" applyBorder="1" applyAlignment="1">
      <alignment vertical="center"/>
    </xf>
    <xf numFmtId="2" fontId="1" fillId="0" borderId="13" xfId="0" applyNumberFormat="1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</xf>
    <xf numFmtId="0" fontId="25" fillId="30" borderId="18" xfId="0" applyFont="1" applyFill="1" applyBorder="1" applyAlignment="1">
      <alignment horizontal="center"/>
    </xf>
    <xf numFmtId="0" fontId="25" fillId="30" borderId="17" xfId="0" applyFont="1" applyFill="1" applyBorder="1" applyAlignment="1">
      <alignment horizontal="center"/>
    </xf>
    <xf numFmtId="0" fontId="0" fillId="31" borderId="17" xfId="0" applyFont="1" applyFill="1" applyBorder="1" applyAlignment="1">
      <alignment horizontal="center"/>
    </xf>
    <xf numFmtId="0" fontId="0" fillId="31" borderId="18" xfId="0" applyFont="1" applyFill="1" applyBorder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220"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12</xdr:row>
      <xdr:rowOff>12700</xdr:rowOff>
    </xdr:from>
    <xdr:to>
      <xdr:col>8</xdr:col>
      <xdr:colOff>977900</xdr:colOff>
      <xdr:row>18</xdr:row>
      <xdr:rowOff>127000</xdr:rowOff>
    </xdr:to>
    <xdr:sp macro="" textlink="">
      <xdr:nvSpPr>
        <xdr:cNvPr id="2" name="Rectangle à coins arrondis 1"/>
        <xdr:cNvSpPr/>
      </xdr:nvSpPr>
      <xdr:spPr>
        <a:xfrm>
          <a:off x="4648200" y="1949450"/>
          <a:ext cx="4305300" cy="1066800"/>
        </a:xfrm>
        <a:prstGeom prst="wedgeRoundRectCallout">
          <a:avLst>
            <a:gd name="adj1" fmla="val -96071"/>
            <a:gd name="adj2" fmla="val -8560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forfait</a:t>
          </a:r>
          <a:r>
            <a:rPr lang="fr-FR" sz="1100" baseline="0"/>
            <a:t> = valeur qui est prise en compte dans le calcul du total des heures de la  journée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calcul HS = valeur qui est prise en compte pour déterminer les heures normales et heures supplémentaires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o" displayName="Tablo" ref="A1:S209" totalsRowShown="0" headerRowDxfId="89" dataDxfId="88" tableBorderDxfId="87">
  <tableColumns count="19">
    <tableColumn id="1" name="Mois" dataDxfId="86">
      <calculatedColumnFormula>IF(ISNUMBER(Tablo[[#This Row],[JOUR]]),DATE(YEAR(Tablo[[#This Row],[JOUR]]),MONTH(Tablo[[#This Row],[JOUR]])+1,0),A1)</calculatedColumnFormula>
    </tableColumn>
    <tableColumn id="2" name="SEMAINE" dataDxfId="85">
      <calculatedColumnFormula>IF(ISNUMBER(Tablo[[#This Row],[JOUR]]),INT(MOD(INT((Tablo[[#This Row],[JOUR]]-2)/7)+3/5,52+5/28))+1,B1)</calculatedColumnFormula>
    </tableColumn>
    <tableColumn id="3" name="JOUR" dataDxfId="84"/>
    <tableColumn id="5" name="marc" dataDxfId="83"/>
    <tableColumn id="6" name="ursula" dataDxfId="82"/>
    <tableColumn id="7" name="carl" dataDxfId="81"/>
    <tableColumn id="8" name="sandie" dataDxfId="80"/>
    <tableColumn id="9" name="wissem" dataDxfId="79"/>
    <tableColumn id="10" name="julien" dataDxfId="78"/>
    <tableColumn id="11" name="jérémy" dataDxfId="77"/>
    <tableColumn id="12" name="gregory" dataDxfId="76"/>
    <tableColumn id="13" name="sébastien" dataDxfId="75"/>
    <tableColumn id="14" name="aymeric" dataDxfId="74"/>
    <tableColumn id="15" name="jean" dataDxfId="73"/>
    <tableColumn id="16" name="laetitia" dataDxfId="72"/>
    <tableColumn id="17" name="virginie" dataDxfId="71"/>
    <tableColumn id="18" name="david" dataDxfId="70"/>
    <tableColumn id="20" name="andrew" dataDxfId="69"/>
    <tableColumn id="19" name="TOTAL" dataDxfId="6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odes" displayName="codes" ref="A1:C7" totalsRowShown="0" headerRowDxfId="67" dataDxfId="66">
  <autoFilter ref="A1:C7"/>
  <tableColumns count="3">
    <tableColumn id="1" name="code" dataDxfId="65"/>
    <tableColumn id="2" name="forfait" dataDxfId="64"/>
    <tableColumn id="3" name="calcul_HS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"/>
  <sheetViews>
    <sheetView showZeros="0" tabSelected="1" zoomScale="90" zoomScaleNormal="90" workbookViewId="0">
      <pane xSplit="3" ySplit="1" topLeftCell="H2" activePane="bottomRight" state="frozen"/>
      <selection pane="topRight" activeCell="E1" sqref="E1"/>
      <selection pane="bottomLeft" activeCell="A2" sqref="A2"/>
      <selection pane="bottomRight" activeCell="O6" sqref="O6"/>
    </sheetView>
  </sheetViews>
  <sheetFormatPr baseColWidth="10" defaultColWidth="6.81640625" defaultRowHeight="12.5" x14ac:dyDescent="0.25"/>
  <cols>
    <col min="1" max="1" width="11.81640625" style="7" customWidth="1"/>
    <col min="2" max="2" width="14.26953125" style="7" bestFit="1" customWidth="1"/>
    <col min="3" max="3" width="33.26953125" style="33" customWidth="1"/>
    <col min="4" max="4" width="10.453125" style="43" bestFit="1" customWidth="1"/>
    <col min="5" max="5" width="11.453125" style="43" bestFit="1" customWidth="1"/>
    <col min="6" max="6" width="9.1796875" style="43" bestFit="1" customWidth="1"/>
    <col min="7" max="7" width="11.81640625" style="43" bestFit="1" customWidth="1"/>
    <col min="8" max="8" width="12.81640625" style="43" bestFit="1" customWidth="1"/>
    <col min="9" max="9" width="10.81640625" style="43" bestFit="1" customWidth="1"/>
    <col min="10" max="10" width="12" style="43" bestFit="1" customWidth="1"/>
    <col min="11" max="11" width="12.81640625" style="43" bestFit="1" customWidth="1"/>
    <col min="12" max="12" width="14.453125" style="43" bestFit="1" customWidth="1"/>
    <col min="13" max="13" width="13.1796875" style="43" bestFit="1" customWidth="1"/>
    <col min="14" max="14" width="9.7265625" style="43" bestFit="1" customWidth="1"/>
    <col min="15" max="15" width="11.81640625" style="43" bestFit="1" customWidth="1"/>
    <col min="16" max="16" width="12.54296875" style="43" bestFit="1" customWidth="1"/>
    <col min="17" max="17" width="10.81640625" style="43" bestFit="1" customWidth="1"/>
    <col min="18" max="18" width="10.81640625" style="43" customWidth="1"/>
    <col min="19" max="19" width="12" style="7" bestFit="1" customWidth="1"/>
    <col min="20" max="16384" width="6.81640625" style="7"/>
  </cols>
  <sheetData>
    <row r="1" spans="1:19" ht="13" thickBot="1" x14ac:dyDescent="0.3">
      <c r="A1" s="7" t="s">
        <v>35</v>
      </c>
      <c r="B1" s="7" t="s">
        <v>15</v>
      </c>
      <c r="C1" s="33" t="s">
        <v>14</v>
      </c>
      <c r="D1" s="43" t="s">
        <v>0</v>
      </c>
      <c r="E1" s="43" t="s">
        <v>1</v>
      </c>
      <c r="F1" s="43" t="s">
        <v>2</v>
      </c>
      <c r="G1" s="43" t="s">
        <v>3</v>
      </c>
      <c r="H1" s="43" t="s">
        <v>4</v>
      </c>
      <c r="I1" s="43" t="s">
        <v>5</v>
      </c>
      <c r="J1" s="43" t="s">
        <v>6</v>
      </c>
      <c r="K1" s="43" t="s">
        <v>7</v>
      </c>
      <c r="L1" s="43" t="s">
        <v>8</v>
      </c>
      <c r="M1" s="43" t="s">
        <v>9</v>
      </c>
      <c r="N1" s="43" t="s">
        <v>10</v>
      </c>
      <c r="O1" s="43" t="s">
        <v>11</v>
      </c>
      <c r="P1" s="43" t="s">
        <v>12</v>
      </c>
      <c r="Q1" s="43" t="s">
        <v>13</v>
      </c>
      <c r="R1" s="43" t="s">
        <v>44</v>
      </c>
      <c r="S1" s="8" t="s">
        <v>16</v>
      </c>
    </row>
    <row r="2" spans="1:19" x14ac:dyDescent="0.25">
      <c r="A2" s="11">
        <f>IF(ISNUMBER(Tablo[[#This Row],[JOUR]]),DATE(YEAR(Tablo[[#This Row],[JOUR]]),MONTH(Tablo[[#This Row],[JOUR]])+1,0),A1)</f>
        <v>42766</v>
      </c>
      <c r="B2" s="10">
        <f>IF(ISNUMBER(Tablo[[#This Row],[JOUR]]),INT(MOD(INT((Tablo[[#This Row],[JOUR]]-2)/7)+3/5,52+5/28))+1,#REF!)</f>
        <v>1</v>
      </c>
      <c r="C2" s="34">
        <v>42737</v>
      </c>
      <c r="D2" s="44" t="s">
        <v>40</v>
      </c>
      <c r="E2" s="44">
        <v>7</v>
      </c>
      <c r="F2" s="44">
        <v>7</v>
      </c>
      <c r="G2" s="44">
        <v>7.25</v>
      </c>
      <c r="H2" s="44">
        <v>7</v>
      </c>
      <c r="I2" s="44" t="s">
        <v>40</v>
      </c>
      <c r="J2" s="44">
        <v>7</v>
      </c>
      <c r="K2" s="44">
        <v>7</v>
      </c>
      <c r="L2" s="44">
        <v>8</v>
      </c>
      <c r="M2" s="44">
        <v>8</v>
      </c>
      <c r="N2" s="44">
        <v>8</v>
      </c>
      <c r="O2" s="44">
        <v>8.75</v>
      </c>
      <c r="P2" s="44">
        <v>6.75</v>
      </c>
      <c r="Q2" s="44">
        <v>7.75</v>
      </c>
      <c r="R2" s="44"/>
      <c r="S2" s="37"/>
    </row>
    <row r="3" spans="1:19" x14ac:dyDescent="0.25">
      <c r="A3" s="11">
        <f>IF(ISNUMBER(Tablo[[#This Row],[JOUR]]),DATE(YEAR(Tablo[[#This Row],[JOUR]]),MONTH(Tablo[[#This Row],[JOUR]])+1,0),A2)</f>
        <v>42766</v>
      </c>
      <c r="B3" s="12">
        <f>IF(ISNUMBER(Tablo[[#This Row],[JOUR]]),INT(MOD(INT((Tablo[[#This Row],[JOUR]]-2)/7)+3/5,52+5/28))+1,B2)</f>
        <v>1</v>
      </c>
      <c r="C3" s="35">
        <f>C2+1</f>
        <v>42738</v>
      </c>
      <c r="D3" s="45">
        <v>7</v>
      </c>
      <c r="E3" s="45">
        <v>7</v>
      </c>
      <c r="F3" s="45">
        <v>7</v>
      </c>
      <c r="G3" s="45">
        <v>6.75</v>
      </c>
      <c r="H3" s="45">
        <v>7</v>
      </c>
      <c r="I3" s="45" t="s">
        <v>40</v>
      </c>
      <c r="J3" s="45">
        <v>7</v>
      </c>
      <c r="K3" s="45">
        <v>7</v>
      </c>
      <c r="L3" s="45">
        <v>8</v>
      </c>
      <c r="M3" s="45">
        <v>8</v>
      </c>
      <c r="N3" s="45">
        <v>8</v>
      </c>
      <c r="O3" s="45">
        <v>8.25</v>
      </c>
      <c r="P3" s="45">
        <v>6.75</v>
      </c>
      <c r="Q3" s="45">
        <v>6.75</v>
      </c>
      <c r="R3" s="45"/>
      <c r="S3" s="38"/>
    </row>
    <row r="4" spans="1:19" x14ac:dyDescent="0.25">
      <c r="A4" s="11">
        <f>IF(ISNUMBER(Tablo[[#This Row],[JOUR]]),DATE(YEAR(Tablo[[#This Row],[JOUR]]),MONTH(Tablo[[#This Row],[JOUR]])+1,0),A3)</f>
        <v>42766</v>
      </c>
      <c r="B4" s="12">
        <f>IF(ISNUMBER(Tablo[[#This Row],[JOUR]]),INT(MOD(INT((Tablo[[#This Row],[JOUR]]-2)/7)+3/5,52+5/28))+1,B3)</f>
        <v>1</v>
      </c>
      <c r="C4" s="35">
        <f t="shared" ref="C4:C6" si="0">C3+1</f>
        <v>42739</v>
      </c>
      <c r="D4" s="45">
        <v>7</v>
      </c>
      <c r="E4" s="45">
        <v>7</v>
      </c>
      <c r="F4" s="45">
        <v>7</v>
      </c>
      <c r="G4" s="45">
        <v>6.75</v>
      </c>
      <c r="H4" s="45">
        <v>7</v>
      </c>
      <c r="I4" s="45" t="s">
        <v>40</v>
      </c>
      <c r="J4" s="45">
        <v>7</v>
      </c>
      <c r="K4" s="45">
        <v>7</v>
      </c>
      <c r="L4" s="45">
        <v>8</v>
      </c>
      <c r="M4" s="45">
        <v>8</v>
      </c>
      <c r="N4" s="45">
        <v>8</v>
      </c>
      <c r="O4" s="45">
        <v>8.5</v>
      </c>
      <c r="P4" s="45">
        <v>6.75</v>
      </c>
      <c r="Q4" s="45">
        <v>3.5</v>
      </c>
      <c r="R4" s="45"/>
      <c r="S4" s="38"/>
    </row>
    <row r="5" spans="1:19" x14ac:dyDescent="0.25">
      <c r="A5" s="11">
        <f>IF(ISNUMBER(Tablo[[#This Row],[JOUR]]),DATE(YEAR(Tablo[[#This Row],[JOUR]]),MONTH(Tablo[[#This Row],[JOUR]])+1,0),A4)</f>
        <v>42766</v>
      </c>
      <c r="B5" s="12">
        <f>IF(ISNUMBER(Tablo[[#This Row],[JOUR]]),INT(MOD(INT((Tablo[[#This Row],[JOUR]]-2)/7)+3/5,52+5/28))+1,B4)</f>
        <v>1</v>
      </c>
      <c r="C5" s="35">
        <f t="shared" si="0"/>
        <v>42740</v>
      </c>
      <c r="D5" s="45">
        <v>7</v>
      </c>
      <c r="E5" s="45">
        <v>7</v>
      </c>
      <c r="F5" s="45">
        <v>7</v>
      </c>
      <c r="G5" s="45">
        <v>6.75</v>
      </c>
      <c r="H5" s="45">
        <v>7</v>
      </c>
      <c r="I5" s="45">
        <v>7</v>
      </c>
      <c r="J5" s="45">
        <v>7</v>
      </c>
      <c r="K5" s="45">
        <v>7</v>
      </c>
      <c r="L5" s="45">
        <v>8</v>
      </c>
      <c r="M5" s="45">
        <v>8</v>
      </c>
      <c r="N5" s="45">
        <v>8</v>
      </c>
      <c r="O5" s="45" t="s">
        <v>40</v>
      </c>
      <c r="P5" s="45">
        <v>6.75</v>
      </c>
      <c r="Q5" s="45">
        <v>5.5</v>
      </c>
      <c r="R5" s="45"/>
      <c r="S5" s="38"/>
    </row>
    <row r="6" spans="1:19" x14ac:dyDescent="0.25">
      <c r="A6" s="11">
        <f>IF(ISNUMBER(Tablo[[#This Row],[JOUR]]),DATE(YEAR(Tablo[[#This Row],[JOUR]]),MONTH(Tablo[[#This Row],[JOUR]])+1,0),A5)</f>
        <v>42766</v>
      </c>
      <c r="B6" s="12">
        <f>IF(ISNUMBER(Tablo[[#This Row],[JOUR]]),INT(MOD(INT((Tablo[[#This Row],[JOUR]]-2)/7)+3/5,52+5/28))+1,B5)</f>
        <v>1</v>
      </c>
      <c r="C6" s="35">
        <f t="shared" si="0"/>
        <v>42741</v>
      </c>
      <c r="D6" s="45">
        <v>7</v>
      </c>
      <c r="E6" s="45">
        <v>7</v>
      </c>
      <c r="F6" s="45">
        <v>7</v>
      </c>
      <c r="G6" s="45">
        <v>7</v>
      </c>
      <c r="H6" s="45">
        <v>7</v>
      </c>
      <c r="I6" s="45">
        <v>7</v>
      </c>
      <c r="J6" s="45">
        <v>7</v>
      </c>
      <c r="K6" s="45">
        <v>7</v>
      </c>
      <c r="L6" s="45">
        <v>7</v>
      </c>
      <c r="M6" s="45">
        <v>7</v>
      </c>
      <c r="N6" s="45">
        <v>7</v>
      </c>
      <c r="O6" s="45">
        <v>8.5</v>
      </c>
      <c r="P6" s="45">
        <v>6.75</v>
      </c>
      <c r="Q6" s="45">
        <v>6.5</v>
      </c>
      <c r="R6" s="45"/>
      <c r="S6" s="38" t="s">
        <v>41</v>
      </c>
    </row>
    <row r="7" spans="1:19" x14ac:dyDescent="0.25">
      <c r="A7" s="11">
        <f>IF(ISNUMBER(Tablo[[#This Row],[JOUR]]),DATE(YEAR(Tablo[[#This Row],[JOUR]]),MONTH(Tablo[[#This Row],[JOUR]])+1,0),A6)</f>
        <v>42766</v>
      </c>
      <c r="B7" s="12">
        <f>IF(ISNUMBER(Tablo[[#This Row],[JOUR]]),INT(MOD(INT((Tablo[[#This Row],[JOUR]]-2)/7)+3/5,52+5/28))+1,B6)</f>
        <v>1</v>
      </c>
      <c r="C7" s="35" t="s">
        <v>16</v>
      </c>
      <c r="D7" s="41">
        <f t="array" ref="D7">SUM(IF(ISNUMBER(D2:D6),D2:D6,SUMIF(codes[code],D2:D6,codes[forfait])))+SUM(COUNTIF(JF,$C2:$C6))*JFHN</f>
        <v>35</v>
      </c>
      <c r="E7" s="41">
        <f t="array" ref="E7">SUM(IF(ISNUMBER(E2:E6),E2:E6,SUMIF(codes[code],E2:E6,codes[forfait])))+SUM(COUNTIF(JF,$C2:$C6))*JFHN</f>
        <v>35</v>
      </c>
      <c r="F7" s="41">
        <f t="array" ref="F7">SUM(IF(ISNUMBER(F2:F6),F2:F6,SUMIF(codes[code],F2:F6,codes[forfait])))+SUM(COUNTIF(JF,$C2:$C6))*JFHN</f>
        <v>35</v>
      </c>
      <c r="G7" s="41">
        <f t="array" ref="G7">SUM(IF(ISNUMBER(G2:G6),G2:G6,SUMIF(codes[code],G2:G6,codes[forfait])))+SUM(COUNTIF(JF,$C2:$C6))*JFHN</f>
        <v>34.5</v>
      </c>
      <c r="H7" s="41">
        <f t="array" ref="H7">SUM(IF(ISNUMBER(H2:H6),H2:H6,SUMIF(codes[code],H2:H6,codes[forfait])))+SUM(COUNTIF(JF,$C2:$C6))*JFHN</f>
        <v>35</v>
      </c>
      <c r="I7" s="41">
        <f t="array" ref="I7">SUM(IF(ISNUMBER(I2:I6),I2:I6,SUMIF(codes[code],I2:I6,codes[forfait])))+SUM(COUNTIF(JF,$C2:$C6))*JFHN</f>
        <v>35</v>
      </c>
      <c r="J7" s="41">
        <f t="array" ref="J7">SUM(IF(ISNUMBER(J2:J6),J2:J6,SUMIF(codes[code],J2:J6,codes[forfait])))+SUM(COUNTIF(JF,$C2:$C6))*JFHN</f>
        <v>35</v>
      </c>
      <c r="K7" s="41">
        <f t="array" ref="K7">SUM(IF(ISNUMBER(K2:K6),K2:K6,SUMIF(codes[code],K2:K6,codes[forfait])))+SUM(COUNTIF(JF,$C2:$C6))*JFHN</f>
        <v>35</v>
      </c>
      <c r="L7" s="41">
        <f t="array" ref="L7">SUM(IF(ISNUMBER(L2:L6),L2:L6,SUMIF(codes[code],L2:L6,codes[forfait])))+SUM(COUNTIF(JF,$C2:$C6))*JFHN</f>
        <v>39</v>
      </c>
      <c r="M7" s="41">
        <f t="array" ref="M7">SUM(IF(ISNUMBER(M2:M6),M2:M6,SUMIF(codes[code],M2:M6,codes[forfait])))+SUM(COUNTIF(JF,$C2:$C6))*JFHN</f>
        <v>39</v>
      </c>
      <c r="N7" s="41">
        <f t="array" ref="N7">SUM(IF(ISNUMBER(N2:N6),N2:N6,SUMIF(codes[code],N2:N6,codes[forfait])))+SUM(COUNTIF(JF,$C2:$C6))*JFHN</f>
        <v>39</v>
      </c>
      <c r="O7" s="41">
        <f t="array" ref="O7">SUM(IF(ISNUMBER(O2:O6),O2:O6,SUMIF(codes[code],O2:O6,codes[forfait])))+SUM(COUNTIF(JF,$C2:$C6))*JFHN</f>
        <v>41</v>
      </c>
      <c r="P7" s="41">
        <f t="array" ref="P7">SUM(IF(ISNUMBER(P2:P6),P2:P6,SUMIF(codes[code],P2:P6,codes[forfait])))+SUM(COUNTIF(JF,$C2:$C6))*JFHN</f>
        <v>33.75</v>
      </c>
      <c r="Q7" s="41">
        <f t="array" ref="Q7">SUM(IF(ISNUMBER(Q2:Q6),Q2:Q6,SUMIF(codes[code],Q2:Q6,codes[forfait])))+SUM(COUNTIF(JF,$C2:$C6))*JFHN</f>
        <v>30</v>
      </c>
      <c r="R7" s="41">
        <f t="array" ref="R7">SUM(IF(ISNUMBER(R2:R6),R2:R6,SUMIF(codes[code],R2:R6,codes[forfait])))+SUM(COUNTIF(JF,$C2:$C6))*JFHN</f>
        <v>0</v>
      </c>
      <c r="S7" s="49">
        <f>SUM(D7:R7)</f>
        <v>501.25</v>
      </c>
    </row>
    <row r="8" spans="1:19" x14ac:dyDescent="0.25">
      <c r="A8" s="11">
        <f>IF(ISNUMBER(Tablo[[#This Row],[JOUR]]),DATE(YEAR(Tablo[[#This Row],[JOUR]]),MONTH(Tablo[[#This Row],[JOUR]])+1,0),A7)</f>
        <v>42766</v>
      </c>
      <c r="B8" s="12">
        <f>IF(ISNUMBER(Tablo[[#This Row],[JOUR]]),INT(MOD(INT((Tablo[[#This Row],[JOUR]]-2)/7)+3/5,52+5/28))+1,B7)</f>
        <v>1</v>
      </c>
      <c r="C8" s="35" t="s">
        <v>17</v>
      </c>
      <c r="D8" s="41">
        <f t="array" ref="D8">MIN(SUM(IF(ISNUMBER(D2:D6),D2:D6,SUMIF(codes[code],D2:D6,codes[calcul_HS])))+SUM(COUNTIF(JF,$C2:$C6))*JFHS,sem)</f>
        <v>28</v>
      </c>
      <c r="E8" s="41">
        <f t="array" ref="E8">MIN(SUM(IF(ISNUMBER(E2:E6),E2:E6,SUMIF(codes[code],E2:E6,codes[calcul_HS])))+SUM(COUNTIF(JF,$C2:$C6))*JFHS,sem)</f>
        <v>35</v>
      </c>
      <c r="F8" s="41">
        <f t="array" ref="F8">MIN(SUM(IF(ISNUMBER(F2:F6),F2:F6,SUMIF(codes[code],F2:F6,codes[calcul_HS])))+SUM(COUNTIF(JF,$C2:$C6))*JFHS,sem)</f>
        <v>35</v>
      </c>
      <c r="G8" s="41">
        <f t="array" ref="G8">MIN(SUM(IF(ISNUMBER(G2:G6),G2:G6,SUMIF(codes[code],G2:G6,codes[calcul_HS])))+SUM(COUNTIF(JF,$C2:$C6))*JFHS,sem)</f>
        <v>34.5</v>
      </c>
      <c r="H8" s="41">
        <f t="array" ref="H8">MIN(SUM(IF(ISNUMBER(H2:H6),H2:H6,SUMIF(codes[code],H2:H6,codes[calcul_HS])))+SUM(COUNTIF(JF,$C2:$C6))*JFHS,sem)</f>
        <v>35</v>
      </c>
      <c r="I8" s="41">
        <f t="array" ref="I8">MIN(SUM(IF(ISNUMBER(I2:I6),I2:I6,SUMIF(codes[code],I2:I6,codes[calcul_HS])))+SUM(COUNTIF(JF,$C2:$C6))*JFHS,sem)</f>
        <v>14</v>
      </c>
      <c r="J8" s="41">
        <f t="array" ref="J8">MIN(SUM(IF(ISNUMBER(J2:J6),J2:J6,SUMIF(codes[code],J2:J6,codes[calcul_HS])))+SUM(COUNTIF(JF,$C2:$C6))*JFHS,sem)</f>
        <v>35</v>
      </c>
      <c r="K8" s="41">
        <f t="array" ref="K8">MIN(SUM(IF(ISNUMBER(K2:K6),K2:K6,SUMIF(codes[code],K2:K6,codes[calcul_HS])))+SUM(COUNTIF(JF,$C2:$C6))*JFHS,sem)</f>
        <v>35</v>
      </c>
      <c r="L8" s="41">
        <f t="array" ref="L8">MIN(SUM(IF(ISNUMBER(L2:L6),L2:L6,SUMIF(codes[code],L2:L6,codes[calcul_HS])))+SUM(COUNTIF(JF,$C2:$C6))*JFHS,sem)</f>
        <v>35</v>
      </c>
      <c r="M8" s="41">
        <f t="array" ref="M8">MIN(SUM(IF(ISNUMBER(M2:M6),M2:M6,SUMIF(codes[code],M2:M6,codes[calcul_HS])))+SUM(COUNTIF(JF,$C2:$C6))*JFHS,sem)</f>
        <v>35</v>
      </c>
      <c r="N8" s="41">
        <f t="array" ref="N8">MIN(SUM(IF(ISNUMBER(N2:N6),N2:N6,SUMIF(codes[code],N2:N6,codes[calcul_HS])))+SUM(COUNTIF(JF,$C2:$C6))*JFHS,sem)</f>
        <v>35</v>
      </c>
      <c r="O8" s="41">
        <f t="array" ref="O8">MIN(SUM(IF(ISNUMBER(O2:O6),O2:O6,SUMIF(codes[code],O2:O6,codes[calcul_HS])))+SUM(COUNTIF(JF,$C2:$C6))*JFHS,sem)</f>
        <v>34</v>
      </c>
      <c r="P8" s="41">
        <f t="array" ref="P8">MIN(SUM(IF(ISNUMBER(P2:P6),P2:P6,SUMIF(codes[code],P2:P6,codes[calcul_HS])))+SUM(COUNTIF(JF,$C2:$C6))*JFHS,sem)</f>
        <v>33.75</v>
      </c>
      <c r="Q8" s="41">
        <f t="array" ref="Q8">MIN(SUM(IF(ISNUMBER(Q2:Q6),Q2:Q6,SUMIF(codes[code],Q2:Q6,codes[calcul_HS])))+SUM(COUNTIF(JF,$C2:$C6))*JFHS,sem)</f>
        <v>30</v>
      </c>
      <c r="R8" s="41">
        <f t="array" ref="R8">MIN(SUM(IF(ISNUMBER(R2:R6),R2:R6,SUMIF(codes[code],R2:R6,codes[calcul_HS])))+SUM(COUNTIF(JF,$C2:$C6))*JFHS,sem)</f>
        <v>0</v>
      </c>
      <c r="S8" s="49">
        <f t="shared" ref="S8:S9" si="1">SUM(D8:R8)</f>
        <v>454.25</v>
      </c>
    </row>
    <row r="9" spans="1:19" ht="13" thickBot="1" x14ac:dyDescent="0.3">
      <c r="A9" s="13">
        <f>IF(ISNUMBER(Tablo[[#This Row],[JOUR]]),DATE(YEAR(Tablo[[#This Row],[JOUR]]),MONTH(Tablo[[#This Row],[JOUR]])+1,0),A8)</f>
        <v>42766</v>
      </c>
      <c r="B9" s="14">
        <f>IF(ISNUMBER(Tablo[[#This Row],[JOUR]]),INT(MOD(INT((Tablo[[#This Row],[JOUR]]-2)/7)+3/5,52+5/28))+1,B8)</f>
        <v>1</v>
      </c>
      <c r="C9" s="36" t="s">
        <v>18</v>
      </c>
      <c r="D9" s="42">
        <f t="array" ref="D9">MAX(0,SUM(IF(ISNUMBER(D2:D6),D2:D6,SUMIF(codes[code],D2:D6,codes[calcul_HS])))+SUM(COUNTIF(JF,$C2:$C6))*JFHS-sem)</f>
        <v>0</v>
      </c>
      <c r="E9" s="42">
        <f t="array" ref="E9">MAX(0,SUM(IF(ISNUMBER(E2:E6),E2:E6,SUMIF(codes[code],E2:E6,codes[calcul_HS])))+SUM(COUNTIF(JF,$C2:$C6))*JFHS-sem)</f>
        <v>0</v>
      </c>
      <c r="F9" s="42">
        <f t="array" ref="F9">MAX(0,SUM(IF(ISNUMBER(F2:F6),F2:F6,SUMIF(codes[code],F2:F6,codes[calcul_HS])))+SUM(COUNTIF(JF,$C2:$C6))*JFHS-sem)</f>
        <v>0</v>
      </c>
      <c r="G9" s="42">
        <f t="array" ref="G9">MAX(0,SUM(IF(ISNUMBER(G2:G6),G2:G6,SUMIF(codes[code],G2:G6,codes[calcul_HS])))+SUM(COUNTIF(JF,$C2:$C6))*JFHS-sem)</f>
        <v>0</v>
      </c>
      <c r="H9" s="42">
        <f t="array" ref="H9">MAX(0,SUM(IF(ISNUMBER(H2:H6),H2:H6,SUMIF(codes[code],H2:H6,codes[calcul_HS])))+SUM(COUNTIF(JF,$C2:$C6))*JFHS-sem)</f>
        <v>0</v>
      </c>
      <c r="I9" s="42">
        <f t="array" ref="I9">MAX(0,SUM(IF(ISNUMBER(I2:I6),I2:I6,SUMIF(codes[code],I2:I6,codes[calcul_HS])))+SUM(COUNTIF(JF,$C2:$C6))*JFHS-sem)</f>
        <v>0</v>
      </c>
      <c r="J9" s="42">
        <f t="array" ref="J9">MAX(0,SUM(IF(ISNUMBER(J2:J6),J2:J6,SUMIF(codes[code],J2:J6,codes[calcul_HS])))+SUM(COUNTIF(JF,$C2:$C6))*JFHS-sem)</f>
        <v>0</v>
      </c>
      <c r="K9" s="42">
        <f t="array" ref="K9">MAX(0,SUM(IF(ISNUMBER(K2:K6),K2:K6,SUMIF(codes[code],K2:K6,codes[calcul_HS])))+SUM(COUNTIF(JF,$C2:$C6))*JFHS-sem)</f>
        <v>0</v>
      </c>
      <c r="L9" s="42">
        <f t="array" ref="L9">MAX(0,SUM(IF(ISNUMBER(L2:L6),L2:L6,SUMIF(codes[code],L2:L6,codes[calcul_HS])))+SUM(COUNTIF(JF,$C2:$C6))*JFHS-sem)</f>
        <v>4</v>
      </c>
      <c r="M9" s="42">
        <f t="array" ref="M9">MAX(0,SUM(IF(ISNUMBER(M2:M6),M2:M6,SUMIF(codes[code],M2:M6,codes[calcul_HS])))+SUM(COUNTIF(JF,$C2:$C6))*JFHS-sem)</f>
        <v>4</v>
      </c>
      <c r="N9" s="42">
        <f t="array" ref="N9">MAX(0,SUM(IF(ISNUMBER(N2:N6),N2:N6,SUMIF(codes[code],N2:N6,codes[calcul_HS])))+SUM(COUNTIF(JF,$C2:$C6))*JFHS-sem)</f>
        <v>4</v>
      </c>
      <c r="O9" s="42">
        <f t="array" ref="O9">MAX(0,SUM(IF(ISNUMBER(O2:O6),O2:O6,SUMIF(codes[code],O2:O6,codes[calcul_HS])))+SUM(COUNTIF(JF,$C2:$C6))*JFHS-sem)</f>
        <v>0</v>
      </c>
      <c r="P9" s="42">
        <f t="array" ref="P9">MAX(0,SUM(IF(ISNUMBER(P2:P6),P2:P6,SUMIF(codes[code],P2:P6,codes[calcul_HS])))+SUM(COUNTIF(JF,$C2:$C6))*JFHS-sem)</f>
        <v>0</v>
      </c>
      <c r="Q9" s="42">
        <f t="array" ref="Q9">MAX(0,SUM(IF(ISNUMBER(Q2:Q6),Q2:Q6,SUMIF(codes[code],Q2:Q6,codes[calcul_HS])))+SUM(COUNTIF(JF,$C2:$C6))*JFHS-sem)</f>
        <v>0</v>
      </c>
      <c r="R9" s="42">
        <f t="array" ref="R9">MAX(0,SUM(IF(ISNUMBER(R2:R6),R2:R6,SUMIF(codes[code],R2:R6,codes[calcul_HS])))+SUM(COUNTIF(JF,$C2:$C6))*JFHS-sem)</f>
        <v>0</v>
      </c>
      <c r="S9" s="50">
        <f t="shared" si="1"/>
        <v>12</v>
      </c>
    </row>
    <row r="10" spans="1:19" x14ac:dyDescent="0.25">
      <c r="A10" s="9">
        <f>IF(ISNUMBER(Tablo[[#This Row],[JOUR]]),DATE(YEAR(Tablo[[#This Row],[JOUR]]),MONTH(Tablo[[#This Row],[JOUR]])+1,0),A9)</f>
        <v>42766</v>
      </c>
      <c r="B10" s="10">
        <f>IF(ISNUMBER(Tablo[[#This Row],[JOUR]]),INT(MOD(INT((Tablo[[#This Row],[JOUR]]-2)/7)+3/5,52+5/28))+1,B9)</f>
        <v>2</v>
      </c>
      <c r="C10" s="34">
        <f>C2+7</f>
        <v>42744</v>
      </c>
      <c r="D10" s="44" t="s">
        <v>43</v>
      </c>
      <c r="E10" s="44"/>
      <c r="F10" s="44" t="s">
        <v>40</v>
      </c>
      <c r="G10" s="44"/>
      <c r="H10" s="44"/>
      <c r="I10" s="44"/>
      <c r="J10" s="44"/>
      <c r="K10" s="44"/>
      <c r="L10" s="44" t="s">
        <v>43</v>
      </c>
      <c r="M10" s="44" t="s">
        <v>43</v>
      </c>
      <c r="N10" s="44">
        <v>8</v>
      </c>
      <c r="O10" s="44">
        <v>6.25</v>
      </c>
      <c r="P10" s="44">
        <v>5.5</v>
      </c>
      <c r="Q10" s="44">
        <v>3</v>
      </c>
      <c r="R10" s="44"/>
      <c r="S10" s="37"/>
    </row>
    <row r="11" spans="1:19" x14ac:dyDescent="0.25">
      <c r="A11" s="11">
        <f>IF(ISNUMBER(Tablo[[#This Row],[JOUR]]),DATE(YEAR(Tablo[[#This Row],[JOUR]]),MONTH(Tablo[[#This Row],[JOUR]])+1,0),A10)</f>
        <v>42766</v>
      </c>
      <c r="B11" s="12">
        <f>IF(ISNUMBER(Tablo[[#This Row],[JOUR]]),INT(MOD(INT((Tablo[[#This Row],[JOUR]]-2)/7)+3/5,52+5/28))+1,B10)</f>
        <v>2</v>
      </c>
      <c r="C11" s="35">
        <f>C10+1</f>
        <v>42745</v>
      </c>
      <c r="D11" s="45" t="s">
        <v>42</v>
      </c>
      <c r="E11" s="45"/>
      <c r="F11" s="45" t="s">
        <v>40</v>
      </c>
      <c r="G11" s="45"/>
      <c r="H11" s="45"/>
      <c r="I11" s="45"/>
      <c r="J11" s="45"/>
      <c r="K11" s="45"/>
      <c r="L11" s="45"/>
      <c r="M11" s="45"/>
      <c r="N11" s="45">
        <v>8</v>
      </c>
      <c r="O11" s="45"/>
      <c r="P11" s="45"/>
      <c r="Q11" s="45">
        <v>3</v>
      </c>
      <c r="R11" s="45"/>
      <c r="S11" s="38"/>
    </row>
    <row r="12" spans="1:19" x14ac:dyDescent="0.25">
      <c r="A12" s="11">
        <f>IF(ISNUMBER(Tablo[[#This Row],[JOUR]]),DATE(YEAR(Tablo[[#This Row],[JOUR]]),MONTH(Tablo[[#This Row],[JOUR]])+1,0),A11)</f>
        <v>42766</v>
      </c>
      <c r="B12" s="12">
        <f>IF(ISNUMBER(Tablo[[#This Row],[JOUR]]),INT(MOD(INT((Tablo[[#This Row],[JOUR]]-2)/7)+3/5,52+5/28))+1,B11)</f>
        <v>2</v>
      </c>
      <c r="C12" s="35">
        <f t="shared" ref="C12:C14" si="2">C11+1</f>
        <v>42746</v>
      </c>
      <c r="D12" s="45" t="s">
        <v>42</v>
      </c>
      <c r="E12" s="45"/>
      <c r="F12" s="45" t="s">
        <v>40</v>
      </c>
      <c r="G12" s="45"/>
      <c r="H12" s="45"/>
      <c r="I12" s="45"/>
      <c r="J12" s="45"/>
      <c r="K12" s="45"/>
      <c r="L12" s="45"/>
      <c r="M12" s="45"/>
      <c r="N12" s="45">
        <v>8</v>
      </c>
      <c r="O12" s="45"/>
      <c r="P12" s="45"/>
      <c r="Q12" s="45"/>
      <c r="R12" s="45"/>
      <c r="S12" s="38"/>
    </row>
    <row r="13" spans="1:19" x14ac:dyDescent="0.25">
      <c r="A13" s="11">
        <f>IF(ISNUMBER(Tablo[[#This Row],[JOUR]]),DATE(YEAR(Tablo[[#This Row],[JOUR]]),MONTH(Tablo[[#This Row],[JOUR]])+1,0),A12)</f>
        <v>42766</v>
      </c>
      <c r="B13" s="12">
        <f>IF(ISNUMBER(Tablo[[#This Row],[JOUR]]),INT(MOD(INT((Tablo[[#This Row],[JOUR]]-2)/7)+3/5,52+5/28))+1,B12)</f>
        <v>2</v>
      </c>
      <c r="C13" s="35">
        <f t="shared" si="2"/>
        <v>42747</v>
      </c>
      <c r="D13" s="45" t="s">
        <v>42</v>
      </c>
      <c r="E13" s="45"/>
      <c r="F13" s="45"/>
      <c r="G13" s="45"/>
      <c r="H13" s="45"/>
      <c r="I13" s="45"/>
      <c r="J13" s="45"/>
      <c r="K13" s="45"/>
      <c r="L13" s="45"/>
      <c r="M13" s="45"/>
      <c r="N13" s="45">
        <v>8</v>
      </c>
      <c r="O13" s="45"/>
      <c r="P13" s="45"/>
      <c r="Q13" s="45"/>
      <c r="R13" s="45"/>
      <c r="S13" s="38"/>
    </row>
    <row r="14" spans="1:19" x14ac:dyDescent="0.25">
      <c r="A14" s="11">
        <f>IF(ISNUMBER(Tablo[[#This Row],[JOUR]]),DATE(YEAR(Tablo[[#This Row],[JOUR]]),MONTH(Tablo[[#This Row],[JOUR]])+1,0),A13)</f>
        <v>42766</v>
      </c>
      <c r="B14" s="12">
        <f>IF(ISNUMBER(Tablo[[#This Row],[JOUR]]),INT(MOD(INT((Tablo[[#This Row],[JOUR]]-2)/7)+3/5,52+5/28))+1,B13)</f>
        <v>2</v>
      </c>
      <c r="C14" s="35">
        <f t="shared" si="2"/>
        <v>42748</v>
      </c>
      <c r="D14" s="45" t="s">
        <v>42</v>
      </c>
      <c r="E14" s="45"/>
      <c r="F14" s="45"/>
      <c r="G14" s="45"/>
      <c r="H14" s="45"/>
      <c r="I14" s="45"/>
      <c r="J14" s="45"/>
      <c r="K14" s="45"/>
      <c r="L14" s="45"/>
      <c r="M14" s="45"/>
      <c r="N14" s="45">
        <v>7</v>
      </c>
      <c r="O14" s="45"/>
      <c r="P14" s="45"/>
      <c r="Q14" s="45"/>
      <c r="R14" s="45"/>
      <c r="S14" s="38"/>
    </row>
    <row r="15" spans="1:19" x14ac:dyDescent="0.25">
      <c r="A15" s="11">
        <f>IF(ISNUMBER(Tablo[[#This Row],[JOUR]]),DATE(YEAR(Tablo[[#This Row],[JOUR]]),MONTH(Tablo[[#This Row],[JOUR]])+1,0),A14)</f>
        <v>42766</v>
      </c>
      <c r="B15" s="12">
        <f>IF(ISNUMBER(Tablo[[#This Row],[JOUR]]),INT(MOD(INT((Tablo[[#This Row],[JOUR]]-2)/7)+3/5,52+5/28))+1,B14)</f>
        <v>2</v>
      </c>
      <c r="C15" s="35" t="s">
        <v>16</v>
      </c>
      <c r="D15" s="41">
        <f t="array" ref="D15">SUM(IF(ISNUMBER(D10:D14),D10:D14,SUMIF(codes[code],D10:D14,codes[forfait])))+SUM(COUNTIF(JF,$C10:$C14))*JFHN</f>
        <v>0</v>
      </c>
      <c r="E15" s="41">
        <f t="array" ref="E15">SUM(IF(ISNUMBER(E10:E14),E10:E14,SUMIF(codes[code],E10:E14,codes[forfait])))+SUM(COUNTIF(JF,$C10:$C14))*JFHN</f>
        <v>0</v>
      </c>
      <c r="F15" s="41">
        <f t="array" ref="F15">SUM(IF(ISNUMBER(F10:F14),F10:F14,SUMIF(codes[code],F10:F14,codes[forfait])))+SUM(COUNTIF(JF,$C10:$C14))*JFHN</f>
        <v>21</v>
      </c>
      <c r="G15" s="41">
        <f t="array" ref="G15">SUM(IF(ISNUMBER(G10:G14),G10:G14,SUMIF(codes[code],G10:G14,codes[forfait])))+SUM(COUNTIF(JF,$C10:$C14))*JFHN</f>
        <v>0</v>
      </c>
      <c r="H15" s="41">
        <f t="array" ref="H15">SUM(IF(ISNUMBER(H10:H14),H10:H14,SUMIF(codes[code],H10:H14,codes[forfait])))+SUM(COUNTIF(JF,$C10:$C14))*JFHN</f>
        <v>0</v>
      </c>
      <c r="I15" s="41">
        <f t="array" ref="I15">SUM(IF(ISNUMBER(I10:I14),I10:I14,SUMIF(codes[code],I10:I14,codes[forfait])))+SUM(COUNTIF(JF,$C10:$C14))*JFHN</f>
        <v>0</v>
      </c>
      <c r="J15" s="41">
        <f t="array" ref="J15">SUM(IF(ISNUMBER(J10:J14),J10:J14,SUMIF(codes[code],J10:J14,codes[forfait])))+SUM(COUNTIF(JF,$C10:$C14))*JFHN</f>
        <v>0</v>
      </c>
      <c r="K15" s="41">
        <f t="array" ref="K15">SUM(IF(ISNUMBER(K10:K14),K10:K14,SUMIF(codes[code],K10:K14,codes[forfait])))+SUM(COUNTIF(JF,$C10:$C14))*JFHN</f>
        <v>0</v>
      </c>
      <c r="L15" s="41">
        <f t="array" ref="L15">SUM(IF(ISNUMBER(L10:L14),L10:L14,SUMIF(codes[code],L10:L14,codes[forfait])))+SUM(COUNTIF(JF,$C10:$C14))*JFHN</f>
        <v>0</v>
      </c>
      <c r="M15" s="41">
        <f t="array" ref="M15">SUM(IF(ISNUMBER(M10:M14),M10:M14,SUMIF(codes[code],M10:M14,codes[forfait])))+SUM(COUNTIF(JF,$C10:$C14))*JFHN</f>
        <v>0</v>
      </c>
      <c r="N15" s="41">
        <f t="array" ref="N15">SUM(IF(ISNUMBER(N10:N14),N10:N14,SUMIF(codes[code],N10:N14,codes[forfait])))+SUM(COUNTIF(JF,$C10:$C14))*JFHN</f>
        <v>39</v>
      </c>
      <c r="O15" s="41">
        <f t="array" ref="O15">SUM(IF(ISNUMBER(O10:O14),O10:O14,SUMIF(codes[code],O10:O14,codes[forfait])))+SUM(COUNTIF(JF,$C10:$C14))*JFHN</f>
        <v>6.25</v>
      </c>
      <c r="P15" s="41">
        <f t="array" ref="P15">SUM(IF(ISNUMBER(P10:P14),P10:P14,SUMIF(codes[code],P10:P14,codes[forfait])))+SUM(COUNTIF(JF,$C10:$C14))*JFHN</f>
        <v>5.5</v>
      </c>
      <c r="Q15" s="41">
        <f t="array" ref="Q15">SUM(IF(ISNUMBER(Q10:Q14),Q10:Q14,SUMIF(codes[code],Q10:Q14,codes[forfait])))+SUM(COUNTIF(JF,$C10:$C14))*JFHN</f>
        <v>6</v>
      </c>
      <c r="R15" s="41">
        <f t="array" ref="R15">SUM(IF(ISNUMBER(R10:R14),R10:R14,SUMIF(codes[code],R10:R14,codes[forfait])))+SUM(COUNTIF(JF,$C10:$C14))*JFHN</f>
        <v>0</v>
      </c>
      <c r="S15" s="49">
        <f>SUM(D15:R15)</f>
        <v>77.75</v>
      </c>
    </row>
    <row r="16" spans="1:19" x14ac:dyDescent="0.25">
      <c r="A16" s="11">
        <f>IF(ISNUMBER(Tablo[[#This Row],[JOUR]]),DATE(YEAR(Tablo[[#This Row],[JOUR]]),MONTH(Tablo[[#This Row],[JOUR]])+1,0),A15)</f>
        <v>42766</v>
      </c>
      <c r="B16" s="12">
        <f>IF(ISNUMBER(Tablo[[#This Row],[JOUR]]),INT(MOD(INT((Tablo[[#This Row],[JOUR]]-2)/7)+3/5,52+5/28))+1,B15)</f>
        <v>2</v>
      </c>
      <c r="C16" s="35" t="s">
        <v>17</v>
      </c>
      <c r="D16" s="41">
        <f t="array" ref="D16">MIN(SUM(IF(ISNUMBER(D10:D14),D10:D14,SUMIF(codes[code],D10:D14,codes[calcul_HS])))+SUM(COUNTIF(JF,$C10:$C14))*JFHS,sem)</f>
        <v>0</v>
      </c>
      <c r="E16" s="41">
        <f t="array" ref="E16">MIN(SUM(IF(ISNUMBER(E10:E14),E10:E14,SUMIF(codes[code],E10:E14,codes[calcul_HS])))+SUM(COUNTIF(JF,$C10:$C14))*JFHS,sem)</f>
        <v>0</v>
      </c>
      <c r="F16" s="41">
        <f t="array" ref="F16">MIN(SUM(IF(ISNUMBER(F10:F14),F10:F14,SUMIF(codes[code],F10:F14,codes[calcul_HS])))+SUM(COUNTIF(JF,$C10:$C14))*JFHS,sem)</f>
        <v>0</v>
      </c>
      <c r="G16" s="41">
        <f t="array" ref="G16">MIN(SUM(IF(ISNUMBER(G10:G14),G10:G14,SUMIF(codes[code],G10:G14,codes[calcul_HS])))+SUM(COUNTIF(JF,$C10:$C14))*JFHS,sem)</f>
        <v>0</v>
      </c>
      <c r="H16" s="41">
        <f t="array" ref="H16">MIN(SUM(IF(ISNUMBER(H10:H14),H10:H14,SUMIF(codes[code],H10:H14,codes[calcul_HS])))+SUM(COUNTIF(JF,$C10:$C14))*JFHS,sem)</f>
        <v>0</v>
      </c>
      <c r="I16" s="41">
        <f t="array" ref="I16">MIN(SUM(IF(ISNUMBER(I10:I14),I10:I14,SUMIF(codes[code],I10:I14,codes[calcul_HS])))+SUM(COUNTIF(JF,$C10:$C14))*JFHS,sem)</f>
        <v>0</v>
      </c>
      <c r="J16" s="41">
        <f t="array" ref="J16">MIN(SUM(IF(ISNUMBER(J10:J14),J10:J14,SUMIF(codes[code],J10:J14,codes[calcul_HS])))+SUM(COUNTIF(JF,$C10:$C14))*JFHS,sem)</f>
        <v>0</v>
      </c>
      <c r="K16" s="41">
        <f t="array" ref="K16">MIN(SUM(IF(ISNUMBER(K10:K14),K10:K14,SUMIF(codes[code],K10:K14,codes[calcul_HS])))+SUM(COUNTIF(JF,$C10:$C14))*JFHS,sem)</f>
        <v>0</v>
      </c>
      <c r="L16" s="41">
        <f t="array" ref="L16">MIN(SUM(IF(ISNUMBER(L10:L14),L10:L14,SUMIF(codes[code],L10:L14,codes[calcul_HS])))+SUM(COUNTIF(JF,$C10:$C14))*JFHS,sem)</f>
        <v>0</v>
      </c>
      <c r="M16" s="41">
        <f t="array" ref="M16">MIN(SUM(IF(ISNUMBER(M10:M14),M10:M14,SUMIF(codes[code],M10:M14,codes[calcul_HS])))+SUM(COUNTIF(JF,$C10:$C14))*JFHS,sem)</f>
        <v>0</v>
      </c>
      <c r="N16" s="41">
        <f t="array" ref="N16">MIN(SUM(IF(ISNUMBER(N10:N14),N10:N14,SUMIF(codes[code],N10:N14,codes[calcul_HS])))+SUM(COUNTIF(JF,$C10:$C14))*JFHS,sem)</f>
        <v>35</v>
      </c>
      <c r="O16" s="41">
        <f t="array" ref="O16">MIN(SUM(IF(ISNUMBER(O10:O14),O10:O14,SUMIF(codes[code],O10:O14,codes[calcul_HS])))+SUM(COUNTIF(JF,$C10:$C14))*JFHS,sem)</f>
        <v>6.25</v>
      </c>
      <c r="P16" s="41">
        <f t="array" ref="P16">MIN(SUM(IF(ISNUMBER(P10:P14),P10:P14,SUMIF(codes[code],P10:P14,codes[calcul_HS])))+SUM(COUNTIF(JF,$C10:$C14))*JFHS,sem)</f>
        <v>5.5</v>
      </c>
      <c r="Q16" s="41">
        <f t="array" ref="Q16">MIN(SUM(IF(ISNUMBER(Q10:Q14),Q10:Q14,SUMIF(codes[code],Q10:Q14,codes[calcul_HS])))+SUM(COUNTIF(JF,$C10:$C14))*JFHS,sem)</f>
        <v>6</v>
      </c>
      <c r="R16" s="41">
        <f t="array" ref="R16">MIN(SUM(IF(ISNUMBER(R10:R14),R10:R14,SUMIF(codes[code],R10:R14,codes[calcul_HS])))+SUM(COUNTIF(JF,$C10:$C14))*JFHS,sem)</f>
        <v>0</v>
      </c>
      <c r="S16" s="49">
        <f t="shared" ref="S16:S17" si="3">SUM(D16:R16)</f>
        <v>52.75</v>
      </c>
    </row>
    <row r="17" spans="1:19" ht="13" thickBot="1" x14ac:dyDescent="0.3">
      <c r="A17" s="13">
        <f>IF(ISNUMBER(Tablo[[#This Row],[JOUR]]),DATE(YEAR(Tablo[[#This Row],[JOUR]]),MONTH(Tablo[[#This Row],[JOUR]])+1,0),A16)</f>
        <v>42766</v>
      </c>
      <c r="B17" s="14">
        <f>IF(ISNUMBER(Tablo[[#This Row],[JOUR]]),INT(MOD(INT((Tablo[[#This Row],[JOUR]]-2)/7)+3/5,52+5/28))+1,B16)</f>
        <v>2</v>
      </c>
      <c r="C17" s="36" t="s">
        <v>18</v>
      </c>
      <c r="D17" s="42">
        <f t="array" ref="D17">MAX(0,SUM(IF(ISNUMBER(D10:D14),D10:D14,SUMIF(codes[code],D10:D14,codes[calcul_HS])))+SUM(COUNTIF(JF,$C10:$C14))*JFHS-sem)</f>
        <v>0</v>
      </c>
      <c r="E17" s="42">
        <f t="array" ref="E17">MAX(0,SUM(IF(ISNUMBER(E10:E14),E10:E14,SUMIF(codes[code],E10:E14,codes[calcul_HS])))+SUM(COUNTIF(JF,$C10:$C14))*JFHS-sem)</f>
        <v>0</v>
      </c>
      <c r="F17" s="42">
        <f t="array" ref="F17">MAX(0,SUM(IF(ISNUMBER(F10:F14),F10:F14,SUMIF(codes[code],F10:F14,codes[calcul_HS])))+SUM(COUNTIF(JF,$C10:$C14))*JFHS-sem)</f>
        <v>0</v>
      </c>
      <c r="G17" s="42">
        <f t="array" ref="G17">MAX(0,SUM(IF(ISNUMBER(G10:G14),G10:G14,SUMIF(codes[code],G10:G14,codes[calcul_HS])))+SUM(COUNTIF(JF,$C10:$C14))*JFHS-sem)</f>
        <v>0</v>
      </c>
      <c r="H17" s="42">
        <f t="array" ref="H17">MAX(0,SUM(IF(ISNUMBER(H10:H14),H10:H14,SUMIF(codes[code],H10:H14,codes[calcul_HS])))+SUM(COUNTIF(JF,$C10:$C14))*JFHS-sem)</f>
        <v>0</v>
      </c>
      <c r="I17" s="42">
        <f t="array" ref="I17">MAX(0,SUM(IF(ISNUMBER(I10:I14),I10:I14,SUMIF(codes[code],I10:I14,codes[calcul_HS])))+SUM(COUNTIF(JF,$C10:$C14))*JFHS-sem)</f>
        <v>0</v>
      </c>
      <c r="J17" s="42">
        <f t="array" ref="J17">MAX(0,SUM(IF(ISNUMBER(J10:J14),J10:J14,SUMIF(codes[code],J10:J14,codes[calcul_HS])))+SUM(COUNTIF(JF,$C10:$C14))*JFHS-sem)</f>
        <v>0</v>
      </c>
      <c r="K17" s="42">
        <f t="array" ref="K17">MAX(0,SUM(IF(ISNUMBER(K10:K14),K10:K14,SUMIF(codes[code],K10:K14,codes[calcul_HS])))+SUM(COUNTIF(JF,$C10:$C14))*JFHS-sem)</f>
        <v>0</v>
      </c>
      <c r="L17" s="42">
        <f t="array" ref="L17">MAX(0,SUM(IF(ISNUMBER(L10:L14),L10:L14,SUMIF(codes[code],L10:L14,codes[calcul_HS])))+SUM(COUNTIF(JF,$C10:$C14))*JFHS-sem)</f>
        <v>0</v>
      </c>
      <c r="M17" s="42">
        <f t="array" ref="M17">MAX(0,SUM(IF(ISNUMBER(M10:M14),M10:M14,SUMIF(codes[code],M10:M14,codes[calcul_HS])))+SUM(COUNTIF(JF,$C10:$C14))*JFHS-sem)</f>
        <v>0</v>
      </c>
      <c r="N17" s="42">
        <f t="array" ref="N17">MAX(0,SUM(IF(ISNUMBER(N10:N14),N10:N14,SUMIF(codes[code],N10:N14,codes[calcul_HS])))+SUM(COUNTIF(JF,$C10:$C14))*JFHS-sem)</f>
        <v>4</v>
      </c>
      <c r="O17" s="42">
        <f t="array" ref="O17">MAX(0,SUM(IF(ISNUMBER(O10:O14),O10:O14,SUMIF(codes[code],O10:O14,codes[calcul_HS])))+SUM(COUNTIF(JF,$C10:$C14))*JFHS-sem)</f>
        <v>0</v>
      </c>
      <c r="P17" s="42">
        <f t="array" ref="P17">MAX(0,SUM(IF(ISNUMBER(P10:P14),P10:P14,SUMIF(codes[code],P10:P14,codes[calcul_HS])))+SUM(COUNTIF(JF,$C10:$C14))*JFHS-sem)</f>
        <v>0</v>
      </c>
      <c r="Q17" s="42">
        <f t="array" ref="Q17">MAX(0,SUM(IF(ISNUMBER(Q10:Q14),Q10:Q14,SUMIF(codes[code],Q10:Q14,codes[calcul_HS])))+SUM(COUNTIF(JF,$C10:$C14))*JFHS-sem)</f>
        <v>0</v>
      </c>
      <c r="R17" s="42">
        <f t="array" ref="R17">MAX(0,SUM(IF(ISNUMBER(R10:R14),R10:R14,SUMIF(codes[code],R10:R14,codes[calcul_HS])))+SUM(COUNTIF(JF,$C10:$C14))*JFHS-sem)</f>
        <v>0</v>
      </c>
      <c r="S17" s="50">
        <f t="shared" si="3"/>
        <v>4</v>
      </c>
    </row>
    <row r="18" spans="1:19" x14ac:dyDescent="0.25">
      <c r="A18" s="9">
        <f>IF(ISNUMBER(Tablo[[#This Row],[JOUR]]),DATE(YEAR(Tablo[[#This Row],[JOUR]]),MONTH(Tablo[[#This Row],[JOUR]])+1,0),A17)</f>
        <v>42766</v>
      </c>
      <c r="B18" s="10">
        <f>IF(ISNUMBER(Tablo[[#This Row],[JOUR]]),INT(MOD(INT((Tablo[[#This Row],[JOUR]]-2)/7)+3/5,52+5/28))+1,B17)</f>
        <v>3</v>
      </c>
      <c r="C18" s="34">
        <f>C10+7</f>
        <v>42751</v>
      </c>
      <c r="D18" s="44" t="s">
        <v>42</v>
      </c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37"/>
    </row>
    <row r="19" spans="1:19" x14ac:dyDescent="0.25">
      <c r="A19" s="11">
        <f>IF(ISNUMBER(Tablo[[#This Row],[JOUR]]),DATE(YEAR(Tablo[[#This Row],[JOUR]]),MONTH(Tablo[[#This Row],[JOUR]])+1,0),A18)</f>
        <v>42766</v>
      </c>
      <c r="B19" s="12">
        <f>IF(ISNUMBER(Tablo[[#This Row],[JOUR]]),INT(MOD(INT((Tablo[[#This Row],[JOUR]]-2)/7)+3/5,52+5/28))+1,B18)</f>
        <v>3</v>
      </c>
      <c r="C19" s="35">
        <f>C18+1</f>
        <v>42752</v>
      </c>
      <c r="D19" s="45" t="s">
        <v>42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38"/>
    </row>
    <row r="20" spans="1:19" x14ac:dyDescent="0.25">
      <c r="A20" s="11">
        <f>IF(ISNUMBER(Tablo[[#This Row],[JOUR]]),DATE(YEAR(Tablo[[#This Row],[JOUR]]),MONTH(Tablo[[#This Row],[JOUR]])+1,0),A19)</f>
        <v>42766</v>
      </c>
      <c r="B20" s="12">
        <f>IF(ISNUMBER(Tablo[[#This Row],[JOUR]]),INT(MOD(INT((Tablo[[#This Row],[JOUR]]-2)/7)+3/5,52+5/28))+1,B19)</f>
        <v>3</v>
      </c>
      <c r="C20" s="35">
        <f t="shared" ref="C20:C22" si="4">C19+1</f>
        <v>42753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38"/>
    </row>
    <row r="21" spans="1:19" x14ac:dyDescent="0.25">
      <c r="A21" s="11">
        <f>IF(ISNUMBER(Tablo[[#This Row],[JOUR]]),DATE(YEAR(Tablo[[#This Row],[JOUR]]),MONTH(Tablo[[#This Row],[JOUR]])+1,0),A20)</f>
        <v>42766</v>
      </c>
      <c r="B21" s="12">
        <f>IF(ISNUMBER(Tablo[[#This Row],[JOUR]]),INT(MOD(INT((Tablo[[#This Row],[JOUR]]-2)/7)+3/5,52+5/28))+1,B20)</f>
        <v>3</v>
      </c>
      <c r="C21" s="35">
        <f t="shared" si="4"/>
        <v>42754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38"/>
    </row>
    <row r="22" spans="1:19" x14ac:dyDescent="0.25">
      <c r="A22" s="11">
        <f>IF(ISNUMBER(Tablo[[#This Row],[JOUR]]),DATE(YEAR(Tablo[[#This Row],[JOUR]]),MONTH(Tablo[[#This Row],[JOUR]])+1,0),A21)</f>
        <v>42766</v>
      </c>
      <c r="B22" s="12">
        <f>IF(ISNUMBER(Tablo[[#This Row],[JOUR]]),INT(MOD(INT((Tablo[[#This Row],[JOUR]]-2)/7)+3/5,52+5/28))+1,B21)</f>
        <v>3</v>
      </c>
      <c r="C22" s="35">
        <f t="shared" si="4"/>
        <v>42755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38"/>
    </row>
    <row r="23" spans="1:19" x14ac:dyDescent="0.25">
      <c r="A23" s="11">
        <f>IF(ISNUMBER(Tablo[[#This Row],[JOUR]]),DATE(YEAR(Tablo[[#This Row],[JOUR]]),MONTH(Tablo[[#This Row],[JOUR]])+1,0),A22)</f>
        <v>42766</v>
      </c>
      <c r="B23" s="12">
        <f>IF(ISNUMBER(Tablo[[#This Row],[JOUR]]),INT(MOD(INT((Tablo[[#This Row],[JOUR]]-2)/7)+3/5,52+5/28))+1,B22)</f>
        <v>3</v>
      </c>
      <c r="C23" s="35" t="s">
        <v>16</v>
      </c>
      <c r="D23" s="41">
        <f t="array" ref="D23">SUM(IF(ISNUMBER(D18:D22),D18:D22,SUMIF(codes[code],D18:D22,codes[forfait])))+SUM(COUNTIF(JF,$C18:$C22))*JFHN</f>
        <v>0</v>
      </c>
      <c r="E23" s="41">
        <f t="array" ref="E23">SUM(IF(ISNUMBER(E18:E22),E18:E22,SUMIF(codes[code],E18:E22,codes[forfait])))+SUM(COUNTIF(JF,$C18:$C22))*JFHN</f>
        <v>0</v>
      </c>
      <c r="F23" s="41">
        <f t="array" ref="F23">SUM(IF(ISNUMBER(F18:F22),F18:F22,SUMIF(codes[code],F18:F22,codes[forfait])))+SUM(COUNTIF(JF,$C18:$C22))*JFHN</f>
        <v>0</v>
      </c>
      <c r="G23" s="41">
        <f t="array" ref="G23">SUM(IF(ISNUMBER(G18:G22),G18:G22,SUMIF(codes[code],G18:G22,codes[forfait])))+SUM(COUNTIF(JF,$C18:$C22))*JFHN</f>
        <v>0</v>
      </c>
      <c r="H23" s="41">
        <f t="array" ref="H23">SUM(IF(ISNUMBER(H18:H22),H18:H22,SUMIF(codes[code],H18:H22,codes[forfait])))+SUM(COUNTIF(JF,$C18:$C22))*JFHN</f>
        <v>0</v>
      </c>
      <c r="I23" s="41">
        <f t="array" ref="I23">SUM(IF(ISNUMBER(I18:I22),I18:I22,SUMIF(codes[code],I18:I22,codes[forfait])))+SUM(COUNTIF(JF,$C18:$C22))*JFHN</f>
        <v>0</v>
      </c>
      <c r="J23" s="41">
        <f t="array" ref="J23">SUM(IF(ISNUMBER(J18:J22),J18:J22,SUMIF(codes[code],J18:J22,codes[forfait])))+SUM(COUNTIF(JF,$C18:$C22))*JFHN</f>
        <v>0</v>
      </c>
      <c r="K23" s="41">
        <f t="array" ref="K23">SUM(IF(ISNUMBER(K18:K22),K18:K22,SUMIF(codes[code],K18:K22,codes[forfait])))+SUM(COUNTIF(JF,$C18:$C22))*JFHN</f>
        <v>0</v>
      </c>
      <c r="L23" s="41">
        <f t="array" ref="L23">SUM(IF(ISNUMBER(L18:L22),L18:L22,SUMIF(codes[code],L18:L22,codes[forfait])))+SUM(COUNTIF(JF,$C18:$C22))*JFHN</f>
        <v>0</v>
      </c>
      <c r="M23" s="41">
        <f t="array" ref="M23">SUM(IF(ISNUMBER(M18:M22),M18:M22,SUMIF(codes[code],M18:M22,codes[forfait])))+SUM(COUNTIF(JF,$C18:$C22))*JFHN</f>
        <v>0</v>
      </c>
      <c r="N23" s="41">
        <f t="array" ref="N23">SUM(IF(ISNUMBER(N18:N22),N18:N22,SUMIF(codes[code],N18:N22,codes[forfait])))+SUM(COUNTIF(JF,$C18:$C22))*JFHN</f>
        <v>0</v>
      </c>
      <c r="O23" s="41">
        <f t="array" ref="O23">SUM(IF(ISNUMBER(O18:O22),O18:O22,SUMIF(codes[code],O18:O22,codes[forfait])))+SUM(COUNTIF(JF,$C18:$C22))*JFHN</f>
        <v>0</v>
      </c>
      <c r="P23" s="41">
        <f t="array" ref="P23">SUM(IF(ISNUMBER(P18:P22),P18:P22,SUMIF(codes[code],P18:P22,codes[forfait])))+SUM(COUNTIF(JF,$C18:$C22))*JFHN</f>
        <v>0</v>
      </c>
      <c r="Q23" s="41">
        <f t="array" ref="Q23">SUM(IF(ISNUMBER(Q18:Q22),Q18:Q22,SUMIF(codes[code],Q18:Q22,codes[forfait])))+SUM(COUNTIF(JF,$C18:$C22))*JFHN</f>
        <v>0</v>
      </c>
      <c r="R23" s="41">
        <f t="array" ref="R23">SUM(IF(ISNUMBER(R18:R22),R18:R22,SUMIF(codes[code],R18:R22,codes[forfait])))+SUM(COUNTIF(JF,$C18:$C22))*JFHN</f>
        <v>0</v>
      </c>
      <c r="S23" s="49">
        <f>SUM(D23:R23)</f>
        <v>0</v>
      </c>
    </row>
    <row r="24" spans="1:19" x14ac:dyDescent="0.25">
      <c r="A24" s="11">
        <f>IF(ISNUMBER(Tablo[[#This Row],[JOUR]]),DATE(YEAR(Tablo[[#This Row],[JOUR]]),MONTH(Tablo[[#This Row],[JOUR]])+1,0),A23)</f>
        <v>42766</v>
      </c>
      <c r="B24" s="12">
        <f>IF(ISNUMBER(Tablo[[#This Row],[JOUR]]),INT(MOD(INT((Tablo[[#This Row],[JOUR]]-2)/7)+3/5,52+5/28))+1,B23)</f>
        <v>3</v>
      </c>
      <c r="C24" s="35" t="s">
        <v>17</v>
      </c>
      <c r="D24" s="41">
        <f t="array" ref="D24">MIN(SUM(IF(ISNUMBER(D18:D22),D18:D22,SUMIF(codes[code],D18:D22,codes[calcul_HS])))+SUM(COUNTIF(JF,$C18:$C22))*JFHS,sem)</f>
        <v>0</v>
      </c>
      <c r="E24" s="41">
        <f t="array" ref="E24">MIN(SUM(IF(ISNUMBER(E18:E22),E18:E22,SUMIF(codes[code],E18:E22,codes[calcul_HS])))+SUM(COUNTIF(JF,$C18:$C22))*JFHS,sem)</f>
        <v>0</v>
      </c>
      <c r="F24" s="41">
        <f t="array" ref="F24">MIN(SUM(IF(ISNUMBER(F18:F22),F18:F22,SUMIF(codes[code],F18:F22,codes[calcul_HS])))+SUM(COUNTIF(JF,$C18:$C22))*JFHS,sem)</f>
        <v>0</v>
      </c>
      <c r="G24" s="41">
        <f t="array" ref="G24">MIN(SUM(IF(ISNUMBER(G18:G22),G18:G22,SUMIF(codes[code],G18:G22,codes[calcul_HS])))+SUM(COUNTIF(JF,$C18:$C22))*JFHS,sem)</f>
        <v>0</v>
      </c>
      <c r="H24" s="41">
        <f t="array" ref="H24">MIN(SUM(IF(ISNUMBER(H18:H22),H18:H22,SUMIF(codes[code],H18:H22,codes[calcul_HS])))+SUM(COUNTIF(JF,$C18:$C22))*JFHS,sem)</f>
        <v>0</v>
      </c>
      <c r="I24" s="41">
        <f t="array" ref="I24">MIN(SUM(IF(ISNUMBER(I18:I22),I18:I22,SUMIF(codes[code],I18:I22,codes[calcul_HS])))+SUM(COUNTIF(JF,$C18:$C22))*JFHS,sem)</f>
        <v>0</v>
      </c>
      <c r="J24" s="41">
        <f t="array" ref="J24">MIN(SUM(IF(ISNUMBER(J18:J22),J18:J22,SUMIF(codes[code],J18:J22,codes[calcul_HS])))+SUM(COUNTIF(JF,$C18:$C22))*JFHS,sem)</f>
        <v>0</v>
      </c>
      <c r="K24" s="41">
        <f t="array" ref="K24">MIN(SUM(IF(ISNUMBER(K18:K22),K18:K22,SUMIF(codes[code],K18:K22,codes[calcul_HS])))+SUM(COUNTIF(JF,$C18:$C22))*JFHS,sem)</f>
        <v>0</v>
      </c>
      <c r="L24" s="41">
        <f t="array" ref="L24">MIN(SUM(IF(ISNUMBER(L18:L22),L18:L22,SUMIF(codes[code],L18:L22,codes[calcul_HS])))+SUM(COUNTIF(JF,$C18:$C22))*JFHS,sem)</f>
        <v>0</v>
      </c>
      <c r="M24" s="41">
        <f t="array" ref="M24">MIN(SUM(IF(ISNUMBER(M18:M22),M18:M22,SUMIF(codes[code],M18:M22,codes[calcul_HS])))+SUM(COUNTIF(JF,$C18:$C22))*JFHS,sem)</f>
        <v>0</v>
      </c>
      <c r="N24" s="41">
        <f t="array" ref="N24">MIN(SUM(IF(ISNUMBER(N18:N22),N18:N22,SUMIF(codes[code],N18:N22,codes[calcul_HS])))+SUM(COUNTIF(JF,$C18:$C22))*JFHS,sem)</f>
        <v>0</v>
      </c>
      <c r="O24" s="41">
        <f t="array" ref="O24">MIN(SUM(IF(ISNUMBER(O18:O22),O18:O22,SUMIF(codes[code],O18:O22,codes[calcul_HS])))+SUM(COUNTIF(JF,$C18:$C22))*JFHS,sem)</f>
        <v>0</v>
      </c>
      <c r="P24" s="41">
        <f t="array" ref="P24">MIN(SUM(IF(ISNUMBER(P18:P22),P18:P22,SUMIF(codes[code],P18:P22,codes[calcul_HS])))+SUM(COUNTIF(JF,$C18:$C22))*JFHS,sem)</f>
        <v>0</v>
      </c>
      <c r="Q24" s="41">
        <f t="array" ref="Q24">MIN(SUM(IF(ISNUMBER(Q18:Q22),Q18:Q22,SUMIF(codes[code],Q18:Q22,codes[calcul_HS])))+SUM(COUNTIF(JF,$C18:$C22))*JFHS,sem)</f>
        <v>0</v>
      </c>
      <c r="R24" s="41">
        <f t="array" ref="R24">MIN(SUM(IF(ISNUMBER(R18:R22),R18:R22,SUMIF(codes[code],R18:R22,codes[calcul_HS])))+SUM(COUNTIF(JF,$C18:$C22))*JFHS,sem)</f>
        <v>0</v>
      </c>
      <c r="S24" s="49">
        <f t="shared" ref="S24:S25" si="5">SUM(D24:R24)</f>
        <v>0</v>
      </c>
    </row>
    <row r="25" spans="1:19" ht="13" thickBot="1" x14ac:dyDescent="0.3">
      <c r="A25" s="13">
        <f>IF(ISNUMBER(Tablo[[#This Row],[JOUR]]),DATE(YEAR(Tablo[[#This Row],[JOUR]]),MONTH(Tablo[[#This Row],[JOUR]])+1,0),A24)</f>
        <v>42766</v>
      </c>
      <c r="B25" s="14">
        <f>IF(ISNUMBER(Tablo[[#This Row],[JOUR]]),INT(MOD(INT((Tablo[[#This Row],[JOUR]]-2)/7)+3/5,52+5/28))+1,B24)</f>
        <v>3</v>
      </c>
      <c r="C25" s="36" t="s">
        <v>18</v>
      </c>
      <c r="D25" s="42">
        <f t="array" ref="D25">MAX(0,SUM(IF(ISNUMBER(D18:D22),D18:D22,SUMIF(codes[code],D18:D22,codes[calcul_HS])))+SUM(COUNTIF(JF,$C18:$C22))*JFHS-sem)</f>
        <v>0</v>
      </c>
      <c r="E25" s="42">
        <f t="array" ref="E25">MAX(0,SUM(IF(ISNUMBER(E18:E22),E18:E22,SUMIF(codes[code],E18:E22,codes[calcul_HS])))+SUM(COUNTIF(JF,$C18:$C22))*JFHS-sem)</f>
        <v>0</v>
      </c>
      <c r="F25" s="42">
        <f t="array" ref="F25">MAX(0,SUM(IF(ISNUMBER(F18:F22),F18:F22,SUMIF(codes[code],F18:F22,codes[calcul_HS])))+SUM(COUNTIF(JF,$C18:$C22))*JFHS-sem)</f>
        <v>0</v>
      </c>
      <c r="G25" s="42">
        <f t="array" ref="G25">MAX(0,SUM(IF(ISNUMBER(G18:G22),G18:G22,SUMIF(codes[code],G18:G22,codes[calcul_HS])))+SUM(COUNTIF(JF,$C18:$C22))*JFHS-sem)</f>
        <v>0</v>
      </c>
      <c r="H25" s="42">
        <f t="array" ref="H25">MAX(0,SUM(IF(ISNUMBER(H18:H22),H18:H22,SUMIF(codes[code],H18:H22,codes[calcul_HS])))+SUM(COUNTIF(JF,$C18:$C22))*JFHS-sem)</f>
        <v>0</v>
      </c>
      <c r="I25" s="42">
        <f t="array" ref="I25">MAX(0,SUM(IF(ISNUMBER(I18:I22),I18:I22,SUMIF(codes[code],I18:I22,codes[calcul_HS])))+SUM(COUNTIF(JF,$C18:$C22))*JFHS-sem)</f>
        <v>0</v>
      </c>
      <c r="J25" s="42">
        <f t="array" ref="J25">MAX(0,SUM(IF(ISNUMBER(J18:J22),J18:J22,SUMIF(codes[code],J18:J22,codes[calcul_HS])))+SUM(COUNTIF(JF,$C18:$C22))*JFHS-sem)</f>
        <v>0</v>
      </c>
      <c r="K25" s="42">
        <f t="array" ref="K25">MAX(0,SUM(IF(ISNUMBER(K18:K22),K18:K22,SUMIF(codes[code],K18:K22,codes[calcul_HS])))+SUM(COUNTIF(JF,$C18:$C22))*JFHS-sem)</f>
        <v>0</v>
      </c>
      <c r="L25" s="42">
        <f t="array" ref="L25">MAX(0,SUM(IF(ISNUMBER(L18:L22),L18:L22,SUMIF(codes[code],L18:L22,codes[calcul_HS])))+SUM(COUNTIF(JF,$C18:$C22))*JFHS-sem)</f>
        <v>0</v>
      </c>
      <c r="M25" s="42">
        <f t="array" ref="M25">MAX(0,SUM(IF(ISNUMBER(M18:M22),M18:M22,SUMIF(codes[code],M18:M22,codes[calcul_HS])))+SUM(COUNTIF(JF,$C18:$C22))*JFHS-sem)</f>
        <v>0</v>
      </c>
      <c r="N25" s="42">
        <f t="array" ref="N25">MAX(0,SUM(IF(ISNUMBER(N18:N22),N18:N22,SUMIF(codes[code],N18:N22,codes[calcul_HS])))+SUM(COUNTIF(JF,$C18:$C22))*JFHS-sem)</f>
        <v>0</v>
      </c>
      <c r="O25" s="42">
        <f t="array" ref="O25">MAX(0,SUM(IF(ISNUMBER(O18:O22),O18:O22,SUMIF(codes[code],O18:O22,codes[calcul_HS])))+SUM(COUNTIF(JF,$C18:$C22))*JFHS-sem)</f>
        <v>0</v>
      </c>
      <c r="P25" s="42">
        <f t="array" ref="P25">MAX(0,SUM(IF(ISNUMBER(P18:P22),P18:P22,SUMIF(codes[code],P18:P22,codes[calcul_HS])))+SUM(COUNTIF(JF,$C18:$C22))*JFHS-sem)</f>
        <v>0</v>
      </c>
      <c r="Q25" s="42">
        <f t="array" ref="Q25">MAX(0,SUM(IF(ISNUMBER(Q18:Q22),Q18:Q22,SUMIF(codes[code],Q18:Q22,codes[calcul_HS])))+SUM(COUNTIF(JF,$C18:$C22))*JFHS-sem)</f>
        <v>0</v>
      </c>
      <c r="R25" s="42">
        <f t="array" ref="R25">MAX(0,SUM(IF(ISNUMBER(R18:R22),R18:R22,SUMIF(codes[code],R18:R22,codes[calcul_HS])))+SUM(COUNTIF(JF,$C18:$C22))*JFHS-sem)</f>
        <v>0</v>
      </c>
      <c r="S25" s="50">
        <f t="shared" si="5"/>
        <v>0</v>
      </c>
    </row>
    <row r="26" spans="1:19" x14ac:dyDescent="0.25">
      <c r="A26" s="9">
        <f>IF(ISNUMBER(Tablo[[#This Row],[JOUR]]),DATE(YEAR(Tablo[[#This Row],[JOUR]]),MONTH(Tablo[[#This Row],[JOUR]])+1,0),A25)</f>
        <v>42766</v>
      </c>
      <c r="B26" s="10">
        <f>IF(ISNUMBER(Tablo[[#This Row],[JOUR]]),INT(MOD(INT((Tablo[[#This Row],[JOUR]]-2)/7)+3/5,52+5/28))+1,B25)</f>
        <v>4</v>
      </c>
      <c r="C26" s="34">
        <f>C18+7</f>
        <v>42758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37"/>
    </row>
    <row r="27" spans="1:19" x14ac:dyDescent="0.25">
      <c r="A27" s="11">
        <f>IF(ISNUMBER(Tablo[[#This Row],[JOUR]]),DATE(YEAR(Tablo[[#This Row],[JOUR]]),MONTH(Tablo[[#This Row],[JOUR]])+1,0),A26)</f>
        <v>42766</v>
      </c>
      <c r="B27" s="12">
        <f>IF(ISNUMBER(Tablo[[#This Row],[JOUR]]),INT(MOD(INT((Tablo[[#This Row],[JOUR]]-2)/7)+3/5,52+5/28))+1,B26)</f>
        <v>4</v>
      </c>
      <c r="C27" s="35">
        <f>C26+1</f>
        <v>42759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38"/>
    </row>
    <row r="28" spans="1:19" x14ac:dyDescent="0.25">
      <c r="A28" s="11">
        <f>IF(ISNUMBER(Tablo[[#This Row],[JOUR]]),DATE(YEAR(Tablo[[#This Row],[JOUR]]),MONTH(Tablo[[#This Row],[JOUR]])+1,0),A27)</f>
        <v>42766</v>
      </c>
      <c r="B28" s="12">
        <f>IF(ISNUMBER(Tablo[[#This Row],[JOUR]]),INT(MOD(INT((Tablo[[#This Row],[JOUR]]-2)/7)+3/5,52+5/28))+1,B27)</f>
        <v>4</v>
      </c>
      <c r="C28" s="35">
        <f t="shared" ref="C28:C30" si="6">C27+1</f>
        <v>42760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38"/>
    </row>
    <row r="29" spans="1:19" x14ac:dyDescent="0.25">
      <c r="A29" s="11">
        <f>IF(ISNUMBER(Tablo[[#This Row],[JOUR]]),DATE(YEAR(Tablo[[#This Row],[JOUR]]),MONTH(Tablo[[#This Row],[JOUR]])+1,0),A28)</f>
        <v>42766</v>
      </c>
      <c r="B29" s="12">
        <f>IF(ISNUMBER(Tablo[[#This Row],[JOUR]]),INT(MOD(INT((Tablo[[#This Row],[JOUR]]-2)/7)+3/5,52+5/28))+1,B28)</f>
        <v>4</v>
      </c>
      <c r="C29" s="35">
        <f t="shared" si="6"/>
        <v>42761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38"/>
    </row>
    <row r="30" spans="1:19" x14ac:dyDescent="0.25">
      <c r="A30" s="11">
        <f>IF(ISNUMBER(Tablo[[#This Row],[JOUR]]),DATE(YEAR(Tablo[[#This Row],[JOUR]]),MONTH(Tablo[[#This Row],[JOUR]])+1,0),A29)</f>
        <v>42766</v>
      </c>
      <c r="B30" s="12">
        <f>IF(ISNUMBER(Tablo[[#This Row],[JOUR]]),INT(MOD(INT((Tablo[[#This Row],[JOUR]]-2)/7)+3/5,52+5/28))+1,B29)</f>
        <v>4</v>
      </c>
      <c r="C30" s="35">
        <f t="shared" si="6"/>
        <v>42762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38"/>
    </row>
    <row r="31" spans="1:19" x14ac:dyDescent="0.25">
      <c r="A31" s="11">
        <f>IF(ISNUMBER(Tablo[[#This Row],[JOUR]]),DATE(YEAR(Tablo[[#This Row],[JOUR]]),MONTH(Tablo[[#This Row],[JOUR]])+1,0),A30)</f>
        <v>42766</v>
      </c>
      <c r="B31" s="12">
        <f>IF(ISNUMBER(Tablo[[#This Row],[JOUR]]),INT(MOD(INT((Tablo[[#This Row],[JOUR]]-2)/7)+3/5,52+5/28))+1,B30)</f>
        <v>4</v>
      </c>
      <c r="C31" s="35" t="s">
        <v>16</v>
      </c>
      <c r="D31" s="41">
        <f t="array" ref="D31">SUM(IF(ISNUMBER(D26:D30),D26:D30,SUMIF(codes[code],D26:D30,codes[forfait])))+SUM(COUNTIF(JF,$C26:$C30))*JFHN</f>
        <v>0</v>
      </c>
      <c r="E31" s="41">
        <f t="array" ref="E31">SUM(IF(ISNUMBER(E26:E30),E26:E30,SUMIF(codes[code],E26:E30,codes[forfait])))+SUM(COUNTIF(JF,$C26:$C30))*JFHN</f>
        <v>0</v>
      </c>
      <c r="F31" s="41">
        <f t="array" ref="F31">SUM(IF(ISNUMBER(F26:F30),F26:F30,SUMIF(codes[code],F26:F30,codes[forfait])))+SUM(COUNTIF(JF,$C26:$C30))*JFHN</f>
        <v>0</v>
      </c>
      <c r="G31" s="41">
        <f t="array" ref="G31">SUM(IF(ISNUMBER(G26:G30),G26:G30,SUMIF(codes[code],G26:G30,codes[forfait])))+SUM(COUNTIF(JF,$C26:$C30))*JFHN</f>
        <v>0</v>
      </c>
      <c r="H31" s="41">
        <f t="array" ref="H31">SUM(IF(ISNUMBER(H26:H30),H26:H30,SUMIF(codes[code],H26:H30,codes[forfait])))+SUM(COUNTIF(JF,$C26:$C30))*JFHN</f>
        <v>0</v>
      </c>
      <c r="I31" s="41">
        <f t="array" ref="I31">SUM(IF(ISNUMBER(I26:I30),I26:I30,SUMIF(codes[code],I26:I30,codes[forfait])))+SUM(COUNTIF(JF,$C26:$C30))*JFHN</f>
        <v>0</v>
      </c>
      <c r="J31" s="41">
        <f t="array" ref="J31">SUM(IF(ISNUMBER(J26:J30),J26:J30,SUMIF(codes[code],J26:J30,codes[forfait])))+SUM(COUNTIF(JF,$C26:$C30))*JFHN</f>
        <v>0</v>
      </c>
      <c r="K31" s="41">
        <f t="array" ref="K31">SUM(IF(ISNUMBER(K26:K30),K26:K30,SUMIF(codes[code],K26:K30,codes[forfait])))+SUM(COUNTIF(JF,$C26:$C30))*JFHN</f>
        <v>0</v>
      </c>
      <c r="L31" s="41">
        <f t="array" ref="L31">SUM(IF(ISNUMBER(L26:L30),L26:L30,SUMIF(codes[code],L26:L30,codes[forfait])))+SUM(COUNTIF(JF,$C26:$C30))*JFHN</f>
        <v>0</v>
      </c>
      <c r="M31" s="41">
        <f t="array" ref="M31">SUM(IF(ISNUMBER(M26:M30),M26:M30,SUMIF(codes[code],M26:M30,codes[forfait])))+SUM(COUNTIF(JF,$C26:$C30))*JFHN</f>
        <v>0</v>
      </c>
      <c r="N31" s="41">
        <f t="array" ref="N31">SUM(IF(ISNUMBER(N26:N30),N26:N30,SUMIF(codes[code],N26:N30,codes[forfait])))+SUM(COUNTIF(JF,$C26:$C30))*JFHN</f>
        <v>0</v>
      </c>
      <c r="O31" s="41">
        <f t="array" ref="O31">SUM(IF(ISNUMBER(O26:O30),O26:O30,SUMIF(codes[code],O26:O30,codes[forfait])))+SUM(COUNTIF(JF,$C26:$C30))*JFHN</f>
        <v>0</v>
      </c>
      <c r="P31" s="41">
        <f t="array" ref="P31">SUM(IF(ISNUMBER(P26:P30),P26:P30,SUMIF(codes[code],P26:P30,codes[forfait])))+SUM(COUNTIF(JF,$C26:$C30))*JFHN</f>
        <v>0</v>
      </c>
      <c r="Q31" s="41">
        <f t="array" ref="Q31">SUM(IF(ISNUMBER(Q26:Q30),Q26:Q30,SUMIF(codes[code],Q26:Q30,codes[forfait])))+SUM(COUNTIF(JF,$C26:$C30))*JFHN</f>
        <v>0</v>
      </c>
      <c r="R31" s="41">
        <f t="array" ref="R31">SUM(IF(ISNUMBER(R26:R30),R26:R30,SUMIF(codes[code],R26:R30,codes[forfait])))+SUM(COUNTIF(JF,$C26:$C30))*JFHN</f>
        <v>0</v>
      </c>
      <c r="S31" s="49">
        <f>SUM(D31:R31)</f>
        <v>0</v>
      </c>
    </row>
    <row r="32" spans="1:19" x14ac:dyDescent="0.25">
      <c r="A32" s="11">
        <f>IF(ISNUMBER(Tablo[[#This Row],[JOUR]]),DATE(YEAR(Tablo[[#This Row],[JOUR]]),MONTH(Tablo[[#This Row],[JOUR]])+1,0),A31)</f>
        <v>42766</v>
      </c>
      <c r="B32" s="12">
        <f>IF(ISNUMBER(Tablo[[#This Row],[JOUR]]),INT(MOD(INT((Tablo[[#This Row],[JOUR]]-2)/7)+3/5,52+5/28))+1,B31)</f>
        <v>4</v>
      </c>
      <c r="C32" s="35" t="s">
        <v>17</v>
      </c>
      <c r="D32" s="41">
        <f t="array" ref="D32">MIN(SUM(IF(ISNUMBER(D26:D30),D26:D30,SUMIF(codes[code],D26:D30,codes[calcul_HS])))+SUM(COUNTIF(JF,$C26:$C30))*JFHS,sem)</f>
        <v>0</v>
      </c>
      <c r="E32" s="41">
        <f t="array" ref="E32">MIN(SUM(IF(ISNUMBER(E26:E30),E26:E30,SUMIF(codes[code],E26:E30,codes[calcul_HS])))+SUM(COUNTIF(JF,$C26:$C30))*JFHS,sem)</f>
        <v>0</v>
      </c>
      <c r="F32" s="41">
        <f t="array" ref="F32">MIN(SUM(IF(ISNUMBER(F26:F30),F26:F30,SUMIF(codes[code],F26:F30,codes[calcul_HS])))+SUM(COUNTIF(JF,$C26:$C30))*JFHS,sem)</f>
        <v>0</v>
      </c>
      <c r="G32" s="41">
        <f t="array" ref="G32">MIN(SUM(IF(ISNUMBER(G26:G30),G26:G30,SUMIF(codes[code],G26:G30,codes[calcul_HS])))+SUM(COUNTIF(JF,$C26:$C30))*JFHS,sem)</f>
        <v>0</v>
      </c>
      <c r="H32" s="41">
        <f t="array" ref="H32">MIN(SUM(IF(ISNUMBER(H26:H30),H26:H30,SUMIF(codes[code],H26:H30,codes[calcul_HS])))+SUM(COUNTIF(JF,$C26:$C30))*JFHS,sem)</f>
        <v>0</v>
      </c>
      <c r="I32" s="41">
        <f t="array" ref="I32">MIN(SUM(IF(ISNUMBER(I26:I30),I26:I30,SUMIF(codes[code],I26:I30,codes[calcul_HS])))+SUM(COUNTIF(JF,$C26:$C30))*JFHS,sem)</f>
        <v>0</v>
      </c>
      <c r="J32" s="41">
        <f t="array" ref="J32">MIN(SUM(IF(ISNUMBER(J26:J30),J26:J30,SUMIF(codes[code],J26:J30,codes[calcul_HS])))+SUM(COUNTIF(JF,$C26:$C30))*JFHS,sem)</f>
        <v>0</v>
      </c>
      <c r="K32" s="41">
        <f t="array" ref="K32">MIN(SUM(IF(ISNUMBER(K26:K30),K26:K30,SUMIF(codes[code],K26:K30,codes[calcul_HS])))+SUM(COUNTIF(JF,$C26:$C30))*JFHS,sem)</f>
        <v>0</v>
      </c>
      <c r="L32" s="41">
        <f t="array" ref="L32">MIN(SUM(IF(ISNUMBER(L26:L30),L26:L30,SUMIF(codes[code],L26:L30,codes[calcul_HS])))+SUM(COUNTIF(JF,$C26:$C30))*JFHS,sem)</f>
        <v>0</v>
      </c>
      <c r="M32" s="41">
        <f t="array" ref="M32">MIN(SUM(IF(ISNUMBER(M26:M30),M26:M30,SUMIF(codes[code],M26:M30,codes[calcul_HS])))+SUM(COUNTIF(JF,$C26:$C30))*JFHS,sem)</f>
        <v>0</v>
      </c>
      <c r="N32" s="41">
        <f t="array" ref="N32">MIN(SUM(IF(ISNUMBER(N26:N30),N26:N30,SUMIF(codes[code],N26:N30,codes[calcul_HS])))+SUM(COUNTIF(JF,$C26:$C30))*JFHS,sem)</f>
        <v>0</v>
      </c>
      <c r="O32" s="41">
        <f t="array" ref="O32">MIN(SUM(IF(ISNUMBER(O26:O30),O26:O30,SUMIF(codes[code],O26:O30,codes[calcul_HS])))+SUM(COUNTIF(JF,$C26:$C30))*JFHS,sem)</f>
        <v>0</v>
      </c>
      <c r="P32" s="41">
        <f t="array" ref="P32">MIN(SUM(IF(ISNUMBER(P26:P30),P26:P30,SUMIF(codes[code],P26:P30,codes[calcul_HS])))+SUM(COUNTIF(JF,$C26:$C30))*JFHS,sem)</f>
        <v>0</v>
      </c>
      <c r="Q32" s="41">
        <f t="array" ref="Q32">MIN(SUM(IF(ISNUMBER(Q26:Q30),Q26:Q30,SUMIF(codes[code],Q26:Q30,codes[calcul_HS])))+SUM(COUNTIF(JF,$C26:$C30))*JFHS,sem)</f>
        <v>0</v>
      </c>
      <c r="R32" s="41">
        <f t="array" ref="R32">MIN(SUM(IF(ISNUMBER(R26:R30),R26:R30,SUMIF(codes[code],R26:R30,codes[calcul_HS])))+SUM(COUNTIF(JF,$C26:$C30))*JFHS,sem)</f>
        <v>0</v>
      </c>
      <c r="S32" s="49">
        <f t="shared" ref="S32:S33" si="7">SUM(D32:R32)</f>
        <v>0</v>
      </c>
    </row>
    <row r="33" spans="1:19" ht="13" thickBot="1" x14ac:dyDescent="0.3">
      <c r="A33" s="13">
        <f>IF(ISNUMBER(Tablo[[#This Row],[JOUR]]),DATE(YEAR(Tablo[[#This Row],[JOUR]]),MONTH(Tablo[[#This Row],[JOUR]])+1,0),A32)</f>
        <v>42766</v>
      </c>
      <c r="B33" s="14">
        <f>IF(ISNUMBER(Tablo[[#This Row],[JOUR]]),INT(MOD(INT((Tablo[[#This Row],[JOUR]]-2)/7)+3/5,52+5/28))+1,B32)</f>
        <v>4</v>
      </c>
      <c r="C33" s="36" t="s">
        <v>18</v>
      </c>
      <c r="D33" s="42">
        <f t="array" ref="D33">MAX(0,SUM(IF(ISNUMBER(D26:D30),D26:D30,SUMIF(codes[code],D26:D30,codes[calcul_HS])))+SUM(COUNTIF(JF,$C26:$C30))*JFHS-sem)</f>
        <v>0</v>
      </c>
      <c r="E33" s="42">
        <f t="array" ref="E33">MAX(0,SUM(IF(ISNUMBER(E26:E30),E26:E30,SUMIF(codes[code],E26:E30,codes[calcul_HS])))+SUM(COUNTIF(JF,$C26:$C30))*JFHS-sem)</f>
        <v>0</v>
      </c>
      <c r="F33" s="42">
        <f t="array" ref="F33">MAX(0,SUM(IF(ISNUMBER(F26:F30),F26:F30,SUMIF(codes[code],F26:F30,codes[calcul_HS])))+SUM(COUNTIF(JF,$C26:$C30))*JFHS-sem)</f>
        <v>0</v>
      </c>
      <c r="G33" s="42">
        <f t="array" ref="G33">MAX(0,SUM(IF(ISNUMBER(G26:G30),G26:G30,SUMIF(codes[code],G26:G30,codes[calcul_HS])))+SUM(COUNTIF(JF,$C26:$C30))*JFHS-sem)</f>
        <v>0</v>
      </c>
      <c r="H33" s="42">
        <f t="array" ref="H33">MAX(0,SUM(IF(ISNUMBER(H26:H30),H26:H30,SUMIF(codes[code],H26:H30,codes[calcul_HS])))+SUM(COUNTIF(JF,$C26:$C30))*JFHS-sem)</f>
        <v>0</v>
      </c>
      <c r="I33" s="42">
        <f t="array" ref="I33">MAX(0,SUM(IF(ISNUMBER(I26:I30),I26:I30,SUMIF(codes[code],I26:I30,codes[calcul_HS])))+SUM(COUNTIF(JF,$C26:$C30))*JFHS-sem)</f>
        <v>0</v>
      </c>
      <c r="J33" s="42">
        <f t="array" ref="J33">MAX(0,SUM(IF(ISNUMBER(J26:J30),J26:J30,SUMIF(codes[code],J26:J30,codes[calcul_HS])))+SUM(COUNTIF(JF,$C26:$C30))*JFHS-sem)</f>
        <v>0</v>
      </c>
      <c r="K33" s="42">
        <f t="array" ref="K33">MAX(0,SUM(IF(ISNUMBER(K26:K30),K26:K30,SUMIF(codes[code],K26:K30,codes[calcul_HS])))+SUM(COUNTIF(JF,$C26:$C30))*JFHS-sem)</f>
        <v>0</v>
      </c>
      <c r="L33" s="42">
        <f t="array" ref="L33">MAX(0,SUM(IF(ISNUMBER(L26:L30),L26:L30,SUMIF(codes[code],L26:L30,codes[calcul_HS])))+SUM(COUNTIF(JF,$C26:$C30))*JFHS-sem)</f>
        <v>0</v>
      </c>
      <c r="M33" s="42">
        <f t="array" ref="M33">MAX(0,SUM(IF(ISNUMBER(M26:M30),M26:M30,SUMIF(codes[code],M26:M30,codes[calcul_HS])))+SUM(COUNTIF(JF,$C26:$C30))*JFHS-sem)</f>
        <v>0</v>
      </c>
      <c r="N33" s="42">
        <f t="array" ref="N33">MAX(0,SUM(IF(ISNUMBER(N26:N30),N26:N30,SUMIF(codes[code],N26:N30,codes[calcul_HS])))+SUM(COUNTIF(JF,$C26:$C30))*JFHS-sem)</f>
        <v>0</v>
      </c>
      <c r="O33" s="42">
        <f t="array" ref="O33">MAX(0,SUM(IF(ISNUMBER(O26:O30),O26:O30,SUMIF(codes[code],O26:O30,codes[calcul_HS])))+SUM(COUNTIF(JF,$C26:$C30))*JFHS-sem)</f>
        <v>0</v>
      </c>
      <c r="P33" s="42">
        <f t="array" ref="P33">MAX(0,SUM(IF(ISNUMBER(P26:P30),P26:P30,SUMIF(codes[code],P26:P30,codes[calcul_HS])))+SUM(COUNTIF(JF,$C26:$C30))*JFHS-sem)</f>
        <v>0</v>
      </c>
      <c r="Q33" s="42">
        <f t="array" ref="Q33">MAX(0,SUM(IF(ISNUMBER(Q26:Q30),Q26:Q30,SUMIF(codes[code],Q26:Q30,codes[calcul_HS])))+SUM(COUNTIF(JF,$C26:$C30))*JFHS-sem)</f>
        <v>0</v>
      </c>
      <c r="R33" s="42">
        <f t="array" ref="R33">MAX(0,SUM(IF(ISNUMBER(R26:R30),R26:R30,SUMIF(codes[code],R26:R30,codes[calcul_HS])))+SUM(COUNTIF(JF,$C26:$C30))*JFHS-sem)</f>
        <v>0</v>
      </c>
      <c r="S33" s="50">
        <f t="shared" si="7"/>
        <v>0</v>
      </c>
    </row>
    <row r="34" spans="1:19" x14ac:dyDescent="0.25">
      <c r="A34" s="9">
        <f>IF(ISNUMBER(Tablo[[#This Row],[JOUR]]),DATE(YEAR(Tablo[[#This Row],[JOUR]]),MONTH(Tablo[[#This Row],[JOUR]])+1,0),A33)</f>
        <v>42766</v>
      </c>
      <c r="B34" s="10">
        <f>IF(ISNUMBER(Tablo[[#This Row],[JOUR]]),INT(MOD(INT((Tablo[[#This Row],[JOUR]]-2)/7)+3/5,52+5/28))+1,B33)</f>
        <v>5</v>
      </c>
      <c r="C34" s="34">
        <f>C26+7</f>
        <v>42765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37"/>
    </row>
    <row r="35" spans="1:19" x14ac:dyDescent="0.25">
      <c r="A35" s="11">
        <f>IF(ISNUMBER(Tablo[[#This Row],[JOUR]]),DATE(YEAR(Tablo[[#This Row],[JOUR]]),MONTH(Tablo[[#This Row],[JOUR]])+1,0),A34)</f>
        <v>42766</v>
      </c>
      <c r="B35" s="12">
        <f>IF(ISNUMBER(Tablo[[#This Row],[JOUR]]),INT(MOD(INT((Tablo[[#This Row],[JOUR]]-2)/7)+3/5,52+5/28))+1,B34)</f>
        <v>5</v>
      </c>
      <c r="C35" s="35">
        <f>C34+1</f>
        <v>42766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38"/>
    </row>
    <row r="36" spans="1:19" x14ac:dyDescent="0.25">
      <c r="A36" s="11">
        <f>IF(ISNUMBER(Tablo[[#This Row],[JOUR]]),DATE(YEAR(Tablo[[#This Row],[JOUR]]),MONTH(Tablo[[#This Row],[JOUR]])+1,0),A35)</f>
        <v>42794</v>
      </c>
      <c r="B36" s="12">
        <f>IF(ISNUMBER(Tablo[[#This Row],[JOUR]]),INT(MOD(INT((Tablo[[#This Row],[JOUR]]-2)/7)+3/5,52+5/28))+1,B35)</f>
        <v>5</v>
      </c>
      <c r="C36" s="35">
        <f>C35+1</f>
        <v>42767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38"/>
    </row>
    <row r="37" spans="1:19" x14ac:dyDescent="0.25">
      <c r="A37" s="11">
        <f>IF(ISNUMBER(Tablo[[#This Row],[JOUR]]),DATE(YEAR(Tablo[[#This Row],[JOUR]]),MONTH(Tablo[[#This Row],[JOUR]])+1,0),A36)</f>
        <v>42794</v>
      </c>
      <c r="B37" s="12">
        <f>IF(ISNUMBER(Tablo[[#This Row],[JOUR]]),INT(MOD(INT((Tablo[[#This Row],[JOUR]]-2)/7)+3/5,52+5/28))+1,B36)</f>
        <v>5</v>
      </c>
      <c r="C37" s="35">
        <f t="shared" ref="C37:C38" si="8">C36+1</f>
        <v>42768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38"/>
    </row>
    <row r="38" spans="1:19" x14ac:dyDescent="0.25">
      <c r="A38" s="11">
        <f>IF(ISNUMBER(Tablo[[#This Row],[JOUR]]),DATE(YEAR(Tablo[[#This Row],[JOUR]]),MONTH(Tablo[[#This Row],[JOUR]])+1,0),A37)</f>
        <v>42794</v>
      </c>
      <c r="B38" s="12">
        <f>IF(ISNUMBER(Tablo[[#This Row],[JOUR]]),INT(MOD(INT((Tablo[[#This Row],[JOUR]]-2)/7)+3/5,52+5/28))+1,B37)</f>
        <v>5</v>
      </c>
      <c r="C38" s="35">
        <f t="shared" si="8"/>
        <v>42769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38"/>
    </row>
    <row r="39" spans="1:19" x14ac:dyDescent="0.25">
      <c r="A39" s="11">
        <f>IF(ISNUMBER(Tablo[[#This Row],[JOUR]]),DATE(YEAR(Tablo[[#This Row],[JOUR]]),MONTH(Tablo[[#This Row],[JOUR]])+1,0),A38)</f>
        <v>42794</v>
      </c>
      <c r="B39" s="12">
        <f>IF(ISNUMBER(Tablo[[#This Row],[JOUR]]),INT(MOD(INT((Tablo[[#This Row],[JOUR]]-2)/7)+3/5,52+5/28))+1,B38)</f>
        <v>5</v>
      </c>
      <c r="C39" s="35" t="s">
        <v>16</v>
      </c>
      <c r="D39" s="41">
        <f t="array" ref="D39">SUM(IF(ISNUMBER(D34:D38),D34:D38,SUMIF(codes[code],D34:D38,codes[forfait])))+SUM(COUNTIF(JF,$C34:$C38))*JFHN</f>
        <v>0</v>
      </c>
      <c r="E39" s="41">
        <f t="array" ref="E39">SUM(IF(ISNUMBER(E34:E38),E34:E38,SUMIF(codes[code],E34:E38,codes[forfait])))+SUM(COUNTIF(JF,$C34:$C38))*JFHN</f>
        <v>0</v>
      </c>
      <c r="F39" s="41">
        <f t="array" ref="F39">SUM(IF(ISNUMBER(F34:F38),F34:F38,SUMIF(codes[code],F34:F38,codes[forfait])))+SUM(COUNTIF(JF,$C34:$C38))*JFHN</f>
        <v>0</v>
      </c>
      <c r="G39" s="41">
        <f t="array" ref="G39">SUM(IF(ISNUMBER(G34:G38),G34:G38,SUMIF(codes[code],G34:G38,codes[forfait])))+SUM(COUNTIF(JF,$C34:$C38))*JFHN</f>
        <v>0</v>
      </c>
      <c r="H39" s="41">
        <f t="array" ref="H39">SUM(IF(ISNUMBER(H34:H38),H34:H38,SUMIF(codes[code],H34:H38,codes[forfait])))+SUM(COUNTIF(JF,$C34:$C38))*JFHN</f>
        <v>0</v>
      </c>
      <c r="I39" s="41">
        <f t="array" ref="I39">SUM(IF(ISNUMBER(I34:I38),I34:I38,SUMIF(codes[code],I34:I38,codes[forfait])))+SUM(COUNTIF(JF,$C34:$C38))*JFHN</f>
        <v>0</v>
      </c>
      <c r="J39" s="41">
        <f t="array" ref="J39">SUM(IF(ISNUMBER(J34:J38),J34:J38,SUMIF(codes[code],J34:J38,codes[forfait])))+SUM(COUNTIF(JF,$C34:$C38))*JFHN</f>
        <v>0</v>
      </c>
      <c r="K39" s="41">
        <f t="array" ref="K39">SUM(IF(ISNUMBER(K34:K38),K34:K38,SUMIF(codes[code],K34:K38,codes[forfait])))+SUM(COUNTIF(JF,$C34:$C38))*JFHN</f>
        <v>0</v>
      </c>
      <c r="L39" s="41">
        <f t="array" ref="L39">SUM(IF(ISNUMBER(L34:L38),L34:L38,SUMIF(codes[code],L34:L38,codes[forfait])))+SUM(COUNTIF(JF,$C34:$C38))*JFHN</f>
        <v>0</v>
      </c>
      <c r="M39" s="41">
        <f t="array" ref="M39">SUM(IF(ISNUMBER(M34:M38),M34:M38,SUMIF(codes[code],M34:M38,codes[forfait])))+SUM(COUNTIF(JF,$C34:$C38))*JFHN</f>
        <v>0</v>
      </c>
      <c r="N39" s="41">
        <f t="array" ref="N39">SUM(IF(ISNUMBER(N34:N38),N34:N38,SUMIF(codes[code],N34:N38,codes[forfait])))+SUM(COUNTIF(JF,$C34:$C38))*JFHN</f>
        <v>0</v>
      </c>
      <c r="O39" s="41">
        <f t="array" ref="O39">SUM(IF(ISNUMBER(O34:O38),O34:O38,SUMIF(codes[code],O34:O38,codes[forfait])))+SUM(COUNTIF(JF,$C34:$C38))*JFHN</f>
        <v>0</v>
      </c>
      <c r="P39" s="41">
        <f t="array" ref="P39">SUM(IF(ISNUMBER(P34:P38),P34:P38,SUMIF(codes[code],P34:P38,codes[forfait])))+SUM(COUNTIF(JF,$C34:$C38))*JFHN</f>
        <v>0</v>
      </c>
      <c r="Q39" s="41">
        <f t="array" ref="Q39">SUM(IF(ISNUMBER(Q34:Q38),Q34:Q38,SUMIF(codes[code],Q34:Q38,codes[forfait])))+SUM(COUNTIF(JF,$C34:$C38))*JFHN</f>
        <v>0</v>
      </c>
      <c r="R39" s="41">
        <f t="array" ref="R39">SUM(IF(ISNUMBER(R34:R38),R34:R38,SUMIF(codes[code],R34:R38,codes[forfait])))+SUM(COUNTIF(JF,$C34:$C38))*JFHN</f>
        <v>0</v>
      </c>
      <c r="S39" s="49">
        <f>SUM(D39:R39)</f>
        <v>0</v>
      </c>
    </row>
    <row r="40" spans="1:19" x14ac:dyDescent="0.25">
      <c r="A40" s="11">
        <f>IF(ISNUMBER(Tablo[[#This Row],[JOUR]]),DATE(YEAR(Tablo[[#This Row],[JOUR]]),MONTH(Tablo[[#This Row],[JOUR]])+1,0),A39)</f>
        <v>42794</v>
      </c>
      <c r="B40" s="12">
        <f>IF(ISNUMBER(Tablo[[#This Row],[JOUR]]),INT(MOD(INT((Tablo[[#This Row],[JOUR]]-2)/7)+3/5,52+5/28))+1,B39)</f>
        <v>5</v>
      </c>
      <c r="C40" s="35" t="s">
        <v>17</v>
      </c>
      <c r="D40" s="41">
        <f t="array" ref="D40">MIN(SUM(IF(ISNUMBER(D34:D38),D34:D38,SUMIF(codes[code],D34:D38,codes[calcul_HS])))+SUM(COUNTIF(JF,$C34:$C38))*JFHS,sem)</f>
        <v>0</v>
      </c>
      <c r="E40" s="41">
        <f t="array" ref="E40">MIN(SUM(IF(ISNUMBER(E34:E38),E34:E38,SUMIF(codes[code],E34:E38,codes[calcul_HS])))+SUM(COUNTIF(JF,$C34:$C38))*JFHS,sem)</f>
        <v>0</v>
      </c>
      <c r="F40" s="41">
        <f t="array" ref="F40">MIN(SUM(IF(ISNUMBER(F34:F38),F34:F38,SUMIF(codes[code],F34:F38,codes[calcul_HS])))+SUM(COUNTIF(JF,$C34:$C38))*JFHS,sem)</f>
        <v>0</v>
      </c>
      <c r="G40" s="41">
        <f t="array" ref="G40">MIN(SUM(IF(ISNUMBER(G34:G38),G34:G38,SUMIF(codes[code],G34:G38,codes[calcul_HS])))+SUM(COUNTIF(JF,$C34:$C38))*JFHS,sem)</f>
        <v>0</v>
      </c>
      <c r="H40" s="41">
        <f t="array" ref="H40">MIN(SUM(IF(ISNUMBER(H34:H38),H34:H38,SUMIF(codes[code],H34:H38,codes[calcul_HS])))+SUM(COUNTIF(JF,$C34:$C38))*JFHS,sem)</f>
        <v>0</v>
      </c>
      <c r="I40" s="41">
        <f t="array" ref="I40">MIN(SUM(IF(ISNUMBER(I34:I38),I34:I38,SUMIF(codes[code],I34:I38,codes[calcul_HS])))+SUM(COUNTIF(JF,$C34:$C38))*JFHS,sem)</f>
        <v>0</v>
      </c>
      <c r="J40" s="41">
        <f t="array" ref="J40">MIN(SUM(IF(ISNUMBER(J34:J38),J34:J38,SUMIF(codes[code],J34:J38,codes[calcul_HS])))+SUM(COUNTIF(JF,$C34:$C38))*JFHS,sem)</f>
        <v>0</v>
      </c>
      <c r="K40" s="41">
        <f t="array" ref="K40">MIN(SUM(IF(ISNUMBER(K34:K38),K34:K38,SUMIF(codes[code],K34:K38,codes[calcul_HS])))+SUM(COUNTIF(JF,$C34:$C38))*JFHS,sem)</f>
        <v>0</v>
      </c>
      <c r="L40" s="41">
        <f t="array" ref="L40">MIN(SUM(IF(ISNUMBER(L34:L38),L34:L38,SUMIF(codes[code],L34:L38,codes[calcul_HS])))+SUM(COUNTIF(JF,$C34:$C38))*JFHS,sem)</f>
        <v>0</v>
      </c>
      <c r="M40" s="41">
        <f t="array" ref="M40">MIN(SUM(IF(ISNUMBER(M34:M38),M34:M38,SUMIF(codes[code],M34:M38,codes[calcul_HS])))+SUM(COUNTIF(JF,$C34:$C38))*JFHS,sem)</f>
        <v>0</v>
      </c>
      <c r="N40" s="41">
        <f t="array" ref="N40">MIN(SUM(IF(ISNUMBER(N34:N38),N34:N38,SUMIF(codes[code],N34:N38,codes[calcul_HS])))+SUM(COUNTIF(JF,$C34:$C38))*JFHS,sem)</f>
        <v>0</v>
      </c>
      <c r="O40" s="41">
        <f t="array" ref="O40">MIN(SUM(IF(ISNUMBER(O34:O38),O34:O38,SUMIF(codes[code],O34:O38,codes[calcul_HS])))+SUM(COUNTIF(JF,$C34:$C38))*JFHS,sem)</f>
        <v>0</v>
      </c>
      <c r="P40" s="41">
        <f t="array" ref="P40">MIN(SUM(IF(ISNUMBER(P34:P38),P34:P38,SUMIF(codes[code],P34:P38,codes[calcul_HS])))+SUM(COUNTIF(JF,$C34:$C38))*JFHS,sem)</f>
        <v>0</v>
      </c>
      <c r="Q40" s="41">
        <f t="array" ref="Q40">MIN(SUM(IF(ISNUMBER(Q34:Q38),Q34:Q38,SUMIF(codes[code],Q34:Q38,codes[calcul_HS])))+SUM(COUNTIF(JF,$C34:$C38))*JFHS,sem)</f>
        <v>0</v>
      </c>
      <c r="R40" s="41">
        <f t="array" ref="R40">MIN(SUM(IF(ISNUMBER(R34:R38),R34:R38,SUMIF(codes[code],R34:R38,codes[calcul_HS])))+SUM(COUNTIF(JF,$C34:$C38))*JFHS,sem)</f>
        <v>0</v>
      </c>
      <c r="S40" s="49">
        <f t="shared" ref="S40:S41" si="9">SUM(D40:R40)</f>
        <v>0</v>
      </c>
    </row>
    <row r="41" spans="1:19" ht="13" thickBot="1" x14ac:dyDescent="0.3">
      <c r="A41" s="13">
        <f>IF(ISNUMBER(Tablo[[#This Row],[JOUR]]),DATE(YEAR(Tablo[[#This Row],[JOUR]]),MONTH(Tablo[[#This Row],[JOUR]])+1,0),A40)</f>
        <v>42794</v>
      </c>
      <c r="B41" s="14">
        <f>IF(ISNUMBER(Tablo[[#This Row],[JOUR]]),INT(MOD(INT((Tablo[[#This Row],[JOUR]]-2)/7)+3/5,52+5/28))+1,B40)</f>
        <v>5</v>
      </c>
      <c r="C41" s="36" t="s">
        <v>18</v>
      </c>
      <c r="D41" s="42">
        <f t="array" ref="D41">MAX(0,SUM(IF(ISNUMBER(D34:D38),D34:D38,SUMIF(codes[code],D34:D38,codes[calcul_HS])))+SUM(COUNTIF(JF,$C34:$C38))*JFHS-sem)</f>
        <v>0</v>
      </c>
      <c r="E41" s="42">
        <f t="array" ref="E41">MAX(0,SUM(IF(ISNUMBER(E34:E38),E34:E38,SUMIF(codes[code],E34:E38,codes[calcul_HS])))+SUM(COUNTIF(JF,$C34:$C38))*JFHS-sem)</f>
        <v>0</v>
      </c>
      <c r="F41" s="42">
        <f t="array" ref="F41">MAX(0,SUM(IF(ISNUMBER(F34:F38),F34:F38,SUMIF(codes[code],F34:F38,codes[calcul_HS])))+SUM(COUNTIF(JF,$C34:$C38))*JFHS-sem)</f>
        <v>0</v>
      </c>
      <c r="G41" s="42">
        <f t="array" ref="G41">MAX(0,SUM(IF(ISNUMBER(G34:G38),G34:G38,SUMIF(codes[code],G34:G38,codes[calcul_HS])))+SUM(COUNTIF(JF,$C34:$C38))*JFHS-sem)</f>
        <v>0</v>
      </c>
      <c r="H41" s="42">
        <f t="array" ref="H41">MAX(0,SUM(IF(ISNUMBER(H34:H38),H34:H38,SUMIF(codes[code],H34:H38,codes[calcul_HS])))+SUM(COUNTIF(JF,$C34:$C38))*JFHS-sem)</f>
        <v>0</v>
      </c>
      <c r="I41" s="42">
        <f t="array" ref="I41">MAX(0,SUM(IF(ISNUMBER(I34:I38),I34:I38,SUMIF(codes[code],I34:I38,codes[calcul_HS])))+SUM(COUNTIF(JF,$C34:$C38))*JFHS-sem)</f>
        <v>0</v>
      </c>
      <c r="J41" s="42">
        <f t="array" ref="J41">MAX(0,SUM(IF(ISNUMBER(J34:J38),J34:J38,SUMIF(codes[code],J34:J38,codes[calcul_HS])))+SUM(COUNTIF(JF,$C34:$C38))*JFHS-sem)</f>
        <v>0</v>
      </c>
      <c r="K41" s="42">
        <f t="array" ref="K41">MAX(0,SUM(IF(ISNUMBER(K34:K38),K34:K38,SUMIF(codes[code],K34:K38,codes[calcul_HS])))+SUM(COUNTIF(JF,$C34:$C38))*JFHS-sem)</f>
        <v>0</v>
      </c>
      <c r="L41" s="42">
        <f t="array" ref="L41">MAX(0,SUM(IF(ISNUMBER(L34:L38),L34:L38,SUMIF(codes[code],L34:L38,codes[calcul_HS])))+SUM(COUNTIF(JF,$C34:$C38))*JFHS-sem)</f>
        <v>0</v>
      </c>
      <c r="M41" s="42">
        <f t="array" ref="M41">MAX(0,SUM(IF(ISNUMBER(M34:M38),M34:M38,SUMIF(codes[code],M34:M38,codes[calcul_HS])))+SUM(COUNTIF(JF,$C34:$C38))*JFHS-sem)</f>
        <v>0</v>
      </c>
      <c r="N41" s="42">
        <f t="array" ref="N41">MAX(0,SUM(IF(ISNUMBER(N34:N38),N34:N38,SUMIF(codes[code],N34:N38,codes[calcul_HS])))+SUM(COUNTIF(JF,$C34:$C38))*JFHS-sem)</f>
        <v>0</v>
      </c>
      <c r="O41" s="42">
        <f t="array" ref="O41">MAX(0,SUM(IF(ISNUMBER(O34:O38),O34:O38,SUMIF(codes[code],O34:O38,codes[calcul_HS])))+SUM(COUNTIF(JF,$C34:$C38))*JFHS-sem)</f>
        <v>0</v>
      </c>
      <c r="P41" s="42">
        <f t="array" ref="P41">MAX(0,SUM(IF(ISNUMBER(P34:P38),P34:P38,SUMIF(codes[code],P34:P38,codes[calcul_HS])))+SUM(COUNTIF(JF,$C34:$C38))*JFHS-sem)</f>
        <v>0</v>
      </c>
      <c r="Q41" s="42">
        <f t="array" ref="Q41">MAX(0,SUM(IF(ISNUMBER(Q34:Q38),Q34:Q38,SUMIF(codes[code],Q34:Q38,codes[calcul_HS])))+SUM(COUNTIF(JF,$C34:$C38))*JFHS-sem)</f>
        <v>0</v>
      </c>
      <c r="R41" s="42">
        <f t="array" ref="R41">MAX(0,SUM(IF(ISNUMBER(R34:R38),R34:R38,SUMIF(codes[code],R34:R38,codes[calcul_HS])))+SUM(COUNTIF(JF,$C34:$C38))*JFHS-sem)</f>
        <v>0</v>
      </c>
      <c r="S41" s="50">
        <f t="shared" si="9"/>
        <v>0</v>
      </c>
    </row>
    <row r="42" spans="1:19" x14ac:dyDescent="0.25">
      <c r="A42" s="9">
        <f>IF(ISNUMBER(Tablo[[#This Row],[JOUR]]),DATE(YEAR(Tablo[[#This Row],[JOUR]]),MONTH(Tablo[[#This Row],[JOUR]])+1,0),A41)</f>
        <v>42794</v>
      </c>
      <c r="B42" s="10">
        <f>IF(ISNUMBER(Tablo[[#This Row],[JOUR]]),INT(MOD(INT((Tablo[[#This Row],[JOUR]]-2)/7)+3/5,52+5/28))+1,B41)</f>
        <v>6</v>
      </c>
      <c r="C42" s="34">
        <f>C34+7</f>
        <v>42772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37"/>
    </row>
    <row r="43" spans="1:19" x14ac:dyDescent="0.25">
      <c r="A43" s="11">
        <f>IF(ISNUMBER(Tablo[[#This Row],[JOUR]]),DATE(YEAR(Tablo[[#This Row],[JOUR]]),MONTH(Tablo[[#This Row],[JOUR]])+1,0),A42)</f>
        <v>42794</v>
      </c>
      <c r="B43" s="12">
        <f>IF(ISNUMBER(Tablo[[#This Row],[JOUR]]),INT(MOD(INT((Tablo[[#This Row],[JOUR]]-2)/7)+3/5,52+5/28))+1,B42)</f>
        <v>6</v>
      </c>
      <c r="C43" s="35">
        <f>C42+1</f>
        <v>42773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8"/>
    </row>
    <row r="44" spans="1:19" x14ac:dyDescent="0.25">
      <c r="A44" s="11">
        <f>IF(ISNUMBER(Tablo[[#This Row],[JOUR]]),DATE(YEAR(Tablo[[#This Row],[JOUR]]),MONTH(Tablo[[#This Row],[JOUR]])+1,0),A43)</f>
        <v>42794</v>
      </c>
      <c r="B44" s="12">
        <f>IF(ISNUMBER(Tablo[[#This Row],[JOUR]]),INT(MOD(INT((Tablo[[#This Row],[JOUR]]-2)/7)+3/5,52+5/28))+1,B43)</f>
        <v>6</v>
      </c>
      <c r="C44" s="35">
        <f t="shared" ref="C44:C46" si="10">C43+1</f>
        <v>42774</v>
      </c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38"/>
    </row>
    <row r="45" spans="1:19" x14ac:dyDescent="0.25">
      <c r="A45" s="11">
        <f>IF(ISNUMBER(Tablo[[#This Row],[JOUR]]),DATE(YEAR(Tablo[[#This Row],[JOUR]]),MONTH(Tablo[[#This Row],[JOUR]])+1,0),A44)</f>
        <v>42794</v>
      </c>
      <c r="B45" s="12">
        <f>IF(ISNUMBER(Tablo[[#This Row],[JOUR]]),INT(MOD(INT((Tablo[[#This Row],[JOUR]]-2)/7)+3/5,52+5/28))+1,B44)</f>
        <v>6</v>
      </c>
      <c r="C45" s="35">
        <f t="shared" si="10"/>
        <v>42775</v>
      </c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38"/>
    </row>
    <row r="46" spans="1:19" x14ac:dyDescent="0.25">
      <c r="A46" s="11">
        <f>IF(ISNUMBER(Tablo[[#This Row],[JOUR]]),DATE(YEAR(Tablo[[#This Row],[JOUR]]),MONTH(Tablo[[#This Row],[JOUR]])+1,0),A45)</f>
        <v>42794</v>
      </c>
      <c r="B46" s="12">
        <f>IF(ISNUMBER(Tablo[[#This Row],[JOUR]]),INT(MOD(INT((Tablo[[#This Row],[JOUR]]-2)/7)+3/5,52+5/28))+1,B45)</f>
        <v>6</v>
      </c>
      <c r="C46" s="35">
        <f t="shared" si="10"/>
        <v>42776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38"/>
    </row>
    <row r="47" spans="1:19" x14ac:dyDescent="0.25">
      <c r="A47" s="11">
        <f>IF(ISNUMBER(Tablo[[#This Row],[JOUR]]),DATE(YEAR(Tablo[[#This Row],[JOUR]]),MONTH(Tablo[[#This Row],[JOUR]])+1,0),A46)</f>
        <v>42794</v>
      </c>
      <c r="B47" s="12">
        <f>IF(ISNUMBER(Tablo[[#This Row],[JOUR]]),INT(MOD(INT((Tablo[[#This Row],[JOUR]]-2)/7)+3/5,52+5/28))+1,B46)</f>
        <v>6</v>
      </c>
      <c r="C47" s="35" t="s">
        <v>16</v>
      </c>
      <c r="D47" s="41">
        <f t="array" ref="D47">SUM(IF(ISNUMBER(D42:D46),D42:D46,SUMIF(codes[code],D42:D46,codes[forfait])))+SUM(COUNTIF(JF,$C42:$C46))*JFHN</f>
        <v>0</v>
      </c>
      <c r="E47" s="41">
        <f t="array" ref="E47">SUM(IF(ISNUMBER(E42:E46),E42:E46,SUMIF(codes[code],E42:E46,codes[forfait])))+SUM(COUNTIF(JF,$C42:$C46))*JFHN</f>
        <v>0</v>
      </c>
      <c r="F47" s="41">
        <f t="array" ref="F47">SUM(IF(ISNUMBER(F42:F46),F42:F46,SUMIF(codes[code],F42:F46,codes[forfait])))+SUM(COUNTIF(JF,$C42:$C46))*JFHN</f>
        <v>0</v>
      </c>
      <c r="G47" s="41">
        <f t="array" ref="G47">SUM(IF(ISNUMBER(G42:G46),G42:G46,SUMIF(codes[code],G42:G46,codes[forfait])))+SUM(COUNTIF(JF,$C42:$C46))*JFHN</f>
        <v>0</v>
      </c>
      <c r="H47" s="41">
        <f t="array" ref="H47">SUM(IF(ISNUMBER(H42:H46),H42:H46,SUMIF(codes[code],H42:H46,codes[forfait])))+SUM(COUNTIF(JF,$C42:$C46))*JFHN</f>
        <v>0</v>
      </c>
      <c r="I47" s="41">
        <f t="array" ref="I47">SUM(IF(ISNUMBER(I42:I46),I42:I46,SUMIF(codes[code],I42:I46,codes[forfait])))+SUM(COUNTIF(JF,$C42:$C46))*JFHN</f>
        <v>0</v>
      </c>
      <c r="J47" s="41">
        <f t="array" ref="J47">SUM(IF(ISNUMBER(J42:J46),J42:J46,SUMIF(codes[code],J42:J46,codes[forfait])))+SUM(COUNTIF(JF,$C42:$C46))*JFHN</f>
        <v>0</v>
      </c>
      <c r="K47" s="41">
        <f t="array" ref="K47">SUM(IF(ISNUMBER(K42:K46),K42:K46,SUMIF(codes[code],K42:K46,codes[forfait])))+SUM(COUNTIF(JF,$C42:$C46))*JFHN</f>
        <v>0</v>
      </c>
      <c r="L47" s="41">
        <f t="array" ref="L47">SUM(IF(ISNUMBER(L42:L46),L42:L46,SUMIF(codes[code],L42:L46,codes[forfait])))+SUM(COUNTIF(JF,$C42:$C46))*JFHN</f>
        <v>0</v>
      </c>
      <c r="M47" s="41">
        <f t="array" ref="M47">SUM(IF(ISNUMBER(M42:M46),M42:M46,SUMIF(codes[code],M42:M46,codes[forfait])))+SUM(COUNTIF(JF,$C42:$C46))*JFHN</f>
        <v>0</v>
      </c>
      <c r="N47" s="41">
        <f t="array" ref="N47">SUM(IF(ISNUMBER(N42:N46),N42:N46,SUMIF(codes[code],N42:N46,codes[forfait])))+SUM(COUNTIF(JF,$C42:$C46))*JFHN</f>
        <v>0</v>
      </c>
      <c r="O47" s="41">
        <f t="array" ref="O47">SUM(IF(ISNUMBER(O42:O46),O42:O46,SUMIF(codes[code],O42:O46,codes[forfait])))+SUM(COUNTIF(JF,$C42:$C46))*JFHN</f>
        <v>0</v>
      </c>
      <c r="P47" s="41">
        <f t="array" ref="P47">SUM(IF(ISNUMBER(P42:P46),P42:P46,SUMIF(codes[code],P42:P46,codes[forfait])))+SUM(COUNTIF(JF,$C42:$C46))*JFHN</f>
        <v>0</v>
      </c>
      <c r="Q47" s="41">
        <f t="array" ref="Q47">SUM(IF(ISNUMBER(Q42:Q46),Q42:Q46,SUMIF(codes[code],Q42:Q46,codes[forfait])))+SUM(COUNTIF(JF,$C42:$C46))*JFHN</f>
        <v>0</v>
      </c>
      <c r="R47" s="41">
        <f t="array" ref="R47">SUM(IF(ISNUMBER(R42:R46),R42:R46,SUMIF(codes[code],R42:R46,codes[forfait])))+SUM(COUNTIF(JF,$C42:$C46))*JFHN</f>
        <v>0</v>
      </c>
      <c r="S47" s="49">
        <f>SUM(D47:R47)</f>
        <v>0</v>
      </c>
    </row>
    <row r="48" spans="1:19" x14ac:dyDescent="0.25">
      <c r="A48" s="11">
        <f>IF(ISNUMBER(Tablo[[#This Row],[JOUR]]),DATE(YEAR(Tablo[[#This Row],[JOUR]]),MONTH(Tablo[[#This Row],[JOUR]])+1,0),A47)</f>
        <v>42794</v>
      </c>
      <c r="B48" s="12">
        <f>IF(ISNUMBER(Tablo[[#This Row],[JOUR]]),INT(MOD(INT((Tablo[[#This Row],[JOUR]]-2)/7)+3/5,52+5/28))+1,B47)</f>
        <v>6</v>
      </c>
      <c r="C48" s="35" t="s">
        <v>17</v>
      </c>
      <c r="D48" s="41">
        <f t="array" ref="D48">MIN(SUM(IF(ISNUMBER(D42:D46),D42:D46,SUMIF(codes[code],D42:D46,codes[calcul_HS])))+SUM(COUNTIF(JF,$C42:$C46))*JFHS,sem)</f>
        <v>0</v>
      </c>
      <c r="E48" s="41">
        <f t="array" ref="E48">MIN(SUM(IF(ISNUMBER(E42:E46),E42:E46,SUMIF(codes[code],E42:E46,codes[calcul_HS])))+SUM(COUNTIF(JF,$C42:$C46))*JFHS,sem)</f>
        <v>0</v>
      </c>
      <c r="F48" s="41">
        <f t="array" ref="F48">MIN(SUM(IF(ISNUMBER(F42:F46),F42:F46,SUMIF(codes[code],F42:F46,codes[calcul_HS])))+SUM(COUNTIF(JF,$C42:$C46))*JFHS,sem)</f>
        <v>0</v>
      </c>
      <c r="G48" s="41">
        <f t="array" ref="G48">MIN(SUM(IF(ISNUMBER(G42:G46),G42:G46,SUMIF(codes[code],G42:G46,codes[calcul_HS])))+SUM(COUNTIF(JF,$C42:$C46))*JFHS,sem)</f>
        <v>0</v>
      </c>
      <c r="H48" s="41">
        <f t="array" ref="H48">MIN(SUM(IF(ISNUMBER(H42:H46),H42:H46,SUMIF(codes[code],H42:H46,codes[calcul_HS])))+SUM(COUNTIF(JF,$C42:$C46))*JFHS,sem)</f>
        <v>0</v>
      </c>
      <c r="I48" s="41">
        <f t="array" ref="I48">MIN(SUM(IF(ISNUMBER(I42:I46),I42:I46,SUMIF(codes[code],I42:I46,codes[calcul_HS])))+SUM(COUNTIF(JF,$C42:$C46))*JFHS,sem)</f>
        <v>0</v>
      </c>
      <c r="J48" s="41">
        <f t="array" ref="J48">MIN(SUM(IF(ISNUMBER(J42:J46),J42:J46,SUMIF(codes[code],J42:J46,codes[calcul_HS])))+SUM(COUNTIF(JF,$C42:$C46))*JFHS,sem)</f>
        <v>0</v>
      </c>
      <c r="K48" s="41">
        <f t="array" ref="K48">MIN(SUM(IF(ISNUMBER(K42:K46),K42:K46,SUMIF(codes[code],K42:K46,codes[calcul_HS])))+SUM(COUNTIF(JF,$C42:$C46))*JFHS,sem)</f>
        <v>0</v>
      </c>
      <c r="L48" s="41">
        <f t="array" ref="L48">MIN(SUM(IF(ISNUMBER(L42:L46),L42:L46,SUMIF(codes[code],L42:L46,codes[calcul_HS])))+SUM(COUNTIF(JF,$C42:$C46))*JFHS,sem)</f>
        <v>0</v>
      </c>
      <c r="M48" s="41">
        <f t="array" ref="M48">MIN(SUM(IF(ISNUMBER(M42:M46),M42:M46,SUMIF(codes[code],M42:M46,codes[calcul_HS])))+SUM(COUNTIF(JF,$C42:$C46))*JFHS,sem)</f>
        <v>0</v>
      </c>
      <c r="N48" s="41">
        <f t="array" ref="N48">MIN(SUM(IF(ISNUMBER(N42:N46),N42:N46,SUMIF(codes[code],N42:N46,codes[calcul_HS])))+SUM(COUNTIF(JF,$C42:$C46))*JFHS,sem)</f>
        <v>0</v>
      </c>
      <c r="O48" s="41">
        <f t="array" ref="O48">MIN(SUM(IF(ISNUMBER(O42:O46),O42:O46,SUMIF(codes[code],O42:O46,codes[calcul_HS])))+SUM(COUNTIF(JF,$C42:$C46))*JFHS,sem)</f>
        <v>0</v>
      </c>
      <c r="P48" s="41">
        <f t="array" ref="P48">MIN(SUM(IF(ISNUMBER(P42:P46),P42:P46,SUMIF(codes[code],P42:P46,codes[calcul_HS])))+SUM(COUNTIF(JF,$C42:$C46))*JFHS,sem)</f>
        <v>0</v>
      </c>
      <c r="Q48" s="41">
        <f t="array" ref="Q48">MIN(SUM(IF(ISNUMBER(Q42:Q46),Q42:Q46,SUMIF(codes[code],Q42:Q46,codes[calcul_HS])))+SUM(COUNTIF(JF,$C42:$C46))*JFHS,sem)</f>
        <v>0</v>
      </c>
      <c r="R48" s="41">
        <f t="array" ref="R48">MIN(SUM(IF(ISNUMBER(R42:R46),R42:R46,SUMIF(codes[code],R42:R46,codes[calcul_HS])))+SUM(COUNTIF(JF,$C42:$C46))*JFHS,sem)</f>
        <v>0</v>
      </c>
      <c r="S48" s="49">
        <f t="shared" ref="S48:S49" si="11">SUM(D48:R48)</f>
        <v>0</v>
      </c>
    </row>
    <row r="49" spans="1:19" ht="13" thickBot="1" x14ac:dyDescent="0.3">
      <c r="A49" s="13">
        <f>IF(ISNUMBER(Tablo[[#This Row],[JOUR]]),DATE(YEAR(Tablo[[#This Row],[JOUR]]),MONTH(Tablo[[#This Row],[JOUR]])+1,0),A48)</f>
        <v>42794</v>
      </c>
      <c r="B49" s="14">
        <f>IF(ISNUMBER(Tablo[[#This Row],[JOUR]]),INT(MOD(INT((Tablo[[#This Row],[JOUR]]-2)/7)+3/5,52+5/28))+1,B48)</f>
        <v>6</v>
      </c>
      <c r="C49" s="36" t="s">
        <v>18</v>
      </c>
      <c r="D49" s="42">
        <f t="array" ref="D49">MAX(0,SUM(IF(ISNUMBER(D42:D46),D42:D46,SUMIF(codes[code],D42:D46,codes[calcul_HS])))+SUM(COUNTIF(JF,$C42:$C46))*JFHS-sem)</f>
        <v>0</v>
      </c>
      <c r="E49" s="42">
        <f t="array" ref="E49">MAX(0,SUM(IF(ISNUMBER(E42:E46),E42:E46,SUMIF(codes[code],E42:E46,codes[calcul_HS])))+SUM(COUNTIF(JF,$C42:$C46))*JFHS-sem)</f>
        <v>0</v>
      </c>
      <c r="F49" s="42">
        <f t="array" ref="F49">MAX(0,SUM(IF(ISNUMBER(F42:F46),F42:F46,SUMIF(codes[code],F42:F46,codes[calcul_HS])))+SUM(COUNTIF(JF,$C42:$C46))*JFHS-sem)</f>
        <v>0</v>
      </c>
      <c r="G49" s="42">
        <f t="array" ref="G49">MAX(0,SUM(IF(ISNUMBER(G42:G46),G42:G46,SUMIF(codes[code],G42:G46,codes[calcul_HS])))+SUM(COUNTIF(JF,$C42:$C46))*JFHS-sem)</f>
        <v>0</v>
      </c>
      <c r="H49" s="42">
        <f t="array" ref="H49">MAX(0,SUM(IF(ISNUMBER(H42:H46),H42:H46,SUMIF(codes[code],H42:H46,codes[calcul_HS])))+SUM(COUNTIF(JF,$C42:$C46))*JFHS-sem)</f>
        <v>0</v>
      </c>
      <c r="I49" s="42">
        <f t="array" ref="I49">MAX(0,SUM(IF(ISNUMBER(I42:I46),I42:I46,SUMIF(codes[code],I42:I46,codes[calcul_HS])))+SUM(COUNTIF(JF,$C42:$C46))*JFHS-sem)</f>
        <v>0</v>
      </c>
      <c r="J49" s="42">
        <f t="array" ref="J49">MAX(0,SUM(IF(ISNUMBER(J42:J46),J42:J46,SUMIF(codes[code],J42:J46,codes[calcul_HS])))+SUM(COUNTIF(JF,$C42:$C46))*JFHS-sem)</f>
        <v>0</v>
      </c>
      <c r="K49" s="42">
        <f t="array" ref="K49">MAX(0,SUM(IF(ISNUMBER(K42:K46),K42:K46,SUMIF(codes[code],K42:K46,codes[calcul_HS])))+SUM(COUNTIF(JF,$C42:$C46))*JFHS-sem)</f>
        <v>0</v>
      </c>
      <c r="L49" s="42">
        <f t="array" ref="L49">MAX(0,SUM(IF(ISNUMBER(L42:L46),L42:L46,SUMIF(codes[code],L42:L46,codes[calcul_HS])))+SUM(COUNTIF(JF,$C42:$C46))*JFHS-sem)</f>
        <v>0</v>
      </c>
      <c r="M49" s="42">
        <f t="array" ref="M49">MAX(0,SUM(IF(ISNUMBER(M42:M46),M42:M46,SUMIF(codes[code],M42:M46,codes[calcul_HS])))+SUM(COUNTIF(JF,$C42:$C46))*JFHS-sem)</f>
        <v>0</v>
      </c>
      <c r="N49" s="42">
        <f t="array" ref="N49">MAX(0,SUM(IF(ISNUMBER(N42:N46),N42:N46,SUMIF(codes[code],N42:N46,codes[calcul_HS])))+SUM(COUNTIF(JF,$C42:$C46))*JFHS-sem)</f>
        <v>0</v>
      </c>
      <c r="O49" s="42">
        <f t="array" ref="O49">MAX(0,SUM(IF(ISNUMBER(O42:O46),O42:O46,SUMIF(codes[code],O42:O46,codes[calcul_HS])))+SUM(COUNTIF(JF,$C42:$C46))*JFHS-sem)</f>
        <v>0</v>
      </c>
      <c r="P49" s="42">
        <f t="array" ref="P49">MAX(0,SUM(IF(ISNUMBER(P42:P46),P42:P46,SUMIF(codes[code],P42:P46,codes[calcul_HS])))+SUM(COUNTIF(JF,$C42:$C46))*JFHS-sem)</f>
        <v>0</v>
      </c>
      <c r="Q49" s="42">
        <f t="array" ref="Q49">MAX(0,SUM(IF(ISNUMBER(Q42:Q46),Q42:Q46,SUMIF(codes[code],Q42:Q46,codes[calcul_HS])))+SUM(COUNTIF(JF,$C42:$C46))*JFHS-sem)</f>
        <v>0</v>
      </c>
      <c r="R49" s="42">
        <f t="array" ref="R49">MAX(0,SUM(IF(ISNUMBER(R42:R46),R42:R46,SUMIF(codes[code],R42:R46,codes[calcul_HS])))+SUM(COUNTIF(JF,$C42:$C46))*JFHS-sem)</f>
        <v>0</v>
      </c>
      <c r="S49" s="50">
        <f t="shared" si="11"/>
        <v>0</v>
      </c>
    </row>
    <row r="50" spans="1:19" x14ac:dyDescent="0.25">
      <c r="A50" s="9">
        <f>IF(ISNUMBER(Tablo[[#This Row],[JOUR]]),DATE(YEAR(Tablo[[#This Row],[JOUR]]),MONTH(Tablo[[#This Row],[JOUR]])+1,0),A49)</f>
        <v>42794</v>
      </c>
      <c r="B50" s="10">
        <f>IF(ISNUMBER(Tablo[[#This Row],[JOUR]]),INT(MOD(INT((Tablo[[#This Row],[JOUR]]-2)/7)+3/5,52+5/28))+1,B49)</f>
        <v>7</v>
      </c>
      <c r="C50" s="34">
        <f>C42+7</f>
        <v>42779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37"/>
    </row>
    <row r="51" spans="1:19" x14ac:dyDescent="0.25">
      <c r="A51" s="11">
        <f>IF(ISNUMBER(Tablo[[#This Row],[JOUR]]),DATE(YEAR(Tablo[[#This Row],[JOUR]]),MONTH(Tablo[[#This Row],[JOUR]])+1,0),A50)</f>
        <v>42794</v>
      </c>
      <c r="B51" s="12">
        <f>IF(ISNUMBER(Tablo[[#This Row],[JOUR]]),INT(MOD(INT((Tablo[[#This Row],[JOUR]]-2)/7)+3/5,52+5/28))+1,B50)</f>
        <v>7</v>
      </c>
      <c r="C51" s="35">
        <f>C50+1</f>
        <v>42780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38"/>
    </row>
    <row r="52" spans="1:19" x14ac:dyDescent="0.25">
      <c r="A52" s="11">
        <f>IF(ISNUMBER(Tablo[[#This Row],[JOUR]]),DATE(YEAR(Tablo[[#This Row],[JOUR]]),MONTH(Tablo[[#This Row],[JOUR]])+1,0),A51)</f>
        <v>42794</v>
      </c>
      <c r="B52" s="12">
        <f>IF(ISNUMBER(Tablo[[#This Row],[JOUR]]),INT(MOD(INT((Tablo[[#This Row],[JOUR]]-2)/7)+3/5,52+5/28))+1,B51)</f>
        <v>7</v>
      </c>
      <c r="C52" s="35">
        <f t="shared" ref="C52:C54" si="12">C51+1</f>
        <v>42781</v>
      </c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38"/>
    </row>
    <row r="53" spans="1:19" x14ac:dyDescent="0.25">
      <c r="A53" s="11">
        <f>IF(ISNUMBER(Tablo[[#This Row],[JOUR]]),DATE(YEAR(Tablo[[#This Row],[JOUR]]),MONTH(Tablo[[#This Row],[JOUR]])+1,0),A52)</f>
        <v>42794</v>
      </c>
      <c r="B53" s="12">
        <f>IF(ISNUMBER(Tablo[[#This Row],[JOUR]]),INT(MOD(INT((Tablo[[#This Row],[JOUR]]-2)/7)+3/5,52+5/28))+1,B52)</f>
        <v>7</v>
      </c>
      <c r="C53" s="35">
        <f t="shared" si="12"/>
        <v>42782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38"/>
    </row>
    <row r="54" spans="1:19" x14ac:dyDescent="0.25">
      <c r="A54" s="11">
        <f>IF(ISNUMBER(Tablo[[#This Row],[JOUR]]),DATE(YEAR(Tablo[[#This Row],[JOUR]]),MONTH(Tablo[[#This Row],[JOUR]])+1,0),A53)</f>
        <v>42794</v>
      </c>
      <c r="B54" s="12">
        <f>IF(ISNUMBER(Tablo[[#This Row],[JOUR]]),INT(MOD(INT((Tablo[[#This Row],[JOUR]]-2)/7)+3/5,52+5/28))+1,B53)</f>
        <v>7</v>
      </c>
      <c r="C54" s="35">
        <f t="shared" si="12"/>
        <v>42783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38"/>
    </row>
    <row r="55" spans="1:19" x14ac:dyDescent="0.25">
      <c r="A55" s="11">
        <f>IF(ISNUMBER(Tablo[[#This Row],[JOUR]]),DATE(YEAR(Tablo[[#This Row],[JOUR]]),MONTH(Tablo[[#This Row],[JOUR]])+1,0),A54)</f>
        <v>42794</v>
      </c>
      <c r="B55" s="12">
        <f>IF(ISNUMBER(Tablo[[#This Row],[JOUR]]),INT(MOD(INT((Tablo[[#This Row],[JOUR]]-2)/7)+3/5,52+5/28))+1,B54)</f>
        <v>7</v>
      </c>
      <c r="C55" s="35" t="s">
        <v>16</v>
      </c>
      <c r="D55" s="41">
        <f t="array" ref="D55">SUM(IF(ISNUMBER(D50:D54),D50:D54,SUMIF(codes[code],D50:D54,codes[forfait])))+SUM(COUNTIF(JF,$C50:$C54))*JFHN</f>
        <v>0</v>
      </c>
      <c r="E55" s="41">
        <f t="array" ref="E55">SUM(IF(ISNUMBER(E50:E54),E50:E54,SUMIF(codes[code],E50:E54,codes[forfait])))+SUM(COUNTIF(JF,$C50:$C54))*JFHN</f>
        <v>0</v>
      </c>
      <c r="F55" s="41">
        <f t="array" ref="F55">SUM(IF(ISNUMBER(F50:F54),F50:F54,SUMIF(codes[code],F50:F54,codes[forfait])))+SUM(COUNTIF(JF,$C50:$C54))*JFHN</f>
        <v>0</v>
      </c>
      <c r="G55" s="41">
        <f t="array" ref="G55">SUM(IF(ISNUMBER(G50:G54),G50:G54,SUMIF(codes[code],G50:G54,codes[forfait])))+SUM(COUNTIF(JF,$C50:$C54))*JFHN</f>
        <v>0</v>
      </c>
      <c r="H55" s="41">
        <f t="array" ref="H55">SUM(IF(ISNUMBER(H50:H54),H50:H54,SUMIF(codes[code],H50:H54,codes[forfait])))+SUM(COUNTIF(JF,$C50:$C54))*JFHN</f>
        <v>0</v>
      </c>
      <c r="I55" s="41">
        <f t="array" ref="I55">SUM(IF(ISNUMBER(I50:I54),I50:I54,SUMIF(codes[code],I50:I54,codes[forfait])))+SUM(COUNTIF(JF,$C50:$C54))*JFHN</f>
        <v>0</v>
      </c>
      <c r="J55" s="41">
        <f t="array" ref="J55">SUM(IF(ISNUMBER(J50:J54),J50:J54,SUMIF(codes[code],J50:J54,codes[forfait])))+SUM(COUNTIF(JF,$C50:$C54))*JFHN</f>
        <v>0</v>
      </c>
      <c r="K55" s="41">
        <f t="array" ref="K55">SUM(IF(ISNUMBER(K50:K54),K50:K54,SUMIF(codes[code],K50:K54,codes[forfait])))+SUM(COUNTIF(JF,$C50:$C54))*JFHN</f>
        <v>0</v>
      </c>
      <c r="L55" s="41">
        <f t="array" ref="L55">SUM(IF(ISNUMBER(L50:L54),L50:L54,SUMIF(codes[code],L50:L54,codes[forfait])))+SUM(COUNTIF(JF,$C50:$C54))*JFHN</f>
        <v>0</v>
      </c>
      <c r="M55" s="41">
        <f t="array" ref="M55">SUM(IF(ISNUMBER(M50:M54),M50:M54,SUMIF(codes[code],M50:M54,codes[forfait])))+SUM(COUNTIF(JF,$C50:$C54))*JFHN</f>
        <v>0</v>
      </c>
      <c r="N55" s="41">
        <f t="array" ref="N55">SUM(IF(ISNUMBER(N50:N54),N50:N54,SUMIF(codes[code],N50:N54,codes[forfait])))+SUM(COUNTIF(JF,$C50:$C54))*JFHN</f>
        <v>0</v>
      </c>
      <c r="O55" s="41">
        <f t="array" ref="O55">SUM(IF(ISNUMBER(O50:O54),O50:O54,SUMIF(codes[code],O50:O54,codes[forfait])))+SUM(COUNTIF(JF,$C50:$C54))*JFHN</f>
        <v>0</v>
      </c>
      <c r="P55" s="41">
        <f t="array" ref="P55">SUM(IF(ISNUMBER(P50:P54),P50:P54,SUMIF(codes[code],P50:P54,codes[forfait])))+SUM(COUNTIF(JF,$C50:$C54))*JFHN</f>
        <v>0</v>
      </c>
      <c r="Q55" s="41">
        <f t="array" ref="Q55">SUM(IF(ISNUMBER(Q50:Q54),Q50:Q54,SUMIF(codes[code],Q50:Q54,codes[forfait])))+SUM(COUNTIF(JF,$C50:$C54))*JFHN</f>
        <v>0</v>
      </c>
      <c r="R55" s="41">
        <f t="array" ref="R55">SUM(IF(ISNUMBER(R50:R54),R50:R54,SUMIF(codes[code],R50:R54,codes[forfait])))+SUM(COUNTIF(JF,$C50:$C54))*JFHN</f>
        <v>0</v>
      </c>
      <c r="S55" s="49">
        <f>SUM(D55:R55)</f>
        <v>0</v>
      </c>
    </row>
    <row r="56" spans="1:19" x14ac:dyDescent="0.25">
      <c r="A56" s="11">
        <f>IF(ISNUMBER(Tablo[[#This Row],[JOUR]]),DATE(YEAR(Tablo[[#This Row],[JOUR]]),MONTH(Tablo[[#This Row],[JOUR]])+1,0),A55)</f>
        <v>42794</v>
      </c>
      <c r="B56" s="12">
        <f>IF(ISNUMBER(Tablo[[#This Row],[JOUR]]),INT(MOD(INT((Tablo[[#This Row],[JOUR]]-2)/7)+3/5,52+5/28))+1,B55)</f>
        <v>7</v>
      </c>
      <c r="C56" s="35" t="s">
        <v>17</v>
      </c>
      <c r="D56" s="41">
        <f t="array" ref="D56">MIN(SUM(IF(ISNUMBER(D50:D54),D50:D54,SUMIF(codes[code],D50:D54,codes[calcul_HS])))+SUM(COUNTIF(JF,$C50:$C54))*JFHS,sem)</f>
        <v>0</v>
      </c>
      <c r="E56" s="41">
        <f t="array" ref="E56">MIN(SUM(IF(ISNUMBER(E50:E54),E50:E54,SUMIF(codes[code],E50:E54,codes[calcul_HS])))+SUM(COUNTIF(JF,$C50:$C54))*JFHS,sem)</f>
        <v>0</v>
      </c>
      <c r="F56" s="41">
        <f t="array" ref="F56">MIN(SUM(IF(ISNUMBER(F50:F54),F50:F54,SUMIF(codes[code],F50:F54,codes[calcul_HS])))+SUM(COUNTIF(JF,$C50:$C54))*JFHS,sem)</f>
        <v>0</v>
      </c>
      <c r="G56" s="41">
        <f t="array" ref="G56">MIN(SUM(IF(ISNUMBER(G50:G54),G50:G54,SUMIF(codes[code],G50:G54,codes[calcul_HS])))+SUM(COUNTIF(JF,$C50:$C54))*JFHS,sem)</f>
        <v>0</v>
      </c>
      <c r="H56" s="41">
        <f t="array" ref="H56">MIN(SUM(IF(ISNUMBER(H50:H54),H50:H54,SUMIF(codes[code],H50:H54,codes[calcul_HS])))+SUM(COUNTIF(JF,$C50:$C54))*JFHS,sem)</f>
        <v>0</v>
      </c>
      <c r="I56" s="41">
        <f t="array" ref="I56">MIN(SUM(IF(ISNUMBER(I50:I54),I50:I54,SUMIF(codes[code],I50:I54,codes[calcul_HS])))+SUM(COUNTIF(JF,$C50:$C54))*JFHS,sem)</f>
        <v>0</v>
      </c>
      <c r="J56" s="41">
        <f t="array" ref="J56">MIN(SUM(IF(ISNUMBER(J50:J54),J50:J54,SUMIF(codes[code],J50:J54,codes[calcul_HS])))+SUM(COUNTIF(JF,$C50:$C54))*JFHS,sem)</f>
        <v>0</v>
      </c>
      <c r="K56" s="41">
        <f t="array" ref="K56">MIN(SUM(IF(ISNUMBER(K50:K54),K50:K54,SUMIF(codes[code],K50:K54,codes[calcul_HS])))+SUM(COUNTIF(JF,$C50:$C54))*JFHS,sem)</f>
        <v>0</v>
      </c>
      <c r="L56" s="41">
        <f t="array" ref="L56">MIN(SUM(IF(ISNUMBER(L50:L54),L50:L54,SUMIF(codes[code],L50:L54,codes[calcul_HS])))+SUM(COUNTIF(JF,$C50:$C54))*JFHS,sem)</f>
        <v>0</v>
      </c>
      <c r="M56" s="41">
        <f t="array" ref="M56">MIN(SUM(IF(ISNUMBER(M50:M54),M50:M54,SUMIF(codes[code],M50:M54,codes[calcul_HS])))+SUM(COUNTIF(JF,$C50:$C54))*JFHS,sem)</f>
        <v>0</v>
      </c>
      <c r="N56" s="41">
        <f t="array" ref="N56">MIN(SUM(IF(ISNUMBER(N50:N54),N50:N54,SUMIF(codes[code],N50:N54,codes[calcul_HS])))+SUM(COUNTIF(JF,$C50:$C54))*JFHS,sem)</f>
        <v>0</v>
      </c>
      <c r="O56" s="41">
        <f t="array" ref="O56">MIN(SUM(IF(ISNUMBER(O50:O54),O50:O54,SUMIF(codes[code],O50:O54,codes[calcul_HS])))+SUM(COUNTIF(JF,$C50:$C54))*JFHS,sem)</f>
        <v>0</v>
      </c>
      <c r="P56" s="41">
        <f t="array" ref="P56">MIN(SUM(IF(ISNUMBER(P50:P54),P50:P54,SUMIF(codes[code],P50:P54,codes[calcul_HS])))+SUM(COUNTIF(JF,$C50:$C54))*JFHS,sem)</f>
        <v>0</v>
      </c>
      <c r="Q56" s="41">
        <f t="array" ref="Q56">MIN(SUM(IF(ISNUMBER(Q50:Q54),Q50:Q54,SUMIF(codes[code],Q50:Q54,codes[calcul_HS])))+SUM(COUNTIF(JF,$C50:$C54))*JFHS,sem)</f>
        <v>0</v>
      </c>
      <c r="R56" s="41">
        <f t="array" ref="R56">MIN(SUM(IF(ISNUMBER(R50:R54),R50:R54,SUMIF(codes[code],R50:R54,codes[calcul_HS])))+SUM(COUNTIF(JF,$C50:$C54))*JFHS,sem)</f>
        <v>0</v>
      </c>
      <c r="S56" s="49">
        <f t="shared" ref="S56:S57" si="13">SUM(D56:R56)</f>
        <v>0</v>
      </c>
    </row>
    <row r="57" spans="1:19" ht="13" thickBot="1" x14ac:dyDescent="0.3">
      <c r="A57" s="13">
        <f>IF(ISNUMBER(Tablo[[#This Row],[JOUR]]),DATE(YEAR(Tablo[[#This Row],[JOUR]]),MONTH(Tablo[[#This Row],[JOUR]])+1,0),A56)</f>
        <v>42794</v>
      </c>
      <c r="B57" s="14">
        <f>IF(ISNUMBER(Tablo[[#This Row],[JOUR]]),INT(MOD(INT((Tablo[[#This Row],[JOUR]]-2)/7)+3/5,52+5/28))+1,B56)</f>
        <v>7</v>
      </c>
      <c r="C57" s="36" t="s">
        <v>18</v>
      </c>
      <c r="D57" s="42">
        <f t="array" ref="D57">MAX(0,SUM(IF(ISNUMBER(D50:D54),D50:D54,SUMIF(codes[code],D50:D54,codes[calcul_HS])))+SUM(COUNTIF(JF,$C50:$C54))*JFHS-sem)</f>
        <v>0</v>
      </c>
      <c r="E57" s="42">
        <f t="array" ref="E57">MAX(0,SUM(IF(ISNUMBER(E50:E54),E50:E54,SUMIF(codes[code],E50:E54,codes[calcul_HS])))+SUM(COUNTIF(JF,$C50:$C54))*JFHS-sem)</f>
        <v>0</v>
      </c>
      <c r="F57" s="42">
        <f t="array" ref="F57">MAX(0,SUM(IF(ISNUMBER(F50:F54),F50:F54,SUMIF(codes[code],F50:F54,codes[calcul_HS])))+SUM(COUNTIF(JF,$C50:$C54))*JFHS-sem)</f>
        <v>0</v>
      </c>
      <c r="G57" s="42">
        <f t="array" ref="G57">MAX(0,SUM(IF(ISNUMBER(G50:G54),G50:G54,SUMIF(codes[code],G50:G54,codes[calcul_HS])))+SUM(COUNTIF(JF,$C50:$C54))*JFHS-sem)</f>
        <v>0</v>
      </c>
      <c r="H57" s="42">
        <f t="array" ref="H57">MAX(0,SUM(IF(ISNUMBER(H50:H54),H50:H54,SUMIF(codes[code],H50:H54,codes[calcul_HS])))+SUM(COUNTIF(JF,$C50:$C54))*JFHS-sem)</f>
        <v>0</v>
      </c>
      <c r="I57" s="42">
        <f t="array" ref="I57">MAX(0,SUM(IF(ISNUMBER(I50:I54),I50:I54,SUMIF(codes[code],I50:I54,codes[calcul_HS])))+SUM(COUNTIF(JF,$C50:$C54))*JFHS-sem)</f>
        <v>0</v>
      </c>
      <c r="J57" s="42">
        <f t="array" ref="J57">MAX(0,SUM(IF(ISNUMBER(J50:J54),J50:J54,SUMIF(codes[code],J50:J54,codes[calcul_HS])))+SUM(COUNTIF(JF,$C50:$C54))*JFHS-sem)</f>
        <v>0</v>
      </c>
      <c r="K57" s="42">
        <f t="array" ref="K57">MAX(0,SUM(IF(ISNUMBER(K50:K54),K50:K54,SUMIF(codes[code],K50:K54,codes[calcul_HS])))+SUM(COUNTIF(JF,$C50:$C54))*JFHS-sem)</f>
        <v>0</v>
      </c>
      <c r="L57" s="42">
        <f t="array" ref="L57">MAX(0,SUM(IF(ISNUMBER(L50:L54),L50:L54,SUMIF(codes[code],L50:L54,codes[calcul_HS])))+SUM(COUNTIF(JF,$C50:$C54))*JFHS-sem)</f>
        <v>0</v>
      </c>
      <c r="M57" s="42">
        <f t="array" ref="M57">MAX(0,SUM(IF(ISNUMBER(M50:M54),M50:M54,SUMIF(codes[code],M50:M54,codes[calcul_HS])))+SUM(COUNTIF(JF,$C50:$C54))*JFHS-sem)</f>
        <v>0</v>
      </c>
      <c r="N57" s="42">
        <f t="array" ref="N57">MAX(0,SUM(IF(ISNUMBER(N50:N54),N50:N54,SUMIF(codes[code],N50:N54,codes[calcul_HS])))+SUM(COUNTIF(JF,$C50:$C54))*JFHS-sem)</f>
        <v>0</v>
      </c>
      <c r="O57" s="42">
        <f t="array" ref="O57">MAX(0,SUM(IF(ISNUMBER(O50:O54),O50:O54,SUMIF(codes[code],O50:O54,codes[calcul_HS])))+SUM(COUNTIF(JF,$C50:$C54))*JFHS-sem)</f>
        <v>0</v>
      </c>
      <c r="P57" s="42">
        <f t="array" ref="P57">MAX(0,SUM(IF(ISNUMBER(P50:P54),P50:P54,SUMIF(codes[code],P50:P54,codes[calcul_HS])))+SUM(COUNTIF(JF,$C50:$C54))*JFHS-sem)</f>
        <v>0</v>
      </c>
      <c r="Q57" s="42">
        <f t="array" ref="Q57">MAX(0,SUM(IF(ISNUMBER(Q50:Q54),Q50:Q54,SUMIF(codes[code],Q50:Q54,codes[calcul_HS])))+SUM(COUNTIF(JF,$C50:$C54))*JFHS-sem)</f>
        <v>0</v>
      </c>
      <c r="R57" s="42">
        <f t="array" ref="R57">MAX(0,SUM(IF(ISNUMBER(R50:R54),R50:R54,SUMIF(codes[code],R50:R54,codes[calcul_HS])))+SUM(COUNTIF(JF,$C50:$C54))*JFHS-sem)</f>
        <v>0</v>
      </c>
      <c r="S57" s="50">
        <f t="shared" si="13"/>
        <v>0</v>
      </c>
    </row>
    <row r="58" spans="1:19" x14ac:dyDescent="0.25">
      <c r="A58" s="9">
        <f>IF(ISNUMBER(Tablo[[#This Row],[JOUR]]),DATE(YEAR(Tablo[[#This Row],[JOUR]]),MONTH(Tablo[[#This Row],[JOUR]])+1,0),A57)</f>
        <v>42794</v>
      </c>
      <c r="B58" s="10">
        <f>IF(ISNUMBER(Tablo[[#This Row],[JOUR]]),INT(MOD(INT((Tablo[[#This Row],[JOUR]]-2)/7)+3/5,52+5/28))+1,B57)</f>
        <v>8</v>
      </c>
      <c r="C58" s="34">
        <f>C50+7</f>
        <v>42786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37"/>
    </row>
    <row r="59" spans="1:19" x14ac:dyDescent="0.25">
      <c r="A59" s="11">
        <f>IF(ISNUMBER(Tablo[[#This Row],[JOUR]]),DATE(YEAR(Tablo[[#This Row],[JOUR]]),MONTH(Tablo[[#This Row],[JOUR]])+1,0),A58)</f>
        <v>42794</v>
      </c>
      <c r="B59" s="12">
        <f>IF(ISNUMBER(Tablo[[#This Row],[JOUR]]),INT(MOD(INT((Tablo[[#This Row],[JOUR]]-2)/7)+3/5,52+5/28))+1,B58)</f>
        <v>8</v>
      </c>
      <c r="C59" s="35">
        <f>C58+1</f>
        <v>42787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38"/>
    </row>
    <row r="60" spans="1:19" x14ac:dyDescent="0.25">
      <c r="A60" s="11">
        <f>IF(ISNUMBER(Tablo[[#This Row],[JOUR]]),DATE(YEAR(Tablo[[#This Row],[JOUR]]),MONTH(Tablo[[#This Row],[JOUR]])+1,0),A59)</f>
        <v>42794</v>
      </c>
      <c r="B60" s="12">
        <f>IF(ISNUMBER(Tablo[[#This Row],[JOUR]]),INT(MOD(INT((Tablo[[#This Row],[JOUR]]-2)/7)+3/5,52+5/28))+1,B59)</f>
        <v>8</v>
      </c>
      <c r="C60" s="35">
        <f t="shared" ref="C60:C62" si="14">C59+1</f>
        <v>42788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38"/>
    </row>
    <row r="61" spans="1:19" x14ac:dyDescent="0.25">
      <c r="A61" s="11">
        <f>IF(ISNUMBER(Tablo[[#This Row],[JOUR]]),DATE(YEAR(Tablo[[#This Row],[JOUR]]),MONTH(Tablo[[#This Row],[JOUR]])+1,0),A60)</f>
        <v>42794</v>
      </c>
      <c r="B61" s="12">
        <f>IF(ISNUMBER(Tablo[[#This Row],[JOUR]]),INT(MOD(INT((Tablo[[#This Row],[JOUR]]-2)/7)+3/5,52+5/28))+1,B60)</f>
        <v>8</v>
      </c>
      <c r="C61" s="35">
        <f t="shared" si="14"/>
        <v>42789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38"/>
    </row>
    <row r="62" spans="1:19" x14ac:dyDescent="0.25">
      <c r="A62" s="11">
        <f>IF(ISNUMBER(Tablo[[#This Row],[JOUR]]),DATE(YEAR(Tablo[[#This Row],[JOUR]]),MONTH(Tablo[[#This Row],[JOUR]])+1,0),A61)</f>
        <v>42794</v>
      </c>
      <c r="B62" s="12">
        <f>IF(ISNUMBER(Tablo[[#This Row],[JOUR]]),INT(MOD(INT((Tablo[[#This Row],[JOUR]]-2)/7)+3/5,52+5/28))+1,B61)</f>
        <v>8</v>
      </c>
      <c r="C62" s="35">
        <f t="shared" si="14"/>
        <v>42790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38"/>
    </row>
    <row r="63" spans="1:19" x14ac:dyDescent="0.25">
      <c r="A63" s="11">
        <f>IF(ISNUMBER(Tablo[[#This Row],[JOUR]]),DATE(YEAR(Tablo[[#This Row],[JOUR]]),MONTH(Tablo[[#This Row],[JOUR]])+1,0),A62)</f>
        <v>42794</v>
      </c>
      <c r="B63" s="12">
        <f>IF(ISNUMBER(Tablo[[#This Row],[JOUR]]),INT(MOD(INT((Tablo[[#This Row],[JOUR]]-2)/7)+3/5,52+5/28))+1,B62)</f>
        <v>8</v>
      </c>
      <c r="C63" s="35" t="s">
        <v>16</v>
      </c>
      <c r="D63" s="41">
        <f t="array" ref="D63">SUM(IF(ISNUMBER(D58:D62),D58:D62,SUMIF(codes[code],D58:D62,codes[forfait])))+SUM(COUNTIF(JF,$C58:$C62))*JFHN</f>
        <v>0</v>
      </c>
      <c r="E63" s="41">
        <f t="array" ref="E63">SUM(IF(ISNUMBER(E58:E62),E58:E62,SUMIF(codes[code],E58:E62,codes[forfait])))+SUM(COUNTIF(JF,$C58:$C62))*JFHN</f>
        <v>0</v>
      </c>
      <c r="F63" s="41">
        <f t="array" ref="F63">SUM(IF(ISNUMBER(F58:F62),F58:F62,SUMIF(codes[code],F58:F62,codes[forfait])))+SUM(COUNTIF(JF,$C58:$C62))*JFHN</f>
        <v>0</v>
      </c>
      <c r="G63" s="41">
        <f t="array" ref="G63">SUM(IF(ISNUMBER(G58:G62),G58:G62,SUMIF(codes[code],G58:G62,codes[forfait])))+SUM(COUNTIF(JF,$C58:$C62))*JFHN</f>
        <v>0</v>
      </c>
      <c r="H63" s="41">
        <f t="array" ref="H63">SUM(IF(ISNUMBER(H58:H62),H58:H62,SUMIF(codes[code],H58:H62,codes[forfait])))+SUM(COUNTIF(JF,$C58:$C62))*JFHN</f>
        <v>0</v>
      </c>
      <c r="I63" s="41">
        <f t="array" ref="I63">SUM(IF(ISNUMBER(I58:I62),I58:I62,SUMIF(codes[code],I58:I62,codes[forfait])))+SUM(COUNTIF(JF,$C58:$C62))*JFHN</f>
        <v>0</v>
      </c>
      <c r="J63" s="41">
        <f t="array" ref="J63">SUM(IF(ISNUMBER(J58:J62),J58:J62,SUMIF(codes[code],J58:J62,codes[forfait])))+SUM(COUNTIF(JF,$C58:$C62))*JFHN</f>
        <v>0</v>
      </c>
      <c r="K63" s="41">
        <f t="array" ref="K63">SUM(IF(ISNUMBER(K58:K62),K58:K62,SUMIF(codes[code],K58:K62,codes[forfait])))+SUM(COUNTIF(JF,$C58:$C62))*JFHN</f>
        <v>0</v>
      </c>
      <c r="L63" s="41">
        <f t="array" ref="L63">SUM(IF(ISNUMBER(L58:L62),L58:L62,SUMIF(codes[code],L58:L62,codes[forfait])))+SUM(COUNTIF(JF,$C58:$C62))*JFHN</f>
        <v>0</v>
      </c>
      <c r="M63" s="41">
        <f t="array" ref="M63">SUM(IF(ISNUMBER(M58:M62),M58:M62,SUMIF(codes[code],M58:M62,codes[forfait])))+SUM(COUNTIF(JF,$C58:$C62))*JFHN</f>
        <v>0</v>
      </c>
      <c r="N63" s="41">
        <f t="array" ref="N63">SUM(IF(ISNUMBER(N58:N62),N58:N62,SUMIF(codes[code],N58:N62,codes[forfait])))+SUM(COUNTIF(JF,$C58:$C62))*JFHN</f>
        <v>0</v>
      </c>
      <c r="O63" s="41">
        <f t="array" ref="O63">SUM(IF(ISNUMBER(O58:O62),O58:O62,SUMIF(codes[code],O58:O62,codes[forfait])))+SUM(COUNTIF(JF,$C58:$C62))*JFHN</f>
        <v>0</v>
      </c>
      <c r="P63" s="41">
        <f t="array" ref="P63">SUM(IF(ISNUMBER(P58:P62),P58:P62,SUMIF(codes[code],P58:P62,codes[forfait])))+SUM(COUNTIF(JF,$C58:$C62))*JFHN</f>
        <v>0</v>
      </c>
      <c r="Q63" s="41">
        <f t="array" ref="Q63">SUM(IF(ISNUMBER(Q58:Q62),Q58:Q62,SUMIF(codes[code],Q58:Q62,codes[forfait])))+SUM(COUNTIF(JF,$C58:$C62))*JFHN</f>
        <v>0</v>
      </c>
      <c r="R63" s="41">
        <f t="array" ref="R63">SUM(IF(ISNUMBER(R58:R62),R58:R62,SUMIF(codes[code],R58:R62,codes[forfait])))+SUM(COUNTIF(JF,$C58:$C62))*JFHN</f>
        <v>0</v>
      </c>
      <c r="S63" s="49">
        <f>SUM(D63:R63)</f>
        <v>0</v>
      </c>
    </row>
    <row r="64" spans="1:19" x14ac:dyDescent="0.25">
      <c r="A64" s="11">
        <f>IF(ISNUMBER(Tablo[[#This Row],[JOUR]]),DATE(YEAR(Tablo[[#This Row],[JOUR]]),MONTH(Tablo[[#This Row],[JOUR]])+1,0),A63)</f>
        <v>42794</v>
      </c>
      <c r="B64" s="12">
        <f>IF(ISNUMBER(Tablo[[#This Row],[JOUR]]),INT(MOD(INT((Tablo[[#This Row],[JOUR]]-2)/7)+3/5,52+5/28))+1,B63)</f>
        <v>8</v>
      </c>
      <c r="C64" s="35" t="s">
        <v>17</v>
      </c>
      <c r="D64" s="41">
        <f t="array" ref="D64">MIN(SUM(IF(ISNUMBER(D58:D62),D58:D62,SUMIF(codes[code],D58:D62,codes[calcul_HS])))+SUM(COUNTIF(JF,$C58:$C62))*JFHS,sem)</f>
        <v>0</v>
      </c>
      <c r="E64" s="41">
        <f t="array" ref="E64">MIN(SUM(IF(ISNUMBER(E58:E62),E58:E62,SUMIF(codes[code],E58:E62,codes[calcul_HS])))+SUM(COUNTIF(JF,$C58:$C62))*JFHS,sem)</f>
        <v>0</v>
      </c>
      <c r="F64" s="41">
        <f t="array" ref="F64">MIN(SUM(IF(ISNUMBER(F58:F62),F58:F62,SUMIF(codes[code],F58:F62,codes[calcul_HS])))+SUM(COUNTIF(JF,$C58:$C62))*JFHS,sem)</f>
        <v>0</v>
      </c>
      <c r="G64" s="41">
        <f t="array" ref="G64">MIN(SUM(IF(ISNUMBER(G58:G62),G58:G62,SUMIF(codes[code],G58:G62,codes[calcul_HS])))+SUM(COUNTIF(JF,$C58:$C62))*JFHS,sem)</f>
        <v>0</v>
      </c>
      <c r="H64" s="41">
        <f t="array" ref="H64">MIN(SUM(IF(ISNUMBER(H58:H62),H58:H62,SUMIF(codes[code],H58:H62,codes[calcul_HS])))+SUM(COUNTIF(JF,$C58:$C62))*JFHS,sem)</f>
        <v>0</v>
      </c>
      <c r="I64" s="41">
        <f t="array" ref="I64">MIN(SUM(IF(ISNUMBER(I58:I62),I58:I62,SUMIF(codes[code],I58:I62,codes[calcul_HS])))+SUM(COUNTIF(JF,$C58:$C62))*JFHS,sem)</f>
        <v>0</v>
      </c>
      <c r="J64" s="41">
        <f t="array" ref="J64">MIN(SUM(IF(ISNUMBER(J58:J62),J58:J62,SUMIF(codes[code],J58:J62,codes[calcul_HS])))+SUM(COUNTIF(JF,$C58:$C62))*JFHS,sem)</f>
        <v>0</v>
      </c>
      <c r="K64" s="41">
        <f t="array" ref="K64">MIN(SUM(IF(ISNUMBER(K58:K62),K58:K62,SUMIF(codes[code],K58:K62,codes[calcul_HS])))+SUM(COUNTIF(JF,$C58:$C62))*JFHS,sem)</f>
        <v>0</v>
      </c>
      <c r="L64" s="41">
        <f t="array" ref="L64">MIN(SUM(IF(ISNUMBER(L58:L62),L58:L62,SUMIF(codes[code],L58:L62,codes[calcul_HS])))+SUM(COUNTIF(JF,$C58:$C62))*JFHS,sem)</f>
        <v>0</v>
      </c>
      <c r="M64" s="41">
        <f t="array" ref="M64">MIN(SUM(IF(ISNUMBER(M58:M62),M58:M62,SUMIF(codes[code],M58:M62,codes[calcul_HS])))+SUM(COUNTIF(JF,$C58:$C62))*JFHS,sem)</f>
        <v>0</v>
      </c>
      <c r="N64" s="41">
        <f t="array" ref="N64">MIN(SUM(IF(ISNUMBER(N58:N62),N58:N62,SUMIF(codes[code],N58:N62,codes[calcul_HS])))+SUM(COUNTIF(JF,$C58:$C62))*JFHS,sem)</f>
        <v>0</v>
      </c>
      <c r="O64" s="41">
        <f t="array" ref="O64">MIN(SUM(IF(ISNUMBER(O58:O62),O58:O62,SUMIF(codes[code],O58:O62,codes[calcul_HS])))+SUM(COUNTIF(JF,$C58:$C62))*JFHS,sem)</f>
        <v>0</v>
      </c>
      <c r="P64" s="41">
        <f t="array" ref="P64">MIN(SUM(IF(ISNUMBER(P58:P62),P58:P62,SUMIF(codes[code],P58:P62,codes[calcul_HS])))+SUM(COUNTIF(JF,$C58:$C62))*JFHS,sem)</f>
        <v>0</v>
      </c>
      <c r="Q64" s="41">
        <f t="array" ref="Q64">MIN(SUM(IF(ISNUMBER(Q58:Q62),Q58:Q62,SUMIF(codes[code],Q58:Q62,codes[calcul_HS])))+SUM(COUNTIF(JF,$C58:$C62))*JFHS,sem)</f>
        <v>0</v>
      </c>
      <c r="R64" s="41">
        <f t="array" ref="R64">MIN(SUM(IF(ISNUMBER(R58:R62),R58:R62,SUMIF(codes[code],R58:R62,codes[calcul_HS])))+SUM(COUNTIF(JF,$C58:$C62))*JFHS,sem)</f>
        <v>0</v>
      </c>
      <c r="S64" s="49">
        <f t="shared" ref="S64:S65" si="15">SUM(D64:R64)</f>
        <v>0</v>
      </c>
    </row>
    <row r="65" spans="1:19" ht="13" thickBot="1" x14ac:dyDescent="0.3">
      <c r="A65" s="13">
        <f>IF(ISNUMBER(Tablo[[#This Row],[JOUR]]),DATE(YEAR(Tablo[[#This Row],[JOUR]]),MONTH(Tablo[[#This Row],[JOUR]])+1,0),A64)</f>
        <v>42794</v>
      </c>
      <c r="B65" s="14">
        <f>IF(ISNUMBER(Tablo[[#This Row],[JOUR]]),INT(MOD(INT((Tablo[[#This Row],[JOUR]]-2)/7)+3/5,52+5/28))+1,B64)</f>
        <v>8</v>
      </c>
      <c r="C65" s="36" t="s">
        <v>18</v>
      </c>
      <c r="D65" s="42">
        <f t="array" ref="D65">MAX(0,SUM(IF(ISNUMBER(D58:D62),D58:D62,SUMIF(codes[code],D58:D62,codes[calcul_HS])))+SUM(COUNTIF(JF,$C58:$C62))*JFHS-sem)</f>
        <v>0</v>
      </c>
      <c r="E65" s="42">
        <f t="array" ref="E65">MAX(0,SUM(IF(ISNUMBER(E58:E62),E58:E62,SUMIF(codes[code],E58:E62,codes[calcul_HS])))+SUM(COUNTIF(JF,$C58:$C62))*JFHS-sem)</f>
        <v>0</v>
      </c>
      <c r="F65" s="42">
        <f t="array" ref="F65">MAX(0,SUM(IF(ISNUMBER(F58:F62),F58:F62,SUMIF(codes[code],F58:F62,codes[calcul_HS])))+SUM(COUNTIF(JF,$C58:$C62))*JFHS-sem)</f>
        <v>0</v>
      </c>
      <c r="G65" s="42">
        <f t="array" ref="G65">MAX(0,SUM(IF(ISNUMBER(G58:G62),G58:G62,SUMIF(codes[code],G58:G62,codes[calcul_HS])))+SUM(COUNTIF(JF,$C58:$C62))*JFHS-sem)</f>
        <v>0</v>
      </c>
      <c r="H65" s="42">
        <f t="array" ref="H65">MAX(0,SUM(IF(ISNUMBER(H58:H62),H58:H62,SUMIF(codes[code],H58:H62,codes[calcul_HS])))+SUM(COUNTIF(JF,$C58:$C62))*JFHS-sem)</f>
        <v>0</v>
      </c>
      <c r="I65" s="42">
        <f t="array" ref="I65">MAX(0,SUM(IF(ISNUMBER(I58:I62),I58:I62,SUMIF(codes[code],I58:I62,codes[calcul_HS])))+SUM(COUNTIF(JF,$C58:$C62))*JFHS-sem)</f>
        <v>0</v>
      </c>
      <c r="J65" s="42">
        <f t="array" ref="J65">MAX(0,SUM(IF(ISNUMBER(J58:J62),J58:J62,SUMIF(codes[code],J58:J62,codes[calcul_HS])))+SUM(COUNTIF(JF,$C58:$C62))*JFHS-sem)</f>
        <v>0</v>
      </c>
      <c r="K65" s="42">
        <f t="array" ref="K65">MAX(0,SUM(IF(ISNUMBER(K58:K62),K58:K62,SUMIF(codes[code],K58:K62,codes[calcul_HS])))+SUM(COUNTIF(JF,$C58:$C62))*JFHS-sem)</f>
        <v>0</v>
      </c>
      <c r="L65" s="42">
        <f t="array" ref="L65">MAX(0,SUM(IF(ISNUMBER(L58:L62),L58:L62,SUMIF(codes[code],L58:L62,codes[calcul_HS])))+SUM(COUNTIF(JF,$C58:$C62))*JFHS-sem)</f>
        <v>0</v>
      </c>
      <c r="M65" s="42">
        <f t="array" ref="M65">MAX(0,SUM(IF(ISNUMBER(M58:M62),M58:M62,SUMIF(codes[code],M58:M62,codes[calcul_HS])))+SUM(COUNTIF(JF,$C58:$C62))*JFHS-sem)</f>
        <v>0</v>
      </c>
      <c r="N65" s="42">
        <f t="array" ref="N65">MAX(0,SUM(IF(ISNUMBER(N58:N62),N58:N62,SUMIF(codes[code],N58:N62,codes[calcul_HS])))+SUM(COUNTIF(JF,$C58:$C62))*JFHS-sem)</f>
        <v>0</v>
      </c>
      <c r="O65" s="42">
        <f t="array" ref="O65">MAX(0,SUM(IF(ISNUMBER(O58:O62),O58:O62,SUMIF(codes[code],O58:O62,codes[calcul_HS])))+SUM(COUNTIF(JF,$C58:$C62))*JFHS-sem)</f>
        <v>0</v>
      </c>
      <c r="P65" s="42">
        <f t="array" ref="P65">MAX(0,SUM(IF(ISNUMBER(P58:P62),P58:P62,SUMIF(codes[code],P58:P62,codes[calcul_HS])))+SUM(COUNTIF(JF,$C58:$C62))*JFHS-sem)</f>
        <v>0</v>
      </c>
      <c r="Q65" s="42">
        <f t="array" ref="Q65">MAX(0,SUM(IF(ISNUMBER(Q58:Q62),Q58:Q62,SUMIF(codes[code],Q58:Q62,codes[calcul_HS])))+SUM(COUNTIF(JF,$C58:$C62))*JFHS-sem)</f>
        <v>0</v>
      </c>
      <c r="R65" s="42">
        <f t="array" ref="R65">MAX(0,SUM(IF(ISNUMBER(R58:R62),R58:R62,SUMIF(codes[code],R58:R62,codes[calcul_HS])))+SUM(COUNTIF(JF,$C58:$C62))*JFHS-sem)</f>
        <v>0</v>
      </c>
      <c r="S65" s="50">
        <f t="shared" si="15"/>
        <v>0</v>
      </c>
    </row>
    <row r="66" spans="1:19" x14ac:dyDescent="0.25">
      <c r="A66" s="9">
        <f>IF(ISNUMBER(Tablo[[#This Row],[JOUR]]),DATE(YEAR(Tablo[[#This Row],[JOUR]]),MONTH(Tablo[[#This Row],[JOUR]])+1,0),A65)</f>
        <v>42794</v>
      </c>
      <c r="B66" s="10">
        <f>IF(ISNUMBER(Tablo[[#This Row],[JOUR]]),INT(MOD(INT((Tablo[[#This Row],[JOUR]]-2)/7)+3/5,52+5/28))+1,B65)</f>
        <v>9</v>
      </c>
      <c r="C66" s="34">
        <f>C58+7</f>
        <v>42793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37"/>
    </row>
    <row r="67" spans="1:19" x14ac:dyDescent="0.25">
      <c r="A67" s="11">
        <f>IF(ISNUMBER(Tablo[[#This Row],[JOUR]]),DATE(YEAR(Tablo[[#This Row],[JOUR]]),MONTH(Tablo[[#This Row],[JOUR]])+1,0),A66)</f>
        <v>42794</v>
      </c>
      <c r="B67" s="12">
        <f>IF(ISNUMBER(Tablo[[#This Row],[JOUR]]),INT(MOD(INT((Tablo[[#This Row],[JOUR]]-2)/7)+3/5,52+5/28))+1,B66)</f>
        <v>9</v>
      </c>
      <c r="C67" s="35">
        <f>C66+1</f>
        <v>42794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38"/>
    </row>
    <row r="68" spans="1:19" x14ac:dyDescent="0.25">
      <c r="A68" s="11">
        <f>IF(ISNUMBER(Tablo[[#This Row],[JOUR]]),DATE(YEAR(Tablo[[#This Row],[JOUR]]),MONTH(Tablo[[#This Row],[JOUR]])+1,0),A67)</f>
        <v>42825</v>
      </c>
      <c r="B68" s="12">
        <f>IF(ISNUMBER(Tablo[[#This Row],[JOUR]]),INT(MOD(INT((Tablo[[#This Row],[JOUR]]-2)/7)+3/5,52+5/28))+1,B67)</f>
        <v>9</v>
      </c>
      <c r="C68" s="35">
        <f t="shared" ref="C68:C70" si="16">C67+1</f>
        <v>42795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38"/>
    </row>
    <row r="69" spans="1:19" x14ac:dyDescent="0.25">
      <c r="A69" s="11">
        <f>IF(ISNUMBER(Tablo[[#This Row],[JOUR]]),DATE(YEAR(Tablo[[#This Row],[JOUR]]),MONTH(Tablo[[#This Row],[JOUR]])+1,0),A68)</f>
        <v>42825</v>
      </c>
      <c r="B69" s="12">
        <f>IF(ISNUMBER(Tablo[[#This Row],[JOUR]]),INT(MOD(INT((Tablo[[#This Row],[JOUR]]-2)/7)+3/5,52+5/28))+1,B68)</f>
        <v>9</v>
      </c>
      <c r="C69" s="35">
        <f t="shared" si="16"/>
        <v>42796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38"/>
    </row>
    <row r="70" spans="1:19" x14ac:dyDescent="0.25">
      <c r="A70" s="11">
        <f>IF(ISNUMBER(Tablo[[#This Row],[JOUR]]),DATE(YEAR(Tablo[[#This Row],[JOUR]]),MONTH(Tablo[[#This Row],[JOUR]])+1,0),A69)</f>
        <v>42825</v>
      </c>
      <c r="B70" s="12">
        <f>IF(ISNUMBER(Tablo[[#This Row],[JOUR]]),INT(MOD(INT((Tablo[[#This Row],[JOUR]]-2)/7)+3/5,52+5/28))+1,B69)</f>
        <v>9</v>
      </c>
      <c r="C70" s="35">
        <f t="shared" si="16"/>
        <v>42797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38"/>
    </row>
    <row r="71" spans="1:19" x14ac:dyDescent="0.25">
      <c r="A71" s="11">
        <f>IF(ISNUMBER(Tablo[[#This Row],[JOUR]]),DATE(YEAR(Tablo[[#This Row],[JOUR]]),MONTH(Tablo[[#This Row],[JOUR]])+1,0),A70)</f>
        <v>42825</v>
      </c>
      <c r="B71" s="12">
        <f>IF(ISNUMBER(Tablo[[#This Row],[JOUR]]),INT(MOD(INT((Tablo[[#This Row],[JOUR]]-2)/7)+3/5,52+5/28))+1,B70)</f>
        <v>9</v>
      </c>
      <c r="C71" s="35" t="s">
        <v>16</v>
      </c>
      <c r="D71" s="41">
        <f t="array" ref="D71">SUM(IF(ISNUMBER(D66:D70),D66:D70,SUMIF(codes[code],D66:D70,codes[forfait])))+SUM(COUNTIF(JF,$C66:$C70))*JFHN</f>
        <v>0</v>
      </c>
      <c r="E71" s="41">
        <f t="array" ref="E71">SUM(IF(ISNUMBER(E66:E70),E66:E70,SUMIF(codes[code],E66:E70,codes[forfait])))+SUM(COUNTIF(JF,$C66:$C70))*JFHN</f>
        <v>0</v>
      </c>
      <c r="F71" s="41">
        <f t="array" ref="F71">SUM(IF(ISNUMBER(F66:F70),F66:F70,SUMIF(codes[code],F66:F70,codes[forfait])))+SUM(COUNTIF(JF,$C66:$C70))*JFHN</f>
        <v>0</v>
      </c>
      <c r="G71" s="41">
        <f t="array" ref="G71">SUM(IF(ISNUMBER(G66:G70),G66:G70,SUMIF(codes[code],G66:G70,codes[forfait])))+SUM(COUNTIF(JF,$C66:$C70))*JFHN</f>
        <v>0</v>
      </c>
      <c r="H71" s="41">
        <f t="array" ref="H71">SUM(IF(ISNUMBER(H66:H70),H66:H70,SUMIF(codes[code],H66:H70,codes[forfait])))+SUM(COUNTIF(JF,$C66:$C70))*JFHN</f>
        <v>0</v>
      </c>
      <c r="I71" s="41">
        <f t="array" ref="I71">SUM(IF(ISNUMBER(I66:I70),I66:I70,SUMIF(codes[code],I66:I70,codes[forfait])))+SUM(COUNTIF(JF,$C66:$C70))*JFHN</f>
        <v>0</v>
      </c>
      <c r="J71" s="41">
        <f t="array" ref="J71">SUM(IF(ISNUMBER(J66:J70),J66:J70,SUMIF(codes[code],J66:J70,codes[forfait])))+SUM(COUNTIF(JF,$C66:$C70))*JFHN</f>
        <v>0</v>
      </c>
      <c r="K71" s="41">
        <f t="array" ref="K71">SUM(IF(ISNUMBER(K66:K70),K66:K70,SUMIF(codes[code],K66:K70,codes[forfait])))+SUM(COUNTIF(JF,$C66:$C70))*JFHN</f>
        <v>0</v>
      </c>
      <c r="L71" s="41">
        <f t="array" ref="L71">SUM(IF(ISNUMBER(L66:L70),L66:L70,SUMIF(codes[code],L66:L70,codes[forfait])))+SUM(COUNTIF(JF,$C66:$C70))*JFHN</f>
        <v>0</v>
      </c>
      <c r="M71" s="41">
        <f t="array" ref="M71">SUM(IF(ISNUMBER(M66:M70),M66:M70,SUMIF(codes[code],M66:M70,codes[forfait])))+SUM(COUNTIF(JF,$C66:$C70))*JFHN</f>
        <v>0</v>
      </c>
      <c r="N71" s="41">
        <f t="array" ref="N71">SUM(IF(ISNUMBER(N66:N70),N66:N70,SUMIF(codes[code],N66:N70,codes[forfait])))+SUM(COUNTIF(JF,$C66:$C70))*JFHN</f>
        <v>0</v>
      </c>
      <c r="O71" s="41">
        <f t="array" ref="O71">SUM(IF(ISNUMBER(O66:O70),O66:O70,SUMIF(codes[code],O66:O70,codes[forfait])))+SUM(COUNTIF(JF,$C66:$C70))*JFHN</f>
        <v>0</v>
      </c>
      <c r="P71" s="41">
        <f t="array" ref="P71">SUM(IF(ISNUMBER(P66:P70),P66:P70,SUMIF(codes[code],P66:P70,codes[forfait])))+SUM(COUNTIF(JF,$C66:$C70))*JFHN</f>
        <v>0</v>
      </c>
      <c r="Q71" s="41">
        <f t="array" ref="Q71">SUM(IF(ISNUMBER(Q66:Q70),Q66:Q70,SUMIF(codes[code],Q66:Q70,codes[forfait])))+SUM(COUNTIF(JF,$C66:$C70))*JFHN</f>
        <v>0</v>
      </c>
      <c r="R71" s="41">
        <f t="array" ref="R71">SUM(IF(ISNUMBER(R66:R70),R66:R70,SUMIF(codes[code],R66:R70,codes[forfait])))+SUM(COUNTIF(JF,$C66:$C70))*JFHN</f>
        <v>0</v>
      </c>
      <c r="S71" s="49">
        <f>SUM(D71:R71)</f>
        <v>0</v>
      </c>
    </row>
    <row r="72" spans="1:19" x14ac:dyDescent="0.25">
      <c r="A72" s="11">
        <f>IF(ISNUMBER(Tablo[[#This Row],[JOUR]]),DATE(YEAR(Tablo[[#This Row],[JOUR]]),MONTH(Tablo[[#This Row],[JOUR]])+1,0),A71)</f>
        <v>42825</v>
      </c>
      <c r="B72" s="12">
        <f>IF(ISNUMBER(Tablo[[#This Row],[JOUR]]),INT(MOD(INT((Tablo[[#This Row],[JOUR]]-2)/7)+3/5,52+5/28))+1,B71)</f>
        <v>9</v>
      </c>
      <c r="C72" s="35" t="s">
        <v>17</v>
      </c>
      <c r="D72" s="41">
        <f t="array" ref="D72">MIN(SUM(IF(ISNUMBER(D66:D70),D66:D70,SUMIF(codes[code],D66:D70,codes[calcul_HS])))+SUM(COUNTIF(JF,$C66:$C70))*JFHS,sem)</f>
        <v>0</v>
      </c>
      <c r="E72" s="41">
        <f t="array" ref="E72">MIN(SUM(IF(ISNUMBER(E66:E70),E66:E70,SUMIF(codes[code],E66:E70,codes[calcul_HS])))+SUM(COUNTIF(JF,$C66:$C70))*JFHS,sem)</f>
        <v>0</v>
      </c>
      <c r="F72" s="41">
        <f t="array" ref="F72">MIN(SUM(IF(ISNUMBER(F66:F70),F66:F70,SUMIF(codes[code],F66:F70,codes[calcul_HS])))+SUM(COUNTIF(JF,$C66:$C70))*JFHS,sem)</f>
        <v>0</v>
      </c>
      <c r="G72" s="41">
        <f t="array" ref="G72">MIN(SUM(IF(ISNUMBER(G66:G70),G66:G70,SUMIF(codes[code],G66:G70,codes[calcul_HS])))+SUM(COUNTIF(JF,$C66:$C70))*JFHS,sem)</f>
        <v>0</v>
      </c>
      <c r="H72" s="41">
        <f t="array" ref="H72">MIN(SUM(IF(ISNUMBER(H66:H70),H66:H70,SUMIF(codes[code],H66:H70,codes[calcul_HS])))+SUM(COUNTIF(JF,$C66:$C70))*JFHS,sem)</f>
        <v>0</v>
      </c>
      <c r="I72" s="41">
        <f t="array" ref="I72">MIN(SUM(IF(ISNUMBER(I66:I70),I66:I70,SUMIF(codes[code],I66:I70,codes[calcul_HS])))+SUM(COUNTIF(JF,$C66:$C70))*JFHS,sem)</f>
        <v>0</v>
      </c>
      <c r="J72" s="41">
        <f t="array" ref="J72">MIN(SUM(IF(ISNUMBER(J66:J70),J66:J70,SUMIF(codes[code],J66:J70,codes[calcul_HS])))+SUM(COUNTIF(JF,$C66:$C70))*JFHS,sem)</f>
        <v>0</v>
      </c>
      <c r="K72" s="41">
        <f t="array" ref="K72">MIN(SUM(IF(ISNUMBER(K66:K70),K66:K70,SUMIF(codes[code],K66:K70,codes[calcul_HS])))+SUM(COUNTIF(JF,$C66:$C70))*JFHS,sem)</f>
        <v>0</v>
      </c>
      <c r="L72" s="41">
        <f t="array" ref="L72">MIN(SUM(IF(ISNUMBER(L66:L70),L66:L70,SUMIF(codes[code],L66:L70,codes[calcul_HS])))+SUM(COUNTIF(JF,$C66:$C70))*JFHS,sem)</f>
        <v>0</v>
      </c>
      <c r="M72" s="41">
        <f t="array" ref="M72">MIN(SUM(IF(ISNUMBER(M66:M70),M66:M70,SUMIF(codes[code],M66:M70,codes[calcul_HS])))+SUM(COUNTIF(JF,$C66:$C70))*JFHS,sem)</f>
        <v>0</v>
      </c>
      <c r="N72" s="41">
        <f t="array" ref="N72">MIN(SUM(IF(ISNUMBER(N66:N70),N66:N70,SUMIF(codes[code],N66:N70,codes[calcul_HS])))+SUM(COUNTIF(JF,$C66:$C70))*JFHS,sem)</f>
        <v>0</v>
      </c>
      <c r="O72" s="41">
        <f t="array" ref="O72">MIN(SUM(IF(ISNUMBER(O66:O70),O66:O70,SUMIF(codes[code],O66:O70,codes[calcul_HS])))+SUM(COUNTIF(JF,$C66:$C70))*JFHS,sem)</f>
        <v>0</v>
      </c>
      <c r="P72" s="41">
        <f t="array" ref="P72">MIN(SUM(IF(ISNUMBER(P66:P70),P66:P70,SUMIF(codes[code],P66:P70,codes[calcul_HS])))+SUM(COUNTIF(JF,$C66:$C70))*JFHS,sem)</f>
        <v>0</v>
      </c>
      <c r="Q72" s="41">
        <f t="array" ref="Q72">MIN(SUM(IF(ISNUMBER(Q66:Q70),Q66:Q70,SUMIF(codes[code],Q66:Q70,codes[calcul_HS])))+SUM(COUNTIF(JF,$C66:$C70))*JFHS,sem)</f>
        <v>0</v>
      </c>
      <c r="R72" s="41">
        <f t="array" ref="R72">MIN(SUM(IF(ISNUMBER(R66:R70),R66:R70,SUMIF(codes[code],R66:R70,codes[calcul_HS])))+SUM(COUNTIF(JF,$C66:$C70))*JFHS,sem)</f>
        <v>0</v>
      </c>
      <c r="S72" s="49">
        <f t="shared" ref="S72:S73" si="17">SUM(D72:R72)</f>
        <v>0</v>
      </c>
    </row>
    <row r="73" spans="1:19" ht="13" thickBot="1" x14ac:dyDescent="0.3">
      <c r="A73" s="13">
        <f>IF(ISNUMBER(Tablo[[#This Row],[JOUR]]),DATE(YEAR(Tablo[[#This Row],[JOUR]]),MONTH(Tablo[[#This Row],[JOUR]])+1,0),A72)</f>
        <v>42825</v>
      </c>
      <c r="B73" s="14">
        <f>IF(ISNUMBER(Tablo[[#This Row],[JOUR]]),INT(MOD(INT((Tablo[[#This Row],[JOUR]]-2)/7)+3/5,52+5/28))+1,B72)</f>
        <v>9</v>
      </c>
      <c r="C73" s="36" t="s">
        <v>18</v>
      </c>
      <c r="D73" s="42">
        <f t="array" ref="D73">MAX(0,SUM(IF(ISNUMBER(D66:D70),D66:D70,SUMIF(codes[code],D66:D70,codes[calcul_HS])))+SUM(COUNTIF(JF,$C66:$C70))*JFHS-sem)</f>
        <v>0</v>
      </c>
      <c r="E73" s="42">
        <f t="array" ref="E73">MAX(0,SUM(IF(ISNUMBER(E66:E70),E66:E70,SUMIF(codes[code],E66:E70,codes[calcul_HS])))+SUM(COUNTIF(JF,$C66:$C70))*JFHS-sem)</f>
        <v>0</v>
      </c>
      <c r="F73" s="42">
        <f t="array" ref="F73">MAX(0,SUM(IF(ISNUMBER(F66:F70),F66:F70,SUMIF(codes[code],F66:F70,codes[calcul_HS])))+SUM(COUNTIF(JF,$C66:$C70))*JFHS-sem)</f>
        <v>0</v>
      </c>
      <c r="G73" s="42">
        <f t="array" ref="G73">MAX(0,SUM(IF(ISNUMBER(G66:G70),G66:G70,SUMIF(codes[code],G66:G70,codes[calcul_HS])))+SUM(COUNTIF(JF,$C66:$C70))*JFHS-sem)</f>
        <v>0</v>
      </c>
      <c r="H73" s="42">
        <f t="array" ref="H73">MAX(0,SUM(IF(ISNUMBER(H66:H70),H66:H70,SUMIF(codes[code],H66:H70,codes[calcul_HS])))+SUM(COUNTIF(JF,$C66:$C70))*JFHS-sem)</f>
        <v>0</v>
      </c>
      <c r="I73" s="42">
        <f t="array" ref="I73">MAX(0,SUM(IF(ISNUMBER(I66:I70),I66:I70,SUMIF(codes[code],I66:I70,codes[calcul_HS])))+SUM(COUNTIF(JF,$C66:$C70))*JFHS-sem)</f>
        <v>0</v>
      </c>
      <c r="J73" s="42">
        <f t="array" ref="J73">MAX(0,SUM(IF(ISNUMBER(J66:J70),J66:J70,SUMIF(codes[code],J66:J70,codes[calcul_HS])))+SUM(COUNTIF(JF,$C66:$C70))*JFHS-sem)</f>
        <v>0</v>
      </c>
      <c r="K73" s="42">
        <f t="array" ref="K73">MAX(0,SUM(IF(ISNUMBER(K66:K70),K66:K70,SUMIF(codes[code],K66:K70,codes[calcul_HS])))+SUM(COUNTIF(JF,$C66:$C70))*JFHS-sem)</f>
        <v>0</v>
      </c>
      <c r="L73" s="42">
        <f t="array" ref="L73">MAX(0,SUM(IF(ISNUMBER(L66:L70),L66:L70,SUMIF(codes[code],L66:L70,codes[calcul_HS])))+SUM(COUNTIF(JF,$C66:$C70))*JFHS-sem)</f>
        <v>0</v>
      </c>
      <c r="M73" s="42">
        <f t="array" ref="M73">MAX(0,SUM(IF(ISNUMBER(M66:M70),M66:M70,SUMIF(codes[code],M66:M70,codes[calcul_HS])))+SUM(COUNTIF(JF,$C66:$C70))*JFHS-sem)</f>
        <v>0</v>
      </c>
      <c r="N73" s="42">
        <f t="array" ref="N73">MAX(0,SUM(IF(ISNUMBER(N66:N70),N66:N70,SUMIF(codes[code],N66:N70,codes[calcul_HS])))+SUM(COUNTIF(JF,$C66:$C70))*JFHS-sem)</f>
        <v>0</v>
      </c>
      <c r="O73" s="42">
        <f t="array" ref="O73">MAX(0,SUM(IF(ISNUMBER(O66:O70),O66:O70,SUMIF(codes[code],O66:O70,codes[calcul_HS])))+SUM(COUNTIF(JF,$C66:$C70))*JFHS-sem)</f>
        <v>0</v>
      </c>
      <c r="P73" s="42">
        <f t="array" ref="P73">MAX(0,SUM(IF(ISNUMBER(P66:P70),P66:P70,SUMIF(codes[code],P66:P70,codes[calcul_HS])))+SUM(COUNTIF(JF,$C66:$C70))*JFHS-sem)</f>
        <v>0</v>
      </c>
      <c r="Q73" s="42">
        <f t="array" ref="Q73">MAX(0,SUM(IF(ISNUMBER(Q66:Q70),Q66:Q70,SUMIF(codes[code],Q66:Q70,codes[calcul_HS])))+SUM(COUNTIF(JF,$C66:$C70))*JFHS-sem)</f>
        <v>0</v>
      </c>
      <c r="R73" s="42">
        <f t="array" ref="R73">MAX(0,SUM(IF(ISNUMBER(R66:R70),R66:R70,SUMIF(codes[code],R66:R70,codes[calcul_HS])))+SUM(COUNTIF(JF,$C66:$C70))*JFHS-sem)</f>
        <v>0</v>
      </c>
      <c r="S73" s="50">
        <f t="shared" si="17"/>
        <v>0</v>
      </c>
    </row>
    <row r="74" spans="1:19" x14ac:dyDescent="0.25">
      <c r="A74" s="9">
        <f>IF(ISNUMBER(Tablo[[#This Row],[JOUR]]),DATE(YEAR(Tablo[[#This Row],[JOUR]]),MONTH(Tablo[[#This Row],[JOUR]])+1,0),A73)</f>
        <v>42825</v>
      </c>
      <c r="B74" s="10">
        <f>IF(ISNUMBER(Tablo[[#This Row],[JOUR]]),INT(MOD(INT((Tablo[[#This Row],[JOUR]]-2)/7)+3/5,52+5/28))+1,B73)</f>
        <v>10</v>
      </c>
      <c r="C74" s="34">
        <f>C66+7</f>
        <v>42800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37"/>
    </row>
    <row r="75" spans="1:19" x14ac:dyDescent="0.25">
      <c r="A75" s="11">
        <f>IF(ISNUMBER(Tablo[[#This Row],[JOUR]]),DATE(YEAR(Tablo[[#This Row],[JOUR]]),MONTH(Tablo[[#This Row],[JOUR]])+1,0),A74)</f>
        <v>42825</v>
      </c>
      <c r="B75" s="12">
        <f>IF(ISNUMBER(Tablo[[#This Row],[JOUR]]),INT(MOD(INT((Tablo[[#This Row],[JOUR]]-2)/7)+3/5,52+5/28))+1,B74)</f>
        <v>10</v>
      </c>
      <c r="C75" s="35">
        <f>C74+1</f>
        <v>42801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38"/>
    </row>
    <row r="76" spans="1:19" x14ac:dyDescent="0.25">
      <c r="A76" s="11">
        <f>IF(ISNUMBER(Tablo[[#This Row],[JOUR]]),DATE(YEAR(Tablo[[#This Row],[JOUR]]),MONTH(Tablo[[#This Row],[JOUR]])+1,0),A75)</f>
        <v>42825</v>
      </c>
      <c r="B76" s="12">
        <f>IF(ISNUMBER(Tablo[[#This Row],[JOUR]]),INT(MOD(INT((Tablo[[#This Row],[JOUR]]-2)/7)+3/5,52+5/28))+1,B75)</f>
        <v>10</v>
      </c>
      <c r="C76" s="35">
        <f t="shared" ref="C76:C78" si="18">C75+1</f>
        <v>42802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38"/>
    </row>
    <row r="77" spans="1:19" x14ac:dyDescent="0.25">
      <c r="A77" s="11">
        <f>IF(ISNUMBER(Tablo[[#This Row],[JOUR]]),DATE(YEAR(Tablo[[#This Row],[JOUR]]),MONTH(Tablo[[#This Row],[JOUR]])+1,0),A76)</f>
        <v>42825</v>
      </c>
      <c r="B77" s="12">
        <f>IF(ISNUMBER(Tablo[[#This Row],[JOUR]]),INT(MOD(INT((Tablo[[#This Row],[JOUR]]-2)/7)+3/5,52+5/28))+1,B76)</f>
        <v>10</v>
      </c>
      <c r="C77" s="35">
        <f t="shared" si="18"/>
        <v>42803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38"/>
    </row>
    <row r="78" spans="1:19" x14ac:dyDescent="0.25">
      <c r="A78" s="11">
        <f>IF(ISNUMBER(Tablo[[#This Row],[JOUR]]),DATE(YEAR(Tablo[[#This Row],[JOUR]]),MONTH(Tablo[[#This Row],[JOUR]])+1,0),A77)</f>
        <v>42825</v>
      </c>
      <c r="B78" s="12">
        <f>IF(ISNUMBER(Tablo[[#This Row],[JOUR]]),INT(MOD(INT((Tablo[[#This Row],[JOUR]]-2)/7)+3/5,52+5/28))+1,B77)</f>
        <v>10</v>
      </c>
      <c r="C78" s="35">
        <f t="shared" si="18"/>
        <v>42804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38"/>
    </row>
    <row r="79" spans="1:19" x14ac:dyDescent="0.25">
      <c r="A79" s="11">
        <f>IF(ISNUMBER(Tablo[[#This Row],[JOUR]]),DATE(YEAR(Tablo[[#This Row],[JOUR]]),MONTH(Tablo[[#This Row],[JOUR]])+1,0),A78)</f>
        <v>42825</v>
      </c>
      <c r="B79" s="12">
        <f>IF(ISNUMBER(Tablo[[#This Row],[JOUR]]),INT(MOD(INT((Tablo[[#This Row],[JOUR]]-2)/7)+3/5,52+5/28))+1,B78)</f>
        <v>10</v>
      </c>
      <c r="C79" s="35" t="s">
        <v>16</v>
      </c>
      <c r="D79" s="41">
        <f t="array" ref="D79">SUM(IF(ISNUMBER(D74:D78),D74:D78,SUMIF(codes[code],D74:D78,codes[forfait])))+SUM(COUNTIF(JF,$C74:$C78))*JFHN</f>
        <v>0</v>
      </c>
      <c r="E79" s="41">
        <f t="array" ref="E79">SUM(IF(ISNUMBER(E74:E78),E74:E78,SUMIF(codes[code],E74:E78,codes[forfait])))+SUM(COUNTIF(JF,$C74:$C78))*JFHN</f>
        <v>0</v>
      </c>
      <c r="F79" s="41">
        <f t="array" ref="F79">SUM(IF(ISNUMBER(F74:F78),F74:F78,SUMIF(codes[code],F74:F78,codes[forfait])))+SUM(COUNTIF(JF,$C74:$C78))*JFHN</f>
        <v>0</v>
      </c>
      <c r="G79" s="41">
        <f t="array" ref="G79">SUM(IF(ISNUMBER(G74:G78),G74:G78,SUMIF(codes[code],G74:G78,codes[forfait])))+SUM(COUNTIF(JF,$C74:$C78))*JFHN</f>
        <v>0</v>
      </c>
      <c r="H79" s="41">
        <f t="array" ref="H79">SUM(IF(ISNUMBER(H74:H78),H74:H78,SUMIF(codes[code],H74:H78,codes[forfait])))+SUM(COUNTIF(JF,$C74:$C78))*JFHN</f>
        <v>0</v>
      </c>
      <c r="I79" s="41">
        <f t="array" ref="I79">SUM(IF(ISNUMBER(I74:I78),I74:I78,SUMIF(codes[code],I74:I78,codes[forfait])))+SUM(COUNTIF(JF,$C74:$C78))*JFHN</f>
        <v>0</v>
      </c>
      <c r="J79" s="41">
        <f t="array" ref="J79">SUM(IF(ISNUMBER(J74:J78),J74:J78,SUMIF(codes[code],J74:J78,codes[forfait])))+SUM(COUNTIF(JF,$C74:$C78))*JFHN</f>
        <v>0</v>
      </c>
      <c r="K79" s="41">
        <f t="array" ref="K79">SUM(IF(ISNUMBER(K74:K78),K74:K78,SUMIF(codes[code],K74:K78,codes[forfait])))+SUM(COUNTIF(JF,$C74:$C78))*JFHN</f>
        <v>0</v>
      </c>
      <c r="L79" s="41">
        <f t="array" ref="L79">SUM(IF(ISNUMBER(L74:L78),L74:L78,SUMIF(codes[code],L74:L78,codes[forfait])))+SUM(COUNTIF(JF,$C74:$C78))*JFHN</f>
        <v>0</v>
      </c>
      <c r="M79" s="41">
        <f t="array" ref="M79">SUM(IF(ISNUMBER(M74:M78),M74:M78,SUMIF(codes[code],M74:M78,codes[forfait])))+SUM(COUNTIF(JF,$C74:$C78))*JFHN</f>
        <v>0</v>
      </c>
      <c r="N79" s="41">
        <f t="array" ref="N79">SUM(IF(ISNUMBER(N74:N78),N74:N78,SUMIF(codes[code],N74:N78,codes[forfait])))+SUM(COUNTIF(JF,$C74:$C78))*JFHN</f>
        <v>0</v>
      </c>
      <c r="O79" s="41">
        <f t="array" ref="O79">SUM(IF(ISNUMBER(O74:O78),O74:O78,SUMIF(codes[code],O74:O78,codes[forfait])))+SUM(COUNTIF(JF,$C74:$C78))*JFHN</f>
        <v>0</v>
      </c>
      <c r="P79" s="41">
        <f t="array" ref="P79">SUM(IF(ISNUMBER(P74:P78),P74:P78,SUMIF(codes[code],P74:P78,codes[forfait])))+SUM(COUNTIF(JF,$C74:$C78))*JFHN</f>
        <v>0</v>
      </c>
      <c r="Q79" s="41">
        <f t="array" ref="Q79">SUM(IF(ISNUMBER(Q74:Q78),Q74:Q78,SUMIF(codes[code],Q74:Q78,codes[forfait])))+SUM(COUNTIF(JF,$C74:$C78))*JFHN</f>
        <v>0</v>
      </c>
      <c r="R79" s="41">
        <f t="array" ref="R79">SUM(IF(ISNUMBER(R74:R78),R74:R78,SUMIF(codes[code],R74:R78,codes[forfait])))+SUM(COUNTIF(JF,$C74:$C78))*JFHN</f>
        <v>0</v>
      </c>
      <c r="S79" s="49">
        <f>SUM(D79:R79)</f>
        <v>0</v>
      </c>
    </row>
    <row r="80" spans="1:19" x14ac:dyDescent="0.25">
      <c r="A80" s="11">
        <f>IF(ISNUMBER(Tablo[[#This Row],[JOUR]]),DATE(YEAR(Tablo[[#This Row],[JOUR]]),MONTH(Tablo[[#This Row],[JOUR]])+1,0),A79)</f>
        <v>42825</v>
      </c>
      <c r="B80" s="12">
        <f>IF(ISNUMBER(Tablo[[#This Row],[JOUR]]),INT(MOD(INT((Tablo[[#This Row],[JOUR]]-2)/7)+3/5,52+5/28))+1,B79)</f>
        <v>10</v>
      </c>
      <c r="C80" s="35" t="s">
        <v>17</v>
      </c>
      <c r="D80" s="41">
        <f t="array" ref="D80">MIN(SUM(IF(ISNUMBER(D74:D78),D74:D78,SUMIF(codes[code],D74:D78,codes[calcul_HS])))+SUM(COUNTIF(JF,$C74:$C78))*JFHS,sem)</f>
        <v>0</v>
      </c>
      <c r="E80" s="41">
        <f t="array" ref="E80">MIN(SUM(IF(ISNUMBER(E74:E78),E74:E78,SUMIF(codes[code],E74:E78,codes[calcul_HS])))+SUM(COUNTIF(JF,$C74:$C78))*JFHS,sem)</f>
        <v>0</v>
      </c>
      <c r="F80" s="41">
        <f t="array" ref="F80">MIN(SUM(IF(ISNUMBER(F74:F78),F74:F78,SUMIF(codes[code],F74:F78,codes[calcul_HS])))+SUM(COUNTIF(JF,$C74:$C78))*JFHS,sem)</f>
        <v>0</v>
      </c>
      <c r="G80" s="41">
        <f t="array" ref="G80">MIN(SUM(IF(ISNUMBER(G74:G78),G74:G78,SUMIF(codes[code],G74:G78,codes[calcul_HS])))+SUM(COUNTIF(JF,$C74:$C78))*JFHS,sem)</f>
        <v>0</v>
      </c>
      <c r="H80" s="41">
        <f t="array" ref="H80">MIN(SUM(IF(ISNUMBER(H74:H78),H74:H78,SUMIF(codes[code],H74:H78,codes[calcul_HS])))+SUM(COUNTIF(JF,$C74:$C78))*JFHS,sem)</f>
        <v>0</v>
      </c>
      <c r="I80" s="41">
        <f t="array" ref="I80">MIN(SUM(IF(ISNUMBER(I74:I78),I74:I78,SUMIF(codes[code],I74:I78,codes[calcul_HS])))+SUM(COUNTIF(JF,$C74:$C78))*JFHS,sem)</f>
        <v>0</v>
      </c>
      <c r="J80" s="41">
        <f t="array" ref="J80">MIN(SUM(IF(ISNUMBER(J74:J78),J74:J78,SUMIF(codes[code],J74:J78,codes[calcul_HS])))+SUM(COUNTIF(JF,$C74:$C78))*JFHS,sem)</f>
        <v>0</v>
      </c>
      <c r="K80" s="41">
        <f t="array" ref="K80">MIN(SUM(IF(ISNUMBER(K74:K78),K74:K78,SUMIF(codes[code],K74:K78,codes[calcul_HS])))+SUM(COUNTIF(JF,$C74:$C78))*JFHS,sem)</f>
        <v>0</v>
      </c>
      <c r="L80" s="41">
        <f t="array" ref="L80">MIN(SUM(IF(ISNUMBER(L74:L78),L74:L78,SUMIF(codes[code],L74:L78,codes[calcul_HS])))+SUM(COUNTIF(JF,$C74:$C78))*JFHS,sem)</f>
        <v>0</v>
      </c>
      <c r="M80" s="41">
        <f t="array" ref="M80">MIN(SUM(IF(ISNUMBER(M74:M78),M74:M78,SUMIF(codes[code],M74:M78,codes[calcul_HS])))+SUM(COUNTIF(JF,$C74:$C78))*JFHS,sem)</f>
        <v>0</v>
      </c>
      <c r="N80" s="41">
        <f t="array" ref="N80">MIN(SUM(IF(ISNUMBER(N74:N78),N74:N78,SUMIF(codes[code],N74:N78,codes[calcul_HS])))+SUM(COUNTIF(JF,$C74:$C78))*JFHS,sem)</f>
        <v>0</v>
      </c>
      <c r="O80" s="41">
        <f t="array" ref="O80">MIN(SUM(IF(ISNUMBER(O74:O78),O74:O78,SUMIF(codes[code],O74:O78,codes[calcul_HS])))+SUM(COUNTIF(JF,$C74:$C78))*JFHS,sem)</f>
        <v>0</v>
      </c>
      <c r="P80" s="41">
        <f t="array" ref="P80">MIN(SUM(IF(ISNUMBER(P74:P78),P74:P78,SUMIF(codes[code],P74:P78,codes[calcul_HS])))+SUM(COUNTIF(JF,$C74:$C78))*JFHS,sem)</f>
        <v>0</v>
      </c>
      <c r="Q80" s="41">
        <f t="array" ref="Q80">MIN(SUM(IF(ISNUMBER(Q74:Q78),Q74:Q78,SUMIF(codes[code],Q74:Q78,codes[calcul_HS])))+SUM(COUNTIF(JF,$C74:$C78))*JFHS,sem)</f>
        <v>0</v>
      </c>
      <c r="R80" s="41">
        <f t="array" ref="R80">MIN(SUM(IF(ISNUMBER(R74:R78),R74:R78,SUMIF(codes[code],R74:R78,codes[calcul_HS])))+SUM(COUNTIF(JF,$C74:$C78))*JFHS,sem)</f>
        <v>0</v>
      </c>
      <c r="S80" s="49">
        <f t="shared" ref="S80:S81" si="19">SUM(D80:R80)</f>
        <v>0</v>
      </c>
    </row>
    <row r="81" spans="1:19" ht="13" thickBot="1" x14ac:dyDescent="0.3">
      <c r="A81" s="13">
        <f>IF(ISNUMBER(Tablo[[#This Row],[JOUR]]),DATE(YEAR(Tablo[[#This Row],[JOUR]]),MONTH(Tablo[[#This Row],[JOUR]])+1,0),A80)</f>
        <v>42825</v>
      </c>
      <c r="B81" s="14">
        <f>IF(ISNUMBER(Tablo[[#This Row],[JOUR]]),INT(MOD(INT((Tablo[[#This Row],[JOUR]]-2)/7)+3/5,52+5/28))+1,B80)</f>
        <v>10</v>
      </c>
      <c r="C81" s="36" t="s">
        <v>18</v>
      </c>
      <c r="D81" s="42">
        <f t="array" ref="D81">MAX(0,SUM(IF(ISNUMBER(D74:D78),D74:D78,SUMIF(codes[code],D74:D78,codes[calcul_HS])))+SUM(COUNTIF(JF,$C74:$C78))*JFHS-sem)</f>
        <v>0</v>
      </c>
      <c r="E81" s="42">
        <f t="array" ref="E81">MAX(0,SUM(IF(ISNUMBER(E74:E78),E74:E78,SUMIF(codes[code],E74:E78,codes[calcul_HS])))+SUM(COUNTIF(JF,$C74:$C78))*JFHS-sem)</f>
        <v>0</v>
      </c>
      <c r="F81" s="42">
        <f t="array" ref="F81">MAX(0,SUM(IF(ISNUMBER(F74:F78),F74:F78,SUMIF(codes[code],F74:F78,codes[calcul_HS])))+SUM(COUNTIF(JF,$C74:$C78))*JFHS-sem)</f>
        <v>0</v>
      </c>
      <c r="G81" s="42">
        <f t="array" ref="G81">MAX(0,SUM(IF(ISNUMBER(G74:G78),G74:G78,SUMIF(codes[code],G74:G78,codes[calcul_HS])))+SUM(COUNTIF(JF,$C74:$C78))*JFHS-sem)</f>
        <v>0</v>
      </c>
      <c r="H81" s="42">
        <f t="array" ref="H81">MAX(0,SUM(IF(ISNUMBER(H74:H78),H74:H78,SUMIF(codes[code],H74:H78,codes[calcul_HS])))+SUM(COUNTIF(JF,$C74:$C78))*JFHS-sem)</f>
        <v>0</v>
      </c>
      <c r="I81" s="42">
        <f t="array" ref="I81">MAX(0,SUM(IF(ISNUMBER(I74:I78),I74:I78,SUMIF(codes[code],I74:I78,codes[calcul_HS])))+SUM(COUNTIF(JF,$C74:$C78))*JFHS-sem)</f>
        <v>0</v>
      </c>
      <c r="J81" s="42">
        <f t="array" ref="J81">MAX(0,SUM(IF(ISNUMBER(J74:J78),J74:J78,SUMIF(codes[code],J74:J78,codes[calcul_HS])))+SUM(COUNTIF(JF,$C74:$C78))*JFHS-sem)</f>
        <v>0</v>
      </c>
      <c r="K81" s="42">
        <f t="array" ref="K81">MAX(0,SUM(IF(ISNUMBER(K74:K78),K74:K78,SUMIF(codes[code],K74:K78,codes[calcul_HS])))+SUM(COUNTIF(JF,$C74:$C78))*JFHS-sem)</f>
        <v>0</v>
      </c>
      <c r="L81" s="42">
        <f t="array" ref="L81">MAX(0,SUM(IF(ISNUMBER(L74:L78),L74:L78,SUMIF(codes[code],L74:L78,codes[calcul_HS])))+SUM(COUNTIF(JF,$C74:$C78))*JFHS-sem)</f>
        <v>0</v>
      </c>
      <c r="M81" s="42">
        <f t="array" ref="M81">MAX(0,SUM(IF(ISNUMBER(M74:M78),M74:M78,SUMIF(codes[code],M74:M78,codes[calcul_HS])))+SUM(COUNTIF(JF,$C74:$C78))*JFHS-sem)</f>
        <v>0</v>
      </c>
      <c r="N81" s="42">
        <f t="array" ref="N81">MAX(0,SUM(IF(ISNUMBER(N74:N78),N74:N78,SUMIF(codes[code],N74:N78,codes[calcul_HS])))+SUM(COUNTIF(JF,$C74:$C78))*JFHS-sem)</f>
        <v>0</v>
      </c>
      <c r="O81" s="42">
        <f t="array" ref="O81">MAX(0,SUM(IF(ISNUMBER(O74:O78),O74:O78,SUMIF(codes[code],O74:O78,codes[calcul_HS])))+SUM(COUNTIF(JF,$C74:$C78))*JFHS-sem)</f>
        <v>0</v>
      </c>
      <c r="P81" s="42">
        <f t="array" ref="P81">MAX(0,SUM(IF(ISNUMBER(P74:P78),P74:P78,SUMIF(codes[code],P74:P78,codes[calcul_HS])))+SUM(COUNTIF(JF,$C74:$C78))*JFHS-sem)</f>
        <v>0</v>
      </c>
      <c r="Q81" s="42">
        <f t="array" ref="Q81">MAX(0,SUM(IF(ISNUMBER(Q74:Q78),Q74:Q78,SUMIF(codes[code],Q74:Q78,codes[calcul_HS])))+SUM(COUNTIF(JF,$C74:$C78))*JFHS-sem)</f>
        <v>0</v>
      </c>
      <c r="R81" s="42">
        <f t="array" ref="R81">MAX(0,SUM(IF(ISNUMBER(R74:R78),R74:R78,SUMIF(codes[code],R74:R78,codes[calcul_HS])))+SUM(COUNTIF(JF,$C74:$C78))*JFHS-sem)</f>
        <v>0</v>
      </c>
      <c r="S81" s="50">
        <f t="shared" si="19"/>
        <v>0</v>
      </c>
    </row>
    <row r="82" spans="1:19" x14ac:dyDescent="0.25">
      <c r="A82" s="9">
        <f>IF(ISNUMBER(Tablo[[#This Row],[JOUR]]),DATE(YEAR(Tablo[[#This Row],[JOUR]]),MONTH(Tablo[[#This Row],[JOUR]])+1,0),A81)</f>
        <v>42825</v>
      </c>
      <c r="B82" s="10">
        <f>IF(ISNUMBER(Tablo[[#This Row],[JOUR]]),INT(MOD(INT((Tablo[[#This Row],[JOUR]]-2)/7)+3/5,52+5/28))+1,B81)</f>
        <v>11</v>
      </c>
      <c r="C82" s="34">
        <f>C74+7</f>
        <v>42807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37"/>
    </row>
    <row r="83" spans="1:19" x14ac:dyDescent="0.25">
      <c r="A83" s="11">
        <f>IF(ISNUMBER(Tablo[[#This Row],[JOUR]]),DATE(YEAR(Tablo[[#This Row],[JOUR]]),MONTH(Tablo[[#This Row],[JOUR]])+1,0),A82)</f>
        <v>42825</v>
      </c>
      <c r="B83" s="12">
        <f>IF(ISNUMBER(Tablo[[#This Row],[JOUR]]),INT(MOD(INT((Tablo[[#This Row],[JOUR]]-2)/7)+3/5,52+5/28))+1,B82)</f>
        <v>11</v>
      </c>
      <c r="C83" s="35">
        <f>C82+1</f>
        <v>42808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38"/>
    </row>
    <row r="84" spans="1:19" x14ac:dyDescent="0.25">
      <c r="A84" s="11">
        <f>IF(ISNUMBER(Tablo[[#This Row],[JOUR]]),DATE(YEAR(Tablo[[#This Row],[JOUR]]),MONTH(Tablo[[#This Row],[JOUR]])+1,0),A83)</f>
        <v>42825</v>
      </c>
      <c r="B84" s="12">
        <f>IF(ISNUMBER(Tablo[[#This Row],[JOUR]]),INT(MOD(INT((Tablo[[#This Row],[JOUR]]-2)/7)+3/5,52+5/28))+1,B83)</f>
        <v>11</v>
      </c>
      <c r="C84" s="35">
        <f t="shared" ref="C84:C86" si="20">C83+1</f>
        <v>42809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38"/>
    </row>
    <row r="85" spans="1:19" x14ac:dyDescent="0.25">
      <c r="A85" s="11">
        <f>IF(ISNUMBER(Tablo[[#This Row],[JOUR]]),DATE(YEAR(Tablo[[#This Row],[JOUR]]),MONTH(Tablo[[#This Row],[JOUR]])+1,0),A84)</f>
        <v>42825</v>
      </c>
      <c r="B85" s="12">
        <f>IF(ISNUMBER(Tablo[[#This Row],[JOUR]]),INT(MOD(INT((Tablo[[#This Row],[JOUR]]-2)/7)+3/5,52+5/28))+1,B84)</f>
        <v>11</v>
      </c>
      <c r="C85" s="35">
        <f t="shared" si="20"/>
        <v>42810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38"/>
    </row>
    <row r="86" spans="1:19" x14ac:dyDescent="0.25">
      <c r="A86" s="11">
        <f>IF(ISNUMBER(Tablo[[#This Row],[JOUR]]),DATE(YEAR(Tablo[[#This Row],[JOUR]]),MONTH(Tablo[[#This Row],[JOUR]])+1,0),A85)</f>
        <v>42825</v>
      </c>
      <c r="B86" s="12">
        <f>IF(ISNUMBER(Tablo[[#This Row],[JOUR]]),INT(MOD(INT((Tablo[[#This Row],[JOUR]]-2)/7)+3/5,52+5/28))+1,B85)</f>
        <v>11</v>
      </c>
      <c r="C86" s="35">
        <f t="shared" si="20"/>
        <v>42811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38"/>
    </row>
    <row r="87" spans="1:19" x14ac:dyDescent="0.25">
      <c r="A87" s="11">
        <f>IF(ISNUMBER(Tablo[[#This Row],[JOUR]]),DATE(YEAR(Tablo[[#This Row],[JOUR]]),MONTH(Tablo[[#This Row],[JOUR]])+1,0),A86)</f>
        <v>42825</v>
      </c>
      <c r="B87" s="12">
        <f>IF(ISNUMBER(Tablo[[#This Row],[JOUR]]),INT(MOD(INT((Tablo[[#This Row],[JOUR]]-2)/7)+3/5,52+5/28))+1,B86)</f>
        <v>11</v>
      </c>
      <c r="C87" s="35" t="s">
        <v>16</v>
      </c>
      <c r="D87" s="41">
        <f t="array" ref="D87">SUM(IF(ISNUMBER(D82:D86),D82:D86,SUMIF(codes[code],D82:D86,codes[forfait])))+SUM(COUNTIF(JF,$C82:$C86))*JFHN</f>
        <v>0</v>
      </c>
      <c r="E87" s="41">
        <f t="array" ref="E87">SUM(IF(ISNUMBER(E82:E86),E82:E86,SUMIF(codes[code],E82:E86,codes[forfait])))+SUM(COUNTIF(JF,$C82:$C86))*JFHN</f>
        <v>0</v>
      </c>
      <c r="F87" s="41">
        <f t="array" ref="F87">SUM(IF(ISNUMBER(F82:F86),F82:F86,SUMIF(codes[code],F82:F86,codes[forfait])))+SUM(COUNTIF(JF,$C82:$C86))*JFHN</f>
        <v>0</v>
      </c>
      <c r="G87" s="41">
        <f t="array" ref="G87">SUM(IF(ISNUMBER(G82:G86),G82:G86,SUMIF(codes[code],G82:G86,codes[forfait])))+SUM(COUNTIF(JF,$C82:$C86))*JFHN</f>
        <v>0</v>
      </c>
      <c r="H87" s="41">
        <f t="array" ref="H87">SUM(IF(ISNUMBER(H82:H86),H82:H86,SUMIF(codes[code],H82:H86,codes[forfait])))+SUM(COUNTIF(JF,$C82:$C86))*JFHN</f>
        <v>0</v>
      </c>
      <c r="I87" s="41">
        <f t="array" ref="I87">SUM(IF(ISNUMBER(I82:I86),I82:I86,SUMIF(codes[code],I82:I86,codes[forfait])))+SUM(COUNTIF(JF,$C82:$C86))*JFHN</f>
        <v>0</v>
      </c>
      <c r="J87" s="41">
        <f t="array" ref="J87">SUM(IF(ISNUMBER(J82:J86),J82:J86,SUMIF(codes[code],J82:J86,codes[forfait])))+SUM(COUNTIF(JF,$C82:$C86))*JFHN</f>
        <v>0</v>
      </c>
      <c r="K87" s="41">
        <f t="array" ref="K87">SUM(IF(ISNUMBER(K82:K86),K82:K86,SUMIF(codes[code],K82:K86,codes[forfait])))+SUM(COUNTIF(JF,$C82:$C86))*JFHN</f>
        <v>0</v>
      </c>
      <c r="L87" s="41">
        <f t="array" ref="L87">SUM(IF(ISNUMBER(L82:L86),L82:L86,SUMIF(codes[code],L82:L86,codes[forfait])))+SUM(COUNTIF(JF,$C82:$C86))*JFHN</f>
        <v>0</v>
      </c>
      <c r="M87" s="41">
        <f t="array" ref="M87">SUM(IF(ISNUMBER(M82:M86),M82:M86,SUMIF(codes[code],M82:M86,codes[forfait])))+SUM(COUNTIF(JF,$C82:$C86))*JFHN</f>
        <v>0</v>
      </c>
      <c r="N87" s="41">
        <f t="array" ref="N87">SUM(IF(ISNUMBER(N82:N86),N82:N86,SUMIF(codes[code],N82:N86,codes[forfait])))+SUM(COUNTIF(JF,$C82:$C86))*JFHN</f>
        <v>0</v>
      </c>
      <c r="O87" s="41">
        <f t="array" ref="O87">SUM(IF(ISNUMBER(O82:O86),O82:O86,SUMIF(codes[code],O82:O86,codes[forfait])))+SUM(COUNTIF(JF,$C82:$C86))*JFHN</f>
        <v>0</v>
      </c>
      <c r="P87" s="41">
        <f t="array" ref="P87">SUM(IF(ISNUMBER(P82:P86),P82:P86,SUMIF(codes[code],P82:P86,codes[forfait])))+SUM(COUNTIF(JF,$C82:$C86))*JFHN</f>
        <v>0</v>
      </c>
      <c r="Q87" s="41">
        <f t="array" ref="Q87">SUM(IF(ISNUMBER(Q82:Q86),Q82:Q86,SUMIF(codes[code],Q82:Q86,codes[forfait])))+SUM(COUNTIF(JF,$C82:$C86))*JFHN</f>
        <v>0</v>
      </c>
      <c r="R87" s="41">
        <f t="array" ref="R87">SUM(IF(ISNUMBER(R82:R86),R82:R86,SUMIF(codes[code],R82:R86,codes[forfait])))+SUM(COUNTIF(JF,$C82:$C86))*JFHN</f>
        <v>0</v>
      </c>
      <c r="S87" s="49">
        <f>SUM(D87:R87)</f>
        <v>0</v>
      </c>
    </row>
    <row r="88" spans="1:19" x14ac:dyDescent="0.25">
      <c r="A88" s="11">
        <f>IF(ISNUMBER(Tablo[[#This Row],[JOUR]]),DATE(YEAR(Tablo[[#This Row],[JOUR]]),MONTH(Tablo[[#This Row],[JOUR]])+1,0),A87)</f>
        <v>42825</v>
      </c>
      <c r="B88" s="12">
        <f>IF(ISNUMBER(Tablo[[#This Row],[JOUR]]),INT(MOD(INT((Tablo[[#This Row],[JOUR]]-2)/7)+3/5,52+5/28))+1,B87)</f>
        <v>11</v>
      </c>
      <c r="C88" s="35" t="s">
        <v>17</v>
      </c>
      <c r="D88" s="41">
        <f t="array" ref="D88">MIN(SUM(IF(ISNUMBER(D82:D86),D82:D86,SUMIF(codes[code],D82:D86,codes[calcul_HS])))+SUM(COUNTIF(JF,$C82:$C86))*JFHS,sem)</f>
        <v>0</v>
      </c>
      <c r="E88" s="41">
        <f t="array" ref="E88">MIN(SUM(IF(ISNUMBER(E82:E86),E82:E86,SUMIF(codes[code],E82:E86,codes[calcul_HS])))+SUM(COUNTIF(JF,$C82:$C86))*JFHS,sem)</f>
        <v>0</v>
      </c>
      <c r="F88" s="41">
        <f t="array" ref="F88">MIN(SUM(IF(ISNUMBER(F82:F86),F82:F86,SUMIF(codes[code],F82:F86,codes[calcul_HS])))+SUM(COUNTIF(JF,$C82:$C86))*JFHS,sem)</f>
        <v>0</v>
      </c>
      <c r="G88" s="41">
        <f t="array" ref="G88">MIN(SUM(IF(ISNUMBER(G82:G86),G82:G86,SUMIF(codes[code],G82:G86,codes[calcul_HS])))+SUM(COUNTIF(JF,$C82:$C86))*JFHS,sem)</f>
        <v>0</v>
      </c>
      <c r="H88" s="41">
        <f t="array" ref="H88">MIN(SUM(IF(ISNUMBER(H82:H86),H82:H86,SUMIF(codes[code],H82:H86,codes[calcul_HS])))+SUM(COUNTIF(JF,$C82:$C86))*JFHS,sem)</f>
        <v>0</v>
      </c>
      <c r="I88" s="41">
        <f t="array" ref="I88">MIN(SUM(IF(ISNUMBER(I82:I86),I82:I86,SUMIF(codes[code],I82:I86,codes[calcul_HS])))+SUM(COUNTIF(JF,$C82:$C86))*JFHS,sem)</f>
        <v>0</v>
      </c>
      <c r="J88" s="41">
        <f t="array" ref="J88">MIN(SUM(IF(ISNUMBER(J82:J86),J82:J86,SUMIF(codes[code],J82:J86,codes[calcul_HS])))+SUM(COUNTIF(JF,$C82:$C86))*JFHS,sem)</f>
        <v>0</v>
      </c>
      <c r="K88" s="41">
        <f t="array" ref="K88">MIN(SUM(IF(ISNUMBER(K82:K86),K82:K86,SUMIF(codes[code],K82:K86,codes[calcul_HS])))+SUM(COUNTIF(JF,$C82:$C86))*JFHS,sem)</f>
        <v>0</v>
      </c>
      <c r="L88" s="41">
        <f t="array" ref="L88">MIN(SUM(IF(ISNUMBER(L82:L86),L82:L86,SUMIF(codes[code],L82:L86,codes[calcul_HS])))+SUM(COUNTIF(JF,$C82:$C86))*JFHS,sem)</f>
        <v>0</v>
      </c>
      <c r="M88" s="41">
        <f t="array" ref="M88">MIN(SUM(IF(ISNUMBER(M82:M86),M82:M86,SUMIF(codes[code],M82:M86,codes[calcul_HS])))+SUM(COUNTIF(JF,$C82:$C86))*JFHS,sem)</f>
        <v>0</v>
      </c>
      <c r="N88" s="41">
        <f t="array" ref="N88">MIN(SUM(IF(ISNUMBER(N82:N86),N82:N86,SUMIF(codes[code],N82:N86,codes[calcul_HS])))+SUM(COUNTIF(JF,$C82:$C86))*JFHS,sem)</f>
        <v>0</v>
      </c>
      <c r="O88" s="41">
        <f t="array" ref="O88">MIN(SUM(IF(ISNUMBER(O82:O86),O82:O86,SUMIF(codes[code],O82:O86,codes[calcul_HS])))+SUM(COUNTIF(JF,$C82:$C86))*JFHS,sem)</f>
        <v>0</v>
      </c>
      <c r="P88" s="41">
        <f t="array" ref="P88">MIN(SUM(IF(ISNUMBER(P82:P86),P82:P86,SUMIF(codes[code],P82:P86,codes[calcul_HS])))+SUM(COUNTIF(JF,$C82:$C86))*JFHS,sem)</f>
        <v>0</v>
      </c>
      <c r="Q88" s="41">
        <f t="array" ref="Q88">MIN(SUM(IF(ISNUMBER(Q82:Q86),Q82:Q86,SUMIF(codes[code],Q82:Q86,codes[calcul_HS])))+SUM(COUNTIF(JF,$C82:$C86))*JFHS,sem)</f>
        <v>0</v>
      </c>
      <c r="R88" s="41">
        <f t="array" ref="R88">MIN(SUM(IF(ISNUMBER(R82:R86),R82:R86,SUMIF(codes[code],R82:R86,codes[calcul_HS])))+SUM(COUNTIF(JF,$C82:$C86))*JFHS,sem)</f>
        <v>0</v>
      </c>
      <c r="S88" s="49">
        <f t="shared" ref="S88:S89" si="21">SUM(D88:R88)</f>
        <v>0</v>
      </c>
    </row>
    <row r="89" spans="1:19" ht="13" thickBot="1" x14ac:dyDescent="0.3">
      <c r="A89" s="13">
        <f>IF(ISNUMBER(Tablo[[#This Row],[JOUR]]),DATE(YEAR(Tablo[[#This Row],[JOUR]]),MONTH(Tablo[[#This Row],[JOUR]])+1,0),A88)</f>
        <v>42825</v>
      </c>
      <c r="B89" s="14">
        <f>IF(ISNUMBER(Tablo[[#This Row],[JOUR]]),INT(MOD(INT((Tablo[[#This Row],[JOUR]]-2)/7)+3/5,52+5/28))+1,B88)</f>
        <v>11</v>
      </c>
      <c r="C89" s="36" t="s">
        <v>18</v>
      </c>
      <c r="D89" s="42">
        <f t="array" ref="D89">MAX(0,SUM(IF(ISNUMBER(D82:D86),D82:D86,SUMIF(codes[code],D82:D86,codes[calcul_HS])))+SUM(COUNTIF(JF,$C82:$C86))*JFHS-sem)</f>
        <v>0</v>
      </c>
      <c r="E89" s="42">
        <f t="array" ref="E89">MAX(0,SUM(IF(ISNUMBER(E82:E86),E82:E86,SUMIF(codes[code],E82:E86,codes[calcul_HS])))+SUM(COUNTIF(JF,$C82:$C86))*JFHS-sem)</f>
        <v>0</v>
      </c>
      <c r="F89" s="42">
        <f t="array" ref="F89">MAX(0,SUM(IF(ISNUMBER(F82:F86),F82:F86,SUMIF(codes[code],F82:F86,codes[calcul_HS])))+SUM(COUNTIF(JF,$C82:$C86))*JFHS-sem)</f>
        <v>0</v>
      </c>
      <c r="G89" s="42">
        <f t="array" ref="G89">MAX(0,SUM(IF(ISNUMBER(G82:G86),G82:G86,SUMIF(codes[code],G82:G86,codes[calcul_HS])))+SUM(COUNTIF(JF,$C82:$C86))*JFHS-sem)</f>
        <v>0</v>
      </c>
      <c r="H89" s="42">
        <f t="array" ref="H89">MAX(0,SUM(IF(ISNUMBER(H82:H86),H82:H86,SUMIF(codes[code],H82:H86,codes[calcul_HS])))+SUM(COUNTIF(JF,$C82:$C86))*JFHS-sem)</f>
        <v>0</v>
      </c>
      <c r="I89" s="42">
        <f t="array" ref="I89">MAX(0,SUM(IF(ISNUMBER(I82:I86),I82:I86,SUMIF(codes[code],I82:I86,codes[calcul_HS])))+SUM(COUNTIF(JF,$C82:$C86))*JFHS-sem)</f>
        <v>0</v>
      </c>
      <c r="J89" s="42">
        <f t="array" ref="J89">MAX(0,SUM(IF(ISNUMBER(J82:J86),J82:J86,SUMIF(codes[code],J82:J86,codes[calcul_HS])))+SUM(COUNTIF(JF,$C82:$C86))*JFHS-sem)</f>
        <v>0</v>
      </c>
      <c r="K89" s="42">
        <f t="array" ref="K89">MAX(0,SUM(IF(ISNUMBER(K82:K86),K82:K86,SUMIF(codes[code],K82:K86,codes[calcul_HS])))+SUM(COUNTIF(JF,$C82:$C86))*JFHS-sem)</f>
        <v>0</v>
      </c>
      <c r="L89" s="42">
        <f t="array" ref="L89">MAX(0,SUM(IF(ISNUMBER(L82:L86),L82:L86,SUMIF(codes[code],L82:L86,codes[calcul_HS])))+SUM(COUNTIF(JF,$C82:$C86))*JFHS-sem)</f>
        <v>0</v>
      </c>
      <c r="M89" s="42">
        <f t="array" ref="M89">MAX(0,SUM(IF(ISNUMBER(M82:M86),M82:M86,SUMIF(codes[code],M82:M86,codes[calcul_HS])))+SUM(COUNTIF(JF,$C82:$C86))*JFHS-sem)</f>
        <v>0</v>
      </c>
      <c r="N89" s="42">
        <f t="array" ref="N89">MAX(0,SUM(IF(ISNUMBER(N82:N86),N82:N86,SUMIF(codes[code],N82:N86,codes[calcul_HS])))+SUM(COUNTIF(JF,$C82:$C86))*JFHS-sem)</f>
        <v>0</v>
      </c>
      <c r="O89" s="42">
        <f t="array" ref="O89">MAX(0,SUM(IF(ISNUMBER(O82:O86),O82:O86,SUMIF(codes[code],O82:O86,codes[calcul_HS])))+SUM(COUNTIF(JF,$C82:$C86))*JFHS-sem)</f>
        <v>0</v>
      </c>
      <c r="P89" s="42">
        <f t="array" ref="P89">MAX(0,SUM(IF(ISNUMBER(P82:P86),P82:P86,SUMIF(codes[code],P82:P86,codes[calcul_HS])))+SUM(COUNTIF(JF,$C82:$C86))*JFHS-sem)</f>
        <v>0</v>
      </c>
      <c r="Q89" s="42">
        <f t="array" ref="Q89">MAX(0,SUM(IF(ISNUMBER(Q82:Q86),Q82:Q86,SUMIF(codes[code],Q82:Q86,codes[calcul_HS])))+SUM(COUNTIF(JF,$C82:$C86))*JFHS-sem)</f>
        <v>0</v>
      </c>
      <c r="R89" s="42">
        <f t="array" ref="R89">MAX(0,SUM(IF(ISNUMBER(R82:R86),R82:R86,SUMIF(codes[code],R82:R86,codes[calcul_HS])))+SUM(COUNTIF(JF,$C82:$C86))*JFHS-sem)</f>
        <v>0</v>
      </c>
      <c r="S89" s="50">
        <f t="shared" si="21"/>
        <v>0</v>
      </c>
    </row>
    <row r="90" spans="1:19" x14ac:dyDescent="0.25">
      <c r="A90" s="9">
        <f>IF(ISNUMBER(Tablo[[#This Row],[JOUR]]),DATE(YEAR(Tablo[[#This Row],[JOUR]]),MONTH(Tablo[[#This Row],[JOUR]])+1,0),A89)</f>
        <v>42825</v>
      </c>
      <c r="B90" s="10">
        <f>IF(ISNUMBER(Tablo[[#This Row],[JOUR]]),INT(MOD(INT((Tablo[[#This Row],[JOUR]]-2)/7)+3/5,52+5/28))+1,B89)</f>
        <v>12</v>
      </c>
      <c r="C90" s="34">
        <f>C82+7</f>
        <v>42814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37"/>
    </row>
    <row r="91" spans="1:19" x14ac:dyDescent="0.25">
      <c r="A91" s="11">
        <f>IF(ISNUMBER(Tablo[[#This Row],[JOUR]]),DATE(YEAR(Tablo[[#This Row],[JOUR]]),MONTH(Tablo[[#This Row],[JOUR]])+1,0),A90)</f>
        <v>42825</v>
      </c>
      <c r="B91" s="12">
        <f>IF(ISNUMBER(Tablo[[#This Row],[JOUR]]),INT(MOD(INT((Tablo[[#This Row],[JOUR]]-2)/7)+3/5,52+5/28))+1,B90)</f>
        <v>12</v>
      </c>
      <c r="C91" s="35">
        <f>C90+1</f>
        <v>42815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38"/>
    </row>
    <row r="92" spans="1:19" x14ac:dyDescent="0.25">
      <c r="A92" s="11">
        <f>IF(ISNUMBER(Tablo[[#This Row],[JOUR]]),DATE(YEAR(Tablo[[#This Row],[JOUR]]),MONTH(Tablo[[#This Row],[JOUR]])+1,0),A91)</f>
        <v>42825</v>
      </c>
      <c r="B92" s="12">
        <f>IF(ISNUMBER(Tablo[[#This Row],[JOUR]]),INT(MOD(INT((Tablo[[#This Row],[JOUR]]-2)/7)+3/5,52+5/28))+1,B91)</f>
        <v>12</v>
      </c>
      <c r="C92" s="35">
        <f t="shared" ref="C92:C94" si="22">C91+1</f>
        <v>42816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38"/>
    </row>
    <row r="93" spans="1:19" x14ac:dyDescent="0.25">
      <c r="A93" s="11">
        <f>IF(ISNUMBER(Tablo[[#This Row],[JOUR]]),DATE(YEAR(Tablo[[#This Row],[JOUR]]),MONTH(Tablo[[#This Row],[JOUR]])+1,0),A92)</f>
        <v>42825</v>
      </c>
      <c r="B93" s="12">
        <f>IF(ISNUMBER(Tablo[[#This Row],[JOUR]]),INT(MOD(INT((Tablo[[#This Row],[JOUR]]-2)/7)+3/5,52+5/28))+1,B92)</f>
        <v>12</v>
      </c>
      <c r="C93" s="35">
        <f t="shared" si="22"/>
        <v>42817</v>
      </c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38"/>
    </row>
    <row r="94" spans="1:19" x14ac:dyDescent="0.25">
      <c r="A94" s="11">
        <f>IF(ISNUMBER(Tablo[[#This Row],[JOUR]]),DATE(YEAR(Tablo[[#This Row],[JOUR]]),MONTH(Tablo[[#This Row],[JOUR]])+1,0),A93)</f>
        <v>42825</v>
      </c>
      <c r="B94" s="12">
        <f>IF(ISNUMBER(Tablo[[#This Row],[JOUR]]),INT(MOD(INT((Tablo[[#This Row],[JOUR]]-2)/7)+3/5,52+5/28))+1,B93)</f>
        <v>12</v>
      </c>
      <c r="C94" s="35">
        <f t="shared" si="22"/>
        <v>42818</v>
      </c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38"/>
    </row>
    <row r="95" spans="1:19" x14ac:dyDescent="0.25">
      <c r="A95" s="11">
        <f>IF(ISNUMBER(Tablo[[#This Row],[JOUR]]),DATE(YEAR(Tablo[[#This Row],[JOUR]]),MONTH(Tablo[[#This Row],[JOUR]])+1,0),A94)</f>
        <v>42825</v>
      </c>
      <c r="B95" s="12">
        <f>IF(ISNUMBER(Tablo[[#This Row],[JOUR]]),INT(MOD(INT((Tablo[[#This Row],[JOUR]]-2)/7)+3/5,52+5/28))+1,B94)</f>
        <v>12</v>
      </c>
      <c r="C95" s="35" t="s">
        <v>16</v>
      </c>
      <c r="D95" s="41">
        <f t="array" ref="D95">SUM(IF(ISNUMBER(D90:D94),D90:D94,SUMIF(codes[code],D90:D94,codes[forfait])))+SUM(COUNTIF(JF,$C90:$C94))*JFHN</f>
        <v>0</v>
      </c>
      <c r="E95" s="41">
        <f t="array" ref="E95">SUM(IF(ISNUMBER(E90:E94),E90:E94,SUMIF(codes[code],E90:E94,codes[forfait])))+SUM(COUNTIF(JF,$C90:$C94))*JFHN</f>
        <v>0</v>
      </c>
      <c r="F95" s="41">
        <f t="array" ref="F95">SUM(IF(ISNUMBER(F90:F94),F90:F94,SUMIF(codes[code],F90:F94,codes[forfait])))+SUM(COUNTIF(JF,$C90:$C94))*JFHN</f>
        <v>0</v>
      </c>
      <c r="G95" s="41">
        <f t="array" ref="G95">SUM(IF(ISNUMBER(G90:G94),G90:G94,SUMIF(codes[code],G90:G94,codes[forfait])))+SUM(COUNTIF(JF,$C90:$C94))*JFHN</f>
        <v>0</v>
      </c>
      <c r="H95" s="41">
        <f t="array" ref="H95">SUM(IF(ISNUMBER(H90:H94),H90:H94,SUMIF(codes[code],H90:H94,codes[forfait])))+SUM(COUNTIF(JF,$C90:$C94))*JFHN</f>
        <v>0</v>
      </c>
      <c r="I95" s="41">
        <f t="array" ref="I95">SUM(IF(ISNUMBER(I90:I94),I90:I94,SUMIF(codes[code],I90:I94,codes[forfait])))+SUM(COUNTIF(JF,$C90:$C94))*JFHN</f>
        <v>0</v>
      </c>
      <c r="J95" s="41">
        <f t="array" ref="J95">SUM(IF(ISNUMBER(J90:J94),J90:J94,SUMIF(codes[code],J90:J94,codes[forfait])))+SUM(COUNTIF(JF,$C90:$C94))*JFHN</f>
        <v>0</v>
      </c>
      <c r="K95" s="41">
        <f t="array" ref="K95">SUM(IF(ISNUMBER(K90:K94),K90:K94,SUMIF(codes[code],K90:K94,codes[forfait])))+SUM(COUNTIF(JF,$C90:$C94))*JFHN</f>
        <v>0</v>
      </c>
      <c r="L95" s="41">
        <f t="array" ref="L95">SUM(IF(ISNUMBER(L90:L94),L90:L94,SUMIF(codes[code],L90:L94,codes[forfait])))+SUM(COUNTIF(JF,$C90:$C94))*JFHN</f>
        <v>0</v>
      </c>
      <c r="M95" s="41">
        <f t="array" ref="M95">SUM(IF(ISNUMBER(M90:M94),M90:M94,SUMIF(codes[code],M90:M94,codes[forfait])))+SUM(COUNTIF(JF,$C90:$C94))*JFHN</f>
        <v>0</v>
      </c>
      <c r="N95" s="41">
        <f t="array" ref="N95">SUM(IF(ISNUMBER(N90:N94),N90:N94,SUMIF(codes[code],N90:N94,codes[forfait])))+SUM(COUNTIF(JF,$C90:$C94))*JFHN</f>
        <v>0</v>
      </c>
      <c r="O95" s="41">
        <f t="array" ref="O95">SUM(IF(ISNUMBER(O90:O94),O90:O94,SUMIF(codes[code],O90:O94,codes[forfait])))+SUM(COUNTIF(JF,$C90:$C94))*JFHN</f>
        <v>0</v>
      </c>
      <c r="P95" s="41">
        <f t="array" ref="P95">SUM(IF(ISNUMBER(P90:P94),P90:P94,SUMIF(codes[code],P90:P94,codes[forfait])))+SUM(COUNTIF(JF,$C90:$C94))*JFHN</f>
        <v>0</v>
      </c>
      <c r="Q95" s="41">
        <f t="array" ref="Q95">SUM(IF(ISNUMBER(Q90:Q94),Q90:Q94,SUMIF(codes[code],Q90:Q94,codes[forfait])))+SUM(COUNTIF(JF,$C90:$C94))*JFHN</f>
        <v>0</v>
      </c>
      <c r="R95" s="41">
        <f t="array" ref="R95">SUM(IF(ISNUMBER(R90:R94),R90:R94,SUMIF(codes[code],R90:R94,codes[forfait])))+SUM(COUNTIF(JF,$C90:$C94))*JFHN</f>
        <v>0</v>
      </c>
      <c r="S95" s="49">
        <f>SUM(D95:R95)</f>
        <v>0</v>
      </c>
    </row>
    <row r="96" spans="1:19" x14ac:dyDescent="0.25">
      <c r="A96" s="11">
        <f>IF(ISNUMBER(Tablo[[#This Row],[JOUR]]),DATE(YEAR(Tablo[[#This Row],[JOUR]]),MONTH(Tablo[[#This Row],[JOUR]])+1,0),A95)</f>
        <v>42825</v>
      </c>
      <c r="B96" s="12">
        <f>IF(ISNUMBER(Tablo[[#This Row],[JOUR]]),INT(MOD(INT((Tablo[[#This Row],[JOUR]]-2)/7)+3/5,52+5/28))+1,B95)</f>
        <v>12</v>
      </c>
      <c r="C96" s="35" t="s">
        <v>17</v>
      </c>
      <c r="D96" s="41">
        <f t="array" ref="D96">MIN(SUM(IF(ISNUMBER(D90:D94),D90:D94,SUMIF(codes[code],D90:D94,codes[calcul_HS])))+SUM(COUNTIF(JF,$C90:$C94))*JFHS,sem)</f>
        <v>0</v>
      </c>
      <c r="E96" s="41">
        <f t="array" ref="E96">MIN(SUM(IF(ISNUMBER(E90:E94),E90:E94,SUMIF(codes[code],E90:E94,codes[calcul_HS])))+SUM(COUNTIF(JF,$C90:$C94))*JFHS,sem)</f>
        <v>0</v>
      </c>
      <c r="F96" s="41">
        <f t="array" ref="F96">MIN(SUM(IF(ISNUMBER(F90:F94),F90:F94,SUMIF(codes[code],F90:F94,codes[calcul_HS])))+SUM(COUNTIF(JF,$C90:$C94))*JFHS,sem)</f>
        <v>0</v>
      </c>
      <c r="G96" s="41">
        <f t="array" ref="G96">MIN(SUM(IF(ISNUMBER(G90:G94),G90:G94,SUMIF(codes[code],G90:G94,codes[calcul_HS])))+SUM(COUNTIF(JF,$C90:$C94))*JFHS,sem)</f>
        <v>0</v>
      </c>
      <c r="H96" s="41">
        <f t="array" ref="H96">MIN(SUM(IF(ISNUMBER(H90:H94),H90:H94,SUMIF(codes[code],H90:H94,codes[calcul_HS])))+SUM(COUNTIF(JF,$C90:$C94))*JFHS,sem)</f>
        <v>0</v>
      </c>
      <c r="I96" s="41">
        <f t="array" ref="I96">MIN(SUM(IF(ISNUMBER(I90:I94),I90:I94,SUMIF(codes[code],I90:I94,codes[calcul_HS])))+SUM(COUNTIF(JF,$C90:$C94))*JFHS,sem)</f>
        <v>0</v>
      </c>
      <c r="J96" s="41">
        <f t="array" ref="J96">MIN(SUM(IF(ISNUMBER(J90:J94),J90:J94,SUMIF(codes[code],J90:J94,codes[calcul_HS])))+SUM(COUNTIF(JF,$C90:$C94))*JFHS,sem)</f>
        <v>0</v>
      </c>
      <c r="K96" s="41">
        <f t="array" ref="K96">MIN(SUM(IF(ISNUMBER(K90:K94),K90:K94,SUMIF(codes[code],K90:K94,codes[calcul_HS])))+SUM(COUNTIF(JF,$C90:$C94))*JFHS,sem)</f>
        <v>0</v>
      </c>
      <c r="L96" s="41">
        <f t="array" ref="L96">MIN(SUM(IF(ISNUMBER(L90:L94),L90:L94,SUMIF(codes[code],L90:L94,codes[calcul_HS])))+SUM(COUNTIF(JF,$C90:$C94))*JFHS,sem)</f>
        <v>0</v>
      </c>
      <c r="M96" s="41">
        <f t="array" ref="M96">MIN(SUM(IF(ISNUMBER(M90:M94),M90:M94,SUMIF(codes[code],M90:M94,codes[calcul_HS])))+SUM(COUNTIF(JF,$C90:$C94))*JFHS,sem)</f>
        <v>0</v>
      </c>
      <c r="N96" s="41">
        <f t="array" ref="N96">MIN(SUM(IF(ISNUMBER(N90:N94),N90:N94,SUMIF(codes[code],N90:N94,codes[calcul_HS])))+SUM(COUNTIF(JF,$C90:$C94))*JFHS,sem)</f>
        <v>0</v>
      </c>
      <c r="O96" s="41">
        <f t="array" ref="O96">MIN(SUM(IF(ISNUMBER(O90:O94),O90:O94,SUMIF(codes[code],O90:O94,codes[calcul_HS])))+SUM(COUNTIF(JF,$C90:$C94))*JFHS,sem)</f>
        <v>0</v>
      </c>
      <c r="P96" s="41">
        <f t="array" ref="P96">MIN(SUM(IF(ISNUMBER(P90:P94),P90:P94,SUMIF(codes[code],P90:P94,codes[calcul_HS])))+SUM(COUNTIF(JF,$C90:$C94))*JFHS,sem)</f>
        <v>0</v>
      </c>
      <c r="Q96" s="41">
        <f t="array" ref="Q96">MIN(SUM(IF(ISNUMBER(Q90:Q94),Q90:Q94,SUMIF(codes[code],Q90:Q94,codes[calcul_HS])))+SUM(COUNTIF(JF,$C90:$C94))*JFHS,sem)</f>
        <v>0</v>
      </c>
      <c r="R96" s="41">
        <f t="array" ref="R96">MIN(SUM(IF(ISNUMBER(R90:R94),R90:R94,SUMIF(codes[code],R90:R94,codes[calcul_HS])))+SUM(COUNTIF(JF,$C90:$C94))*JFHS,sem)</f>
        <v>0</v>
      </c>
      <c r="S96" s="49">
        <f t="shared" ref="S96:S97" si="23">SUM(D96:R96)</f>
        <v>0</v>
      </c>
    </row>
    <row r="97" spans="1:19" ht="13" thickBot="1" x14ac:dyDescent="0.3">
      <c r="A97" s="13">
        <f>IF(ISNUMBER(Tablo[[#This Row],[JOUR]]),DATE(YEAR(Tablo[[#This Row],[JOUR]]),MONTH(Tablo[[#This Row],[JOUR]])+1,0),A96)</f>
        <v>42825</v>
      </c>
      <c r="B97" s="14">
        <f>IF(ISNUMBER(Tablo[[#This Row],[JOUR]]),INT(MOD(INT((Tablo[[#This Row],[JOUR]]-2)/7)+3/5,52+5/28))+1,B96)</f>
        <v>12</v>
      </c>
      <c r="C97" s="36" t="s">
        <v>18</v>
      </c>
      <c r="D97" s="42">
        <f t="array" ref="D97">MAX(0,SUM(IF(ISNUMBER(D90:D94),D90:D94,SUMIF(codes[code],D90:D94,codes[calcul_HS])))+SUM(COUNTIF(JF,$C90:$C94))*JFHS-sem)</f>
        <v>0</v>
      </c>
      <c r="E97" s="42">
        <f t="array" ref="E97">MAX(0,SUM(IF(ISNUMBER(E90:E94),E90:E94,SUMIF(codes[code],E90:E94,codes[calcul_HS])))+SUM(COUNTIF(JF,$C90:$C94))*JFHS-sem)</f>
        <v>0</v>
      </c>
      <c r="F97" s="42">
        <f t="array" ref="F97">MAX(0,SUM(IF(ISNUMBER(F90:F94),F90:F94,SUMIF(codes[code],F90:F94,codes[calcul_HS])))+SUM(COUNTIF(JF,$C90:$C94))*JFHS-sem)</f>
        <v>0</v>
      </c>
      <c r="G97" s="42">
        <f t="array" ref="G97">MAX(0,SUM(IF(ISNUMBER(G90:G94),G90:G94,SUMIF(codes[code],G90:G94,codes[calcul_HS])))+SUM(COUNTIF(JF,$C90:$C94))*JFHS-sem)</f>
        <v>0</v>
      </c>
      <c r="H97" s="42">
        <f t="array" ref="H97">MAX(0,SUM(IF(ISNUMBER(H90:H94),H90:H94,SUMIF(codes[code],H90:H94,codes[calcul_HS])))+SUM(COUNTIF(JF,$C90:$C94))*JFHS-sem)</f>
        <v>0</v>
      </c>
      <c r="I97" s="42">
        <f t="array" ref="I97">MAX(0,SUM(IF(ISNUMBER(I90:I94),I90:I94,SUMIF(codes[code],I90:I94,codes[calcul_HS])))+SUM(COUNTIF(JF,$C90:$C94))*JFHS-sem)</f>
        <v>0</v>
      </c>
      <c r="J97" s="42">
        <f t="array" ref="J97">MAX(0,SUM(IF(ISNUMBER(J90:J94),J90:J94,SUMIF(codes[code],J90:J94,codes[calcul_HS])))+SUM(COUNTIF(JF,$C90:$C94))*JFHS-sem)</f>
        <v>0</v>
      </c>
      <c r="K97" s="42">
        <f t="array" ref="K97">MAX(0,SUM(IF(ISNUMBER(K90:K94),K90:K94,SUMIF(codes[code],K90:K94,codes[calcul_HS])))+SUM(COUNTIF(JF,$C90:$C94))*JFHS-sem)</f>
        <v>0</v>
      </c>
      <c r="L97" s="42">
        <f t="array" ref="L97">MAX(0,SUM(IF(ISNUMBER(L90:L94),L90:L94,SUMIF(codes[code],L90:L94,codes[calcul_HS])))+SUM(COUNTIF(JF,$C90:$C94))*JFHS-sem)</f>
        <v>0</v>
      </c>
      <c r="M97" s="42">
        <f t="array" ref="M97">MAX(0,SUM(IF(ISNUMBER(M90:M94),M90:M94,SUMIF(codes[code],M90:M94,codes[calcul_HS])))+SUM(COUNTIF(JF,$C90:$C94))*JFHS-sem)</f>
        <v>0</v>
      </c>
      <c r="N97" s="42">
        <f t="array" ref="N97">MAX(0,SUM(IF(ISNUMBER(N90:N94),N90:N94,SUMIF(codes[code],N90:N94,codes[calcul_HS])))+SUM(COUNTIF(JF,$C90:$C94))*JFHS-sem)</f>
        <v>0</v>
      </c>
      <c r="O97" s="42">
        <f t="array" ref="O97">MAX(0,SUM(IF(ISNUMBER(O90:O94),O90:O94,SUMIF(codes[code],O90:O94,codes[calcul_HS])))+SUM(COUNTIF(JF,$C90:$C94))*JFHS-sem)</f>
        <v>0</v>
      </c>
      <c r="P97" s="42">
        <f t="array" ref="P97">MAX(0,SUM(IF(ISNUMBER(P90:P94),P90:P94,SUMIF(codes[code],P90:P94,codes[calcul_HS])))+SUM(COUNTIF(JF,$C90:$C94))*JFHS-sem)</f>
        <v>0</v>
      </c>
      <c r="Q97" s="42">
        <f t="array" ref="Q97">MAX(0,SUM(IF(ISNUMBER(Q90:Q94),Q90:Q94,SUMIF(codes[code],Q90:Q94,codes[calcul_HS])))+SUM(COUNTIF(JF,$C90:$C94))*JFHS-sem)</f>
        <v>0</v>
      </c>
      <c r="R97" s="42">
        <f t="array" ref="R97">MAX(0,SUM(IF(ISNUMBER(R90:R94),R90:R94,SUMIF(codes[code],R90:R94,codes[calcul_HS])))+SUM(COUNTIF(JF,$C90:$C94))*JFHS-sem)</f>
        <v>0</v>
      </c>
      <c r="S97" s="50">
        <f t="shared" si="23"/>
        <v>0</v>
      </c>
    </row>
    <row r="98" spans="1:19" x14ac:dyDescent="0.25">
      <c r="A98" s="9">
        <f>IF(ISNUMBER(Tablo[[#This Row],[JOUR]]),DATE(YEAR(Tablo[[#This Row],[JOUR]]),MONTH(Tablo[[#This Row],[JOUR]])+1,0),A97)</f>
        <v>42825</v>
      </c>
      <c r="B98" s="10">
        <f>IF(ISNUMBER(Tablo[[#This Row],[JOUR]]),INT(MOD(INT((Tablo[[#This Row],[JOUR]]-2)/7)+3/5,52+5/28))+1,B97)</f>
        <v>13</v>
      </c>
      <c r="C98" s="34">
        <f>C90+7</f>
        <v>42821</v>
      </c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37"/>
    </row>
    <row r="99" spans="1:19" x14ac:dyDescent="0.25">
      <c r="A99" s="11">
        <f>IF(ISNUMBER(Tablo[[#This Row],[JOUR]]),DATE(YEAR(Tablo[[#This Row],[JOUR]]),MONTH(Tablo[[#This Row],[JOUR]])+1,0),A98)</f>
        <v>42825</v>
      </c>
      <c r="B99" s="12">
        <f>IF(ISNUMBER(Tablo[[#This Row],[JOUR]]),INT(MOD(INT((Tablo[[#This Row],[JOUR]]-2)/7)+3/5,52+5/28))+1,B98)</f>
        <v>13</v>
      </c>
      <c r="C99" s="35">
        <f>C98+1</f>
        <v>42822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38"/>
    </row>
    <row r="100" spans="1:19" x14ac:dyDescent="0.25">
      <c r="A100" s="11">
        <f>IF(ISNUMBER(Tablo[[#This Row],[JOUR]]),DATE(YEAR(Tablo[[#This Row],[JOUR]]),MONTH(Tablo[[#This Row],[JOUR]])+1,0),A99)</f>
        <v>42825</v>
      </c>
      <c r="B100" s="12">
        <f>IF(ISNUMBER(Tablo[[#This Row],[JOUR]]),INT(MOD(INT((Tablo[[#This Row],[JOUR]]-2)/7)+3/5,52+5/28))+1,B99)</f>
        <v>13</v>
      </c>
      <c r="C100" s="35">
        <f t="shared" ref="C100:C102" si="24">C99+1</f>
        <v>42823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38"/>
    </row>
    <row r="101" spans="1:19" x14ac:dyDescent="0.25">
      <c r="A101" s="11">
        <f>IF(ISNUMBER(Tablo[[#This Row],[JOUR]]),DATE(YEAR(Tablo[[#This Row],[JOUR]]),MONTH(Tablo[[#This Row],[JOUR]])+1,0),A100)</f>
        <v>42825</v>
      </c>
      <c r="B101" s="12">
        <f>IF(ISNUMBER(Tablo[[#This Row],[JOUR]]),INT(MOD(INT((Tablo[[#This Row],[JOUR]]-2)/7)+3/5,52+5/28))+1,B100)</f>
        <v>13</v>
      </c>
      <c r="C101" s="35">
        <f t="shared" si="24"/>
        <v>42824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38"/>
    </row>
    <row r="102" spans="1:19" x14ac:dyDescent="0.25">
      <c r="A102" s="11">
        <f>IF(ISNUMBER(Tablo[[#This Row],[JOUR]]),DATE(YEAR(Tablo[[#This Row],[JOUR]]),MONTH(Tablo[[#This Row],[JOUR]])+1,0),A101)</f>
        <v>42825</v>
      </c>
      <c r="B102" s="12">
        <f>IF(ISNUMBER(Tablo[[#This Row],[JOUR]]),INT(MOD(INT((Tablo[[#This Row],[JOUR]]-2)/7)+3/5,52+5/28))+1,B101)</f>
        <v>13</v>
      </c>
      <c r="C102" s="35">
        <f t="shared" si="24"/>
        <v>42825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38"/>
    </row>
    <row r="103" spans="1:19" x14ac:dyDescent="0.25">
      <c r="A103" s="11">
        <f>IF(ISNUMBER(Tablo[[#This Row],[JOUR]]),DATE(YEAR(Tablo[[#This Row],[JOUR]]),MONTH(Tablo[[#This Row],[JOUR]])+1,0),A102)</f>
        <v>42825</v>
      </c>
      <c r="B103" s="12">
        <f>IF(ISNUMBER(Tablo[[#This Row],[JOUR]]),INT(MOD(INT((Tablo[[#This Row],[JOUR]]-2)/7)+3/5,52+5/28))+1,B102)</f>
        <v>13</v>
      </c>
      <c r="C103" s="35" t="s">
        <v>16</v>
      </c>
      <c r="D103" s="41">
        <f t="array" ref="D103">SUM(IF(ISNUMBER(D98:D102),D98:D102,SUMIF(codes[code],D98:D102,codes[forfait])))+SUM(COUNTIF(JF,$C98:$C102))*JFHN</f>
        <v>0</v>
      </c>
      <c r="E103" s="41">
        <f t="array" ref="E103">SUM(IF(ISNUMBER(E98:E102),E98:E102,SUMIF(codes[code],E98:E102,codes[forfait])))+SUM(COUNTIF(JF,$C98:$C102))*JFHN</f>
        <v>0</v>
      </c>
      <c r="F103" s="41">
        <f t="array" ref="F103">SUM(IF(ISNUMBER(F98:F102),F98:F102,SUMIF(codes[code],F98:F102,codes[forfait])))+SUM(COUNTIF(JF,$C98:$C102))*JFHN</f>
        <v>0</v>
      </c>
      <c r="G103" s="41">
        <f t="array" ref="G103">SUM(IF(ISNUMBER(G98:G102),G98:G102,SUMIF(codes[code],G98:G102,codes[forfait])))+SUM(COUNTIF(JF,$C98:$C102))*JFHN</f>
        <v>0</v>
      </c>
      <c r="H103" s="41">
        <f t="array" ref="H103">SUM(IF(ISNUMBER(H98:H102),H98:H102,SUMIF(codes[code],H98:H102,codes[forfait])))+SUM(COUNTIF(JF,$C98:$C102))*JFHN</f>
        <v>0</v>
      </c>
      <c r="I103" s="41">
        <f t="array" ref="I103">SUM(IF(ISNUMBER(I98:I102),I98:I102,SUMIF(codes[code],I98:I102,codes[forfait])))+SUM(COUNTIF(JF,$C98:$C102))*JFHN</f>
        <v>0</v>
      </c>
      <c r="J103" s="41">
        <f t="array" ref="J103">SUM(IF(ISNUMBER(J98:J102),J98:J102,SUMIF(codes[code],J98:J102,codes[forfait])))+SUM(COUNTIF(JF,$C98:$C102))*JFHN</f>
        <v>0</v>
      </c>
      <c r="K103" s="41">
        <f t="array" ref="K103">SUM(IF(ISNUMBER(K98:K102),K98:K102,SUMIF(codes[code],K98:K102,codes[forfait])))+SUM(COUNTIF(JF,$C98:$C102))*JFHN</f>
        <v>0</v>
      </c>
      <c r="L103" s="41">
        <f t="array" ref="L103">SUM(IF(ISNUMBER(L98:L102),L98:L102,SUMIF(codes[code],L98:L102,codes[forfait])))+SUM(COUNTIF(JF,$C98:$C102))*JFHN</f>
        <v>0</v>
      </c>
      <c r="M103" s="41">
        <f t="array" ref="M103">SUM(IF(ISNUMBER(M98:M102),M98:M102,SUMIF(codes[code],M98:M102,codes[forfait])))+SUM(COUNTIF(JF,$C98:$C102))*JFHN</f>
        <v>0</v>
      </c>
      <c r="N103" s="41">
        <f t="array" ref="N103">SUM(IF(ISNUMBER(N98:N102),N98:N102,SUMIF(codes[code],N98:N102,codes[forfait])))+SUM(COUNTIF(JF,$C98:$C102))*JFHN</f>
        <v>0</v>
      </c>
      <c r="O103" s="41">
        <f t="array" ref="O103">SUM(IF(ISNUMBER(O98:O102),O98:O102,SUMIF(codes[code],O98:O102,codes[forfait])))+SUM(COUNTIF(JF,$C98:$C102))*JFHN</f>
        <v>0</v>
      </c>
      <c r="P103" s="41">
        <f t="array" ref="P103">SUM(IF(ISNUMBER(P98:P102),P98:P102,SUMIF(codes[code],P98:P102,codes[forfait])))+SUM(COUNTIF(JF,$C98:$C102))*JFHN</f>
        <v>0</v>
      </c>
      <c r="Q103" s="41">
        <f t="array" ref="Q103">SUM(IF(ISNUMBER(Q98:Q102),Q98:Q102,SUMIF(codes[code],Q98:Q102,codes[forfait])))+SUM(COUNTIF(JF,$C98:$C102))*JFHN</f>
        <v>0</v>
      </c>
      <c r="R103" s="41">
        <f t="array" ref="R103">SUM(IF(ISNUMBER(R98:R102),R98:R102,SUMIF(codes[code],R98:R102,codes[forfait])))+SUM(COUNTIF(JF,$C98:$C102))*JFHN</f>
        <v>0</v>
      </c>
      <c r="S103" s="49">
        <f>SUM(D103:R103)</f>
        <v>0</v>
      </c>
    </row>
    <row r="104" spans="1:19" x14ac:dyDescent="0.25">
      <c r="A104" s="11">
        <f>IF(ISNUMBER(Tablo[[#This Row],[JOUR]]),DATE(YEAR(Tablo[[#This Row],[JOUR]]),MONTH(Tablo[[#This Row],[JOUR]])+1,0),A103)</f>
        <v>42825</v>
      </c>
      <c r="B104" s="12">
        <f>IF(ISNUMBER(Tablo[[#This Row],[JOUR]]),INT(MOD(INT((Tablo[[#This Row],[JOUR]]-2)/7)+3/5,52+5/28))+1,B103)</f>
        <v>13</v>
      </c>
      <c r="C104" s="35" t="s">
        <v>17</v>
      </c>
      <c r="D104" s="41">
        <f t="array" ref="D104">MIN(SUM(IF(ISNUMBER(D98:D102),D98:D102,SUMIF(codes[code],D98:D102,codes[calcul_HS])))+SUM(COUNTIF(JF,$C98:$C102))*JFHS,sem)</f>
        <v>0</v>
      </c>
      <c r="E104" s="41">
        <f t="array" ref="E104">MIN(SUM(IF(ISNUMBER(E98:E102),E98:E102,SUMIF(codes[code],E98:E102,codes[calcul_HS])))+SUM(COUNTIF(JF,$C98:$C102))*JFHS,sem)</f>
        <v>0</v>
      </c>
      <c r="F104" s="41">
        <f t="array" ref="F104">MIN(SUM(IF(ISNUMBER(F98:F102),F98:F102,SUMIF(codes[code],F98:F102,codes[calcul_HS])))+SUM(COUNTIF(JF,$C98:$C102))*JFHS,sem)</f>
        <v>0</v>
      </c>
      <c r="G104" s="41">
        <f t="array" ref="G104">MIN(SUM(IF(ISNUMBER(G98:G102),G98:G102,SUMIF(codes[code],G98:G102,codes[calcul_HS])))+SUM(COUNTIF(JF,$C98:$C102))*JFHS,sem)</f>
        <v>0</v>
      </c>
      <c r="H104" s="41">
        <f t="array" ref="H104">MIN(SUM(IF(ISNUMBER(H98:H102),H98:H102,SUMIF(codes[code],H98:H102,codes[calcul_HS])))+SUM(COUNTIF(JF,$C98:$C102))*JFHS,sem)</f>
        <v>0</v>
      </c>
      <c r="I104" s="41">
        <f t="array" ref="I104">MIN(SUM(IF(ISNUMBER(I98:I102),I98:I102,SUMIF(codes[code],I98:I102,codes[calcul_HS])))+SUM(COUNTIF(JF,$C98:$C102))*JFHS,sem)</f>
        <v>0</v>
      </c>
      <c r="J104" s="41">
        <f t="array" ref="J104">MIN(SUM(IF(ISNUMBER(J98:J102),J98:J102,SUMIF(codes[code],J98:J102,codes[calcul_HS])))+SUM(COUNTIF(JF,$C98:$C102))*JFHS,sem)</f>
        <v>0</v>
      </c>
      <c r="K104" s="41">
        <f t="array" ref="K104">MIN(SUM(IF(ISNUMBER(K98:K102),K98:K102,SUMIF(codes[code],K98:K102,codes[calcul_HS])))+SUM(COUNTIF(JF,$C98:$C102))*JFHS,sem)</f>
        <v>0</v>
      </c>
      <c r="L104" s="41">
        <f t="array" ref="L104">MIN(SUM(IF(ISNUMBER(L98:L102),L98:L102,SUMIF(codes[code],L98:L102,codes[calcul_HS])))+SUM(COUNTIF(JF,$C98:$C102))*JFHS,sem)</f>
        <v>0</v>
      </c>
      <c r="M104" s="41">
        <f t="array" ref="M104">MIN(SUM(IF(ISNUMBER(M98:M102),M98:M102,SUMIF(codes[code],M98:M102,codes[calcul_HS])))+SUM(COUNTIF(JF,$C98:$C102))*JFHS,sem)</f>
        <v>0</v>
      </c>
      <c r="N104" s="41">
        <f t="array" ref="N104">MIN(SUM(IF(ISNUMBER(N98:N102),N98:N102,SUMIF(codes[code],N98:N102,codes[calcul_HS])))+SUM(COUNTIF(JF,$C98:$C102))*JFHS,sem)</f>
        <v>0</v>
      </c>
      <c r="O104" s="41">
        <f t="array" ref="O104">MIN(SUM(IF(ISNUMBER(O98:O102),O98:O102,SUMIF(codes[code],O98:O102,codes[calcul_HS])))+SUM(COUNTIF(JF,$C98:$C102))*JFHS,sem)</f>
        <v>0</v>
      </c>
      <c r="P104" s="41">
        <f t="array" ref="P104">MIN(SUM(IF(ISNUMBER(P98:P102),P98:P102,SUMIF(codes[code],P98:P102,codes[calcul_HS])))+SUM(COUNTIF(JF,$C98:$C102))*JFHS,sem)</f>
        <v>0</v>
      </c>
      <c r="Q104" s="41">
        <f t="array" ref="Q104">MIN(SUM(IF(ISNUMBER(Q98:Q102),Q98:Q102,SUMIF(codes[code],Q98:Q102,codes[calcul_HS])))+SUM(COUNTIF(JF,$C98:$C102))*JFHS,sem)</f>
        <v>0</v>
      </c>
      <c r="R104" s="41">
        <f t="array" ref="R104">MIN(SUM(IF(ISNUMBER(R98:R102),R98:R102,SUMIF(codes[code],R98:R102,codes[calcul_HS])))+SUM(COUNTIF(JF,$C98:$C102))*JFHS,sem)</f>
        <v>0</v>
      </c>
      <c r="S104" s="49">
        <f t="shared" ref="S104:S105" si="25">SUM(D104:R104)</f>
        <v>0</v>
      </c>
    </row>
    <row r="105" spans="1:19" ht="13" thickBot="1" x14ac:dyDescent="0.3">
      <c r="A105" s="13">
        <f>IF(ISNUMBER(Tablo[[#This Row],[JOUR]]),DATE(YEAR(Tablo[[#This Row],[JOUR]]),MONTH(Tablo[[#This Row],[JOUR]])+1,0),A104)</f>
        <v>42825</v>
      </c>
      <c r="B105" s="14">
        <f>IF(ISNUMBER(Tablo[[#This Row],[JOUR]]),INT(MOD(INT((Tablo[[#This Row],[JOUR]]-2)/7)+3/5,52+5/28))+1,B104)</f>
        <v>13</v>
      </c>
      <c r="C105" s="36" t="s">
        <v>18</v>
      </c>
      <c r="D105" s="42">
        <f t="array" ref="D105">MAX(0,SUM(IF(ISNUMBER(D98:D102),D98:D102,SUMIF(codes[code],D98:D102,codes[calcul_HS])))+SUM(COUNTIF(JF,$C98:$C102))*JFHS-sem)</f>
        <v>0</v>
      </c>
      <c r="E105" s="42">
        <f t="array" ref="E105">MAX(0,SUM(IF(ISNUMBER(E98:E102),E98:E102,SUMIF(codes[code],E98:E102,codes[calcul_HS])))+SUM(COUNTIF(JF,$C98:$C102))*JFHS-sem)</f>
        <v>0</v>
      </c>
      <c r="F105" s="42">
        <f t="array" ref="F105">MAX(0,SUM(IF(ISNUMBER(F98:F102),F98:F102,SUMIF(codes[code],F98:F102,codes[calcul_HS])))+SUM(COUNTIF(JF,$C98:$C102))*JFHS-sem)</f>
        <v>0</v>
      </c>
      <c r="G105" s="42">
        <f t="array" ref="G105">MAX(0,SUM(IF(ISNUMBER(G98:G102),G98:G102,SUMIF(codes[code],G98:G102,codes[calcul_HS])))+SUM(COUNTIF(JF,$C98:$C102))*JFHS-sem)</f>
        <v>0</v>
      </c>
      <c r="H105" s="42">
        <f t="array" ref="H105">MAX(0,SUM(IF(ISNUMBER(H98:H102),H98:H102,SUMIF(codes[code],H98:H102,codes[calcul_HS])))+SUM(COUNTIF(JF,$C98:$C102))*JFHS-sem)</f>
        <v>0</v>
      </c>
      <c r="I105" s="42">
        <f t="array" ref="I105">MAX(0,SUM(IF(ISNUMBER(I98:I102),I98:I102,SUMIF(codes[code],I98:I102,codes[calcul_HS])))+SUM(COUNTIF(JF,$C98:$C102))*JFHS-sem)</f>
        <v>0</v>
      </c>
      <c r="J105" s="42">
        <f t="array" ref="J105">MAX(0,SUM(IF(ISNUMBER(J98:J102),J98:J102,SUMIF(codes[code],J98:J102,codes[calcul_HS])))+SUM(COUNTIF(JF,$C98:$C102))*JFHS-sem)</f>
        <v>0</v>
      </c>
      <c r="K105" s="42">
        <f t="array" ref="K105">MAX(0,SUM(IF(ISNUMBER(K98:K102),K98:K102,SUMIF(codes[code],K98:K102,codes[calcul_HS])))+SUM(COUNTIF(JF,$C98:$C102))*JFHS-sem)</f>
        <v>0</v>
      </c>
      <c r="L105" s="42">
        <f t="array" ref="L105">MAX(0,SUM(IF(ISNUMBER(L98:L102),L98:L102,SUMIF(codes[code],L98:L102,codes[calcul_HS])))+SUM(COUNTIF(JF,$C98:$C102))*JFHS-sem)</f>
        <v>0</v>
      </c>
      <c r="M105" s="42">
        <f t="array" ref="M105">MAX(0,SUM(IF(ISNUMBER(M98:M102),M98:M102,SUMIF(codes[code],M98:M102,codes[calcul_HS])))+SUM(COUNTIF(JF,$C98:$C102))*JFHS-sem)</f>
        <v>0</v>
      </c>
      <c r="N105" s="42">
        <f t="array" ref="N105">MAX(0,SUM(IF(ISNUMBER(N98:N102),N98:N102,SUMIF(codes[code],N98:N102,codes[calcul_HS])))+SUM(COUNTIF(JF,$C98:$C102))*JFHS-sem)</f>
        <v>0</v>
      </c>
      <c r="O105" s="42">
        <f t="array" ref="O105">MAX(0,SUM(IF(ISNUMBER(O98:O102),O98:O102,SUMIF(codes[code],O98:O102,codes[calcul_HS])))+SUM(COUNTIF(JF,$C98:$C102))*JFHS-sem)</f>
        <v>0</v>
      </c>
      <c r="P105" s="42">
        <f t="array" ref="P105">MAX(0,SUM(IF(ISNUMBER(P98:P102),P98:P102,SUMIF(codes[code],P98:P102,codes[calcul_HS])))+SUM(COUNTIF(JF,$C98:$C102))*JFHS-sem)</f>
        <v>0</v>
      </c>
      <c r="Q105" s="42">
        <f t="array" ref="Q105">MAX(0,SUM(IF(ISNUMBER(Q98:Q102),Q98:Q102,SUMIF(codes[code],Q98:Q102,codes[calcul_HS])))+SUM(COUNTIF(JF,$C98:$C102))*JFHS-sem)</f>
        <v>0</v>
      </c>
      <c r="R105" s="42">
        <f t="array" ref="R105">MAX(0,SUM(IF(ISNUMBER(R98:R102),R98:R102,SUMIF(codes[code],R98:R102,codes[calcul_HS])))+SUM(COUNTIF(JF,$C98:$C102))*JFHS-sem)</f>
        <v>0</v>
      </c>
      <c r="S105" s="50">
        <f t="shared" si="25"/>
        <v>0</v>
      </c>
    </row>
    <row r="106" spans="1:19" x14ac:dyDescent="0.25">
      <c r="A106" s="9">
        <f>IF(ISNUMBER(Tablo[[#This Row],[JOUR]]),DATE(YEAR(Tablo[[#This Row],[JOUR]]),MONTH(Tablo[[#This Row],[JOUR]])+1,0),A105)</f>
        <v>42855</v>
      </c>
      <c r="B106" s="10">
        <f>IF(ISNUMBER(Tablo[[#This Row],[JOUR]]),INT(MOD(INT((Tablo[[#This Row],[JOUR]]-2)/7)+3/5,52+5/28))+1,B105)</f>
        <v>14</v>
      </c>
      <c r="C106" s="34">
        <f>C98+7</f>
        <v>42828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37"/>
    </row>
    <row r="107" spans="1:19" x14ac:dyDescent="0.25">
      <c r="A107" s="11">
        <f>IF(ISNUMBER(Tablo[[#This Row],[JOUR]]),DATE(YEAR(Tablo[[#This Row],[JOUR]]),MONTH(Tablo[[#This Row],[JOUR]])+1,0),A106)</f>
        <v>42855</v>
      </c>
      <c r="B107" s="12">
        <f>IF(ISNUMBER(Tablo[[#This Row],[JOUR]]),INT(MOD(INT((Tablo[[#This Row],[JOUR]]-2)/7)+3/5,52+5/28))+1,B106)</f>
        <v>14</v>
      </c>
      <c r="C107" s="35">
        <f>C106+1</f>
        <v>42829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38"/>
    </row>
    <row r="108" spans="1:19" x14ac:dyDescent="0.25">
      <c r="A108" s="11">
        <f>IF(ISNUMBER(Tablo[[#This Row],[JOUR]]),DATE(YEAR(Tablo[[#This Row],[JOUR]]),MONTH(Tablo[[#This Row],[JOUR]])+1,0),A107)</f>
        <v>42855</v>
      </c>
      <c r="B108" s="12">
        <f>IF(ISNUMBER(Tablo[[#This Row],[JOUR]]),INT(MOD(INT((Tablo[[#This Row],[JOUR]]-2)/7)+3/5,52+5/28))+1,B107)</f>
        <v>14</v>
      </c>
      <c r="C108" s="35">
        <f t="shared" ref="C108:C110" si="26">C107+1</f>
        <v>42830</v>
      </c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38"/>
    </row>
    <row r="109" spans="1:19" x14ac:dyDescent="0.25">
      <c r="A109" s="11">
        <f>IF(ISNUMBER(Tablo[[#This Row],[JOUR]]),DATE(YEAR(Tablo[[#This Row],[JOUR]]),MONTH(Tablo[[#This Row],[JOUR]])+1,0),A108)</f>
        <v>42855</v>
      </c>
      <c r="B109" s="12">
        <f>IF(ISNUMBER(Tablo[[#This Row],[JOUR]]),INT(MOD(INT((Tablo[[#This Row],[JOUR]]-2)/7)+3/5,52+5/28))+1,B108)</f>
        <v>14</v>
      </c>
      <c r="C109" s="35">
        <f t="shared" si="26"/>
        <v>42831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38"/>
    </row>
    <row r="110" spans="1:19" x14ac:dyDescent="0.25">
      <c r="A110" s="11">
        <f>IF(ISNUMBER(Tablo[[#This Row],[JOUR]]),DATE(YEAR(Tablo[[#This Row],[JOUR]]),MONTH(Tablo[[#This Row],[JOUR]])+1,0),A109)</f>
        <v>42855</v>
      </c>
      <c r="B110" s="12">
        <f>IF(ISNUMBER(Tablo[[#This Row],[JOUR]]),INT(MOD(INT((Tablo[[#This Row],[JOUR]]-2)/7)+3/5,52+5/28))+1,B109)</f>
        <v>14</v>
      </c>
      <c r="C110" s="35">
        <f t="shared" si="26"/>
        <v>42832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38"/>
    </row>
    <row r="111" spans="1:19" x14ac:dyDescent="0.25">
      <c r="A111" s="11">
        <f>IF(ISNUMBER(Tablo[[#This Row],[JOUR]]),DATE(YEAR(Tablo[[#This Row],[JOUR]]),MONTH(Tablo[[#This Row],[JOUR]])+1,0),A110)</f>
        <v>42855</v>
      </c>
      <c r="B111" s="12">
        <f>IF(ISNUMBER(Tablo[[#This Row],[JOUR]]),INT(MOD(INT((Tablo[[#This Row],[JOUR]]-2)/7)+3/5,52+5/28))+1,B110)</f>
        <v>14</v>
      </c>
      <c r="C111" s="35" t="s">
        <v>16</v>
      </c>
      <c r="D111" s="41">
        <f t="array" ref="D111">SUM(IF(ISNUMBER(D106:D110),D106:D110,SUMIF(codes[code],D106:D110,codes[forfait])))+SUM(COUNTIF(JF,$C106:$C110))*JFHN</f>
        <v>0</v>
      </c>
      <c r="E111" s="41">
        <f t="array" ref="E111">SUM(IF(ISNUMBER(E106:E110),E106:E110,SUMIF(codes[code],E106:E110,codes[forfait])))+SUM(COUNTIF(JF,$C106:$C110))*JFHN</f>
        <v>0</v>
      </c>
      <c r="F111" s="41">
        <f t="array" ref="F111">SUM(IF(ISNUMBER(F106:F110),F106:F110,SUMIF(codes[code],F106:F110,codes[forfait])))+SUM(COUNTIF(JF,$C106:$C110))*JFHN</f>
        <v>0</v>
      </c>
      <c r="G111" s="41">
        <f t="array" ref="G111">SUM(IF(ISNUMBER(G106:G110),G106:G110,SUMIF(codes[code],G106:G110,codes[forfait])))+SUM(COUNTIF(JF,$C106:$C110))*JFHN</f>
        <v>0</v>
      </c>
      <c r="H111" s="41">
        <f t="array" ref="H111">SUM(IF(ISNUMBER(H106:H110),H106:H110,SUMIF(codes[code],H106:H110,codes[forfait])))+SUM(COUNTIF(JF,$C106:$C110))*JFHN</f>
        <v>0</v>
      </c>
      <c r="I111" s="41">
        <f t="array" ref="I111">SUM(IF(ISNUMBER(I106:I110),I106:I110,SUMIF(codes[code],I106:I110,codes[forfait])))+SUM(COUNTIF(JF,$C106:$C110))*JFHN</f>
        <v>0</v>
      </c>
      <c r="J111" s="41">
        <f t="array" ref="J111">SUM(IF(ISNUMBER(J106:J110),J106:J110,SUMIF(codes[code],J106:J110,codes[forfait])))+SUM(COUNTIF(JF,$C106:$C110))*JFHN</f>
        <v>0</v>
      </c>
      <c r="K111" s="41">
        <f t="array" ref="K111">SUM(IF(ISNUMBER(K106:K110),K106:K110,SUMIF(codes[code],K106:K110,codes[forfait])))+SUM(COUNTIF(JF,$C106:$C110))*JFHN</f>
        <v>0</v>
      </c>
      <c r="L111" s="41">
        <f t="array" ref="L111">SUM(IF(ISNUMBER(L106:L110),L106:L110,SUMIF(codes[code],L106:L110,codes[forfait])))+SUM(COUNTIF(JF,$C106:$C110))*JFHN</f>
        <v>0</v>
      </c>
      <c r="M111" s="41">
        <f t="array" ref="M111">SUM(IF(ISNUMBER(M106:M110),M106:M110,SUMIF(codes[code],M106:M110,codes[forfait])))+SUM(COUNTIF(JF,$C106:$C110))*JFHN</f>
        <v>0</v>
      </c>
      <c r="N111" s="41">
        <f t="array" ref="N111">SUM(IF(ISNUMBER(N106:N110),N106:N110,SUMIF(codes[code],N106:N110,codes[forfait])))+SUM(COUNTIF(JF,$C106:$C110))*JFHN</f>
        <v>0</v>
      </c>
      <c r="O111" s="41">
        <f t="array" ref="O111">SUM(IF(ISNUMBER(O106:O110),O106:O110,SUMIF(codes[code],O106:O110,codes[forfait])))+SUM(COUNTIF(JF,$C106:$C110))*JFHN</f>
        <v>0</v>
      </c>
      <c r="P111" s="41">
        <f t="array" ref="P111">SUM(IF(ISNUMBER(P106:P110),P106:P110,SUMIF(codes[code],P106:P110,codes[forfait])))+SUM(COUNTIF(JF,$C106:$C110))*JFHN</f>
        <v>0</v>
      </c>
      <c r="Q111" s="41">
        <f t="array" ref="Q111">SUM(IF(ISNUMBER(Q106:Q110),Q106:Q110,SUMIF(codes[code],Q106:Q110,codes[forfait])))+SUM(COUNTIF(JF,$C106:$C110))*JFHN</f>
        <v>0</v>
      </c>
      <c r="R111" s="41">
        <f t="array" ref="R111">SUM(IF(ISNUMBER(R106:R110),R106:R110,SUMIF(codes[code],R106:R110,codes[forfait])))+SUM(COUNTIF(JF,$C106:$C110))*JFHN</f>
        <v>0</v>
      </c>
      <c r="S111" s="49">
        <f>SUM(D111:R111)</f>
        <v>0</v>
      </c>
    </row>
    <row r="112" spans="1:19" x14ac:dyDescent="0.25">
      <c r="A112" s="11">
        <f>IF(ISNUMBER(Tablo[[#This Row],[JOUR]]),DATE(YEAR(Tablo[[#This Row],[JOUR]]),MONTH(Tablo[[#This Row],[JOUR]])+1,0),A111)</f>
        <v>42855</v>
      </c>
      <c r="B112" s="12">
        <f>IF(ISNUMBER(Tablo[[#This Row],[JOUR]]),INT(MOD(INT((Tablo[[#This Row],[JOUR]]-2)/7)+3/5,52+5/28))+1,B111)</f>
        <v>14</v>
      </c>
      <c r="C112" s="35" t="s">
        <v>17</v>
      </c>
      <c r="D112" s="41">
        <f t="array" ref="D112">MIN(SUM(IF(ISNUMBER(D106:D110),D106:D110,SUMIF(codes[code],D106:D110,codes[calcul_HS])))+SUM(COUNTIF(JF,$C106:$C110))*JFHS,sem)</f>
        <v>0</v>
      </c>
      <c r="E112" s="41">
        <f t="array" ref="E112">MIN(SUM(IF(ISNUMBER(E106:E110),E106:E110,SUMIF(codes[code],E106:E110,codes[calcul_HS])))+SUM(COUNTIF(JF,$C106:$C110))*JFHS,sem)</f>
        <v>0</v>
      </c>
      <c r="F112" s="41">
        <f t="array" ref="F112">MIN(SUM(IF(ISNUMBER(F106:F110),F106:F110,SUMIF(codes[code],F106:F110,codes[calcul_HS])))+SUM(COUNTIF(JF,$C106:$C110))*JFHS,sem)</f>
        <v>0</v>
      </c>
      <c r="G112" s="41">
        <f t="array" ref="G112">MIN(SUM(IF(ISNUMBER(G106:G110),G106:G110,SUMIF(codes[code],G106:G110,codes[calcul_HS])))+SUM(COUNTIF(JF,$C106:$C110))*JFHS,sem)</f>
        <v>0</v>
      </c>
      <c r="H112" s="41">
        <f t="array" ref="H112">MIN(SUM(IF(ISNUMBER(H106:H110),H106:H110,SUMIF(codes[code],H106:H110,codes[calcul_HS])))+SUM(COUNTIF(JF,$C106:$C110))*JFHS,sem)</f>
        <v>0</v>
      </c>
      <c r="I112" s="41">
        <f t="array" ref="I112">MIN(SUM(IF(ISNUMBER(I106:I110),I106:I110,SUMIF(codes[code],I106:I110,codes[calcul_HS])))+SUM(COUNTIF(JF,$C106:$C110))*JFHS,sem)</f>
        <v>0</v>
      </c>
      <c r="J112" s="41">
        <f t="array" ref="J112">MIN(SUM(IF(ISNUMBER(J106:J110),J106:J110,SUMIF(codes[code],J106:J110,codes[calcul_HS])))+SUM(COUNTIF(JF,$C106:$C110))*JFHS,sem)</f>
        <v>0</v>
      </c>
      <c r="K112" s="41">
        <f t="array" ref="K112">MIN(SUM(IF(ISNUMBER(K106:K110),K106:K110,SUMIF(codes[code],K106:K110,codes[calcul_HS])))+SUM(COUNTIF(JF,$C106:$C110))*JFHS,sem)</f>
        <v>0</v>
      </c>
      <c r="L112" s="41">
        <f t="array" ref="L112">MIN(SUM(IF(ISNUMBER(L106:L110),L106:L110,SUMIF(codes[code],L106:L110,codes[calcul_HS])))+SUM(COUNTIF(JF,$C106:$C110))*JFHS,sem)</f>
        <v>0</v>
      </c>
      <c r="M112" s="41">
        <f t="array" ref="M112">MIN(SUM(IF(ISNUMBER(M106:M110),M106:M110,SUMIF(codes[code],M106:M110,codes[calcul_HS])))+SUM(COUNTIF(JF,$C106:$C110))*JFHS,sem)</f>
        <v>0</v>
      </c>
      <c r="N112" s="41">
        <f t="array" ref="N112">MIN(SUM(IF(ISNUMBER(N106:N110),N106:N110,SUMIF(codes[code],N106:N110,codes[calcul_HS])))+SUM(COUNTIF(JF,$C106:$C110))*JFHS,sem)</f>
        <v>0</v>
      </c>
      <c r="O112" s="41">
        <f t="array" ref="O112">MIN(SUM(IF(ISNUMBER(O106:O110),O106:O110,SUMIF(codes[code],O106:O110,codes[calcul_HS])))+SUM(COUNTIF(JF,$C106:$C110))*JFHS,sem)</f>
        <v>0</v>
      </c>
      <c r="P112" s="41">
        <f t="array" ref="P112">MIN(SUM(IF(ISNUMBER(P106:P110),P106:P110,SUMIF(codes[code],P106:P110,codes[calcul_HS])))+SUM(COUNTIF(JF,$C106:$C110))*JFHS,sem)</f>
        <v>0</v>
      </c>
      <c r="Q112" s="41">
        <f t="array" ref="Q112">MIN(SUM(IF(ISNUMBER(Q106:Q110),Q106:Q110,SUMIF(codes[code],Q106:Q110,codes[calcul_HS])))+SUM(COUNTIF(JF,$C106:$C110))*JFHS,sem)</f>
        <v>0</v>
      </c>
      <c r="R112" s="41">
        <f t="array" ref="R112">MIN(SUM(IF(ISNUMBER(R106:R110),R106:R110,SUMIF(codes[code],R106:R110,codes[calcul_HS])))+SUM(COUNTIF(JF,$C106:$C110))*JFHS,sem)</f>
        <v>0</v>
      </c>
      <c r="S112" s="49">
        <f t="shared" ref="S112:S113" si="27">SUM(D112:R112)</f>
        <v>0</v>
      </c>
    </row>
    <row r="113" spans="1:19" ht="13" thickBot="1" x14ac:dyDescent="0.3">
      <c r="A113" s="13">
        <f>IF(ISNUMBER(Tablo[[#This Row],[JOUR]]),DATE(YEAR(Tablo[[#This Row],[JOUR]]),MONTH(Tablo[[#This Row],[JOUR]])+1,0),A112)</f>
        <v>42855</v>
      </c>
      <c r="B113" s="14">
        <f>IF(ISNUMBER(Tablo[[#This Row],[JOUR]]),INT(MOD(INT((Tablo[[#This Row],[JOUR]]-2)/7)+3/5,52+5/28))+1,B112)</f>
        <v>14</v>
      </c>
      <c r="C113" s="36" t="s">
        <v>18</v>
      </c>
      <c r="D113" s="42">
        <f t="array" ref="D113">MAX(0,SUM(IF(ISNUMBER(D106:D110),D106:D110,SUMIF(codes[code],D106:D110,codes[calcul_HS])))+SUM(COUNTIF(JF,$C106:$C110))*JFHS-sem)</f>
        <v>0</v>
      </c>
      <c r="E113" s="42">
        <f t="array" ref="E113">MAX(0,SUM(IF(ISNUMBER(E106:E110),E106:E110,SUMIF(codes[code],E106:E110,codes[calcul_HS])))+SUM(COUNTIF(JF,$C106:$C110))*JFHS-sem)</f>
        <v>0</v>
      </c>
      <c r="F113" s="42">
        <f t="array" ref="F113">MAX(0,SUM(IF(ISNUMBER(F106:F110),F106:F110,SUMIF(codes[code],F106:F110,codes[calcul_HS])))+SUM(COUNTIF(JF,$C106:$C110))*JFHS-sem)</f>
        <v>0</v>
      </c>
      <c r="G113" s="42">
        <f t="array" ref="G113">MAX(0,SUM(IF(ISNUMBER(G106:G110),G106:G110,SUMIF(codes[code],G106:G110,codes[calcul_HS])))+SUM(COUNTIF(JF,$C106:$C110))*JFHS-sem)</f>
        <v>0</v>
      </c>
      <c r="H113" s="42">
        <f t="array" ref="H113">MAX(0,SUM(IF(ISNUMBER(H106:H110),H106:H110,SUMIF(codes[code],H106:H110,codes[calcul_HS])))+SUM(COUNTIF(JF,$C106:$C110))*JFHS-sem)</f>
        <v>0</v>
      </c>
      <c r="I113" s="42">
        <f t="array" ref="I113">MAX(0,SUM(IF(ISNUMBER(I106:I110),I106:I110,SUMIF(codes[code],I106:I110,codes[calcul_HS])))+SUM(COUNTIF(JF,$C106:$C110))*JFHS-sem)</f>
        <v>0</v>
      </c>
      <c r="J113" s="42">
        <f t="array" ref="J113">MAX(0,SUM(IF(ISNUMBER(J106:J110),J106:J110,SUMIF(codes[code],J106:J110,codes[calcul_HS])))+SUM(COUNTIF(JF,$C106:$C110))*JFHS-sem)</f>
        <v>0</v>
      </c>
      <c r="K113" s="42">
        <f t="array" ref="K113">MAX(0,SUM(IF(ISNUMBER(K106:K110),K106:K110,SUMIF(codes[code],K106:K110,codes[calcul_HS])))+SUM(COUNTIF(JF,$C106:$C110))*JFHS-sem)</f>
        <v>0</v>
      </c>
      <c r="L113" s="42">
        <f t="array" ref="L113">MAX(0,SUM(IF(ISNUMBER(L106:L110),L106:L110,SUMIF(codes[code],L106:L110,codes[calcul_HS])))+SUM(COUNTIF(JF,$C106:$C110))*JFHS-sem)</f>
        <v>0</v>
      </c>
      <c r="M113" s="42">
        <f t="array" ref="M113">MAX(0,SUM(IF(ISNUMBER(M106:M110),M106:M110,SUMIF(codes[code],M106:M110,codes[calcul_HS])))+SUM(COUNTIF(JF,$C106:$C110))*JFHS-sem)</f>
        <v>0</v>
      </c>
      <c r="N113" s="42">
        <f t="array" ref="N113">MAX(0,SUM(IF(ISNUMBER(N106:N110),N106:N110,SUMIF(codes[code],N106:N110,codes[calcul_HS])))+SUM(COUNTIF(JF,$C106:$C110))*JFHS-sem)</f>
        <v>0</v>
      </c>
      <c r="O113" s="42">
        <f t="array" ref="O113">MAX(0,SUM(IF(ISNUMBER(O106:O110),O106:O110,SUMIF(codes[code],O106:O110,codes[calcul_HS])))+SUM(COUNTIF(JF,$C106:$C110))*JFHS-sem)</f>
        <v>0</v>
      </c>
      <c r="P113" s="42">
        <f t="array" ref="P113">MAX(0,SUM(IF(ISNUMBER(P106:P110),P106:P110,SUMIF(codes[code],P106:P110,codes[calcul_HS])))+SUM(COUNTIF(JF,$C106:$C110))*JFHS-sem)</f>
        <v>0</v>
      </c>
      <c r="Q113" s="42">
        <f t="array" ref="Q113">MAX(0,SUM(IF(ISNUMBER(Q106:Q110),Q106:Q110,SUMIF(codes[code],Q106:Q110,codes[calcul_HS])))+SUM(COUNTIF(JF,$C106:$C110))*JFHS-sem)</f>
        <v>0</v>
      </c>
      <c r="R113" s="42">
        <f t="array" ref="R113">MAX(0,SUM(IF(ISNUMBER(R106:R110),R106:R110,SUMIF(codes[code],R106:R110,codes[calcul_HS])))+SUM(COUNTIF(JF,$C106:$C110))*JFHS-sem)</f>
        <v>0</v>
      </c>
      <c r="S113" s="50">
        <f t="shared" si="27"/>
        <v>0</v>
      </c>
    </row>
    <row r="114" spans="1:19" x14ac:dyDescent="0.25">
      <c r="A114" s="9">
        <f>IF(ISNUMBER(Tablo[[#This Row],[JOUR]]),DATE(YEAR(Tablo[[#This Row],[JOUR]]),MONTH(Tablo[[#This Row],[JOUR]])+1,0),A113)</f>
        <v>42855</v>
      </c>
      <c r="B114" s="10">
        <f>IF(ISNUMBER(Tablo[[#This Row],[JOUR]]),INT(MOD(INT((Tablo[[#This Row],[JOUR]]-2)/7)+3/5,52+5/28))+1,B113)</f>
        <v>15</v>
      </c>
      <c r="C114" s="34">
        <f>C106+7</f>
        <v>42835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37"/>
    </row>
    <row r="115" spans="1:19" x14ac:dyDescent="0.25">
      <c r="A115" s="11">
        <f>IF(ISNUMBER(Tablo[[#This Row],[JOUR]]),DATE(YEAR(Tablo[[#This Row],[JOUR]]),MONTH(Tablo[[#This Row],[JOUR]])+1,0),A114)</f>
        <v>42855</v>
      </c>
      <c r="B115" s="12">
        <f>IF(ISNUMBER(Tablo[[#This Row],[JOUR]]),INT(MOD(INT((Tablo[[#This Row],[JOUR]]-2)/7)+3/5,52+5/28))+1,B114)</f>
        <v>15</v>
      </c>
      <c r="C115" s="35">
        <f>C114+1</f>
        <v>42836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38"/>
    </row>
    <row r="116" spans="1:19" x14ac:dyDescent="0.25">
      <c r="A116" s="11">
        <f>IF(ISNUMBER(Tablo[[#This Row],[JOUR]]),DATE(YEAR(Tablo[[#This Row],[JOUR]]),MONTH(Tablo[[#This Row],[JOUR]])+1,0),A115)</f>
        <v>42855</v>
      </c>
      <c r="B116" s="12">
        <f>IF(ISNUMBER(Tablo[[#This Row],[JOUR]]),INT(MOD(INT((Tablo[[#This Row],[JOUR]]-2)/7)+3/5,52+5/28))+1,B115)</f>
        <v>15</v>
      </c>
      <c r="C116" s="35">
        <f t="shared" ref="C116:C118" si="28">C115+1</f>
        <v>42837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38"/>
    </row>
    <row r="117" spans="1:19" x14ac:dyDescent="0.25">
      <c r="A117" s="11">
        <f>IF(ISNUMBER(Tablo[[#This Row],[JOUR]]),DATE(YEAR(Tablo[[#This Row],[JOUR]]),MONTH(Tablo[[#This Row],[JOUR]])+1,0),A116)</f>
        <v>42855</v>
      </c>
      <c r="B117" s="12">
        <f>IF(ISNUMBER(Tablo[[#This Row],[JOUR]]),INT(MOD(INT((Tablo[[#This Row],[JOUR]]-2)/7)+3/5,52+5/28))+1,B116)</f>
        <v>15</v>
      </c>
      <c r="C117" s="35">
        <f t="shared" si="28"/>
        <v>42838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38"/>
    </row>
    <row r="118" spans="1:19" x14ac:dyDescent="0.25">
      <c r="A118" s="11">
        <f>IF(ISNUMBER(Tablo[[#This Row],[JOUR]]),DATE(YEAR(Tablo[[#This Row],[JOUR]]),MONTH(Tablo[[#This Row],[JOUR]])+1,0),A117)</f>
        <v>42855</v>
      </c>
      <c r="B118" s="12">
        <f>IF(ISNUMBER(Tablo[[#This Row],[JOUR]]),INT(MOD(INT((Tablo[[#This Row],[JOUR]]-2)/7)+3/5,52+5/28))+1,B117)</f>
        <v>15</v>
      </c>
      <c r="C118" s="35">
        <f t="shared" si="28"/>
        <v>42839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38"/>
    </row>
    <row r="119" spans="1:19" x14ac:dyDescent="0.25">
      <c r="A119" s="11">
        <f>IF(ISNUMBER(Tablo[[#This Row],[JOUR]]),DATE(YEAR(Tablo[[#This Row],[JOUR]]),MONTH(Tablo[[#This Row],[JOUR]])+1,0),A118)</f>
        <v>42855</v>
      </c>
      <c r="B119" s="12">
        <f>IF(ISNUMBER(Tablo[[#This Row],[JOUR]]),INT(MOD(INT((Tablo[[#This Row],[JOUR]]-2)/7)+3/5,52+5/28))+1,B118)</f>
        <v>15</v>
      </c>
      <c r="C119" s="35" t="s">
        <v>16</v>
      </c>
      <c r="D119" s="41">
        <f t="array" ref="D119">SUM(IF(ISNUMBER(D114:D118),D114:D118,SUMIF(codes[code],D114:D118,codes[forfait])))+SUM(COUNTIF(JF,$C114:$C118))*JFHN</f>
        <v>0</v>
      </c>
      <c r="E119" s="41">
        <f t="array" ref="E119">SUM(IF(ISNUMBER(E114:E118),E114:E118,SUMIF(codes[code],E114:E118,codes[forfait])))+SUM(COUNTIF(JF,$C114:$C118))*JFHN</f>
        <v>0</v>
      </c>
      <c r="F119" s="41">
        <f t="array" ref="F119">SUM(IF(ISNUMBER(F114:F118),F114:F118,SUMIF(codes[code],F114:F118,codes[forfait])))+SUM(COUNTIF(JF,$C114:$C118))*JFHN</f>
        <v>0</v>
      </c>
      <c r="G119" s="41">
        <f t="array" ref="G119">SUM(IF(ISNUMBER(G114:G118),G114:G118,SUMIF(codes[code],G114:G118,codes[forfait])))+SUM(COUNTIF(JF,$C114:$C118))*JFHN</f>
        <v>0</v>
      </c>
      <c r="H119" s="41">
        <f t="array" ref="H119">SUM(IF(ISNUMBER(H114:H118),H114:H118,SUMIF(codes[code],H114:H118,codes[forfait])))+SUM(COUNTIF(JF,$C114:$C118))*JFHN</f>
        <v>0</v>
      </c>
      <c r="I119" s="41">
        <f t="array" ref="I119">SUM(IF(ISNUMBER(I114:I118),I114:I118,SUMIF(codes[code],I114:I118,codes[forfait])))+SUM(COUNTIF(JF,$C114:$C118))*JFHN</f>
        <v>0</v>
      </c>
      <c r="J119" s="41">
        <f t="array" ref="J119">SUM(IF(ISNUMBER(J114:J118),J114:J118,SUMIF(codes[code],J114:J118,codes[forfait])))+SUM(COUNTIF(JF,$C114:$C118))*JFHN</f>
        <v>0</v>
      </c>
      <c r="K119" s="41">
        <f t="array" ref="K119">SUM(IF(ISNUMBER(K114:K118),K114:K118,SUMIF(codes[code],K114:K118,codes[forfait])))+SUM(COUNTIF(JF,$C114:$C118))*JFHN</f>
        <v>0</v>
      </c>
      <c r="L119" s="41">
        <f t="array" ref="L119">SUM(IF(ISNUMBER(L114:L118),L114:L118,SUMIF(codes[code],L114:L118,codes[forfait])))+SUM(COUNTIF(JF,$C114:$C118))*JFHN</f>
        <v>0</v>
      </c>
      <c r="M119" s="41">
        <f t="array" ref="M119">SUM(IF(ISNUMBER(M114:M118),M114:M118,SUMIF(codes[code],M114:M118,codes[forfait])))+SUM(COUNTIF(JF,$C114:$C118))*JFHN</f>
        <v>0</v>
      </c>
      <c r="N119" s="41">
        <f t="array" ref="N119">SUM(IF(ISNUMBER(N114:N118),N114:N118,SUMIF(codes[code],N114:N118,codes[forfait])))+SUM(COUNTIF(JF,$C114:$C118))*JFHN</f>
        <v>0</v>
      </c>
      <c r="O119" s="41">
        <f t="array" ref="O119">SUM(IF(ISNUMBER(O114:O118),O114:O118,SUMIF(codes[code],O114:O118,codes[forfait])))+SUM(COUNTIF(JF,$C114:$C118))*JFHN</f>
        <v>0</v>
      </c>
      <c r="P119" s="41">
        <f t="array" ref="P119">SUM(IF(ISNUMBER(P114:P118),P114:P118,SUMIF(codes[code],P114:P118,codes[forfait])))+SUM(COUNTIF(JF,$C114:$C118))*JFHN</f>
        <v>0</v>
      </c>
      <c r="Q119" s="41">
        <f t="array" ref="Q119">SUM(IF(ISNUMBER(Q114:Q118),Q114:Q118,SUMIF(codes[code],Q114:Q118,codes[forfait])))+SUM(COUNTIF(JF,$C114:$C118))*JFHN</f>
        <v>0</v>
      </c>
      <c r="R119" s="41">
        <f t="array" ref="R119">SUM(IF(ISNUMBER(R114:R118),R114:R118,SUMIF(codes[code],R114:R118,codes[forfait])))+SUM(COUNTIF(JF,$C114:$C118))*JFHN</f>
        <v>0</v>
      </c>
      <c r="S119" s="49">
        <f>SUM(D119:R119)</f>
        <v>0</v>
      </c>
    </row>
    <row r="120" spans="1:19" x14ac:dyDescent="0.25">
      <c r="A120" s="11">
        <f>IF(ISNUMBER(Tablo[[#This Row],[JOUR]]),DATE(YEAR(Tablo[[#This Row],[JOUR]]),MONTH(Tablo[[#This Row],[JOUR]])+1,0),A119)</f>
        <v>42855</v>
      </c>
      <c r="B120" s="12">
        <f>IF(ISNUMBER(Tablo[[#This Row],[JOUR]]),INT(MOD(INT((Tablo[[#This Row],[JOUR]]-2)/7)+3/5,52+5/28))+1,B119)</f>
        <v>15</v>
      </c>
      <c r="C120" s="35" t="s">
        <v>17</v>
      </c>
      <c r="D120" s="41">
        <f t="array" ref="D120">MIN(SUM(IF(ISNUMBER(D114:D118),D114:D118,SUMIF(codes[code],D114:D118,codes[calcul_HS])))+SUM(COUNTIF(JF,$C114:$C118))*JFHS,sem)</f>
        <v>0</v>
      </c>
      <c r="E120" s="41">
        <f t="array" ref="E120">MIN(SUM(IF(ISNUMBER(E114:E118),E114:E118,SUMIF(codes[code],E114:E118,codes[calcul_HS])))+SUM(COUNTIF(JF,$C114:$C118))*JFHS,sem)</f>
        <v>0</v>
      </c>
      <c r="F120" s="41">
        <f t="array" ref="F120">MIN(SUM(IF(ISNUMBER(F114:F118),F114:F118,SUMIF(codes[code],F114:F118,codes[calcul_HS])))+SUM(COUNTIF(JF,$C114:$C118))*JFHS,sem)</f>
        <v>0</v>
      </c>
      <c r="G120" s="41">
        <f t="array" ref="G120">MIN(SUM(IF(ISNUMBER(G114:G118),G114:G118,SUMIF(codes[code],G114:G118,codes[calcul_HS])))+SUM(COUNTIF(JF,$C114:$C118))*JFHS,sem)</f>
        <v>0</v>
      </c>
      <c r="H120" s="41">
        <f t="array" ref="H120">MIN(SUM(IF(ISNUMBER(H114:H118),H114:H118,SUMIF(codes[code],H114:H118,codes[calcul_HS])))+SUM(COUNTIF(JF,$C114:$C118))*JFHS,sem)</f>
        <v>0</v>
      </c>
      <c r="I120" s="41">
        <f t="array" ref="I120">MIN(SUM(IF(ISNUMBER(I114:I118),I114:I118,SUMIF(codes[code],I114:I118,codes[calcul_HS])))+SUM(COUNTIF(JF,$C114:$C118))*JFHS,sem)</f>
        <v>0</v>
      </c>
      <c r="J120" s="41">
        <f t="array" ref="J120">MIN(SUM(IF(ISNUMBER(J114:J118),J114:J118,SUMIF(codes[code],J114:J118,codes[calcul_HS])))+SUM(COUNTIF(JF,$C114:$C118))*JFHS,sem)</f>
        <v>0</v>
      </c>
      <c r="K120" s="41">
        <f t="array" ref="K120">MIN(SUM(IF(ISNUMBER(K114:K118),K114:K118,SUMIF(codes[code],K114:K118,codes[calcul_HS])))+SUM(COUNTIF(JF,$C114:$C118))*JFHS,sem)</f>
        <v>0</v>
      </c>
      <c r="L120" s="41">
        <f t="array" ref="L120">MIN(SUM(IF(ISNUMBER(L114:L118),L114:L118,SUMIF(codes[code],L114:L118,codes[calcul_HS])))+SUM(COUNTIF(JF,$C114:$C118))*JFHS,sem)</f>
        <v>0</v>
      </c>
      <c r="M120" s="41">
        <f t="array" ref="M120">MIN(SUM(IF(ISNUMBER(M114:M118),M114:M118,SUMIF(codes[code],M114:M118,codes[calcul_HS])))+SUM(COUNTIF(JF,$C114:$C118))*JFHS,sem)</f>
        <v>0</v>
      </c>
      <c r="N120" s="41">
        <f t="array" ref="N120">MIN(SUM(IF(ISNUMBER(N114:N118),N114:N118,SUMIF(codes[code],N114:N118,codes[calcul_HS])))+SUM(COUNTIF(JF,$C114:$C118))*JFHS,sem)</f>
        <v>0</v>
      </c>
      <c r="O120" s="41">
        <f t="array" ref="O120">MIN(SUM(IF(ISNUMBER(O114:O118),O114:O118,SUMIF(codes[code],O114:O118,codes[calcul_HS])))+SUM(COUNTIF(JF,$C114:$C118))*JFHS,sem)</f>
        <v>0</v>
      </c>
      <c r="P120" s="41">
        <f t="array" ref="P120">MIN(SUM(IF(ISNUMBER(P114:P118),P114:P118,SUMIF(codes[code],P114:P118,codes[calcul_HS])))+SUM(COUNTIF(JF,$C114:$C118))*JFHS,sem)</f>
        <v>0</v>
      </c>
      <c r="Q120" s="41">
        <f t="array" ref="Q120">MIN(SUM(IF(ISNUMBER(Q114:Q118),Q114:Q118,SUMIF(codes[code],Q114:Q118,codes[calcul_HS])))+SUM(COUNTIF(JF,$C114:$C118))*JFHS,sem)</f>
        <v>0</v>
      </c>
      <c r="R120" s="41">
        <f t="array" ref="R120">MIN(SUM(IF(ISNUMBER(R114:R118),R114:R118,SUMIF(codes[code],R114:R118,codes[calcul_HS])))+SUM(COUNTIF(JF,$C114:$C118))*JFHS,sem)</f>
        <v>0</v>
      </c>
      <c r="S120" s="49">
        <f t="shared" ref="S120:S121" si="29">SUM(D120:R120)</f>
        <v>0</v>
      </c>
    </row>
    <row r="121" spans="1:19" ht="13" thickBot="1" x14ac:dyDescent="0.3">
      <c r="A121" s="13">
        <f>IF(ISNUMBER(Tablo[[#This Row],[JOUR]]),DATE(YEAR(Tablo[[#This Row],[JOUR]]),MONTH(Tablo[[#This Row],[JOUR]])+1,0),A120)</f>
        <v>42855</v>
      </c>
      <c r="B121" s="14">
        <f>IF(ISNUMBER(Tablo[[#This Row],[JOUR]]),INT(MOD(INT((Tablo[[#This Row],[JOUR]]-2)/7)+3/5,52+5/28))+1,B120)</f>
        <v>15</v>
      </c>
      <c r="C121" s="36" t="s">
        <v>18</v>
      </c>
      <c r="D121" s="42">
        <f t="array" ref="D121">MAX(0,SUM(IF(ISNUMBER(D114:D118),D114:D118,SUMIF(codes[code],D114:D118,codes[calcul_HS])))+SUM(COUNTIF(JF,$C114:$C118))*JFHS-sem)</f>
        <v>0</v>
      </c>
      <c r="E121" s="42">
        <f t="array" ref="E121">MAX(0,SUM(IF(ISNUMBER(E114:E118),E114:E118,SUMIF(codes[code],E114:E118,codes[calcul_HS])))+SUM(COUNTIF(JF,$C114:$C118))*JFHS-sem)</f>
        <v>0</v>
      </c>
      <c r="F121" s="42">
        <f t="array" ref="F121">MAX(0,SUM(IF(ISNUMBER(F114:F118),F114:F118,SUMIF(codes[code],F114:F118,codes[calcul_HS])))+SUM(COUNTIF(JF,$C114:$C118))*JFHS-sem)</f>
        <v>0</v>
      </c>
      <c r="G121" s="42">
        <f t="array" ref="G121">MAX(0,SUM(IF(ISNUMBER(G114:G118),G114:G118,SUMIF(codes[code],G114:G118,codes[calcul_HS])))+SUM(COUNTIF(JF,$C114:$C118))*JFHS-sem)</f>
        <v>0</v>
      </c>
      <c r="H121" s="42">
        <f t="array" ref="H121">MAX(0,SUM(IF(ISNUMBER(H114:H118),H114:H118,SUMIF(codes[code],H114:H118,codes[calcul_HS])))+SUM(COUNTIF(JF,$C114:$C118))*JFHS-sem)</f>
        <v>0</v>
      </c>
      <c r="I121" s="42">
        <f t="array" ref="I121">MAX(0,SUM(IF(ISNUMBER(I114:I118),I114:I118,SUMIF(codes[code],I114:I118,codes[calcul_HS])))+SUM(COUNTIF(JF,$C114:$C118))*JFHS-sem)</f>
        <v>0</v>
      </c>
      <c r="J121" s="42">
        <f t="array" ref="J121">MAX(0,SUM(IF(ISNUMBER(J114:J118),J114:J118,SUMIF(codes[code],J114:J118,codes[calcul_HS])))+SUM(COUNTIF(JF,$C114:$C118))*JFHS-sem)</f>
        <v>0</v>
      </c>
      <c r="K121" s="42">
        <f t="array" ref="K121">MAX(0,SUM(IF(ISNUMBER(K114:K118),K114:K118,SUMIF(codes[code],K114:K118,codes[calcul_HS])))+SUM(COUNTIF(JF,$C114:$C118))*JFHS-sem)</f>
        <v>0</v>
      </c>
      <c r="L121" s="42">
        <f t="array" ref="L121">MAX(0,SUM(IF(ISNUMBER(L114:L118),L114:L118,SUMIF(codes[code],L114:L118,codes[calcul_HS])))+SUM(COUNTIF(JF,$C114:$C118))*JFHS-sem)</f>
        <v>0</v>
      </c>
      <c r="M121" s="42">
        <f t="array" ref="M121">MAX(0,SUM(IF(ISNUMBER(M114:M118),M114:M118,SUMIF(codes[code],M114:M118,codes[calcul_HS])))+SUM(COUNTIF(JF,$C114:$C118))*JFHS-sem)</f>
        <v>0</v>
      </c>
      <c r="N121" s="42">
        <f t="array" ref="N121">MAX(0,SUM(IF(ISNUMBER(N114:N118),N114:N118,SUMIF(codes[code],N114:N118,codes[calcul_HS])))+SUM(COUNTIF(JF,$C114:$C118))*JFHS-sem)</f>
        <v>0</v>
      </c>
      <c r="O121" s="42">
        <f t="array" ref="O121">MAX(0,SUM(IF(ISNUMBER(O114:O118),O114:O118,SUMIF(codes[code],O114:O118,codes[calcul_HS])))+SUM(COUNTIF(JF,$C114:$C118))*JFHS-sem)</f>
        <v>0</v>
      </c>
      <c r="P121" s="42">
        <f t="array" ref="P121">MAX(0,SUM(IF(ISNUMBER(P114:P118),P114:P118,SUMIF(codes[code],P114:P118,codes[calcul_HS])))+SUM(COUNTIF(JF,$C114:$C118))*JFHS-sem)</f>
        <v>0</v>
      </c>
      <c r="Q121" s="42">
        <f t="array" ref="Q121">MAX(0,SUM(IF(ISNUMBER(Q114:Q118),Q114:Q118,SUMIF(codes[code],Q114:Q118,codes[calcul_HS])))+SUM(COUNTIF(JF,$C114:$C118))*JFHS-sem)</f>
        <v>0</v>
      </c>
      <c r="R121" s="42">
        <f t="array" ref="R121">MAX(0,SUM(IF(ISNUMBER(R114:R118),R114:R118,SUMIF(codes[code],R114:R118,codes[calcul_HS])))+SUM(COUNTIF(JF,$C114:$C118))*JFHS-sem)</f>
        <v>0</v>
      </c>
      <c r="S121" s="50">
        <f t="shared" si="29"/>
        <v>0</v>
      </c>
    </row>
    <row r="122" spans="1:19" x14ac:dyDescent="0.25">
      <c r="A122" s="9">
        <f>IF(ISNUMBER(Tablo[[#This Row],[JOUR]]),DATE(YEAR(Tablo[[#This Row],[JOUR]]),MONTH(Tablo[[#This Row],[JOUR]])+1,0),A121)</f>
        <v>42855</v>
      </c>
      <c r="B122" s="10">
        <f>IF(ISNUMBER(Tablo[[#This Row],[JOUR]]),INT(MOD(INT((Tablo[[#This Row],[JOUR]]-2)/7)+3/5,52+5/28))+1,B121)</f>
        <v>16</v>
      </c>
      <c r="C122" s="34">
        <f>C114+7</f>
        <v>42842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37"/>
    </row>
    <row r="123" spans="1:19" x14ac:dyDescent="0.25">
      <c r="A123" s="11">
        <f>IF(ISNUMBER(Tablo[[#This Row],[JOUR]]),DATE(YEAR(Tablo[[#This Row],[JOUR]]),MONTH(Tablo[[#This Row],[JOUR]])+1,0),A122)</f>
        <v>42855</v>
      </c>
      <c r="B123" s="12">
        <f>IF(ISNUMBER(Tablo[[#This Row],[JOUR]]),INT(MOD(INT((Tablo[[#This Row],[JOUR]]-2)/7)+3/5,52+5/28))+1,B122)</f>
        <v>16</v>
      </c>
      <c r="C123" s="35">
        <f>C122+1</f>
        <v>42843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38"/>
    </row>
    <row r="124" spans="1:19" x14ac:dyDescent="0.25">
      <c r="A124" s="11">
        <f>IF(ISNUMBER(Tablo[[#This Row],[JOUR]]),DATE(YEAR(Tablo[[#This Row],[JOUR]]),MONTH(Tablo[[#This Row],[JOUR]])+1,0),A123)</f>
        <v>42855</v>
      </c>
      <c r="B124" s="12">
        <f>IF(ISNUMBER(Tablo[[#This Row],[JOUR]]),INT(MOD(INT((Tablo[[#This Row],[JOUR]]-2)/7)+3/5,52+5/28))+1,B123)</f>
        <v>16</v>
      </c>
      <c r="C124" s="35">
        <f t="shared" ref="C124:C126" si="30">C123+1</f>
        <v>42844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38"/>
    </row>
    <row r="125" spans="1:19" x14ac:dyDescent="0.25">
      <c r="A125" s="11">
        <f>IF(ISNUMBER(Tablo[[#This Row],[JOUR]]),DATE(YEAR(Tablo[[#This Row],[JOUR]]),MONTH(Tablo[[#This Row],[JOUR]])+1,0),A124)</f>
        <v>42855</v>
      </c>
      <c r="B125" s="12">
        <f>IF(ISNUMBER(Tablo[[#This Row],[JOUR]]),INT(MOD(INT((Tablo[[#This Row],[JOUR]]-2)/7)+3/5,52+5/28))+1,B124)</f>
        <v>16</v>
      </c>
      <c r="C125" s="35">
        <f t="shared" si="30"/>
        <v>42845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38"/>
    </row>
    <row r="126" spans="1:19" x14ac:dyDescent="0.25">
      <c r="A126" s="11">
        <f>IF(ISNUMBER(Tablo[[#This Row],[JOUR]]),DATE(YEAR(Tablo[[#This Row],[JOUR]]),MONTH(Tablo[[#This Row],[JOUR]])+1,0),A125)</f>
        <v>42855</v>
      </c>
      <c r="B126" s="12">
        <f>IF(ISNUMBER(Tablo[[#This Row],[JOUR]]),INT(MOD(INT((Tablo[[#This Row],[JOUR]]-2)/7)+3/5,52+5/28))+1,B125)</f>
        <v>16</v>
      </c>
      <c r="C126" s="35">
        <f t="shared" si="30"/>
        <v>42846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38"/>
    </row>
    <row r="127" spans="1:19" x14ac:dyDescent="0.25">
      <c r="A127" s="11">
        <f>IF(ISNUMBER(Tablo[[#This Row],[JOUR]]),DATE(YEAR(Tablo[[#This Row],[JOUR]]),MONTH(Tablo[[#This Row],[JOUR]])+1,0),A126)</f>
        <v>42855</v>
      </c>
      <c r="B127" s="12">
        <f>IF(ISNUMBER(Tablo[[#This Row],[JOUR]]),INT(MOD(INT((Tablo[[#This Row],[JOUR]]-2)/7)+3/5,52+5/28))+1,B126)</f>
        <v>16</v>
      </c>
      <c r="C127" s="35" t="s">
        <v>16</v>
      </c>
      <c r="D127" s="41">
        <f t="array" ref="D127">SUM(IF(ISNUMBER(D122:D126),D122:D126,SUMIF(codes[code],D122:D126,codes[forfait])))+SUM(COUNTIF(JF,$C122:$C126))*JFHN</f>
        <v>7</v>
      </c>
      <c r="E127" s="41">
        <f t="array" ref="E127">SUM(IF(ISNUMBER(E122:E126),E122:E126,SUMIF(codes[code],E122:E126,codes[forfait])))+SUM(COUNTIF(JF,$C122:$C126))*JFHN</f>
        <v>7</v>
      </c>
      <c r="F127" s="41">
        <f t="array" ref="F127">SUM(IF(ISNUMBER(F122:F126),F122:F126,SUMIF(codes[code],F122:F126,codes[forfait])))+SUM(COUNTIF(JF,$C122:$C126))*JFHN</f>
        <v>7</v>
      </c>
      <c r="G127" s="41">
        <f t="array" ref="G127">SUM(IF(ISNUMBER(G122:G126),G122:G126,SUMIF(codes[code],G122:G126,codes[forfait])))+SUM(COUNTIF(JF,$C122:$C126))*JFHN</f>
        <v>7</v>
      </c>
      <c r="H127" s="41">
        <f t="array" ref="H127">SUM(IF(ISNUMBER(H122:H126),H122:H126,SUMIF(codes[code],H122:H126,codes[forfait])))+SUM(COUNTIF(JF,$C122:$C126))*JFHN</f>
        <v>7</v>
      </c>
      <c r="I127" s="41">
        <f t="array" ref="I127">SUM(IF(ISNUMBER(I122:I126),I122:I126,SUMIF(codes[code],I122:I126,codes[forfait])))+SUM(COUNTIF(JF,$C122:$C126))*JFHN</f>
        <v>7</v>
      </c>
      <c r="J127" s="41">
        <f t="array" ref="J127">SUM(IF(ISNUMBER(J122:J126),J122:J126,SUMIF(codes[code],J122:J126,codes[forfait])))+SUM(COUNTIF(JF,$C122:$C126))*JFHN</f>
        <v>7</v>
      </c>
      <c r="K127" s="41">
        <f t="array" ref="K127">SUM(IF(ISNUMBER(K122:K126),K122:K126,SUMIF(codes[code],K122:K126,codes[forfait])))+SUM(COUNTIF(JF,$C122:$C126))*JFHN</f>
        <v>7</v>
      </c>
      <c r="L127" s="41">
        <f t="array" ref="L127">SUM(IF(ISNUMBER(L122:L126),L122:L126,SUMIF(codes[code],L122:L126,codes[forfait])))+SUM(COUNTIF(JF,$C122:$C126))*JFHN</f>
        <v>7</v>
      </c>
      <c r="M127" s="41">
        <f t="array" ref="M127">SUM(IF(ISNUMBER(M122:M126),M122:M126,SUMIF(codes[code],M122:M126,codes[forfait])))+SUM(COUNTIF(JF,$C122:$C126))*JFHN</f>
        <v>7</v>
      </c>
      <c r="N127" s="41">
        <f t="array" ref="N127">SUM(IF(ISNUMBER(N122:N126),N122:N126,SUMIF(codes[code],N122:N126,codes[forfait])))+SUM(COUNTIF(JF,$C122:$C126))*JFHN</f>
        <v>7</v>
      </c>
      <c r="O127" s="41">
        <f t="array" ref="O127">SUM(IF(ISNUMBER(O122:O126),O122:O126,SUMIF(codes[code],O122:O126,codes[forfait])))+SUM(COUNTIF(JF,$C122:$C126))*JFHN</f>
        <v>7</v>
      </c>
      <c r="P127" s="41">
        <f t="array" ref="P127">SUM(IF(ISNUMBER(P122:P126),P122:P126,SUMIF(codes[code],P122:P126,codes[forfait])))+SUM(COUNTIF(JF,$C122:$C126))*JFHN</f>
        <v>7</v>
      </c>
      <c r="Q127" s="41">
        <f t="array" ref="Q127">SUM(IF(ISNUMBER(Q122:Q126),Q122:Q126,SUMIF(codes[code],Q122:Q126,codes[forfait])))+SUM(COUNTIF(JF,$C122:$C126))*JFHN</f>
        <v>7</v>
      </c>
      <c r="R127" s="41">
        <f t="array" ref="R127">SUM(IF(ISNUMBER(R122:R126),R122:R126,SUMIF(codes[code],R122:R126,codes[forfait])))+SUM(COUNTIF(JF,$C122:$C126))*JFHN</f>
        <v>7</v>
      </c>
      <c r="S127" s="49">
        <f>SUM(D127:R127)</f>
        <v>105</v>
      </c>
    </row>
    <row r="128" spans="1:19" x14ac:dyDescent="0.25">
      <c r="A128" s="11">
        <f>IF(ISNUMBER(Tablo[[#This Row],[JOUR]]),DATE(YEAR(Tablo[[#This Row],[JOUR]]),MONTH(Tablo[[#This Row],[JOUR]])+1,0),A127)</f>
        <v>42855</v>
      </c>
      <c r="B128" s="12">
        <f>IF(ISNUMBER(Tablo[[#This Row],[JOUR]]),INT(MOD(INT((Tablo[[#This Row],[JOUR]]-2)/7)+3/5,52+5/28))+1,B127)</f>
        <v>16</v>
      </c>
      <c r="C128" s="35" t="s">
        <v>17</v>
      </c>
      <c r="D128" s="41">
        <f t="array" ref="D128">MIN(SUM(IF(ISNUMBER(D122:D126),D122:D126,SUMIF(codes[code],D122:D126,codes[calcul_HS])))+SUM(COUNTIF(JF,$C122:$C126))*JFHS,sem)</f>
        <v>0</v>
      </c>
      <c r="E128" s="41">
        <f t="array" ref="E128">MIN(SUM(IF(ISNUMBER(E122:E126),E122:E126,SUMIF(codes[code],E122:E126,codes[calcul_HS])))+SUM(COUNTIF(JF,$C122:$C126))*JFHS,sem)</f>
        <v>0</v>
      </c>
      <c r="F128" s="41">
        <f t="array" ref="F128">MIN(SUM(IF(ISNUMBER(F122:F126),F122:F126,SUMIF(codes[code],F122:F126,codes[calcul_HS])))+SUM(COUNTIF(JF,$C122:$C126))*JFHS,sem)</f>
        <v>0</v>
      </c>
      <c r="G128" s="41">
        <f t="array" ref="G128">MIN(SUM(IF(ISNUMBER(G122:G126),G122:G126,SUMIF(codes[code],G122:G126,codes[calcul_HS])))+SUM(COUNTIF(JF,$C122:$C126))*JFHS,sem)</f>
        <v>0</v>
      </c>
      <c r="H128" s="41">
        <f t="array" ref="H128">MIN(SUM(IF(ISNUMBER(H122:H126),H122:H126,SUMIF(codes[code],H122:H126,codes[calcul_HS])))+SUM(COUNTIF(JF,$C122:$C126))*JFHS,sem)</f>
        <v>0</v>
      </c>
      <c r="I128" s="41">
        <f t="array" ref="I128">MIN(SUM(IF(ISNUMBER(I122:I126),I122:I126,SUMIF(codes[code],I122:I126,codes[calcul_HS])))+SUM(COUNTIF(JF,$C122:$C126))*JFHS,sem)</f>
        <v>0</v>
      </c>
      <c r="J128" s="41">
        <f t="array" ref="J128">MIN(SUM(IF(ISNUMBER(J122:J126),J122:J126,SUMIF(codes[code],J122:J126,codes[calcul_HS])))+SUM(COUNTIF(JF,$C122:$C126))*JFHS,sem)</f>
        <v>0</v>
      </c>
      <c r="K128" s="41">
        <f t="array" ref="K128">MIN(SUM(IF(ISNUMBER(K122:K126),K122:K126,SUMIF(codes[code],K122:K126,codes[calcul_HS])))+SUM(COUNTIF(JF,$C122:$C126))*JFHS,sem)</f>
        <v>0</v>
      </c>
      <c r="L128" s="41">
        <f t="array" ref="L128">MIN(SUM(IF(ISNUMBER(L122:L126),L122:L126,SUMIF(codes[code],L122:L126,codes[calcul_HS])))+SUM(COUNTIF(JF,$C122:$C126))*JFHS,sem)</f>
        <v>0</v>
      </c>
      <c r="M128" s="41">
        <f t="array" ref="M128">MIN(SUM(IF(ISNUMBER(M122:M126),M122:M126,SUMIF(codes[code],M122:M126,codes[calcul_HS])))+SUM(COUNTIF(JF,$C122:$C126))*JFHS,sem)</f>
        <v>0</v>
      </c>
      <c r="N128" s="41">
        <f t="array" ref="N128">MIN(SUM(IF(ISNUMBER(N122:N126),N122:N126,SUMIF(codes[code],N122:N126,codes[calcul_HS])))+SUM(COUNTIF(JF,$C122:$C126))*JFHS,sem)</f>
        <v>0</v>
      </c>
      <c r="O128" s="41">
        <f t="array" ref="O128">MIN(SUM(IF(ISNUMBER(O122:O126),O122:O126,SUMIF(codes[code],O122:O126,codes[calcul_HS])))+SUM(COUNTIF(JF,$C122:$C126))*JFHS,sem)</f>
        <v>0</v>
      </c>
      <c r="P128" s="41">
        <f t="array" ref="P128">MIN(SUM(IF(ISNUMBER(P122:P126),P122:P126,SUMIF(codes[code],P122:P126,codes[calcul_HS])))+SUM(COUNTIF(JF,$C122:$C126))*JFHS,sem)</f>
        <v>0</v>
      </c>
      <c r="Q128" s="41">
        <f t="array" ref="Q128">MIN(SUM(IF(ISNUMBER(Q122:Q126),Q122:Q126,SUMIF(codes[code],Q122:Q126,codes[calcul_HS])))+SUM(COUNTIF(JF,$C122:$C126))*JFHS,sem)</f>
        <v>0</v>
      </c>
      <c r="R128" s="41">
        <f t="array" ref="R128">MIN(SUM(IF(ISNUMBER(R122:R126),R122:R126,SUMIF(codes[code],R122:R126,codes[calcul_HS])))+SUM(COUNTIF(JF,$C122:$C126))*JFHS,sem)</f>
        <v>0</v>
      </c>
      <c r="S128" s="49">
        <f t="shared" ref="S128:S129" si="31">SUM(D128:R128)</f>
        <v>0</v>
      </c>
    </row>
    <row r="129" spans="1:19" ht="13" thickBot="1" x14ac:dyDescent="0.3">
      <c r="A129" s="13">
        <f>IF(ISNUMBER(Tablo[[#This Row],[JOUR]]),DATE(YEAR(Tablo[[#This Row],[JOUR]]),MONTH(Tablo[[#This Row],[JOUR]])+1,0),A128)</f>
        <v>42855</v>
      </c>
      <c r="B129" s="14">
        <f>IF(ISNUMBER(Tablo[[#This Row],[JOUR]]),INT(MOD(INT((Tablo[[#This Row],[JOUR]]-2)/7)+3/5,52+5/28))+1,B128)</f>
        <v>16</v>
      </c>
      <c r="C129" s="36" t="s">
        <v>18</v>
      </c>
      <c r="D129" s="42">
        <f t="array" ref="D129">MAX(0,SUM(IF(ISNUMBER(D122:D126),D122:D126,SUMIF(codes[code],D122:D126,codes[calcul_HS])))+SUM(COUNTIF(JF,$C122:$C126))*JFHS-sem)</f>
        <v>0</v>
      </c>
      <c r="E129" s="42">
        <f t="array" ref="E129">MAX(0,SUM(IF(ISNUMBER(E122:E126),E122:E126,SUMIF(codes[code],E122:E126,codes[calcul_HS])))+SUM(COUNTIF(JF,$C122:$C126))*JFHS-sem)</f>
        <v>0</v>
      </c>
      <c r="F129" s="42">
        <f t="array" ref="F129">MAX(0,SUM(IF(ISNUMBER(F122:F126),F122:F126,SUMIF(codes[code],F122:F126,codes[calcul_HS])))+SUM(COUNTIF(JF,$C122:$C126))*JFHS-sem)</f>
        <v>0</v>
      </c>
      <c r="G129" s="42">
        <f t="array" ref="G129">MAX(0,SUM(IF(ISNUMBER(G122:G126),G122:G126,SUMIF(codes[code],G122:G126,codes[calcul_HS])))+SUM(COUNTIF(JF,$C122:$C126))*JFHS-sem)</f>
        <v>0</v>
      </c>
      <c r="H129" s="42">
        <f t="array" ref="H129">MAX(0,SUM(IF(ISNUMBER(H122:H126),H122:H126,SUMIF(codes[code],H122:H126,codes[calcul_HS])))+SUM(COUNTIF(JF,$C122:$C126))*JFHS-sem)</f>
        <v>0</v>
      </c>
      <c r="I129" s="42">
        <f t="array" ref="I129">MAX(0,SUM(IF(ISNUMBER(I122:I126),I122:I126,SUMIF(codes[code],I122:I126,codes[calcul_HS])))+SUM(COUNTIF(JF,$C122:$C126))*JFHS-sem)</f>
        <v>0</v>
      </c>
      <c r="J129" s="42">
        <f t="array" ref="J129">MAX(0,SUM(IF(ISNUMBER(J122:J126),J122:J126,SUMIF(codes[code],J122:J126,codes[calcul_HS])))+SUM(COUNTIF(JF,$C122:$C126))*JFHS-sem)</f>
        <v>0</v>
      </c>
      <c r="K129" s="42">
        <f t="array" ref="K129">MAX(0,SUM(IF(ISNUMBER(K122:K126),K122:K126,SUMIF(codes[code],K122:K126,codes[calcul_HS])))+SUM(COUNTIF(JF,$C122:$C126))*JFHS-sem)</f>
        <v>0</v>
      </c>
      <c r="L129" s="42">
        <f t="array" ref="L129">MAX(0,SUM(IF(ISNUMBER(L122:L126),L122:L126,SUMIF(codes[code],L122:L126,codes[calcul_HS])))+SUM(COUNTIF(JF,$C122:$C126))*JFHS-sem)</f>
        <v>0</v>
      </c>
      <c r="M129" s="42">
        <f t="array" ref="M129">MAX(0,SUM(IF(ISNUMBER(M122:M126),M122:M126,SUMIF(codes[code],M122:M126,codes[calcul_HS])))+SUM(COUNTIF(JF,$C122:$C126))*JFHS-sem)</f>
        <v>0</v>
      </c>
      <c r="N129" s="42">
        <f t="array" ref="N129">MAX(0,SUM(IF(ISNUMBER(N122:N126),N122:N126,SUMIF(codes[code],N122:N126,codes[calcul_HS])))+SUM(COUNTIF(JF,$C122:$C126))*JFHS-sem)</f>
        <v>0</v>
      </c>
      <c r="O129" s="42">
        <f t="array" ref="O129">MAX(0,SUM(IF(ISNUMBER(O122:O126),O122:O126,SUMIF(codes[code],O122:O126,codes[calcul_HS])))+SUM(COUNTIF(JF,$C122:$C126))*JFHS-sem)</f>
        <v>0</v>
      </c>
      <c r="P129" s="42">
        <f t="array" ref="P129">MAX(0,SUM(IF(ISNUMBER(P122:P126),P122:P126,SUMIF(codes[code],P122:P126,codes[calcul_HS])))+SUM(COUNTIF(JF,$C122:$C126))*JFHS-sem)</f>
        <v>0</v>
      </c>
      <c r="Q129" s="42">
        <f t="array" ref="Q129">MAX(0,SUM(IF(ISNUMBER(Q122:Q126),Q122:Q126,SUMIF(codes[code],Q122:Q126,codes[calcul_HS])))+SUM(COUNTIF(JF,$C122:$C126))*JFHS-sem)</f>
        <v>0</v>
      </c>
      <c r="R129" s="42">
        <f t="array" ref="R129">MAX(0,SUM(IF(ISNUMBER(R122:R126),R122:R126,SUMIF(codes[code],R122:R126,codes[calcul_HS])))+SUM(COUNTIF(JF,$C122:$C126))*JFHS-sem)</f>
        <v>0</v>
      </c>
      <c r="S129" s="50">
        <f t="shared" si="31"/>
        <v>0</v>
      </c>
    </row>
    <row r="130" spans="1:19" x14ac:dyDescent="0.25">
      <c r="A130" s="9">
        <f>IF(ISNUMBER(Tablo[[#This Row],[JOUR]]),DATE(YEAR(Tablo[[#This Row],[JOUR]]),MONTH(Tablo[[#This Row],[JOUR]])+1,0),A129)</f>
        <v>42855</v>
      </c>
      <c r="B130" s="10">
        <f>IF(ISNUMBER(Tablo[[#This Row],[JOUR]]),INT(MOD(INT((Tablo[[#This Row],[JOUR]]-2)/7)+3/5,52+5/28))+1,B129)</f>
        <v>17</v>
      </c>
      <c r="C130" s="34">
        <f>C122+7</f>
        <v>42849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37"/>
    </row>
    <row r="131" spans="1:19" x14ac:dyDescent="0.25">
      <c r="A131" s="11">
        <f>IF(ISNUMBER(Tablo[[#This Row],[JOUR]]),DATE(YEAR(Tablo[[#This Row],[JOUR]]),MONTH(Tablo[[#This Row],[JOUR]])+1,0),A130)</f>
        <v>42855</v>
      </c>
      <c r="B131" s="12">
        <f>IF(ISNUMBER(Tablo[[#This Row],[JOUR]]),INT(MOD(INT((Tablo[[#This Row],[JOUR]]-2)/7)+3/5,52+5/28))+1,B130)</f>
        <v>17</v>
      </c>
      <c r="C131" s="35">
        <f>C130+1</f>
        <v>42850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38"/>
    </row>
    <row r="132" spans="1:19" x14ac:dyDescent="0.25">
      <c r="A132" s="11">
        <f>IF(ISNUMBER(Tablo[[#This Row],[JOUR]]),DATE(YEAR(Tablo[[#This Row],[JOUR]]),MONTH(Tablo[[#This Row],[JOUR]])+1,0),A131)</f>
        <v>42855</v>
      </c>
      <c r="B132" s="12">
        <f>IF(ISNUMBER(Tablo[[#This Row],[JOUR]]),INT(MOD(INT((Tablo[[#This Row],[JOUR]]-2)/7)+3/5,52+5/28))+1,B131)</f>
        <v>17</v>
      </c>
      <c r="C132" s="35">
        <f t="shared" ref="C132:C134" si="32">C131+1</f>
        <v>42851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38"/>
    </row>
    <row r="133" spans="1:19" x14ac:dyDescent="0.25">
      <c r="A133" s="11">
        <f>IF(ISNUMBER(Tablo[[#This Row],[JOUR]]),DATE(YEAR(Tablo[[#This Row],[JOUR]]),MONTH(Tablo[[#This Row],[JOUR]])+1,0),A132)</f>
        <v>42855</v>
      </c>
      <c r="B133" s="12">
        <f>IF(ISNUMBER(Tablo[[#This Row],[JOUR]]),INT(MOD(INT((Tablo[[#This Row],[JOUR]]-2)/7)+3/5,52+5/28))+1,B132)</f>
        <v>17</v>
      </c>
      <c r="C133" s="35">
        <f t="shared" si="32"/>
        <v>42852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38"/>
    </row>
    <row r="134" spans="1:19" x14ac:dyDescent="0.25">
      <c r="A134" s="11">
        <f>IF(ISNUMBER(Tablo[[#This Row],[JOUR]]),DATE(YEAR(Tablo[[#This Row],[JOUR]]),MONTH(Tablo[[#This Row],[JOUR]])+1,0),A133)</f>
        <v>42855</v>
      </c>
      <c r="B134" s="12">
        <f>IF(ISNUMBER(Tablo[[#This Row],[JOUR]]),INT(MOD(INT((Tablo[[#This Row],[JOUR]]-2)/7)+3/5,52+5/28))+1,B133)</f>
        <v>17</v>
      </c>
      <c r="C134" s="35">
        <f t="shared" si="32"/>
        <v>42853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38"/>
    </row>
    <row r="135" spans="1:19" x14ac:dyDescent="0.25">
      <c r="A135" s="11">
        <f>IF(ISNUMBER(Tablo[[#This Row],[JOUR]]),DATE(YEAR(Tablo[[#This Row],[JOUR]]),MONTH(Tablo[[#This Row],[JOUR]])+1,0),A134)</f>
        <v>42855</v>
      </c>
      <c r="B135" s="12">
        <f>IF(ISNUMBER(Tablo[[#This Row],[JOUR]]),INT(MOD(INT((Tablo[[#This Row],[JOUR]]-2)/7)+3/5,52+5/28))+1,B134)</f>
        <v>17</v>
      </c>
      <c r="C135" s="35" t="s">
        <v>16</v>
      </c>
      <c r="D135" s="41">
        <f t="array" ref="D135">SUM(IF(ISNUMBER(D130:D134),D130:D134,SUMIF(codes[code],D130:D134,codes[forfait])))+SUM(COUNTIF(JF,$C130:$C134))*JFHN</f>
        <v>0</v>
      </c>
      <c r="E135" s="41">
        <f t="array" ref="E135">SUM(IF(ISNUMBER(E130:E134),E130:E134,SUMIF(codes[code],E130:E134,codes[forfait])))+SUM(COUNTIF(JF,$C130:$C134))*JFHN</f>
        <v>0</v>
      </c>
      <c r="F135" s="41">
        <f t="array" ref="F135">SUM(IF(ISNUMBER(F130:F134),F130:F134,SUMIF(codes[code],F130:F134,codes[forfait])))+SUM(COUNTIF(JF,$C130:$C134))*JFHN</f>
        <v>0</v>
      </c>
      <c r="G135" s="41">
        <f t="array" ref="G135">SUM(IF(ISNUMBER(G130:G134),G130:G134,SUMIF(codes[code],G130:G134,codes[forfait])))+SUM(COUNTIF(JF,$C130:$C134))*JFHN</f>
        <v>0</v>
      </c>
      <c r="H135" s="41">
        <f t="array" ref="H135">SUM(IF(ISNUMBER(H130:H134),H130:H134,SUMIF(codes[code],H130:H134,codes[forfait])))+SUM(COUNTIF(JF,$C130:$C134))*JFHN</f>
        <v>0</v>
      </c>
      <c r="I135" s="41">
        <f t="array" ref="I135">SUM(IF(ISNUMBER(I130:I134),I130:I134,SUMIF(codes[code],I130:I134,codes[forfait])))+SUM(COUNTIF(JF,$C130:$C134))*JFHN</f>
        <v>0</v>
      </c>
      <c r="J135" s="41">
        <f t="array" ref="J135">SUM(IF(ISNUMBER(J130:J134),J130:J134,SUMIF(codes[code],J130:J134,codes[forfait])))+SUM(COUNTIF(JF,$C130:$C134))*JFHN</f>
        <v>0</v>
      </c>
      <c r="K135" s="41">
        <f t="array" ref="K135">SUM(IF(ISNUMBER(K130:K134),K130:K134,SUMIF(codes[code],K130:K134,codes[forfait])))+SUM(COUNTIF(JF,$C130:$C134))*JFHN</f>
        <v>0</v>
      </c>
      <c r="L135" s="41">
        <f t="array" ref="L135">SUM(IF(ISNUMBER(L130:L134),L130:L134,SUMIF(codes[code],L130:L134,codes[forfait])))+SUM(COUNTIF(JF,$C130:$C134))*JFHN</f>
        <v>0</v>
      </c>
      <c r="M135" s="41">
        <f t="array" ref="M135">SUM(IF(ISNUMBER(M130:M134),M130:M134,SUMIF(codes[code],M130:M134,codes[forfait])))+SUM(COUNTIF(JF,$C130:$C134))*JFHN</f>
        <v>0</v>
      </c>
      <c r="N135" s="41">
        <f t="array" ref="N135">SUM(IF(ISNUMBER(N130:N134),N130:N134,SUMIF(codes[code],N130:N134,codes[forfait])))+SUM(COUNTIF(JF,$C130:$C134))*JFHN</f>
        <v>0</v>
      </c>
      <c r="O135" s="41">
        <f t="array" ref="O135">SUM(IF(ISNUMBER(O130:O134),O130:O134,SUMIF(codes[code],O130:O134,codes[forfait])))+SUM(COUNTIF(JF,$C130:$C134))*JFHN</f>
        <v>0</v>
      </c>
      <c r="P135" s="41">
        <f t="array" ref="P135">SUM(IF(ISNUMBER(P130:P134),P130:P134,SUMIF(codes[code],P130:P134,codes[forfait])))+SUM(COUNTIF(JF,$C130:$C134))*JFHN</f>
        <v>0</v>
      </c>
      <c r="Q135" s="41">
        <f t="array" ref="Q135">SUM(IF(ISNUMBER(Q130:Q134),Q130:Q134,SUMIF(codes[code],Q130:Q134,codes[forfait])))+SUM(COUNTIF(JF,$C130:$C134))*JFHN</f>
        <v>0</v>
      </c>
      <c r="R135" s="41">
        <f t="array" ref="R135">SUM(IF(ISNUMBER(R130:R134),R130:R134,SUMIF(codes[code],R130:R134,codes[forfait])))+SUM(COUNTIF(JF,$C130:$C134))*JFHN</f>
        <v>0</v>
      </c>
      <c r="S135" s="49">
        <f>SUM(D135:R135)</f>
        <v>0</v>
      </c>
    </row>
    <row r="136" spans="1:19" x14ac:dyDescent="0.25">
      <c r="A136" s="11">
        <f>IF(ISNUMBER(Tablo[[#This Row],[JOUR]]),DATE(YEAR(Tablo[[#This Row],[JOUR]]),MONTH(Tablo[[#This Row],[JOUR]])+1,0),A135)</f>
        <v>42855</v>
      </c>
      <c r="B136" s="12">
        <f>IF(ISNUMBER(Tablo[[#This Row],[JOUR]]),INT(MOD(INT((Tablo[[#This Row],[JOUR]]-2)/7)+3/5,52+5/28))+1,B135)</f>
        <v>17</v>
      </c>
      <c r="C136" s="35" t="s">
        <v>17</v>
      </c>
      <c r="D136" s="41">
        <f t="array" ref="D136">MIN(SUM(IF(ISNUMBER(D130:D134),D130:D134,SUMIF(codes[code],D130:D134,codes[calcul_HS])))+SUM(COUNTIF(JF,$C130:$C134))*JFHS,sem)</f>
        <v>0</v>
      </c>
      <c r="E136" s="41">
        <f t="array" ref="E136">MIN(SUM(IF(ISNUMBER(E130:E134),E130:E134,SUMIF(codes[code],E130:E134,codes[calcul_HS])))+SUM(COUNTIF(JF,$C130:$C134))*JFHS,sem)</f>
        <v>0</v>
      </c>
      <c r="F136" s="41">
        <f t="array" ref="F136">MIN(SUM(IF(ISNUMBER(F130:F134),F130:F134,SUMIF(codes[code],F130:F134,codes[calcul_HS])))+SUM(COUNTIF(JF,$C130:$C134))*JFHS,sem)</f>
        <v>0</v>
      </c>
      <c r="G136" s="41">
        <f t="array" ref="G136">MIN(SUM(IF(ISNUMBER(G130:G134),G130:G134,SUMIF(codes[code],G130:G134,codes[calcul_HS])))+SUM(COUNTIF(JF,$C130:$C134))*JFHS,sem)</f>
        <v>0</v>
      </c>
      <c r="H136" s="41">
        <f t="array" ref="H136">MIN(SUM(IF(ISNUMBER(H130:H134),H130:H134,SUMIF(codes[code],H130:H134,codes[calcul_HS])))+SUM(COUNTIF(JF,$C130:$C134))*JFHS,sem)</f>
        <v>0</v>
      </c>
      <c r="I136" s="41">
        <f t="array" ref="I136">MIN(SUM(IF(ISNUMBER(I130:I134),I130:I134,SUMIF(codes[code],I130:I134,codes[calcul_HS])))+SUM(COUNTIF(JF,$C130:$C134))*JFHS,sem)</f>
        <v>0</v>
      </c>
      <c r="J136" s="41">
        <f t="array" ref="J136">MIN(SUM(IF(ISNUMBER(J130:J134),J130:J134,SUMIF(codes[code],J130:J134,codes[calcul_HS])))+SUM(COUNTIF(JF,$C130:$C134))*JFHS,sem)</f>
        <v>0</v>
      </c>
      <c r="K136" s="41">
        <f t="array" ref="K136">MIN(SUM(IF(ISNUMBER(K130:K134),K130:K134,SUMIF(codes[code],K130:K134,codes[calcul_HS])))+SUM(COUNTIF(JF,$C130:$C134))*JFHS,sem)</f>
        <v>0</v>
      </c>
      <c r="L136" s="41">
        <f t="array" ref="L136">MIN(SUM(IF(ISNUMBER(L130:L134),L130:L134,SUMIF(codes[code],L130:L134,codes[calcul_HS])))+SUM(COUNTIF(JF,$C130:$C134))*JFHS,sem)</f>
        <v>0</v>
      </c>
      <c r="M136" s="41">
        <f t="array" ref="M136">MIN(SUM(IF(ISNUMBER(M130:M134),M130:M134,SUMIF(codes[code],M130:M134,codes[calcul_HS])))+SUM(COUNTIF(JF,$C130:$C134))*JFHS,sem)</f>
        <v>0</v>
      </c>
      <c r="N136" s="41">
        <f t="array" ref="N136">MIN(SUM(IF(ISNUMBER(N130:N134),N130:N134,SUMIF(codes[code],N130:N134,codes[calcul_HS])))+SUM(COUNTIF(JF,$C130:$C134))*JFHS,sem)</f>
        <v>0</v>
      </c>
      <c r="O136" s="41">
        <f t="array" ref="O136">MIN(SUM(IF(ISNUMBER(O130:O134),O130:O134,SUMIF(codes[code],O130:O134,codes[calcul_HS])))+SUM(COUNTIF(JF,$C130:$C134))*JFHS,sem)</f>
        <v>0</v>
      </c>
      <c r="P136" s="41">
        <f t="array" ref="P136">MIN(SUM(IF(ISNUMBER(P130:P134),P130:P134,SUMIF(codes[code],P130:P134,codes[calcul_HS])))+SUM(COUNTIF(JF,$C130:$C134))*JFHS,sem)</f>
        <v>0</v>
      </c>
      <c r="Q136" s="41">
        <f t="array" ref="Q136">MIN(SUM(IF(ISNUMBER(Q130:Q134),Q130:Q134,SUMIF(codes[code],Q130:Q134,codes[calcul_HS])))+SUM(COUNTIF(JF,$C130:$C134))*JFHS,sem)</f>
        <v>0</v>
      </c>
      <c r="R136" s="41">
        <f t="array" ref="R136">MIN(SUM(IF(ISNUMBER(R130:R134),R130:R134,SUMIF(codes[code],R130:R134,codes[calcul_HS])))+SUM(COUNTIF(JF,$C130:$C134))*JFHS,sem)</f>
        <v>0</v>
      </c>
      <c r="S136" s="49">
        <f t="shared" ref="S136:S137" si="33">SUM(D136:R136)</f>
        <v>0</v>
      </c>
    </row>
    <row r="137" spans="1:19" ht="13" thickBot="1" x14ac:dyDescent="0.3">
      <c r="A137" s="13">
        <f>IF(ISNUMBER(Tablo[[#This Row],[JOUR]]),DATE(YEAR(Tablo[[#This Row],[JOUR]]),MONTH(Tablo[[#This Row],[JOUR]])+1,0),A136)</f>
        <v>42855</v>
      </c>
      <c r="B137" s="14">
        <f>IF(ISNUMBER(Tablo[[#This Row],[JOUR]]),INT(MOD(INT((Tablo[[#This Row],[JOUR]]-2)/7)+3/5,52+5/28))+1,B136)</f>
        <v>17</v>
      </c>
      <c r="C137" s="36" t="s">
        <v>18</v>
      </c>
      <c r="D137" s="42">
        <f t="array" ref="D137">MAX(0,SUM(IF(ISNUMBER(D130:D134),D130:D134,SUMIF(codes[code],D130:D134,codes[calcul_HS])))+SUM(COUNTIF(JF,$C130:$C134))*JFHS-sem)</f>
        <v>0</v>
      </c>
      <c r="E137" s="42">
        <f t="array" ref="E137">MAX(0,SUM(IF(ISNUMBER(E130:E134),E130:E134,SUMIF(codes[code],E130:E134,codes[calcul_HS])))+SUM(COUNTIF(JF,$C130:$C134))*JFHS-sem)</f>
        <v>0</v>
      </c>
      <c r="F137" s="42">
        <f t="array" ref="F137">MAX(0,SUM(IF(ISNUMBER(F130:F134),F130:F134,SUMIF(codes[code],F130:F134,codes[calcul_HS])))+SUM(COUNTIF(JF,$C130:$C134))*JFHS-sem)</f>
        <v>0</v>
      </c>
      <c r="G137" s="42">
        <f t="array" ref="G137">MAX(0,SUM(IF(ISNUMBER(G130:G134),G130:G134,SUMIF(codes[code],G130:G134,codes[calcul_HS])))+SUM(COUNTIF(JF,$C130:$C134))*JFHS-sem)</f>
        <v>0</v>
      </c>
      <c r="H137" s="42">
        <f t="array" ref="H137">MAX(0,SUM(IF(ISNUMBER(H130:H134),H130:H134,SUMIF(codes[code],H130:H134,codes[calcul_HS])))+SUM(COUNTIF(JF,$C130:$C134))*JFHS-sem)</f>
        <v>0</v>
      </c>
      <c r="I137" s="42">
        <f t="array" ref="I137">MAX(0,SUM(IF(ISNUMBER(I130:I134),I130:I134,SUMIF(codes[code],I130:I134,codes[calcul_HS])))+SUM(COUNTIF(JF,$C130:$C134))*JFHS-sem)</f>
        <v>0</v>
      </c>
      <c r="J137" s="42">
        <f t="array" ref="J137">MAX(0,SUM(IF(ISNUMBER(J130:J134),J130:J134,SUMIF(codes[code],J130:J134,codes[calcul_HS])))+SUM(COUNTIF(JF,$C130:$C134))*JFHS-sem)</f>
        <v>0</v>
      </c>
      <c r="K137" s="42">
        <f t="array" ref="K137">MAX(0,SUM(IF(ISNUMBER(K130:K134),K130:K134,SUMIF(codes[code],K130:K134,codes[calcul_HS])))+SUM(COUNTIF(JF,$C130:$C134))*JFHS-sem)</f>
        <v>0</v>
      </c>
      <c r="L137" s="42">
        <f t="array" ref="L137">MAX(0,SUM(IF(ISNUMBER(L130:L134),L130:L134,SUMIF(codes[code],L130:L134,codes[calcul_HS])))+SUM(COUNTIF(JF,$C130:$C134))*JFHS-sem)</f>
        <v>0</v>
      </c>
      <c r="M137" s="42">
        <f t="array" ref="M137">MAX(0,SUM(IF(ISNUMBER(M130:M134),M130:M134,SUMIF(codes[code],M130:M134,codes[calcul_HS])))+SUM(COUNTIF(JF,$C130:$C134))*JFHS-sem)</f>
        <v>0</v>
      </c>
      <c r="N137" s="42">
        <f t="array" ref="N137">MAX(0,SUM(IF(ISNUMBER(N130:N134),N130:N134,SUMIF(codes[code],N130:N134,codes[calcul_HS])))+SUM(COUNTIF(JF,$C130:$C134))*JFHS-sem)</f>
        <v>0</v>
      </c>
      <c r="O137" s="42">
        <f t="array" ref="O137">MAX(0,SUM(IF(ISNUMBER(O130:O134),O130:O134,SUMIF(codes[code],O130:O134,codes[calcul_HS])))+SUM(COUNTIF(JF,$C130:$C134))*JFHS-sem)</f>
        <v>0</v>
      </c>
      <c r="P137" s="42">
        <f t="array" ref="P137">MAX(0,SUM(IF(ISNUMBER(P130:P134),P130:P134,SUMIF(codes[code],P130:P134,codes[calcul_HS])))+SUM(COUNTIF(JF,$C130:$C134))*JFHS-sem)</f>
        <v>0</v>
      </c>
      <c r="Q137" s="42">
        <f t="array" ref="Q137">MAX(0,SUM(IF(ISNUMBER(Q130:Q134),Q130:Q134,SUMIF(codes[code],Q130:Q134,codes[calcul_HS])))+SUM(COUNTIF(JF,$C130:$C134))*JFHS-sem)</f>
        <v>0</v>
      </c>
      <c r="R137" s="42">
        <f t="array" ref="R137">MAX(0,SUM(IF(ISNUMBER(R130:R134),R130:R134,SUMIF(codes[code],R130:R134,codes[calcul_HS])))+SUM(COUNTIF(JF,$C130:$C134))*JFHS-sem)</f>
        <v>0</v>
      </c>
      <c r="S137" s="50">
        <f t="shared" si="33"/>
        <v>0</v>
      </c>
    </row>
    <row r="138" spans="1:19" x14ac:dyDescent="0.25">
      <c r="A138" s="9">
        <f>IF(ISNUMBER(Tablo[[#This Row],[JOUR]]),DATE(YEAR(Tablo[[#This Row],[JOUR]]),MONTH(Tablo[[#This Row],[JOUR]])+1,0),A137)</f>
        <v>42886</v>
      </c>
      <c r="B138" s="10">
        <f>IF(ISNUMBER(Tablo[[#This Row],[JOUR]]),INT(MOD(INT((Tablo[[#This Row],[JOUR]]-2)/7)+3/5,52+5/28))+1,B137)</f>
        <v>18</v>
      </c>
      <c r="C138" s="34">
        <f>C130+7</f>
        <v>42856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37"/>
    </row>
    <row r="139" spans="1:19" x14ac:dyDescent="0.25">
      <c r="A139" s="11">
        <f>IF(ISNUMBER(Tablo[[#This Row],[JOUR]]),DATE(YEAR(Tablo[[#This Row],[JOUR]]),MONTH(Tablo[[#This Row],[JOUR]])+1,0),A138)</f>
        <v>42886</v>
      </c>
      <c r="B139" s="12">
        <f>IF(ISNUMBER(Tablo[[#This Row],[JOUR]]),INT(MOD(INT((Tablo[[#This Row],[JOUR]]-2)/7)+3/5,52+5/28))+1,B138)</f>
        <v>18</v>
      </c>
      <c r="C139" s="35">
        <f>C138+1</f>
        <v>42857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38"/>
    </row>
    <row r="140" spans="1:19" x14ac:dyDescent="0.25">
      <c r="A140" s="11">
        <f>IF(ISNUMBER(Tablo[[#This Row],[JOUR]]),DATE(YEAR(Tablo[[#This Row],[JOUR]]),MONTH(Tablo[[#This Row],[JOUR]])+1,0),A139)</f>
        <v>42886</v>
      </c>
      <c r="B140" s="12">
        <f>IF(ISNUMBER(Tablo[[#This Row],[JOUR]]),INT(MOD(INT((Tablo[[#This Row],[JOUR]]-2)/7)+3/5,52+5/28))+1,B139)</f>
        <v>18</v>
      </c>
      <c r="C140" s="35">
        <f t="shared" ref="C140:C142" si="34">C139+1</f>
        <v>42858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38"/>
    </row>
    <row r="141" spans="1:19" x14ac:dyDescent="0.25">
      <c r="A141" s="11">
        <f>IF(ISNUMBER(Tablo[[#This Row],[JOUR]]),DATE(YEAR(Tablo[[#This Row],[JOUR]]),MONTH(Tablo[[#This Row],[JOUR]])+1,0),A140)</f>
        <v>42886</v>
      </c>
      <c r="B141" s="12">
        <f>IF(ISNUMBER(Tablo[[#This Row],[JOUR]]),INT(MOD(INT((Tablo[[#This Row],[JOUR]]-2)/7)+3/5,52+5/28))+1,B140)</f>
        <v>18</v>
      </c>
      <c r="C141" s="35">
        <f t="shared" si="34"/>
        <v>42859</v>
      </c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38"/>
    </row>
    <row r="142" spans="1:19" x14ac:dyDescent="0.25">
      <c r="A142" s="11">
        <f>IF(ISNUMBER(Tablo[[#This Row],[JOUR]]),DATE(YEAR(Tablo[[#This Row],[JOUR]]),MONTH(Tablo[[#This Row],[JOUR]])+1,0),A141)</f>
        <v>42886</v>
      </c>
      <c r="B142" s="12">
        <f>IF(ISNUMBER(Tablo[[#This Row],[JOUR]]),INT(MOD(INT((Tablo[[#This Row],[JOUR]]-2)/7)+3/5,52+5/28))+1,B141)</f>
        <v>18</v>
      </c>
      <c r="C142" s="35">
        <f t="shared" si="34"/>
        <v>42860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38"/>
    </row>
    <row r="143" spans="1:19" x14ac:dyDescent="0.25">
      <c r="A143" s="11">
        <f>IF(ISNUMBER(Tablo[[#This Row],[JOUR]]),DATE(YEAR(Tablo[[#This Row],[JOUR]]),MONTH(Tablo[[#This Row],[JOUR]])+1,0),A142)</f>
        <v>42886</v>
      </c>
      <c r="B143" s="12">
        <f>IF(ISNUMBER(Tablo[[#This Row],[JOUR]]),INT(MOD(INT((Tablo[[#This Row],[JOUR]]-2)/7)+3/5,52+5/28))+1,B142)</f>
        <v>18</v>
      </c>
      <c r="C143" s="35" t="s">
        <v>16</v>
      </c>
      <c r="D143" s="41">
        <f t="array" ref="D143">SUM(IF(ISNUMBER(D138:D142),D138:D142,SUMIF(codes[code],D138:D142,codes[forfait])))+SUM(COUNTIF(JF,$C138:$C142))*JFHN</f>
        <v>7</v>
      </c>
      <c r="E143" s="41">
        <f t="array" ref="E143">SUM(IF(ISNUMBER(E138:E142),E138:E142,SUMIF(codes[code],E138:E142,codes[forfait])))+SUM(COUNTIF(JF,$C138:$C142))*JFHN</f>
        <v>7</v>
      </c>
      <c r="F143" s="41">
        <f t="array" ref="F143">SUM(IF(ISNUMBER(F138:F142),F138:F142,SUMIF(codes[code],F138:F142,codes[forfait])))+SUM(COUNTIF(JF,$C138:$C142))*JFHN</f>
        <v>7</v>
      </c>
      <c r="G143" s="41">
        <f t="array" ref="G143">SUM(IF(ISNUMBER(G138:G142),G138:G142,SUMIF(codes[code],G138:G142,codes[forfait])))+SUM(COUNTIF(JF,$C138:$C142))*JFHN</f>
        <v>7</v>
      </c>
      <c r="H143" s="41">
        <f t="array" ref="H143">SUM(IF(ISNUMBER(H138:H142),H138:H142,SUMIF(codes[code],H138:H142,codes[forfait])))+SUM(COUNTIF(JF,$C138:$C142))*JFHN</f>
        <v>7</v>
      </c>
      <c r="I143" s="41">
        <f t="array" ref="I143">SUM(IF(ISNUMBER(I138:I142),I138:I142,SUMIF(codes[code],I138:I142,codes[forfait])))+SUM(COUNTIF(JF,$C138:$C142))*JFHN</f>
        <v>7</v>
      </c>
      <c r="J143" s="41">
        <f t="array" ref="J143">SUM(IF(ISNUMBER(J138:J142),J138:J142,SUMIF(codes[code],J138:J142,codes[forfait])))+SUM(COUNTIF(JF,$C138:$C142))*JFHN</f>
        <v>7</v>
      </c>
      <c r="K143" s="41">
        <f t="array" ref="K143">SUM(IF(ISNUMBER(K138:K142),K138:K142,SUMIF(codes[code],K138:K142,codes[forfait])))+SUM(COUNTIF(JF,$C138:$C142))*JFHN</f>
        <v>7</v>
      </c>
      <c r="L143" s="41">
        <f t="array" ref="L143">SUM(IF(ISNUMBER(L138:L142),L138:L142,SUMIF(codes[code],L138:L142,codes[forfait])))+SUM(COUNTIF(JF,$C138:$C142))*JFHN</f>
        <v>7</v>
      </c>
      <c r="M143" s="41">
        <f t="array" ref="M143">SUM(IF(ISNUMBER(M138:M142),M138:M142,SUMIF(codes[code],M138:M142,codes[forfait])))+SUM(COUNTIF(JF,$C138:$C142))*JFHN</f>
        <v>7</v>
      </c>
      <c r="N143" s="41">
        <f t="array" ref="N143">SUM(IF(ISNUMBER(N138:N142),N138:N142,SUMIF(codes[code],N138:N142,codes[forfait])))+SUM(COUNTIF(JF,$C138:$C142))*JFHN</f>
        <v>7</v>
      </c>
      <c r="O143" s="41">
        <f t="array" ref="O143">SUM(IF(ISNUMBER(O138:O142),O138:O142,SUMIF(codes[code],O138:O142,codes[forfait])))+SUM(COUNTIF(JF,$C138:$C142))*JFHN</f>
        <v>7</v>
      </c>
      <c r="P143" s="41">
        <f t="array" ref="P143">SUM(IF(ISNUMBER(P138:P142),P138:P142,SUMIF(codes[code],P138:P142,codes[forfait])))+SUM(COUNTIF(JF,$C138:$C142))*JFHN</f>
        <v>7</v>
      </c>
      <c r="Q143" s="41">
        <f t="array" ref="Q143">SUM(IF(ISNUMBER(Q138:Q142),Q138:Q142,SUMIF(codes[code],Q138:Q142,codes[forfait])))+SUM(COUNTIF(JF,$C138:$C142))*JFHN</f>
        <v>7</v>
      </c>
      <c r="R143" s="41">
        <f t="array" ref="R143">SUM(IF(ISNUMBER(R138:R142),R138:R142,SUMIF(codes[code],R138:R142,codes[forfait])))+SUM(COUNTIF(JF,$C138:$C142))*JFHN</f>
        <v>7</v>
      </c>
      <c r="S143" s="49">
        <f>SUM(D143:R143)</f>
        <v>105</v>
      </c>
    </row>
    <row r="144" spans="1:19" x14ac:dyDescent="0.25">
      <c r="A144" s="11">
        <f>IF(ISNUMBER(Tablo[[#This Row],[JOUR]]),DATE(YEAR(Tablo[[#This Row],[JOUR]]),MONTH(Tablo[[#This Row],[JOUR]])+1,0),A143)</f>
        <v>42886</v>
      </c>
      <c r="B144" s="12">
        <f>IF(ISNUMBER(Tablo[[#This Row],[JOUR]]),INT(MOD(INT((Tablo[[#This Row],[JOUR]]-2)/7)+3/5,52+5/28))+1,B143)</f>
        <v>18</v>
      </c>
      <c r="C144" s="35" t="s">
        <v>17</v>
      </c>
      <c r="D144" s="41">
        <f t="array" ref="D144">MIN(SUM(IF(ISNUMBER(D138:D142),D138:D142,SUMIF(codes[code],D138:D142,codes[calcul_HS])))+SUM(COUNTIF(JF,$C138:$C142))*JFHS,sem)</f>
        <v>0</v>
      </c>
      <c r="E144" s="41">
        <f t="array" ref="E144">MIN(SUM(IF(ISNUMBER(E138:E142),E138:E142,SUMIF(codes[code],E138:E142,codes[calcul_HS])))+SUM(COUNTIF(JF,$C138:$C142))*JFHS,sem)</f>
        <v>0</v>
      </c>
      <c r="F144" s="41">
        <f t="array" ref="F144">MIN(SUM(IF(ISNUMBER(F138:F142),F138:F142,SUMIF(codes[code],F138:F142,codes[calcul_HS])))+SUM(COUNTIF(JF,$C138:$C142))*JFHS,sem)</f>
        <v>0</v>
      </c>
      <c r="G144" s="41">
        <f t="array" ref="G144">MIN(SUM(IF(ISNUMBER(G138:G142),G138:G142,SUMIF(codes[code],G138:G142,codes[calcul_HS])))+SUM(COUNTIF(JF,$C138:$C142))*JFHS,sem)</f>
        <v>0</v>
      </c>
      <c r="H144" s="41">
        <f t="array" ref="H144">MIN(SUM(IF(ISNUMBER(H138:H142),H138:H142,SUMIF(codes[code],H138:H142,codes[calcul_HS])))+SUM(COUNTIF(JF,$C138:$C142))*JFHS,sem)</f>
        <v>0</v>
      </c>
      <c r="I144" s="41">
        <f t="array" ref="I144">MIN(SUM(IF(ISNUMBER(I138:I142),I138:I142,SUMIF(codes[code],I138:I142,codes[calcul_HS])))+SUM(COUNTIF(JF,$C138:$C142))*JFHS,sem)</f>
        <v>0</v>
      </c>
      <c r="J144" s="41">
        <f t="array" ref="J144">MIN(SUM(IF(ISNUMBER(J138:J142),J138:J142,SUMIF(codes[code],J138:J142,codes[calcul_HS])))+SUM(COUNTIF(JF,$C138:$C142))*JFHS,sem)</f>
        <v>0</v>
      </c>
      <c r="K144" s="41">
        <f t="array" ref="K144">MIN(SUM(IF(ISNUMBER(K138:K142),K138:K142,SUMIF(codes[code],K138:K142,codes[calcul_HS])))+SUM(COUNTIF(JF,$C138:$C142))*JFHS,sem)</f>
        <v>0</v>
      </c>
      <c r="L144" s="41">
        <f t="array" ref="L144">MIN(SUM(IF(ISNUMBER(L138:L142),L138:L142,SUMIF(codes[code],L138:L142,codes[calcul_HS])))+SUM(COUNTIF(JF,$C138:$C142))*JFHS,sem)</f>
        <v>0</v>
      </c>
      <c r="M144" s="41">
        <f t="array" ref="M144">MIN(SUM(IF(ISNUMBER(M138:M142),M138:M142,SUMIF(codes[code],M138:M142,codes[calcul_HS])))+SUM(COUNTIF(JF,$C138:$C142))*JFHS,sem)</f>
        <v>0</v>
      </c>
      <c r="N144" s="41">
        <f t="array" ref="N144">MIN(SUM(IF(ISNUMBER(N138:N142),N138:N142,SUMIF(codes[code],N138:N142,codes[calcul_HS])))+SUM(COUNTIF(JF,$C138:$C142))*JFHS,sem)</f>
        <v>0</v>
      </c>
      <c r="O144" s="41">
        <f t="array" ref="O144">MIN(SUM(IF(ISNUMBER(O138:O142),O138:O142,SUMIF(codes[code],O138:O142,codes[calcul_HS])))+SUM(COUNTIF(JF,$C138:$C142))*JFHS,sem)</f>
        <v>0</v>
      </c>
      <c r="P144" s="41">
        <f t="array" ref="P144">MIN(SUM(IF(ISNUMBER(P138:P142),P138:P142,SUMIF(codes[code],P138:P142,codes[calcul_HS])))+SUM(COUNTIF(JF,$C138:$C142))*JFHS,sem)</f>
        <v>0</v>
      </c>
      <c r="Q144" s="41">
        <f t="array" ref="Q144">MIN(SUM(IF(ISNUMBER(Q138:Q142),Q138:Q142,SUMIF(codes[code],Q138:Q142,codes[calcul_HS])))+SUM(COUNTIF(JF,$C138:$C142))*JFHS,sem)</f>
        <v>0</v>
      </c>
      <c r="R144" s="41">
        <f t="array" ref="R144">MIN(SUM(IF(ISNUMBER(R138:R142),R138:R142,SUMIF(codes[code],R138:R142,codes[calcul_HS])))+SUM(COUNTIF(JF,$C138:$C142))*JFHS,sem)</f>
        <v>0</v>
      </c>
      <c r="S144" s="49">
        <f t="shared" ref="S144:S145" si="35">SUM(D144:R144)</f>
        <v>0</v>
      </c>
    </row>
    <row r="145" spans="1:19" ht="13" thickBot="1" x14ac:dyDescent="0.3">
      <c r="A145" s="13">
        <f>IF(ISNUMBER(Tablo[[#This Row],[JOUR]]),DATE(YEAR(Tablo[[#This Row],[JOUR]]),MONTH(Tablo[[#This Row],[JOUR]])+1,0),A144)</f>
        <v>42886</v>
      </c>
      <c r="B145" s="14">
        <f>IF(ISNUMBER(Tablo[[#This Row],[JOUR]]),INT(MOD(INT((Tablo[[#This Row],[JOUR]]-2)/7)+3/5,52+5/28))+1,B144)</f>
        <v>18</v>
      </c>
      <c r="C145" s="36" t="s">
        <v>18</v>
      </c>
      <c r="D145" s="42">
        <f t="array" ref="D145">MAX(0,SUM(IF(ISNUMBER(D138:D142),D138:D142,SUMIF(codes[code],D138:D142,codes[calcul_HS])))+SUM(COUNTIF(JF,$C138:$C142))*JFHS-sem)</f>
        <v>0</v>
      </c>
      <c r="E145" s="42">
        <f t="array" ref="E145">MAX(0,SUM(IF(ISNUMBER(E138:E142),E138:E142,SUMIF(codes[code],E138:E142,codes[calcul_HS])))+SUM(COUNTIF(JF,$C138:$C142))*JFHS-sem)</f>
        <v>0</v>
      </c>
      <c r="F145" s="42">
        <f t="array" ref="F145">MAX(0,SUM(IF(ISNUMBER(F138:F142),F138:F142,SUMIF(codes[code],F138:F142,codes[calcul_HS])))+SUM(COUNTIF(JF,$C138:$C142))*JFHS-sem)</f>
        <v>0</v>
      </c>
      <c r="G145" s="42">
        <f t="array" ref="G145">MAX(0,SUM(IF(ISNUMBER(G138:G142),G138:G142,SUMIF(codes[code],G138:G142,codes[calcul_HS])))+SUM(COUNTIF(JF,$C138:$C142))*JFHS-sem)</f>
        <v>0</v>
      </c>
      <c r="H145" s="42">
        <f t="array" ref="H145">MAX(0,SUM(IF(ISNUMBER(H138:H142),H138:H142,SUMIF(codes[code],H138:H142,codes[calcul_HS])))+SUM(COUNTIF(JF,$C138:$C142))*JFHS-sem)</f>
        <v>0</v>
      </c>
      <c r="I145" s="42">
        <f t="array" ref="I145">MAX(0,SUM(IF(ISNUMBER(I138:I142),I138:I142,SUMIF(codes[code],I138:I142,codes[calcul_HS])))+SUM(COUNTIF(JF,$C138:$C142))*JFHS-sem)</f>
        <v>0</v>
      </c>
      <c r="J145" s="42">
        <f t="array" ref="J145">MAX(0,SUM(IF(ISNUMBER(J138:J142),J138:J142,SUMIF(codes[code],J138:J142,codes[calcul_HS])))+SUM(COUNTIF(JF,$C138:$C142))*JFHS-sem)</f>
        <v>0</v>
      </c>
      <c r="K145" s="42">
        <f t="array" ref="K145">MAX(0,SUM(IF(ISNUMBER(K138:K142),K138:K142,SUMIF(codes[code],K138:K142,codes[calcul_HS])))+SUM(COUNTIF(JF,$C138:$C142))*JFHS-sem)</f>
        <v>0</v>
      </c>
      <c r="L145" s="42">
        <f t="array" ref="L145">MAX(0,SUM(IF(ISNUMBER(L138:L142),L138:L142,SUMIF(codes[code],L138:L142,codes[calcul_HS])))+SUM(COUNTIF(JF,$C138:$C142))*JFHS-sem)</f>
        <v>0</v>
      </c>
      <c r="M145" s="42">
        <f t="array" ref="M145">MAX(0,SUM(IF(ISNUMBER(M138:M142),M138:M142,SUMIF(codes[code],M138:M142,codes[calcul_HS])))+SUM(COUNTIF(JF,$C138:$C142))*JFHS-sem)</f>
        <v>0</v>
      </c>
      <c r="N145" s="42">
        <f t="array" ref="N145">MAX(0,SUM(IF(ISNUMBER(N138:N142),N138:N142,SUMIF(codes[code],N138:N142,codes[calcul_HS])))+SUM(COUNTIF(JF,$C138:$C142))*JFHS-sem)</f>
        <v>0</v>
      </c>
      <c r="O145" s="42">
        <f t="array" ref="O145">MAX(0,SUM(IF(ISNUMBER(O138:O142),O138:O142,SUMIF(codes[code],O138:O142,codes[calcul_HS])))+SUM(COUNTIF(JF,$C138:$C142))*JFHS-sem)</f>
        <v>0</v>
      </c>
      <c r="P145" s="42">
        <f t="array" ref="P145">MAX(0,SUM(IF(ISNUMBER(P138:P142),P138:P142,SUMIF(codes[code],P138:P142,codes[calcul_HS])))+SUM(COUNTIF(JF,$C138:$C142))*JFHS-sem)</f>
        <v>0</v>
      </c>
      <c r="Q145" s="42">
        <f t="array" ref="Q145">MAX(0,SUM(IF(ISNUMBER(Q138:Q142),Q138:Q142,SUMIF(codes[code],Q138:Q142,codes[calcul_HS])))+SUM(COUNTIF(JF,$C138:$C142))*JFHS-sem)</f>
        <v>0</v>
      </c>
      <c r="R145" s="42">
        <f t="array" ref="R145">MAX(0,SUM(IF(ISNUMBER(R138:R142),R138:R142,SUMIF(codes[code],R138:R142,codes[calcul_HS])))+SUM(COUNTIF(JF,$C138:$C142))*JFHS-sem)</f>
        <v>0</v>
      </c>
      <c r="S145" s="50">
        <f t="shared" si="35"/>
        <v>0</v>
      </c>
    </row>
    <row r="146" spans="1:19" x14ac:dyDescent="0.25">
      <c r="A146" s="9">
        <f>IF(ISNUMBER(Tablo[[#This Row],[JOUR]]),DATE(YEAR(Tablo[[#This Row],[JOUR]]),MONTH(Tablo[[#This Row],[JOUR]])+1,0),A145)</f>
        <v>42886</v>
      </c>
      <c r="B146" s="10">
        <f>IF(ISNUMBER(Tablo[[#This Row],[JOUR]]),INT(MOD(INT((Tablo[[#This Row],[JOUR]]-2)/7)+3/5,52+5/28))+1,B145)</f>
        <v>19</v>
      </c>
      <c r="C146" s="34">
        <f>C138+7</f>
        <v>42863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37"/>
    </row>
    <row r="147" spans="1:19" x14ac:dyDescent="0.25">
      <c r="A147" s="11">
        <f>IF(ISNUMBER(Tablo[[#This Row],[JOUR]]),DATE(YEAR(Tablo[[#This Row],[JOUR]]),MONTH(Tablo[[#This Row],[JOUR]])+1,0),A146)</f>
        <v>42886</v>
      </c>
      <c r="B147" s="12">
        <f>IF(ISNUMBER(Tablo[[#This Row],[JOUR]]),INT(MOD(INT((Tablo[[#This Row],[JOUR]]-2)/7)+3/5,52+5/28))+1,B146)</f>
        <v>19</v>
      </c>
      <c r="C147" s="35">
        <f>C146+1</f>
        <v>42864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38"/>
    </row>
    <row r="148" spans="1:19" x14ac:dyDescent="0.25">
      <c r="A148" s="11">
        <f>IF(ISNUMBER(Tablo[[#This Row],[JOUR]]),DATE(YEAR(Tablo[[#This Row],[JOUR]]),MONTH(Tablo[[#This Row],[JOUR]])+1,0),A147)</f>
        <v>42886</v>
      </c>
      <c r="B148" s="12">
        <f>IF(ISNUMBER(Tablo[[#This Row],[JOUR]]),INT(MOD(INT((Tablo[[#This Row],[JOUR]]-2)/7)+3/5,52+5/28))+1,B147)</f>
        <v>19</v>
      </c>
      <c r="C148" s="35">
        <f t="shared" ref="C148:C150" si="36">C147+1</f>
        <v>42865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38"/>
    </row>
    <row r="149" spans="1:19" x14ac:dyDescent="0.25">
      <c r="A149" s="11">
        <f>IF(ISNUMBER(Tablo[[#This Row],[JOUR]]),DATE(YEAR(Tablo[[#This Row],[JOUR]]),MONTH(Tablo[[#This Row],[JOUR]])+1,0),A148)</f>
        <v>42886</v>
      </c>
      <c r="B149" s="12">
        <f>IF(ISNUMBER(Tablo[[#This Row],[JOUR]]),INT(MOD(INT((Tablo[[#This Row],[JOUR]]-2)/7)+3/5,52+5/28))+1,B148)</f>
        <v>19</v>
      </c>
      <c r="C149" s="35">
        <f t="shared" si="36"/>
        <v>42866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38"/>
    </row>
    <row r="150" spans="1:19" x14ac:dyDescent="0.25">
      <c r="A150" s="11">
        <f>IF(ISNUMBER(Tablo[[#This Row],[JOUR]]),DATE(YEAR(Tablo[[#This Row],[JOUR]]),MONTH(Tablo[[#This Row],[JOUR]])+1,0),A149)</f>
        <v>42886</v>
      </c>
      <c r="B150" s="12">
        <f>IF(ISNUMBER(Tablo[[#This Row],[JOUR]]),INT(MOD(INT((Tablo[[#This Row],[JOUR]]-2)/7)+3/5,52+5/28))+1,B149)</f>
        <v>19</v>
      </c>
      <c r="C150" s="35">
        <f t="shared" si="36"/>
        <v>42867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38"/>
    </row>
    <row r="151" spans="1:19" x14ac:dyDescent="0.25">
      <c r="A151" s="11">
        <f>IF(ISNUMBER(Tablo[[#This Row],[JOUR]]),DATE(YEAR(Tablo[[#This Row],[JOUR]]),MONTH(Tablo[[#This Row],[JOUR]])+1,0),A150)</f>
        <v>42886</v>
      </c>
      <c r="B151" s="12">
        <f>IF(ISNUMBER(Tablo[[#This Row],[JOUR]]),INT(MOD(INT((Tablo[[#This Row],[JOUR]]-2)/7)+3/5,52+5/28))+1,B150)</f>
        <v>19</v>
      </c>
      <c r="C151" s="35" t="s">
        <v>16</v>
      </c>
      <c r="D151" s="41">
        <f t="array" ref="D151">SUM(IF(ISNUMBER(D146:D150),D146:D150,SUMIF(codes[code],D146:D150,codes[forfait])))+SUM(COUNTIF(JF,$C146:$C150))*JFHN</f>
        <v>7</v>
      </c>
      <c r="E151" s="41">
        <f t="array" ref="E151">SUM(IF(ISNUMBER(E146:E150),E146:E150,SUMIF(codes[code],E146:E150,codes[forfait])))+SUM(COUNTIF(JF,$C146:$C150))*JFHN</f>
        <v>7</v>
      </c>
      <c r="F151" s="41">
        <f t="array" ref="F151">SUM(IF(ISNUMBER(F146:F150),F146:F150,SUMIF(codes[code],F146:F150,codes[forfait])))+SUM(COUNTIF(JF,$C146:$C150))*JFHN</f>
        <v>7</v>
      </c>
      <c r="G151" s="41">
        <f t="array" ref="G151">SUM(IF(ISNUMBER(G146:G150),G146:G150,SUMIF(codes[code],G146:G150,codes[forfait])))+SUM(COUNTIF(JF,$C146:$C150))*JFHN</f>
        <v>7</v>
      </c>
      <c r="H151" s="41">
        <f t="array" ref="H151">SUM(IF(ISNUMBER(H146:H150),H146:H150,SUMIF(codes[code],H146:H150,codes[forfait])))+SUM(COUNTIF(JF,$C146:$C150))*JFHN</f>
        <v>7</v>
      </c>
      <c r="I151" s="41">
        <f t="array" ref="I151">SUM(IF(ISNUMBER(I146:I150),I146:I150,SUMIF(codes[code],I146:I150,codes[forfait])))+SUM(COUNTIF(JF,$C146:$C150))*JFHN</f>
        <v>7</v>
      </c>
      <c r="J151" s="41">
        <f t="array" ref="J151">SUM(IF(ISNUMBER(J146:J150),J146:J150,SUMIF(codes[code],J146:J150,codes[forfait])))+SUM(COUNTIF(JF,$C146:$C150))*JFHN</f>
        <v>7</v>
      </c>
      <c r="K151" s="41">
        <f t="array" ref="K151">SUM(IF(ISNUMBER(K146:K150),K146:K150,SUMIF(codes[code],K146:K150,codes[forfait])))+SUM(COUNTIF(JF,$C146:$C150))*JFHN</f>
        <v>7</v>
      </c>
      <c r="L151" s="41">
        <f t="array" ref="L151">SUM(IF(ISNUMBER(L146:L150),L146:L150,SUMIF(codes[code],L146:L150,codes[forfait])))+SUM(COUNTIF(JF,$C146:$C150))*JFHN</f>
        <v>7</v>
      </c>
      <c r="M151" s="41">
        <f t="array" ref="M151">SUM(IF(ISNUMBER(M146:M150),M146:M150,SUMIF(codes[code],M146:M150,codes[forfait])))+SUM(COUNTIF(JF,$C146:$C150))*JFHN</f>
        <v>7</v>
      </c>
      <c r="N151" s="41">
        <f t="array" ref="N151">SUM(IF(ISNUMBER(N146:N150),N146:N150,SUMIF(codes[code],N146:N150,codes[forfait])))+SUM(COUNTIF(JF,$C146:$C150))*JFHN</f>
        <v>7</v>
      </c>
      <c r="O151" s="41">
        <f t="array" ref="O151">SUM(IF(ISNUMBER(O146:O150),O146:O150,SUMIF(codes[code],O146:O150,codes[forfait])))+SUM(COUNTIF(JF,$C146:$C150))*JFHN</f>
        <v>7</v>
      </c>
      <c r="P151" s="41">
        <f t="array" ref="P151">SUM(IF(ISNUMBER(P146:P150),P146:P150,SUMIF(codes[code],P146:P150,codes[forfait])))+SUM(COUNTIF(JF,$C146:$C150))*JFHN</f>
        <v>7</v>
      </c>
      <c r="Q151" s="41">
        <f t="array" ref="Q151">SUM(IF(ISNUMBER(Q146:Q150),Q146:Q150,SUMIF(codes[code],Q146:Q150,codes[forfait])))+SUM(COUNTIF(JF,$C146:$C150))*JFHN</f>
        <v>7</v>
      </c>
      <c r="R151" s="41">
        <f t="array" ref="R151">SUM(IF(ISNUMBER(R146:R150),R146:R150,SUMIF(codes[code],R146:R150,codes[forfait])))+SUM(COUNTIF(JF,$C146:$C150))*JFHN</f>
        <v>7</v>
      </c>
      <c r="S151" s="49">
        <f>SUM(D151:R151)</f>
        <v>105</v>
      </c>
    </row>
    <row r="152" spans="1:19" x14ac:dyDescent="0.25">
      <c r="A152" s="11">
        <f>IF(ISNUMBER(Tablo[[#This Row],[JOUR]]),DATE(YEAR(Tablo[[#This Row],[JOUR]]),MONTH(Tablo[[#This Row],[JOUR]])+1,0),A151)</f>
        <v>42886</v>
      </c>
      <c r="B152" s="12">
        <f>IF(ISNUMBER(Tablo[[#This Row],[JOUR]]),INT(MOD(INT((Tablo[[#This Row],[JOUR]]-2)/7)+3/5,52+5/28))+1,B151)</f>
        <v>19</v>
      </c>
      <c r="C152" s="35" t="s">
        <v>17</v>
      </c>
      <c r="D152" s="41">
        <f t="array" ref="D152">MIN(SUM(IF(ISNUMBER(D146:D150),D146:D150,SUMIF(codes[code],D146:D150,codes[calcul_HS])))+SUM(COUNTIF(JF,$C146:$C150))*JFHS,sem)</f>
        <v>0</v>
      </c>
      <c r="E152" s="41">
        <f t="array" ref="E152">MIN(SUM(IF(ISNUMBER(E146:E150),E146:E150,SUMIF(codes[code],E146:E150,codes[calcul_HS])))+SUM(COUNTIF(JF,$C146:$C150))*JFHS,sem)</f>
        <v>0</v>
      </c>
      <c r="F152" s="41">
        <f t="array" ref="F152">MIN(SUM(IF(ISNUMBER(F146:F150),F146:F150,SUMIF(codes[code],F146:F150,codes[calcul_HS])))+SUM(COUNTIF(JF,$C146:$C150))*JFHS,sem)</f>
        <v>0</v>
      </c>
      <c r="G152" s="41">
        <f t="array" ref="G152">MIN(SUM(IF(ISNUMBER(G146:G150),G146:G150,SUMIF(codes[code],G146:G150,codes[calcul_HS])))+SUM(COUNTIF(JF,$C146:$C150))*JFHS,sem)</f>
        <v>0</v>
      </c>
      <c r="H152" s="41">
        <f t="array" ref="H152">MIN(SUM(IF(ISNUMBER(H146:H150),H146:H150,SUMIF(codes[code],H146:H150,codes[calcul_HS])))+SUM(COUNTIF(JF,$C146:$C150))*JFHS,sem)</f>
        <v>0</v>
      </c>
      <c r="I152" s="41">
        <f t="array" ref="I152">MIN(SUM(IF(ISNUMBER(I146:I150),I146:I150,SUMIF(codes[code],I146:I150,codes[calcul_HS])))+SUM(COUNTIF(JF,$C146:$C150))*JFHS,sem)</f>
        <v>0</v>
      </c>
      <c r="J152" s="41">
        <f t="array" ref="J152">MIN(SUM(IF(ISNUMBER(J146:J150),J146:J150,SUMIF(codes[code],J146:J150,codes[calcul_HS])))+SUM(COUNTIF(JF,$C146:$C150))*JFHS,sem)</f>
        <v>0</v>
      </c>
      <c r="K152" s="41">
        <f t="array" ref="K152">MIN(SUM(IF(ISNUMBER(K146:K150),K146:K150,SUMIF(codes[code],K146:K150,codes[calcul_HS])))+SUM(COUNTIF(JF,$C146:$C150))*JFHS,sem)</f>
        <v>0</v>
      </c>
      <c r="L152" s="41">
        <f t="array" ref="L152">MIN(SUM(IF(ISNUMBER(L146:L150),L146:L150,SUMIF(codes[code],L146:L150,codes[calcul_HS])))+SUM(COUNTIF(JF,$C146:$C150))*JFHS,sem)</f>
        <v>0</v>
      </c>
      <c r="M152" s="41">
        <f t="array" ref="M152">MIN(SUM(IF(ISNUMBER(M146:M150),M146:M150,SUMIF(codes[code],M146:M150,codes[calcul_HS])))+SUM(COUNTIF(JF,$C146:$C150))*JFHS,sem)</f>
        <v>0</v>
      </c>
      <c r="N152" s="41">
        <f t="array" ref="N152">MIN(SUM(IF(ISNUMBER(N146:N150),N146:N150,SUMIF(codes[code],N146:N150,codes[calcul_HS])))+SUM(COUNTIF(JF,$C146:$C150))*JFHS,sem)</f>
        <v>0</v>
      </c>
      <c r="O152" s="41">
        <f t="array" ref="O152">MIN(SUM(IF(ISNUMBER(O146:O150),O146:O150,SUMIF(codes[code],O146:O150,codes[calcul_HS])))+SUM(COUNTIF(JF,$C146:$C150))*JFHS,sem)</f>
        <v>0</v>
      </c>
      <c r="P152" s="41">
        <f t="array" ref="P152">MIN(SUM(IF(ISNUMBER(P146:P150),P146:P150,SUMIF(codes[code],P146:P150,codes[calcul_HS])))+SUM(COUNTIF(JF,$C146:$C150))*JFHS,sem)</f>
        <v>0</v>
      </c>
      <c r="Q152" s="41">
        <f t="array" ref="Q152">MIN(SUM(IF(ISNUMBER(Q146:Q150),Q146:Q150,SUMIF(codes[code],Q146:Q150,codes[calcul_HS])))+SUM(COUNTIF(JF,$C146:$C150))*JFHS,sem)</f>
        <v>0</v>
      </c>
      <c r="R152" s="41">
        <f t="array" ref="R152">MIN(SUM(IF(ISNUMBER(R146:R150),R146:R150,SUMIF(codes[code],R146:R150,codes[calcul_HS])))+SUM(COUNTIF(JF,$C146:$C150))*JFHS,sem)</f>
        <v>0</v>
      </c>
      <c r="S152" s="49">
        <f t="shared" ref="S152:S153" si="37">SUM(D152:R152)</f>
        <v>0</v>
      </c>
    </row>
    <row r="153" spans="1:19" ht="13" thickBot="1" x14ac:dyDescent="0.3">
      <c r="A153" s="13">
        <f>IF(ISNUMBER(Tablo[[#This Row],[JOUR]]),DATE(YEAR(Tablo[[#This Row],[JOUR]]),MONTH(Tablo[[#This Row],[JOUR]])+1,0),A152)</f>
        <v>42886</v>
      </c>
      <c r="B153" s="14">
        <f>IF(ISNUMBER(Tablo[[#This Row],[JOUR]]),INT(MOD(INT((Tablo[[#This Row],[JOUR]]-2)/7)+3/5,52+5/28))+1,B152)</f>
        <v>19</v>
      </c>
      <c r="C153" s="36" t="s">
        <v>18</v>
      </c>
      <c r="D153" s="42">
        <f t="array" ref="D153">MAX(0,SUM(IF(ISNUMBER(D146:D150),D146:D150,SUMIF(codes[code],D146:D150,codes[calcul_HS])))+SUM(COUNTIF(JF,$C146:$C150))*JFHS-sem)</f>
        <v>0</v>
      </c>
      <c r="E153" s="42">
        <f t="array" ref="E153">MAX(0,SUM(IF(ISNUMBER(E146:E150),E146:E150,SUMIF(codes[code],E146:E150,codes[calcul_HS])))+SUM(COUNTIF(JF,$C146:$C150))*JFHS-sem)</f>
        <v>0</v>
      </c>
      <c r="F153" s="42">
        <f t="array" ref="F153">MAX(0,SUM(IF(ISNUMBER(F146:F150),F146:F150,SUMIF(codes[code],F146:F150,codes[calcul_HS])))+SUM(COUNTIF(JF,$C146:$C150))*JFHS-sem)</f>
        <v>0</v>
      </c>
      <c r="G153" s="42">
        <f t="array" ref="G153">MAX(0,SUM(IF(ISNUMBER(G146:G150),G146:G150,SUMIF(codes[code],G146:G150,codes[calcul_HS])))+SUM(COUNTIF(JF,$C146:$C150))*JFHS-sem)</f>
        <v>0</v>
      </c>
      <c r="H153" s="42">
        <f t="array" ref="H153">MAX(0,SUM(IF(ISNUMBER(H146:H150),H146:H150,SUMIF(codes[code],H146:H150,codes[calcul_HS])))+SUM(COUNTIF(JF,$C146:$C150))*JFHS-sem)</f>
        <v>0</v>
      </c>
      <c r="I153" s="42">
        <f t="array" ref="I153">MAX(0,SUM(IF(ISNUMBER(I146:I150),I146:I150,SUMIF(codes[code],I146:I150,codes[calcul_HS])))+SUM(COUNTIF(JF,$C146:$C150))*JFHS-sem)</f>
        <v>0</v>
      </c>
      <c r="J153" s="42">
        <f t="array" ref="J153">MAX(0,SUM(IF(ISNUMBER(J146:J150),J146:J150,SUMIF(codes[code],J146:J150,codes[calcul_HS])))+SUM(COUNTIF(JF,$C146:$C150))*JFHS-sem)</f>
        <v>0</v>
      </c>
      <c r="K153" s="42">
        <f t="array" ref="K153">MAX(0,SUM(IF(ISNUMBER(K146:K150),K146:K150,SUMIF(codes[code],K146:K150,codes[calcul_HS])))+SUM(COUNTIF(JF,$C146:$C150))*JFHS-sem)</f>
        <v>0</v>
      </c>
      <c r="L153" s="42">
        <f t="array" ref="L153">MAX(0,SUM(IF(ISNUMBER(L146:L150),L146:L150,SUMIF(codes[code],L146:L150,codes[calcul_HS])))+SUM(COUNTIF(JF,$C146:$C150))*JFHS-sem)</f>
        <v>0</v>
      </c>
      <c r="M153" s="42">
        <f t="array" ref="M153">MAX(0,SUM(IF(ISNUMBER(M146:M150),M146:M150,SUMIF(codes[code],M146:M150,codes[calcul_HS])))+SUM(COUNTIF(JF,$C146:$C150))*JFHS-sem)</f>
        <v>0</v>
      </c>
      <c r="N153" s="42">
        <f t="array" ref="N153">MAX(0,SUM(IF(ISNUMBER(N146:N150),N146:N150,SUMIF(codes[code],N146:N150,codes[calcul_HS])))+SUM(COUNTIF(JF,$C146:$C150))*JFHS-sem)</f>
        <v>0</v>
      </c>
      <c r="O153" s="42">
        <f t="array" ref="O153">MAX(0,SUM(IF(ISNUMBER(O146:O150),O146:O150,SUMIF(codes[code],O146:O150,codes[calcul_HS])))+SUM(COUNTIF(JF,$C146:$C150))*JFHS-sem)</f>
        <v>0</v>
      </c>
      <c r="P153" s="42">
        <f t="array" ref="P153">MAX(0,SUM(IF(ISNUMBER(P146:P150),P146:P150,SUMIF(codes[code],P146:P150,codes[calcul_HS])))+SUM(COUNTIF(JF,$C146:$C150))*JFHS-sem)</f>
        <v>0</v>
      </c>
      <c r="Q153" s="42">
        <f t="array" ref="Q153">MAX(0,SUM(IF(ISNUMBER(Q146:Q150),Q146:Q150,SUMIF(codes[code],Q146:Q150,codes[calcul_HS])))+SUM(COUNTIF(JF,$C146:$C150))*JFHS-sem)</f>
        <v>0</v>
      </c>
      <c r="R153" s="42">
        <f t="array" ref="R153">MAX(0,SUM(IF(ISNUMBER(R146:R150),R146:R150,SUMIF(codes[code],R146:R150,codes[calcul_HS])))+SUM(COUNTIF(JF,$C146:$C150))*JFHS-sem)</f>
        <v>0</v>
      </c>
      <c r="S153" s="50">
        <f t="shared" si="37"/>
        <v>0</v>
      </c>
    </row>
    <row r="154" spans="1:19" x14ac:dyDescent="0.25">
      <c r="A154" s="9">
        <f>IF(ISNUMBER(Tablo[[#This Row],[JOUR]]),DATE(YEAR(Tablo[[#This Row],[JOUR]]),MONTH(Tablo[[#This Row],[JOUR]])+1,0),A153)</f>
        <v>42886</v>
      </c>
      <c r="B154" s="10">
        <f>IF(ISNUMBER(Tablo[[#This Row],[JOUR]]),INT(MOD(INT((Tablo[[#This Row],[JOUR]]-2)/7)+3/5,52+5/28))+1,B153)</f>
        <v>20</v>
      </c>
      <c r="C154" s="34">
        <f>C146+7</f>
        <v>42870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37"/>
    </row>
    <row r="155" spans="1:19" x14ac:dyDescent="0.25">
      <c r="A155" s="11">
        <f>IF(ISNUMBER(Tablo[[#This Row],[JOUR]]),DATE(YEAR(Tablo[[#This Row],[JOUR]]),MONTH(Tablo[[#This Row],[JOUR]])+1,0),A154)</f>
        <v>42886</v>
      </c>
      <c r="B155" s="12">
        <f>IF(ISNUMBER(Tablo[[#This Row],[JOUR]]),INT(MOD(INT((Tablo[[#This Row],[JOUR]]-2)/7)+3/5,52+5/28))+1,B154)</f>
        <v>20</v>
      </c>
      <c r="C155" s="35">
        <f>C154+1</f>
        <v>42871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38"/>
    </row>
    <row r="156" spans="1:19" x14ac:dyDescent="0.25">
      <c r="A156" s="11">
        <f>IF(ISNUMBER(Tablo[[#This Row],[JOUR]]),DATE(YEAR(Tablo[[#This Row],[JOUR]]),MONTH(Tablo[[#This Row],[JOUR]])+1,0),A155)</f>
        <v>42886</v>
      </c>
      <c r="B156" s="12">
        <f>IF(ISNUMBER(Tablo[[#This Row],[JOUR]]),INT(MOD(INT((Tablo[[#This Row],[JOUR]]-2)/7)+3/5,52+5/28))+1,B155)</f>
        <v>20</v>
      </c>
      <c r="C156" s="35">
        <f t="shared" ref="C156:C158" si="38">C155+1</f>
        <v>42872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38"/>
    </row>
    <row r="157" spans="1:19" x14ac:dyDescent="0.25">
      <c r="A157" s="11">
        <f>IF(ISNUMBER(Tablo[[#This Row],[JOUR]]),DATE(YEAR(Tablo[[#This Row],[JOUR]]),MONTH(Tablo[[#This Row],[JOUR]])+1,0),A156)</f>
        <v>42886</v>
      </c>
      <c r="B157" s="12">
        <f>IF(ISNUMBER(Tablo[[#This Row],[JOUR]]),INT(MOD(INT((Tablo[[#This Row],[JOUR]]-2)/7)+3/5,52+5/28))+1,B156)</f>
        <v>20</v>
      </c>
      <c r="C157" s="35">
        <f t="shared" si="38"/>
        <v>42873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38"/>
    </row>
    <row r="158" spans="1:19" x14ac:dyDescent="0.25">
      <c r="A158" s="11">
        <f>IF(ISNUMBER(Tablo[[#This Row],[JOUR]]),DATE(YEAR(Tablo[[#This Row],[JOUR]]),MONTH(Tablo[[#This Row],[JOUR]])+1,0),A157)</f>
        <v>42886</v>
      </c>
      <c r="B158" s="12">
        <f>IF(ISNUMBER(Tablo[[#This Row],[JOUR]]),INT(MOD(INT((Tablo[[#This Row],[JOUR]]-2)/7)+3/5,52+5/28))+1,B157)</f>
        <v>20</v>
      </c>
      <c r="C158" s="35">
        <f t="shared" si="38"/>
        <v>42874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38"/>
    </row>
    <row r="159" spans="1:19" x14ac:dyDescent="0.25">
      <c r="A159" s="11">
        <f>IF(ISNUMBER(Tablo[[#This Row],[JOUR]]),DATE(YEAR(Tablo[[#This Row],[JOUR]]),MONTH(Tablo[[#This Row],[JOUR]])+1,0),A158)</f>
        <v>42886</v>
      </c>
      <c r="B159" s="12">
        <f>IF(ISNUMBER(Tablo[[#This Row],[JOUR]]),INT(MOD(INT((Tablo[[#This Row],[JOUR]]-2)/7)+3/5,52+5/28))+1,B158)</f>
        <v>20</v>
      </c>
      <c r="C159" s="35" t="s">
        <v>16</v>
      </c>
      <c r="D159" s="41">
        <f t="array" ref="D159">SUM(IF(ISNUMBER(D154:D158),D154:D158,SUMIF(codes[code],D154:D158,codes[forfait])))+SUM(COUNTIF(JF,$C154:$C158))*JFHN</f>
        <v>0</v>
      </c>
      <c r="E159" s="41">
        <f t="array" ref="E159">SUM(IF(ISNUMBER(E154:E158),E154:E158,SUMIF(codes[code],E154:E158,codes[forfait])))+SUM(COUNTIF(JF,$C154:$C158))*JFHN</f>
        <v>0</v>
      </c>
      <c r="F159" s="41">
        <f t="array" ref="F159">SUM(IF(ISNUMBER(F154:F158),F154:F158,SUMIF(codes[code],F154:F158,codes[forfait])))+SUM(COUNTIF(JF,$C154:$C158))*JFHN</f>
        <v>0</v>
      </c>
      <c r="G159" s="41">
        <f t="array" ref="G159">SUM(IF(ISNUMBER(G154:G158),G154:G158,SUMIF(codes[code],G154:G158,codes[forfait])))+SUM(COUNTIF(JF,$C154:$C158))*JFHN</f>
        <v>0</v>
      </c>
      <c r="H159" s="41">
        <f t="array" ref="H159">SUM(IF(ISNUMBER(H154:H158),H154:H158,SUMIF(codes[code],H154:H158,codes[forfait])))+SUM(COUNTIF(JF,$C154:$C158))*JFHN</f>
        <v>0</v>
      </c>
      <c r="I159" s="41">
        <f t="array" ref="I159">SUM(IF(ISNUMBER(I154:I158),I154:I158,SUMIF(codes[code],I154:I158,codes[forfait])))+SUM(COUNTIF(JF,$C154:$C158))*JFHN</f>
        <v>0</v>
      </c>
      <c r="J159" s="41">
        <f t="array" ref="J159">SUM(IF(ISNUMBER(J154:J158),J154:J158,SUMIF(codes[code],J154:J158,codes[forfait])))+SUM(COUNTIF(JF,$C154:$C158))*JFHN</f>
        <v>0</v>
      </c>
      <c r="K159" s="41">
        <f t="array" ref="K159">SUM(IF(ISNUMBER(K154:K158),K154:K158,SUMIF(codes[code],K154:K158,codes[forfait])))+SUM(COUNTIF(JF,$C154:$C158))*JFHN</f>
        <v>0</v>
      </c>
      <c r="L159" s="41">
        <f t="array" ref="L159">SUM(IF(ISNUMBER(L154:L158),L154:L158,SUMIF(codes[code],L154:L158,codes[forfait])))+SUM(COUNTIF(JF,$C154:$C158))*JFHN</f>
        <v>0</v>
      </c>
      <c r="M159" s="41">
        <f t="array" ref="M159">SUM(IF(ISNUMBER(M154:M158),M154:M158,SUMIF(codes[code],M154:M158,codes[forfait])))+SUM(COUNTIF(JF,$C154:$C158))*JFHN</f>
        <v>0</v>
      </c>
      <c r="N159" s="41">
        <f t="array" ref="N159">SUM(IF(ISNUMBER(N154:N158),N154:N158,SUMIF(codes[code],N154:N158,codes[forfait])))+SUM(COUNTIF(JF,$C154:$C158))*JFHN</f>
        <v>0</v>
      </c>
      <c r="O159" s="41">
        <f t="array" ref="O159">SUM(IF(ISNUMBER(O154:O158),O154:O158,SUMIF(codes[code],O154:O158,codes[forfait])))+SUM(COUNTIF(JF,$C154:$C158))*JFHN</f>
        <v>0</v>
      </c>
      <c r="P159" s="41">
        <f t="array" ref="P159">SUM(IF(ISNUMBER(P154:P158),P154:P158,SUMIF(codes[code],P154:P158,codes[forfait])))+SUM(COUNTIF(JF,$C154:$C158))*JFHN</f>
        <v>0</v>
      </c>
      <c r="Q159" s="41">
        <f t="array" ref="Q159">SUM(IF(ISNUMBER(Q154:Q158),Q154:Q158,SUMIF(codes[code],Q154:Q158,codes[forfait])))+SUM(COUNTIF(JF,$C154:$C158))*JFHN</f>
        <v>0</v>
      </c>
      <c r="R159" s="41">
        <f t="array" ref="R159">SUM(IF(ISNUMBER(R154:R158),R154:R158,SUMIF(codes[code],R154:R158,codes[forfait])))+SUM(COUNTIF(JF,$C154:$C158))*JFHN</f>
        <v>0</v>
      </c>
      <c r="S159" s="49">
        <f>SUM(D159:R159)</f>
        <v>0</v>
      </c>
    </row>
    <row r="160" spans="1:19" x14ac:dyDescent="0.25">
      <c r="A160" s="11">
        <f>IF(ISNUMBER(Tablo[[#This Row],[JOUR]]),DATE(YEAR(Tablo[[#This Row],[JOUR]]),MONTH(Tablo[[#This Row],[JOUR]])+1,0),A159)</f>
        <v>42886</v>
      </c>
      <c r="B160" s="12">
        <f>IF(ISNUMBER(Tablo[[#This Row],[JOUR]]),INT(MOD(INT((Tablo[[#This Row],[JOUR]]-2)/7)+3/5,52+5/28))+1,B159)</f>
        <v>20</v>
      </c>
      <c r="C160" s="35" t="s">
        <v>17</v>
      </c>
      <c r="D160" s="41">
        <f t="array" ref="D160">MIN(SUM(IF(ISNUMBER(D154:D158),D154:D158,SUMIF(codes[code],D154:D158,codes[calcul_HS])))+SUM(COUNTIF(JF,$C154:$C158))*JFHS,sem)</f>
        <v>0</v>
      </c>
      <c r="E160" s="41">
        <f t="array" ref="E160">MIN(SUM(IF(ISNUMBER(E154:E158),E154:E158,SUMIF(codes[code],E154:E158,codes[calcul_HS])))+SUM(COUNTIF(JF,$C154:$C158))*JFHS,sem)</f>
        <v>0</v>
      </c>
      <c r="F160" s="41">
        <f t="array" ref="F160">MIN(SUM(IF(ISNUMBER(F154:F158),F154:F158,SUMIF(codes[code],F154:F158,codes[calcul_HS])))+SUM(COUNTIF(JF,$C154:$C158))*JFHS,sem)</f>
        <v>0</v>
      </c>
      <c r="G160" s="41">
        <f t="array" ref="G160">MIN(SUM(IF(ISNUMBER(G154:G158),G154:G158,SUMIF(codes[code],G154:G158,codes[calcul_HS])))+SUM(COUNTIF(JF,$C154:$C158))*JFHS,sem)</f>
        <v>0</v>
      </c>
      <c r="H160" s="41">
        <f t="array" ref="H160">MIN(SUM(IF(ISNUMBER(H154:H158),H154:H158,SUMIF(codes[code],H154:H158,codes[calcul_HS])))+SUM(COUNTIF(JF,$C154:$C158))*JFHS,sem)</f>
        <v>0</v>
      </c>
      <c r="I160" s="41">
        <f t="array" ref="I160">MIN(SUM(IF(ISNUMBER(I154:I158),I154:I158,SUMIF(codes[code],I154:I158,codes[calcul_HS])))+SUM(COUNTIF(JF,$C154:$C158))*JFHS,sem)</f>
        <v>0</v>
      </c>
      <c r="J160" s="41">
        <f t="array" ref="J160">MIN(SUM(IF(ISNUMBER(J154:J158),J154:J158,SUMIF(codes[code],J154:J158,codes[calcul_HS])))+SUM(COUNTIF(JF,$C154:$C158))*JFHS,sem)</f>
        <v>0</v>
      </c>
      <c r="K160" s="41">
        <f t="array" ref="K160">MIN(SUM(IF(ISNUMBER(K154:K158),K154:K158,SUMIF(codes[code],K154:K158,codes[calcul_HS])))+SUM(COUNTIF(JF,$C154:$C158))*JFHS,sem)</f>
        <v>0</v>
      </c>
      <c r="L160" s="41">
        <f t="array" ref="L160">MIN(SUM(IF(ISNUMBER(L154:L158),L154:L158,SUMIF(codes[code],L154:L158,codes[calcul_HS])))+SUM(COUNTIF(JF,$C154:$C158))*JFHS,sem)</f>
        <v>0</v>
      </c>
      <c r="M160" s="41">
        <f t="array" ref="M160">MIN(SUM(IF(ISNUMBER(M154:M158),M154:M158,SUMIF(codes[code],M154:M158,codes[calcul_HS])))+SUM(COUNTIF(JF,$C154:$C158))*JFHS,sem)</f>
        <v>0</v>
      </c>
      <c r="N160" s="41">
        <f t="array" ref="N160">MIN(SUM(IF(ISNUMBER(N154:N158),N154:N158,SUMIF(codes[code],N154:N158,codes[calcul_HS])))+SUM(COUNTIF(JF,$C154:$C158))*JFHS,sem)</f>
        <v>0</v>
      </c>
      <c r="O160" s="41">
        <f t="array" ref="O160">MIN(SUM(IF(ISNUMBER(O154:O158),O154:O158,SUMIF(codes[code],O154:O158,codes[calcul_HS])))+SUM(COUNTIF(JF,$C154:$C158))*JFHS,sem)</f>
        <v>0</v>
      </c>
      <c r="P160" s="41">
        <f t="array" ref="P160">MIN(SUM(IF(ISNUMBER(P154:P158),P154:P158,SUMIF(codes[code],P154:P158,codes[calcul_HS])))+SUM(COUNTIF(JF,$C154:$C158))*JFHS,sem)</f>
        <v>0</v>
      </c>
      <c r="Q160" s="41">
        <f t="array" ref="Q160">MIN(SUM(IF(ISNUMBER(Q154:Q158),Q154:Q158,SUMIF(codes[code],Q154:Q158,codes[calcul_HS])))+SUM(COUNTIF(JF,$C154:$C158))*JFHS,sem)</f>
        <v>0</v>
      </c>
      <c r="R160" s="41">
        <f t="array" ref="R160">MIN(SUM(IF(ISNUMBER(R154:R158),R154:R158,SUMIF(codes[code],R154:R158,codes[calcul_HS])))+SUM(COUNTIF(JF,$C154:$C158))*JFHS,sem)</f>
        <v>0</v>
      </c>
      <c r="S160" s="49">
        <f t="shared" ref="S160:S161" si="39">SUM(D160:R160)</f>
        <v>0</v>
      </c>
    </row>
    <row r="161" spans="1:19" ht="13" thickBot="1" x14ac:dyDescent="0.3">
      <c r="A161" s="13">
        <f>IF(ISNUMBER(Tablo[[#This Row],[JOUR]]),DATE(YEAR(Tablo[[#This Row],[JOUR]]),MONTH(Tablo[[#This Row],[JOUR]])+1,0),A160)</f>
        <v>42886</v>
      </c>
      <c r="B161" s="14">
        <f>IF(ISNUMBER(Tablo[[#This Row],[JOUR]]),INT(MOD(INT((Tablo[[#This Row],[JOUR]]-2)/7)+3/5,52+5/28))+1,B160)</f>
        <v>20</v>
      </c>
      <c r="C161" s="36" t="s">
        <v>18</v>
      </c>
      <c r="D161" s="42">
        <f t="array" ref="D161">MAX(0,SUM(IF(ISNUMBER(D154:D158),D154:D158,SUMIF(codes[code],D154:D158,codes[calcul_HS])))+SUM(COUNTIF(JF,$C154:$C158))*JFHS-sem)</f>
        <v>0</v>
      </c>
      <c r="E161" s="42">
        <f t="array" ref="E161">MAX(0,SUM(IF(ISNUMBER(E154:E158),E154:E158,SUMIF(codes[code],E154:E158,codes[calcul_HS])))+SUM(COUNTIF(JF,$C154:$C158))*JFHS-sem)</f>
        <v>0</v>
      </c>
      <c r="F161" s="42">
        <f t="array" ref="F161">MAX(0,SUM(IF(ISNUMBER(F154:F158),F154:F158,SUMIF(codes[code],F154:F158,codes[calcul_HS])))+SUM(COUNTIF(JF,$C154:$C158))*JFHS-sem)</f>
        <v>0</v>
      </c>
      <c r="G161" s="42">
        <f t="array" ref="G161">MAX(0,SUM(IF(ISNUMBER(G154:G158),G154:G158,SUMIF(codes[code],G154:G158,codes[calcul_HS])))+SUM(COUNTIF(JF,$C154:$C158))*JFHS-sem)</f>
        <v>0</v>
      </c>
      <c r="H161" s="42">
        <f t="array" ref="H161">MAX(0,SUM(IF(ISNUMBER(H154:H158),H154:H158,SUMIF(codes[code],H154:H158,codes[calcul_HS])))+SUM(COUNTIF(JF,$C154:$C158))*JFHS-sem)</f>
        <v>0</v>
      </c>
      <c r="I161" s="42">
        <f t="array" ref="I161">MAX(0,SUM(IF(ISNUMBER(I154:I158),I154:I158,SUMIF(codes[code],I154:I158,codes[calcul_HS])))+SUM(COUNTIF(JF,$C154:$C158))*JFHS-sem)</f>
        <v>0</v>
      </c>
      <c r="J161" s="42">
        <f t="array" ref="J161">MAX(0,SUM(IF(ISNUMBER(J154:J158),J154:J158,SUMIF(codes[code],J154:J158,codes[calcul_HS])))+SUM(COUNTIF(JF,$C154:$C158))*JFHS-sem)</f>
        <v>0</v>
      </c>
      <c r="K161" s="42">
        <f t="array" ref="K161">MAX(0,SUM(IF(ISNUMBER(K154:K158),K154:K158,SUMIF(codes[code],K154:K158,codes[calcul_HS])))+SUM(COUNTIF(JF,$C154:$C158))*JFHS-sem)</f>
        <v>0</v>
      </c>
      <c r="L161" s="42">
        <f t="array" ref="L161">MAX(0,SUM(IF(ISNUMBER(L154:L158),L154:L158,SUMIF(codes[code],L154:L158,codes[calcul_HS])))+SUM(COUNTIF(JF,$C154:$C158))*JFHS-sem)</f>
        <v>0</v>
      </c>
      <c r="M161" s="42">
        <f t="array" ref="M161">MAX(0,SUM(IF(ISNUMBER(M154:M158),M154:M158,SUMIF(codes[code],M154:M158,codes[calcul_HS])))+SUM(COUNTIF(JF,$C154:$C158))*JFHS-sem)</f>
        <v>0</v>
      </c>
      <c r="N161" s="42">
        <f t="array" ref="N161">MAX(0,SUM(IF(ISNUMBER(N154:N158),N154:N158,SUMIF(codes[code],N154:N158,codes[calcul_HS])))+SUM(COUNTIF(JF,$C154:$C158))*JFHS-sem)</f>
        <v>0</v>
      </c>
      <c r="O161" s="42">
        <f t="array" ref="O161">MAX(0,SUM(IF(ISNUMBER(O154:O158),O154:O158,SUMIF(codes[code],O154:O158,codes[calcul_HS])))+SUM(COUNTIF(JF,$C154:$C158))*JFHS-sem)</f>
        <v>0</v>
      </c>
      <c r="P161" s="42">
        <f t="array" ref="P161">MAX(0,SUM(IF(ISNUMBER(P154:P158),P154:P158,SUMIF(codes[code],P154:P158,codes[calcul_HS])))+SUM(COUNTIF(JF,$C154:$C158))*JFHS-sem)</f>
        <v>0</v>
      </c>
      <c r="Q161" s="42">
        <f t="array" ref="Q161">MAX(0,SUM(IF(ISNUMBER(Q154:Q158),Q154:Q158,SUMIF(codes[code],Q154:Q158,codes[calcul_HS])))+SUM(COUNTIF(JF,$C154:$C158))*JFHS-sem)</f>
        <v>0</v>
      </c>
      <c r="R161" s="42">
        <f t="array" ref="R161">MAX(0,SUM(IF(ISNUMBER(R154:R158),R154:R158,SUMIF(codes[code],R154:R158,codes[calcul_HS])))+SUM(COUNTIF(JF,$C154:$C158))*JFHS-sem)</f>
        <v>0</v>
      </c>
      <c r="S161" s="50">
        <f t="shared" si="39"/>
        <v>0</v>
      </c>
    </row>
    <row r="162" spans="1:19" x14ac:dyDescent="0.25">
      <c r="A162" s="9">
        <f>IF(ISNUMBER(Tablo[[#This Row],[JOUR]]),DATE(YEAR(Tablo[[#This Row],[JOUR]]),MONTH(Tablo[[#This Row],[JOUR]])+1,0),A161)</f>
        <v>42886</v>
      </c>
      <c r="B162" s="10">
        <f>IF(ISNUMBER(Tablo[[#This Row],[JOUR]]),INT(MOD(INT((Tablo[[#This Row],[JOUR]]-2)/7)+3/5,52+5/28))+1,B161)</f>
        <v>21</v>
      </c>
      <c r="C162" s="34">
        <f>C154+7</f>
        <v>42877</v>
      </c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37"/>
    </row>
    <row r="163" spans="1:19" x14ac:dyDescent="0.25">
      <c r="A163" s="11">
        <f>IF(ISNUMBER(Tablo[[#This Row],[JOUR]]),DATE(YEAR(Tablo[[#This Row],[JOUR]]),MONTH(Tablo[[#This Row],[JOUR]])+1,0),A162)</f>
        <v>42886</v>
      </c>
      <c r="B163" s="12">
        <f>IF(ISNUMBER(Tablo[[#This Row],[JOUR]]),INT(MOD(INT((Tablo[[#This Row],[JOUR]]-2)/7)+3/5,52+5/28))+1,B162)</f>
        <v>21</v>
      </c>
      <c r="C163" s="35">
        <f>C162+1</f>
        <v>42878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38"/>
    </row>
    <row r="164" spans="1:19" x14ac:dyDescent="0.25">
      <c r="A164" s="11">
        <f>IF(ISNUMBER(Tablo[[#This Row],[JOUR]]),DATE(YEAR(Tablo[[#This Row],[JOUR]]),MONTH(Tablo[[#This Row],[JOUR]])+1,0),A163)</f>
        <v>42886</v>
      </c>
      <c r="B164" s="12">
        <f>IF(ISNUMBER(Tablo[[#This Row],[JOUR]]),INT(MOD(INT((Tablo[[#This Row],[JOUR]]-2)/7)+3/5,52+5/28))+1,B163)</f>
        <v>21</v>
      </c>
      <c r="C164" s="35">
        <f t="shared" ref="C164:C166" si="40">C163+1</f>
        <v>42879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38"/>
    </row>
    <row r="165" spans="1:19" x14ac:dyDescent="0.25">
      <c r="A165" s="11">
        <f>IF(ISNUMBER(Tablo[[#This Row],[JOUR]]),DATE(YEAR(Tablo[[#This Row],[JOUR]]),MONTH(Tablo[[#This Row],[JOUR]])+1,0),A164)</f>
        <v>42886</v>
      </c>
      <c r="B165" s="12">
        <f>IF(ISNUMBER(Tablo[[#This Row],[JOUR]]),INT(MOD(INT((Tablo[[#This Row],[JOUR]]-2)/7)+3/5,52+5/28))+1,B164)</f>
        <v>21</v>
      </c>
      <c r="C165" s="35">
        <f t="shared" si="40"/>
        <v>42880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38"/>
    </row>
    <row r="166" spans="1:19" x14ac:dyDescent="0.25">
      <c r="A166" s="11">
        <f>IF(ISNUMBER(Tablo[[#This Row],[JOUR]]),DATE(YEAR(Tablo[[#This Row],[JOUR]]),MONTH(Tablo[[#This Row],[JOUR]])+1,0),A165)</f>
        <v>42886</v>
      </c>
      <c r="B166" s="12">
        <f>IF(ISNUMBER(Tablo[[#This Row],[JOUR]]),INT(MOD(INT((Tablo[[#This Row],[JOUR]]-2)/7)+3/5,52+5/28))+1,B165)</f>
        <v>21</v>
      </c>
      <c r="C166" s="35">
        <f t="shared" si="40"/>
        <v>42881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38"/>
    </row>
    <row r="167" spans="1:19" x14ac:dyDescent="0.25">
      <c r="A167" s="11">
        <f>IF(ISNUMBER(Tablo[[#This Row],[JOUR]]),DATE(YEAR(Tablo[[#This Row],[JOUR]]),MONTH(Tablo[[#This Row],[JOUR]])+1,0),A166)</f>
        <v>42886</v>
      </c>
      <c r="B167" s="12">
        <f>IF(ISNUMBER(Tablo[[#This Row],[JOUR]]),INT(MOD(INT((Tablo[[#This Row],[JOUR]]-2)/7)+3/5,52+5/28))+1,B166)</f>
        <v>21</v>
      </c>
      <c r="C167" s="35" t="s">
        <v>16</v>
      </c>
      <c r="D167" s="41">
        <f t="array" ref="D167">SUM(IF(ISNUMBER(D162:D166),D162:D166,SUMIF(codes[code],D162:D166,codes[forfait])))+SUM(COUNTIF(JF,$C162:$C166))*JFHN</f>
        <v>7</v>
      </c>
      <c r="E167" s="41">
        <f t="array" ref="E167">SUM(IF(ISNUMBER(E162:E166),E162:E166,SUMIF(codes[code],E162:E166,codes[forfait])))+SUM(COUNTIF(JF,$C162:$C166))*JFHN</f>
        <v>7</v>
      </c>
      <c r="F167" s="41">
        <f t="array" ref="F167">SUM(IF(ISNUMBER(F162:F166),F162:F166,SUMIF(codes[code],F162:F166,codes[forfait])))+SUM(COUNTIF(JF,$C162:$C166))*JFHN</f>
        <v>7</v>
      </c>
      <c r="G167" s="41">
        <f t="array" ref="G167">SUM(IF(ISNUMBER(G162:G166),G162:G166,SUMIF(codes[code],G162:G166,codes[forfait])))+SUM(COUNTIF(JF,$C162:$C166))*JFHN</f>
        <v>7</v>
      </c>
      <c r="H167" s="41">
        <f t="array" ref="H167">SUM(IF(ISNUMBER(H162:H166),H162:H166,SUMIF(codes[code],H162:H166,codes[forfait])))+SUM(COUNTIF(JF,$C162:$C166))*JFHN</f>
        <v>7</v>
      </c>
      <c r="I167" s="41">
        <f t="array" ref="I167">SUM(IF(ISNUMBER(I162:I166),I162:I166,SUMIF(codes[code],I162:I166,codes[forfait])))+SUM(COUNTIF(JF,$C162:$C166))*JFHN</f>
        <v>7</v>
      </c>
      <c r="J167" s="41">
        <f t="array" ref="J167">SUM(IF(ISNUMBER(J162:J166),J162:J166,SUMIF(codes[code],J162:J166,codes[forfait])))+SUM(COUNTIF(JF,$C162:$C166))*JFHN</f>
        <v>7</v>
      </c>
      <c r="K167" s="41">
        <f t="array" ref="K167">SUM(IF(ISNUMBER(K162:K166),K162:K166,SUMIF(codes[code],K162:K166,codes[forfait])))+SUM(COUNTIF(JF,$C162:$C166))*JFHN</f>
        <v>7</v>
      </c>
      <c r="L167" s="41">
        <f t="array" ref="L167">SUM(IF(ISNUMBER(L162:L166),L162:L166,SUMIF(codes[code],L162:L166,codes[forfait])))+SUM(COUNTIF(JF,$C162:$C166))*JFHN</f>
        <v>7</v>
      </c>
      <c r="M167" s="41">
        <f t="array" ref="M167">SUM(IF(ISNUMBER(M162:M166),M162:M166,SUMIF(codes[code],M162:M166,codes[forfait])))+SUM(COUNTIF(JF,$C162:$C166))*JFHN</f>
        <v>7</v>
      </c>
      <c r="N167" s="41">
        <f t="array" ref="N167">SUM(IF(ISNUMBER(N162:N166),N162:N166,SUMIF(codes[code],N162:N166,codes[forfait])))+SUM(COUNTIF(JF,$C162:$C166))*JFHN</f>
        <v>7</v>
      </c>
      <c r="O167" s="41">
        <f t="array" ref="O167">SUM(IF(ISNUMBER(O162:O166),O162:O166,SUMIF(codes[code],O162:O166,codes[forfait])))+SUM(COUNTIF(JF,$C162:$C166))*JFHN</f>
        <v>7</v>
      </c>
      <c r="P167" s="41">
        <f t="array" ref="P167">SUM(IF(ISNUMBER(P162:P166),P162:P166,SUMIF(codes[code],P162:P166,codes[forfait])))+SUM(COUNTIF(JF,$C162:$C166))*JFHN</f>
        <v>7</v>
      </c>
      <c r="Q167" s="41">
        <f t="array" ref="Q167">SUM(IF(ISNUMBER(Q162:Q166),Q162:Q166,SUMIF(codes[code],Q162:Q166,codes[forfait])))+SUM(COUNTIF(JF,$C162:$C166))*JFHN</f>
        <v>7</v>
      </c>
      <c r="R167" s="41">
        <f t="array" ref="R167">SUM(IF(ISNUMBER(R162:R166),R162:R166,SUMIF(codes[code],R162:R166,codes[forfait])))+SUM(COUNTIF(JF,$C162:$C166))*JFHN</f>
        <v>7</v>
      </c>
      <c r="S167" s="49">
        <f>SUM(D167:R167)</f>
        <v>105</v>
      </c>
    </row>
    <row r="168" spans="1:19" x14ac:dyDescent="0.25">
      <c r="A168" s="11">
        <f>IF(ISNUMBER(Tablo[[#This Row],[JOUR]]),DATE(YEAR(Tablo[[#This Row],[JOUR]]),MONTH(Tablo[[#This Row],[JOUR]])+1,0),A167)</f>
        <v>42886</v>
      </c>
      <c r="B168" s="12">
        <f>IF(ISNUMBER(Tablo[[#This Row],[JOUR]]),INT(MOD(INT((Tablo[[#This Row],[JOUR]]-2)/7)+3/5,52+5/28))+1,B167)</f>
        <v>21</v>
      </c>
      <c r="C168" s="35" t="s">
        <v>17</v>
      </c>
      <c r="D168" s="41">
        <f t="array" ref="D168">MIN(SUM(IF(ISNUMBER(D162:D166),D162:D166,SUMIF(codes[code],D162:D166,codes[calcul_HS])))+SUM(COUNTIF(JF,$C162:$C166))*JFHS,sem)</f>
        <v>0</v>
      </c>
      <c r="E168" s="41">
        <f t="array" ref="E168">MIN(SUM(IF(ISNUMBER(E162:E166),E162:E166,SUMIF(codes[code],E162:E166,codes[calcul_HS])))+SUM(COUNTIF(JF,$C162:$C166))*JFHS,sem)</f>
        <v>0</v>
      </c>
      <c r="F168" s="41">
        <f t="array" ref="F168">MIN(SUM(IF(ISNUMBER(F162:F166),F162:F166,SUMIF(codes[code],F162:F166,codes[calcul_HS])))+SUM(COUNTIF(JF,$C162:$C166))*JFHS,sem)</f>
        <v>0</v>
      </c>
      <c r="G168" s="41">
        <f t="array" ref="G168">MIN(SUM(IF(ISNUMBER(G162:G166),G162:G166,SUMIF(codes[code],G162:G166,codes[calcul_HS])))+SUM(COUNTIF(JF,$C162:$C166))*JFHS,sem)</f>
        <v>0</v>
      </c>
      <c r="H168" s="41">
        <f t="array" ref="H168">MIN(SUM(IF(ISNUMBER(H162:H166),H162:H166,SUMIF(codes[code],H162:H166,codes[calcul_HS])))+SUM(COUNTIF(JF,$C162:$C166))*JFHS,sem)</f>
        <v>0</v>
      </c>
      <c r="I168" s="41">
        <f t="array" ref="I168">MIN(SUM(IF(ISNUMBER(I162:I166),I162:I166,SUMIF(codes[code],I162:I166,codes[calcul_HS])))+SUM(COUNTIF(JF,$C162:$C166))*JFHS,sem)</f>
        <v>0</v>
      </c>
      <c r="J168" s="41">
        <f t="array" ref="J168">MIN(SUM(IF(ISNUMBER(J162:J166),J162:J166,SUMIF(codes[code],J162:J166,codes[calcul_HS])))+SUM(COUNTIF(JF,$C162:$C166))*JFHS,sem)</f>
        <v>0</v>
      </c>
      <c r="K168" s="41">
        <f t="array" ref="K168">MIN(SUM(IF(ISNUMBER(K162:K166),K162:K166,SUMIF(codes[code],K162:K166,codes[calcul_HS])))+SUM(COUNTIF(JF,$C162:$C166))*JFHS,sem)</f>
        <v>0</v>
      </c>
      <c r="L168" s="41">
        <f t="array" ref="L168">MIN(SUM(IF(ISNUMBER(L162:L166),L162:L166,SUMIF(codes[code],L162:L166,codes[calcul_HS])))+SUM(COUNTIF(JF,$C162:$C166))*JFHS,sem)</f>
        <v>0</v>
      </c>
      <c r="M168" s="41">
        <f t="array" ref="M168">MIN(SUM(IF(ISNUMBER(M162:M166),M162:M166,SUMIF(codes[code],M162:M166,codes[calcul_HS])))+SUM(COUNTIF(JF,$C162:$C166))*JFHS,sem)</f>
        <v>0</v>
      </c>
      <c r="N168" s="41">
        <f t="array" ref="N168">MIN(SUM(IF(ISNUMBER(N162:N166),N162:N166,SUMIF(codes[code],N162:N166,codes[calcul_HS])))+SUM(COUNTIF(JF,$C162:$C166))*JFHS,sem)</f>
        <v>0</v>
      </c>
      <c r="O168" s="41">
        <f t="array" ref="O168">MIN(SUM(IF(ISNUMBER(O162:O166),O162:O166,SUMIF(codes[code],O162:O166,codes[calcul_HS])))+SUM(COUNTIF(JF,$C162:$C166))*JFHS,sem)</f>
        <v>0</v>
      </c>
      <c r="P168" s="41">
        <f t="array" ref="P168">MIN(SUM(IF(ISNUMBER(P162:P166),P162:P166,SUMIF(codes[code],P162:P166,codes[calcul_HS])))+SUM(COUNTIF(JF,$C162:$C166))*JFHS,sem)</f>
        <v>0</v>
      </c>
      <c r="Q168" s="41">
        <f t="array" ref="Q168">MIN(SUM(IF(ISNUMBER(Q162:Q166),Q162:Q166,SUMIF(codes[code],Q162:Q166,codes[calcul_HS])))+SUM(COUNTIF(JF,$C162:$C166))*JFHS,sem)</f>
        <v>0</v>
      </c>
      <c r="R168" s="41">
        <f t="array" ref="R168">MIN(SUM(IF(ISNUMBER(R162:R166),R162:R166,SUMIF(codes[code],R162:R166,codes[calcul_HS])))+SUM(COUNTIF(JF,$C162:$C166))*JFHS,sem)</f>
        <v>0</v>
      </c>
      <c r="S168" s="49">
        <f t="shared" ref="S168:S169" si="41">SUM(D168:R168)</f>
        <v>0</v>
      </c>
    </row>
    <row r="169" spans="1:19" ht="13" thickBot="1" x14ac:dyDescent="0.3">
      <c r="A169" s="13">
        <f>IF(ISNUMBER(Tablo[[#This Row],[JOUR]]),DATE(YEAR(Tablo[[#This Row],[JOUR]]),MONTH(Tablo[[#This Row],[JOUR]])+1,0),A168)</f>
        <v>42886</v>
      </c>
      <c r="B169" s="14">
        <f>IF(ISNUMBER(Tablo[[#This Row],[JOUR]]),INT(MOD(INT((Tablo[[#This Row],[JOUR]]-2)/7)+3/5,52+5/28))+1,B168)</f>
        <v>21</v>
      </c>
      <c r="C169" s="36" t="s">
        <v>18</v>
      </c>
      <c r="D169" s="42">
        <f t="array" ref="D169">MAX(0,SUM(IF(ISNUMBER(D162:D166),D162:D166,SUMIF(codes[code],D162:D166,codes[calcul_HS])))+SUM(COUNTIF(JF,$C162:$C166))*JFHS-sem)</f>
        <v>0</v>
      </c>
      <c r="E169" s="42">
        <f t="array" ref="E169">MAX(0,SUM(IF(ISNUMBER(E162:E166),E162:E166,SUMIF(codes[code],E162:E166,codes[calcul_HS])))+SUM(COUNTIF(JF,$C162:$C166))*JFHS-sem)</f>
        <v>0</v>
      </c>
      <c r="F169" s="42">
        <f t="array" ref="F169">MAX(0,SUM(IF(ISNUMBER(F162:F166),F162:F166,SUMIF(codes[code],F162:F166,codes[calcul_HS])))+SUM(COUNTIF(JF,$C162:$C166))*JFHS-sem)</f>
        <v>0</v>
      </c>
      <c r="G169" s="42">
        <f t="array" ref="G169">MAX(0,SUM(IF(ISNUMBER(G162:G166),G162:G166,SUMIF(codes[code],G162:G166,codes[calcul_HS])))+SUM(COUNTIF(JF,$C162:$C166))*JFHS-sem)</f>
        <v>0</v>
      </c>
      <c r="H169" s="42">
        <f t="array" ref="H169">MAX(0,SUM(IF(ISNUMBER(H162:H166),H162:H166,SUMIF(codes[code],H162:H166,codes[calcul_HS])))+SUM(COUNTIF(JF,$C162:$C166))*JFHS-sem)</f>
        <v>0</v>
      </c>
      <c r="I169" s="42">
        <f t="array" ref="I169">MAX(0,SUM(IF(ISNUMBER(I162:I166),I162:I166,SUMIF(codes[code],I162:I166,codes[calcul_HS])))+SUM(COUNTIF(JF,$C162:$C166))*JFHS-sem)</f>
        <v>0</v>
      </c>
      <c r="J169" s="42">
        <f t="array" ref="J169">MAX(0,SUM(IF(ISNUMBER(J162:J166),J162:J166,SUMIF(codes[code],J162:J166,codes[calcul_HS])))+SUM(COUNTIF(JF,$C162:$C166))*JFHS-sem)</f>
        <v>0</v>
      </c>
      <c r="K169" s="42">
        <f t="array" ref="K169">MAX(0,SUM(IF(ISNUMBER(K162:K166),K162:K166,SUMIF(codes[code],K162:K166,codes[calcul_HS])))+SUM(COUNTIF(JF,$C162:$C166))*JFHS-sem)</f>
        <v>0</v>
      </c>
      <c r="L169" s="42">
        <f t="array" ref="L169">MAX(0,SUM(IF(ISNUMBER(L162:L166),L162:L166,SUMIF(codes[code],L162:L166,codes[calcul_HS])))+SUM(COUNTIF(JF,$C162:$C166))*JFHS-sem)</f>
        <v>0</v>
      </c>
      <c r="M169" s="42">
        <f t="array" ref="M169">MAX(0,SUM(IF(ISNUMBER(M162:M166),M162:M166,SUMIF(codes[code],M162:M166,codes[calcul_HS])))+SUM(COUNTIF(JF,$C162:$C166))*JFHS-sem)</f>
        <v>0</v>
      </c>
      <c r="N169" s="42">
        <f t="array" ref="N169">MAX(0,SUM(IF(ISNUMBER(N162:N166),N162:N166,SUMIF(codes[code],N162:N166,codes[calcul_HS])))+SUM(COUNTIF(JF,$C162:$C166))*JFHS-sem)</f>
        <v>0</v>
      </c>
      <c r="O169" s="42">
        <f t="array" ref="O169">MAX(0,SUM(IF(ISNUMBER(O162:O166),O162:O166,SUMIF(codes[code],O162:O166,codes[calcul_HS])))+SUM(COUNTIF(JF,$C162:$C166))*JFHS-sem)</f>
        <v>0</v>
      </c>
      <c r="P169" s="42">
        <f t="array" ref="P169">MAX(0,SUM(IF(ISNUMBER(P162:P166),P162:P166,SUMIF(codes[code],P162:P166,codes[calcul_HS])))+SUM(COUNTIF(JF,$C162:$C166))*JFHS-sem)</f>
        <v>0</v>
      </c>
      <c r="Q169" s="42">
        <f t="array" ref="Q169">MAX(0,SUM(IF(ISNUMBER(Q162:Q166),Q162:Q166,SUMIF(codes[code],Q162:Q166,codes[calcul_HS])))+SUM(COUNTIF(JF,$C162:$C166))*JFHS-sem)</f>
        <v>0</v>
      </c>
      <c r="R169" s="42">
        <f t="array" ref="R169">MAX(0,SUM(IF(ISNUMBER(R162:R166),R162:R166,SUMIF(codes[code],R162:R166,codes[calcul_HS])))+SUM(COUNTIF(JF,$C162:$C166))*JFHS-sem)</f>
        <v>0</v>
      </c>
      <c r="S169" s="50">
        <f t="shared" si="41"/>
        <v>0</v>
      </c>
    </row>
    <row r="170" spans="1:19" x14ac:dyDescent="0.25">
      <c r="A170" s="9">
        <f>IF(ISNUMBER(Tablo[[#This Row],[JOUR]]),DATE(YEAR(Tablo[[#This Row],[JOUR]]),MONTH(Tablo[[#This Row],[JOUR]])+1,0),A169)</f>
        <v>42886</v>
      </c>
      <c r="B170" s="10">
        <f>IF(ISNUMBER(Tablo[[#This Row],[JOUR]]),INT(MOD(INT((Tablo[[#This Row],[JOUR]]-2)/7)+3/5,52+5/28))+1,B169)</f>
        <v>22</v>
      </c>
      <c r="C170" s="34">
        <f>C162+7</f>
        <v>42884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37"/>
    </row>
    <row r="171" spans="1:19" x14ac:dyDescent="0.25">
      <c r="A171" s="11">
        <f>IF(ISNUMBER(Tablo[[#This Row],[JOUR]]),DATE(YEAR(Tablo[[#This Row],[JOUR]]),MONTH(Tablo[[#This Row],[JOUR]])+1,0),A170)</f>
        <v>42886</v>
      </c>
      <c r="B171" s="12">
        <f>IF(ISNUMBER(Tablo[[#This Row],[JOUR]]),INT(MOD(INT((Tablo[[#This Row],[JOUR]]-2)/7)+3/5,52+5/28))+1,B170)</f>
        <v>22</v>
      </c>
      <c r="C171" s="35">
        <f>C170+1</f>
        <v>42885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38"/>
    </row>
    <row r="172" spans="1:19" x14ac:dyDescent="0.25">
      <c r="A172" s="11">
        <f>IF(ISNUMBER(Tablo[[#This Row],[JOUR]]),DATE(YEAR(Tablo[[#This Row],[JOUR]]),MONTH(Tablo[[#This Row],[JOUR]])+1,0),A171)</f>
        <v>42886</v>
      </c>
      <c r="B172" s="12">
        <f>IF(ISNUMBER(Tablo[[#This Row],[JOUR]]),INT(MOD(INT((Tablo[[#This Row],[JOUR]]-2)/7)+3/5,52+5/28))+1,B171)</f>
        <v>22</v>
      </c>
      <c r="C172" s="35">
        <f t="shared" ref="C172:C174" si="42">C171+1</f>
        <v>42886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38"/>
    </row>
    <row r="173" spans="1:19" x14ac:dyDescent="0.25">
      <c r="A173" s="11">
        <f>IF(ISNUMBER(Tablo[[#This Row],[JOUR]]),DATE(YEAR(Tablo[[#This Row],[JOUR]]),MONTH(Tablo[[#This Row],[JOUR]])+1,0),A172)</f>
        <v>42916</v>
      </c>
      <c r="B173" s="12">
        <f>IF(ISNUMBER(Tablo[[#This Row],[JOUR]]),INT(MOD(INT((Tablo[[#This Row],[JOUR]]-2)/7)+3/5,52+5/28))+1,B172)</f>
        <v>22</v>
      </c>
      <c r="C173" s="35">
        <f t="shared" si="42"/>
        <v>42887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38"/>
    </row>
    <row r="174" spans="1:19" x14ac:dyDescent="0.25">
      <c r="A174" s="11">
        <f>IF(ISNUMBER(Tablo[[#This Row],[JOUR]]),DATE(YEAR(Tablo[[#This Row],[JOUR]]),MONTH(Tablo[[#This Row],[JOUR]])+1,0),A173)</f>
        <v>42916</v>
      </c>
      <c r="B174" s="12">
        <f>IF(ISNUMBER(Tablo[[#This Row],[JOUR]]),INT(MOD(INT((Tablo[[#This Row],[JOUR]]-2)/7)+3/5,52+5/28))+1,B173)</f>
        <v>22</v>
      </c>
      <c r="C174" s="35">
        <f t="shared" si="42"/>
        <v>42888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38"/>
    </row>
    <row r="175" spans="1:19" x14ac:dyDescent="0.25">
      <c r="A175" s="11">
        <f>IF(ISNUMBER(Tablo[[#This Row],[JOUR]]),DATE(YEAR(Tablo[[#This Row],[JOUR]]),MONTH(Tablo[[#This Row],[JOUR]])+1,0),A174)</f>
        <v>42916</v>
      </c>
      <c r="B175" s="12">
        <f>IF(ISNUMBER(Tablo[[#This Row],[JOUR]]),INT(MOD(INT((Tablo[[#This Row],[JOUR]]-2)/7)+3/5,52+5/28))+1,B174)</f>
        <v>22</v>
      </c>
      <c r="C175" s="35" t="s">
        <v>16</v>
      </c>
      <c r="D175" s="41">
        <f t="array" ref="D175">SUM(IF(ISNUMBER(D170:D174),D170:D174,SUMIF(codes[code],D170:D174,codes[forfait])))+SUM(COUNTIF(JF,$C170:$C174))*JFHN</f>
        <v>0</v>
      </c>
      <c r="E175" s="41">
        <f t="array" ref="E175">SUM(IF(ISNUMBER(E170:E174),E170:E174,SUMIF(codes[code],E170:E174,codes[forfait])))+SUM(COUNTIF(JF,$C170:$C174))*JFHN</f>
        <v>0</v>
      </c>
      <c r="F175" s="41">
        <f t="array" ref="F175">SUM(IF(ISNUMBER(F170:F174),F170:F174,SUMIF(codes[code],F170:F174,codes[forfait])))+SUM(COUNTIF(JF,$C170:$C174))*JFHN</f>
        <v>0</v>
      </c>
      <c r="G175" s="41">
        <f t="array" ref="G175">SUM(IF(ISNUMBER(G170:G174),G170:G174,SUMIF(codes[code],G170:G174,codes[forfait])))+SUM(COUNTIF(JF,$C170:$C174))*JFHN</f>
        <v>0</v>
      </c>
      <c r="H175" s="41">
        <f t="array" ref="H175">SUM(IF(ISNUMBER(H170:H174),H170:H174,SUMIF(codes[code],H170:H174,codes[forfait])))+SUM(COUNTIF(JF,$C170:$C174))*JFHN</f>
        <v>0</v>
      </c>
      <c r="I175" s="41">
        <f t="array" ref="I175">SUM(IF(ISNUMBER(I170:I174),I170:I174,SUMIF(codes[code],I170:I174,codes[forfait])))+SUM(COUNTIF(JF,$C170:$C174))*JFHN</f>
        <v>0</v>
      </c>
      <c r="J175" s="41">
        <f t="array" ref="J175">SUM(IF(ISNUMBER(J170:J174),J170:J174,SUMIF(codes[code],J170:J174,codes[forfait])))+SUM(COUNTIF(JF,$C170:$C174))*JFHN</f>
        <v>0</v>
      </c>
      <c r="K175" s="41">
        <f t="array" ref="K175">SUM(IF(ISNUMBER(K170:K174),K170:K174,SUMIF(codes[code],K170:K174,codes[forfait])))+SUM(COUNTIF(JF,$C170:$C174))*JFHN</f>
        <v>0</v>
      </c>
      <c r="L175" s="41">
        <f t="array" ref="L175">SUM(IF(ISNUMBER(L170:L174),L170:L174,SUMIF(codes[code],L170:L174,codes[forfait])))+SUM(COUNTIF(JF,$C170:$C174))*JFHN</f>
        <v>0</v>
      </c>
      <c r="M175" s="41">
        <f t="array" ref="M175">SUM(IF(ISNUMBER(M170:M174),M170:M174,SUMIF(codes[code],M170:M174,codes[forfait])))+SUM(COUNTIF(JF,$C170:$C174))*JFHN</f>
        <v>0</v>
      </c>
      <c r="N175" s="41">
        <f t="array" ref="N175">SUM(IF(ISNUMBER(N170:N174),N170:N174,SUMIF(codes[code],N170:N174,codes[forfait])))+SUM(COUNTIF(JF,$C170:$C174))*JFHN</f>
        <v>0</v>
      </c>
      <c r="O175" s="41">
        <f t="array" ref="O175">SUM(IF(ISNUMBER(O170:O174),O170:O174,SUMIF(codes[code],O170:O174,codes[forfait])))+SUM(COUNTIF(JF,$C170:$C174))*JFHN</f>
        <v>0</v>
      </c>
      <c r="P175" s="41">
        <f t="array" ref="P175">SUM(IF(ISNUMBER(P170:P174),P170:P174,SUMIF(codes[code],P170:P174,codes[forfait])))+SUM(COUNTIF(JF,$C170:$C174))*JFHN</f>
        <v>0</v>
      </c>
      <c r="Q175" s="41">
        <f t="array" ref="Q175">SUM(IF(ISNUMBER(Q170:Q174),Q170:Q174,SUMIF(codes[code],Q170:Q174,codes[forfait])))+SUM(COUNTIF(JF,$C170:$C174))*JFHN</f>
        <v>0</v>
      </c>
      <c r="R175" s="41">
        <f t="array" ref="R175">SUM(IF(ISNUMBER(R170:R174),R170:R174,SUMIF(codes[code],R170:R174,codes[forfait])))+SUM(COUNTIF(JF,$C170:$C174))*JFHN</f>
        <v>0</v>
      </c>
      <c r="S175" s="49">
        <f>SUM(D175:R175)</f>
        <v>0</v>
      </c>
    </row>
    <row r="176" spans="1:19" x14ac:dyDescent="0.25">
      <c r="A176" s="11">
        <f>IF(ISNUMBER(Tablo[[#This Row],[JOUR]]),DATE(YEAR(Tablo[[#This Row],[JOUR]]),MONTH(Tablo[[#This Row],[JOUR]])+1,0),A175)</f>
        <v>42916</v>
      </c>
      <c r="B176" s="12">
        <f>IF(ISNUMBER(Tablo[[#This Row],[JOUR]]),INT(MOD(INT((Tablo[[#This Row],[JOUR]]-2)/7)+3/5,52+5/28))+1,B175)</f>
        <v>22</v>
      </c>
      <c r="C176" s="35" t="s">
        <v>17</v>
      </c>
      <c r="D176" s="41">
        <f t="array" ref="D176">MIN(SUM(IF(ISNUMBER(D170:D174),D170:D174,SUMIF(codes[code],D170:D174,codes[calcul_HS])))+SUM(COUNTIF(JF,$C170:$C174))*JFHS,sem)</f>
        <v>0</v>
      </c>
      <c r="E176" s="41">
        <f t="array" ref="E176">MIN(SUM(IF(ISNUMBER(E170:E174),E170:E174,SUMIF(codes[code],E170:E174,codes[calcul_HS])))+SUM(COUNTIF(JF,$C170:$C174))*JFHS,sem)</f>
        <v>0</v>
      </c>
      <c r="F176" s="41">
        <f t="array" ref="F176">MIN(SUM(IF(ISNUMBER(F170:F174),F170:F174,SUMIF(codes[code],F170:F174,codes[calcul_HS])))+SUM(COUNTIF(JF,$C170:$C174))*JFHS,sem)</f>
        <v>0</v>
      </c>
      <c r="G176" s="41">
        <f t="array" ref="G176">MIN(SUM(IF(ISNUMBER(G170:G174),G170:G174,SUMIF(codes[code],G170:G174,codes[calcul_HS])))+SUM(COUNTIF(JF,$C170:$C174))*JFHS,sem)</f>
        <v>0</v>
      </c>
      <c r="H176" s="41">
        <f t="array" ref="H176">MIN(SUM(IF(ISNUMBER(H170:H174),H170:H174,SUMIF(codes[code],H170:H174,codes[calcul_HS])))+SUM(COUNTIF(JF,$C170:$C174))*JFHS,sem)</f>
        <v>0</v>
      </c>
      <c r="I176" s="41">
        <f t="array" ref="I176">MIN(SUM(IF(ISNUMBER(I170:I174),I170:I174,SUMIF(codes[code],I170:I174,codes[calcul_HS])))+SUM(COUNTIF(JF,$C170:$C174))*JFHS,sem)</f>
        <v>0</v>
      </c>
      <c r="J176" s="41">
        <f t="array" ref="J176">MIN(SUM(IF(ISNUMBER(J170:J174),J170:J174,SUMIF(codes[code],J170:J174,codes[calcul_HS])))+SUM(COUNTIF(JF,$C170:$C174))*JFHS,sem)</f>
        <v>0</v>
      </c>
      <c r="K176" s="41">
        <f t="array" ref="K176">MIN(SUM(IF(ISNUMBER(K170:K174),K170:K174,SUMIF(codes[code],K170:K174,codes[calcul_HS])))+SUM(COUNTIF(JF,$C170:$C174))*JFHS,sem)</f>
        <v>0</v>
      </c>
      <c r="L176" s="41">
        <f t="array" ref="L176">MIN(SUM(IF(ISNUMBER(L170:L174),L170:L174,SUMIF(codes[code],L170:L174,codes[calcul_HS])))+SUM(COUNTIF(JF,$C170:$C174))*JFHS,sem)</f>
        <v>0</v>
      </c>
      <c r="M176" s="41">
        <f t="array" ref="M176">MIN(SUM(IF(ISNUMBER(M170:M174),M170:M174,SUMIF(codes[code],M170:M174,codes[calcul_HS])))+SUM(COUNTIF(JF,$C170:$C174))*JFHS,sem)</f>
        <v>0</v>
      </c>
      <c r="N176" s="41">
        <f t="array" ref="N176">MIN(SUM(IF(ISNUMBER(N170:N174),N170:N174,SUMIF(codes[code],N170:N174,codes[calcul_HS])))+SUM(COUNTIF(JF,$C170:$C174))*JFHS,sem)</f>
        <v>0</v>
      </c>
      <c r="O176" s="41">
        <f t="array" ref="O176">MIN(SUM(IF(ISNUMBER(O170:O174),O170:O174,SUMIF(codes[code],O170:O174,codes[calcul_HS])))+SUM(COUNTIF(JF,$C170:$C174))*JFHS,sem)</f>
        <v>0</v>
      </c>
      <c r="P176" s="41">
        <f t="array" ref="P176">MIN(SUM(IF(ISNUMBER(P170:P174),P170:P174,SUMIF(codes[code],P170:P174,codes[calcul_HS])))+SUM(COUNTIF(JF,$C170:$C174))*JFHS,sem)</f>
        <v>0</v>
      </c>
      <c r="Q176" s="41">
        <f t="array" ref="Q176">MIN(SUM(IF(ISNUMBER(Q170:Q174),Q170:Q174,SUMIF(codes[code],Q170:Q174,codes[calcul_HS])))+SUM(COUNTIF(JF,$C170:$C174))*JFHS,sem)</f>
        <v>0</v>
      </c>
      <c r="R176" s="41">
        <f t="array" ref="R176">MIN(SUM(IF(ISNUMBER(R170:R174),R170:R174,SUMIF(codes[code],R170:R174,codes[calcul_HS])))+SUM(COUNTIF(JF,$C170:$C174))*JFHS,sem)</f>
        <v>0</v>
      </c>
      <c r="S176" s="49">
        <f t="shared" ref="S176:S177" si="43">SUM(D176:R176)</f>
        <v>0</v>
      </c>
    </row>
    <row r="177" spans="1:19" ht="13" thickBot="1" x14ac:dyDescent="0.3">
      <c r="A177" s="13">
        <f>IF(ISNUMBER(Tablo[[#This Row],[JOUR]]),DATE(YEAR(Tablo[[#This Row],[JOUR]]),MONTH(Tablo[[#This Row],[JOUR]])+1,0),A176)</f>
        <v>42916</v>
      </c>
      <c r="B177" s="14">
        <f>IF(ISNUMBER(Tablo[[#This Row],[JOUR]]),INT(MOD(INT((Tablo[[#This Row],[JOUR]]-2)/7)+3/5,52+5/28))+1,B176)</f>
        <v>22</v>
      </c>
      <c r="C177" s="36" t="s">
        <v>18</v>
      </c>
      <c r="D177" s="42">
        <f t="array" ref="D177">MAX(0,SUM(IF(ISNUMBER(D170:D174),D170:D174,SUMIF(codes[code],D170:D174,codes[calcul_HS])))+SUM(COUNTIF(JF,$C170:$C174))*JFHS-sem)</f>
        <v>0</v>
      </c>
      <c r="E177" s="42">
        <f t="array" ref="E177">MAX(0,SUM(IF(ISNUMBER(E170:E174),E170:E174,SUMIF(codes[code],E170:E174,codes[calcul_HS])))+SUM(COUNTIF(JF,$C170:$C174))*JFHS-sem)</f>
        <v>0</v>
      </c>
      <c r="F177" s="42">
        <f t="array" ref="F177">MAX(0,SUM(IF(ISNUMBER(F170:F174),F170:F174,SUMIF(codes[code],F170:F174,codes[calcul_HS])))+SUM(COUNTIF(JF,$C170:$C174))*JFHS-sem)</f>
        <v>0</v>
      </c>
      <c r="G177" s="42">
        <f t="array" ref="G177">MAX(0,SUM(IF(ISNUMBER(G170:G174),G170:G174,SUMIF(codes[code],G170:G174,codes[calcul_HS])))+SUM(COUNTIF(JF,$C170:$C174))*JFHS-sem)</f>
        <v>0</v>
      </c>
      <c r="H177" s="42">
        <f t="array" ref="H177">MAX(0,SUM(IF(ISNUMBER(H170:H174),H170:H174,SUMIF(codes[code],H170:H174,codes[calcul_HS])))+SUM(COUNTIF(JF,$C170:$C174))*JFHS-sem)</f>
        <v>0</v>
      </c>
      <c r="I177" s="42">
        <f t="array" ref="I177">MAX(0,SUM(IF(ISNUMBER(I170:I174),I170:I174,SUMIF(codes[code],I170:I174,codes[calcul_HS])))+SUM(COUNTIF(JF,$C170:$C174))*JFHS-sem)</f>
        <v>0</v>
      </c>
      <c r="J177" s="42">
        <f t="array" ref="J177">MAX(0,SUM(IF(ISNUMBER(J170:J174),J170:J174,SUMIF(codes[code],J170:J174,codes[calcul_HS])))+SUM(COUNTIF(JF,$C170:$C174))*JFHS-sem)</f>
        <v>0</v>
      </c>
      <c r="K177" s="42">
        <f t="array" ref="K177">MAX(0,SUM(IF(ISNUMBER(K170:K174),K170:K174,SUMIF(codes[code],K170:K174,codes[calcul_HS])))+SUM(COUNTIF(JF,$C170:$C174))*JFHS-sem)</f>
        <v>0</v>
      </c>
      <c r="L177" s="42">
        <f t="array" ref="L177">MAX(0,SUM(IF(ISNUMBER(L170:L174),L170:L174,SUMIF(codes[code],L170:L174,codes[calcul_HS])))+SUM(COUNTIF(JF,$C170:$C174))*JFHS-sem)</f>
        <v>0</v>
      </c>
      <c r="M177" s="42">
        <f t="array" ref="M177">MAX(0,SUM(IF(ISNUMBER(M170:M174),M170:M174,SUMIF(codes[code],M170:M174,codes[calcul_HS])))+SUM(COUNTIF(JF,$C170:$C174))*JFHS-sem)</f>
        <v>0</v>
      </c>
      <c r="N177" s="42">
        <f t="array" ref="N177">MAX(0,SUM(IF(ISNUMBER(N170:N174),N170:N174,SUMIF(codes[code],N170:N174,codes[calcul_HS])))+SUM(COUNTIF(JF,$C170:$C174))*JFHS-sem)</f>
        <v>0</v>
      </c>
      <c r="O177" s="42">
        <f t="array" ref="O177">MAX(0,SUM(IF(ISNUMBER(O170:O174),O170:O174,SUMIF(codes[code],O170:O174,codes[calcul_HS])))+SUM(COUNTIF(JF,$C170:$C174))*JFHS-sem)</f>
        <v>0</v>
      </c>
      <c r="P177" s="42">
        <f t="array" ref="P177">MAX(0,SUM(IF(ISNUMBER(P170:P174),P170:P174,SUMIF(codes[code],P170:P174,codes[calcul_HS])))+SUM(COUNTIF(JF,$C170:$C174))*JFHS-sem)</f>
        <v>0</v>
      </c>
      <c r="Q177" s="42">
        <f t="array" ref="Q177">MAX(0,SUM(IF(ISNUMBER(Q170:Q174),Q170:Q174,SUMIF(codes[code],Q170:Q174,codes[calcul_HS])))+SUM(COUNTIF(JF,$C170:$C174))*JFHS-sem)</f>
        <v>0</v>
      </c>
      <c r="R177" s="42">
        <f t="array" ref="R177">MAX(0,SUM(IF(ISNUMBER(R170:R174),R170:R174,SUMIF(codes[code],R170:R174,codes[calcul_HS])))+SUM(COUNTIF(JF,$C170:$C174))*JFHS-sem)</f>
        <v>0</v>
      </c>
      <c r="S177" s="50">
        <f t="shared" si="43"/>
        <v>0</v>
      </c>
    </row>
    <row r="178" spans="1:19" x14ac:dyDescent="0.25">
      <c r="A178" s="9">
        <f>IF(ISNUMBER(Tablo[[#This Row],[JOUR]]),DATE(YEAR(Tablo[[#This Row],[JOUR]]),MONTH(Tablo[[#This Row],[JOUR]])+1,0),A177)</f>
        <v>42916</v>
      </c>
      <c r="B178" s="10">
        <f>IF(ISNUMBER(Tablo[[#This Row],[JOUR]]),INT(MOD(INT((Tablo[[#This Row],[JOUR]]-2)/7)+3/5,52+5/28))+1,B177)</f>
        <v>23</v>
      </c>
      <c r="C178" s="34">
        <f>C170+7</f>
        <v>42891</v>
      </c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37"/>
    </row>
    <row r="179" spans="1:19" x14ac:dyDescent="0.25">
      <c r="A179" s="11">
        <f>IF(ISNUMBER(Tablo[[#This Row],[JOUR]]),DATE(YEAR(Tablo[[#This Row],[JOUR]]),MONTH(Tablo[[#This Row],[JOUR]])+1,0),A178)</f>
        <v>42916</v>
      </c>
      <c r="B179" s="12">
        <f>IF(ISNUMBER(Tablo[[#This Row],[JOUR]]),INT(MOD(INT((Tablo[[#This Row],[JOUR]]-2)/7)+3/5,52+5/28))+1,B178)</f>
        <v>23</v>
      </c>
      <c r="C179" s="35">
        <f>C178+1</f>
        <v>42892</v>
      </c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38"/>
    </row>
    <row r="180" spans="1:19" x14ac:dyDescent="0.25">
      <c r="A180" s="11">
        <f>IF(ISNUMBER(Tablo[[#This Row],[JOUR]]),DATE(YEAR(Tablo[[#This Row],[JOUR]]),MONTH(Tablo[[#This Row],[JOUR]])+1,0),A179)</f>
        <v>42916</v>
      </c>
      <c r="B180" s="12">
        <f>IF(ISNUMBER(Tablo[[#This Row],[JOUR]]),INT(MOD(INT((Tablo[[#This Row],[JOUR]]-2)/7)+3/5,52+5/28))+1,B179)</f>
        <v>23</v>
      </c>
      <c r="C180" s="35">
        <f t="shared" ref="C180:C182" si="44">C179+1</f>
        <v>42893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38"/>
    </row>
    <row r="181" spans="1:19" x14ac:dyDescent="0.25">
      <c r="A181" s="11">
        <f>IF(ISNUMBER(Tablo[[#This Row],[JOUR]]),DATE(YEAR(Tablo[[#This Row],[JOUR]]),MONTH(Tablo[[#This Row],[JOUR]])+1,0),A180)</f>
        <v>42916</v>
      </c>
      <c r="B181" s="12">
        <f>IF(ISNUMBER(Tablo[[#This Row],[JOUR]]),INT(MOD(INT((Tablo[[#This Row],[JOUR]]-2)/7)+3/5,52+5/28))+1,B180)</f>
        <v>23</v>
      </c>
      <c r="C181" s="35">
        <f t="shared" si="44"/>
        <v>42894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38"/>
    </row>
    <row r="182" spans="1:19" x14ac:dyDescent="0.25">
      <c r="A182" s="11">
        <f>IF(ISNUMBER(Tablo[[#This Row],[JOUR]]),DATE(YEAR(Tablo[[#This Row],[JOUR]]),MONTH(Tablo[[#This Row],[JOUR]])+1,0),A181)</f>
        <v>42916</v>
      </c>
      <c r="B182" s="12">
        <f>IF(ISNUMBER(Tablo[[#This Row],[JOUR]]),INT(MOD(INT((Tablo[[#This Row],[JOUR]]-2)/7)+3/5,52+5/28))+1,B181)</f>
        <v>23</v>
      </c>
      <c r="C182" s="35">
        <f t="shared" si="44"/>
        <v>42895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38"/>
    </row>
    <row r="183" spans="1:19" x14ac:dyDescent="0.25">
      <c r="A183" s="11">
        <f>IF(ISNUMBER(Tablo[[#This Row],[JOUR]]),DATE(YEAR(Tablo[[#This Row],[JOUR]]),MONTH(Tablo[[#This Row],[JOUR]])+1,0),A182)</f>
        <v>42916</v>
      </c>
      <c r="B183" s="12">
        <f>IF(ISNUMBER(Tablo[[#This Row],[JOUR]]),INT(MOD(INT((Tablo[[#This Row],[JOUR]]-2)/7)+3/5,52+5/28))+1,B182)</f>
        <v>23</v>
      </c>
      <c r="C183" s="35" t="s">
        <v>16</v>
      </c>
      <c r="D183" s="41">
        <f t="array" ref="D183">SUM(IF(ISNUMBER(D178:D182),D178:D182,SUMIF(codes[code],D178:D182,codes[forfait])))+SUM(COUNTIF(JF,$C178:$C182))*JFHN</f>
        <v>7</v>
      </c>
      <c r="E183" s="41">
        <f t="array" ref="E183">SUM(IF(ISNUMBER(E178:E182),E178:E182,SUMIF(codes[code],E178:E182,codes[forfait])))+SUM(COUNTIF(JF,$C178:$C182))*JFHN</f>
        <v>7</v>
      </c>
      <c r="F183" s="41">
        <f t="array" ref="F183">SUM(IF(ISNUMBER(F178:F182),F178:F182,SUMIF(codes[code],F178:F182,codes[forfait])))+SUM(COUNTIF(JF,$C178:$C182))*JFHN</f>
        <v>7</v>
      </c>
      <c r="G183" s="41">
        <f t="array" ref="G183">SUM(IF(ISNUMBER(G178:G182),G178:G182,SUMIF(codes[code],G178:G182,codes[forfait])))+SUM(COUNTIF(JF,$C178:$C182))*JFHN</f>
        <v>7</v>
      </c>
      <c r="H183" s="41">
        <f t="array" ref="H183">SUM(IF(ISNUMBER(H178:H182),H178:H182,SUMIF(codes[code],H178:H182,codes[forfait])))+SUM(COUNTIF(JF,$C178:$C182))*JFHN</f>
        <v>7</v>
      </c>
      <c r="I183" s="41">
        <f t="array" ref="I183">SUM(IF(ISNUMBER(I178:I182),I178:I182,SUMIF(codes[code],I178:I182,codes[forfait])))+SUM(COUNTIF(JF,$C178:$C182))*JFHN</f>
        <v>7</v>
      </c>
      <c r="J183" s="41">
        <f t="array" ref="J183">SUM(IF(ISNUMBER(J178:J182),J178:J182,SUMIF(codes[code],J178:J182,codes[forfait])))+SUM(COUNTIF(JF,$C178:$C182))*JFHN</f>
        <v>7</v>
      </c>
      <c r="K183" s="41">
        <f t="array" ref="K183">SUM(IF(ISNUMBER(K178:K182),K178:K182,SUMIF(codes[code],K178:K182,codes[forfait])))+SUM(COUNTIF(JF,$C178:$C182))*JFHN</f>
        <v>7</v>
      </c>
      <c r="L183" s="41">
        <f t="array" ref="L183">SUM(IF(ISNUMBER(L178:L182),L178:L182,SUMIF(codes[code],L178:L182,codes[forfait])))+SUM(COUNTIF(JF,$C178:$C182))*JFHN</f>
        <v>7</v>
      </c>
      <c r="M183" s="41">
        <f t="array" ref="M183">SUM(IF(ISNUMBER(M178:M182),M178:M182,SUMIF(codes[code],M178:M182,codes[forfait])))+SUM(COUNTIF(JF,$C178:$C182))*JFHN</f>
        <v>7</v>
      </c>
      <c r="N183" s="41">
        <f t="array" ref="N183">SUM(IF(ISNUMBER(N178:N182),N178:N182,SUMIF(codes[code],N178:N182,codes[forfait])))+SUM(COUNTIF(JF,$C178:$C182))*JFHN</f>
        <v>7</v>
      </c>
      <c r="O183" s="41">
        <f t="array" ref="O183">SUM(IF(ISNUMBER(O178:O182),O178:O182,SUMIF(codes[code],O178:O182,codes[forfait])))+SUM(COUNTIF(JF,$C178:$C182))*JFHN</f>
        <v>7</v>
      </c>
      <c r="P183" s="41">
        <f t="array" ref="P183">SUM(IF(ISNUMBER(P178:P182),P178:P182,SUMIF(codes[code],P178:P182,codes[forfait])))+SUM(COUNTIF(JF,$C178:$C182))*JFHN</f>
        <v>7</v>
      </c>
      <c r="Q183" s="41">
        <f t="array" ref="Q183">SUM(IF(ISNUMBER(Q178:Q182),Q178:Q182,SUMIF(codes[code],Q178:Q182,codes[forfait])))+SUM(COUNTIF(JF,$C178:$C182))*JFHN</f>
        <v>7</v>
      </c>
      <c r="R183" s="41">
        <f t="array" ref="R183">SUM(IF(ISNUMBER(R178:R182),R178:R182,SUMIF(codes[code],R178:R182,codes[forfait])))+SUM(COUNTIF(JF,$C178:$C182))*JFHN</f>
        <v>7</v>
      </c>
      <c r="S183" s="49">
        <f>SUM(D183:R183)</f>
        <v>105</v>
      </c>
    </row>
    <row r="184" spans="1:19" x14ac:dyDescent="0.25">
      <c r="A184" s="11">
        <f>IF(ISNUMBER(Tablo[[#This Row],[JOUR]]),DATE(YEAR(Tablo[[#This Row],[JOUR]]),MONTH(Tablo[[#This Row],[JOUR]])+1,0),A183)</f>
        <v>42916</v>
      </c>
      <c r="B184" s="12">
        <f>IF(ISNUMBER(Tablo[[#This Row],[JOUR]]),INT(MOD(INT((Tablo[[#This Row],[JOUR]]-2)/7)+3/5,52+5/28))+1,B183)</f>
        <v>23</v>
      </c>
      <c r="C184" s="35" t="s">
        <v>17</v>
      </c>
      <c r="D184" s="41">
        <f t="array" ref="D184">MIN(SUM(IF(ISNUMBER(D178:D182),D178:D182,SUMIF(codes[code],D178:D182,codes[calcul_HS])))+SUM(COUNTIF(JF,$C178:$C182))*JFHS,sem)</f>
        <v>0</v>
      </c>
      <c r="E184" s="41">
        <f t="array" ref="E184">MIN(SUM(IF(ISNUMBER(E178:E182),E178:E182,SUMIF(codes[code],E178:E182,codes[calcul_HS])))+SUM(COUNTIF(JF,$C178:$C182))*JFHS,sem)</f>
        <v>0</v>
      </c>
      <c r="F184" s="41">
        <f t="array" ref="F184">MIN(SUM(IF(ISNUMBER(F178:F182),F178:F182,SUMIF(codes[code],F178:F182,codes[calcul_HS])))+SUM(COUNTIF(JF,$C178:$C182))*JFHS,sem)</f>
        <v>0</v>
      </c>
      <c r="G184" s="41">
        <f t="array" ref="G184">MIN(SUM(IF(ISNUMBER(G178:G182),G178:G182,SUMIF(codes[code],G178:G182,codes[calcul_HS])))+SUM(COUNTIF(JF,$C178:$C182))*JFHS,sem)</f>
        <v>0</v>
      </c>
      <c r="H184" s="41">
        <f t="array" ref="H184">MIN(SUM(IF(ISNUMBER(H178:H182),H178:H182,SUMIF(codes[code],H178:H182,codes[calcul_HS])))+SUM(COUNTIF(JF,$C178:$C182))*JFHS,sem)</f>
        <v>0</v>
      </c>
      <c r="I184" s="41">
        <f t="array" ref="I184">MIN(SUM(IF(ISNUMBER(I178:I182),I178:I182,SUMIF(codes[code],I178:I182,codes[calcul_HS])))+SUM(COUNTIF(JF,$C178:$C182))*JFHS,sem)</f>
        <v>0</v>
      </c>
      <c r="J184" s="41">
        <f t="array" ref="J184">MIN(SUM(IF(ISNUMBER(J178:J182),J178:J182,SUMIF(codes[code],J178:J182,codes[calcul_HS])))+SUM(COUNTIF(JF,$C178:$C182))*JFHS,sem)</f>
        <v>0</v>
      </c>
      <c r="K184" s="41">
        <f t="array" ref="K184">MIN(SUM(IF(ISNUMBER(K178:K182),K178:K182,SUMIF(codes[code],K178:K182,codes[calcul_HS])))+SUM(COUNTIF(JF,$C178:$C182))*JFHS,sem)</f>
        <v>0</v>
      </c>
      <c r="L184" s="41">
        <f t="array" ref="L184">MIN(SUM(IF(ISNUMBER(L178:L182),L178:L182,SUMIF(codes[code],L178:L182,codes[calcul_HS])))+SUM(COUNTIF(JF,$C178:$C182))*JFHS,sem)</f>
        <v>0</v>
      </c>
      <c r="M184" s="41">
        <f t="array" ref="M184">MIN(SUM(IF(ISNUMBER(M178:M182),M178:M182,SUMIF(codes[code],M178:M182,codes[calcul_HS])))+SUM(COUNTIF(JF,$C178:$C182))*JFHS,sem)</f>
        <v>0</v>
      </c>
      <c r="N184" s="41">
        <f t="array" ref="N184">MIN(SUM(IF(ISNUMBER(N178:N182),N178:N182,SUMIF(codes[code],N178:N182,codes[calcul_HS])))+SUM(COUNTIF(JF,$C178:$C182))*JFHS,sem)</f>
        <v>0</v>
      </c>
      <c r="O184" s="41">
        <f t="array" ref="O184">MIN(SUM(IF(ISNUMBER(O178:O182),O178:O182,SUMIF(codes[code],O178:O182,codes[calcul_HS])))+SUM(COUNTIF(JF,$C178:$C182))*JFHS,sem)</f>
        <v>0</v>
      </c>
      <c r="P184" s="41">
        <f t="array" ref="P184">MIN(SUM(IF(ISNUMBER(P178:P182),P178:P182,SUMIF(codes[code],P178:P182,codes[calcul_HS])))+SUM(COUNTIF(JF,$C178:$C182))*JFHS,sem)</f>
        <v>0</v>
      </c>
      <c r="Q184" s="41">
        <f t="array" ref="Q184">MIN(SUM(IF(ISNUMBER(Q178:Q182),Q178:Q182,SUMIF(codes[code],Q178:Q182,codes[calcul_HS])))+SUM(COUNTIF(JF,$C178:$C182))*JFHS,sem)</f>
        <v>0</v>
      </c>
      <c r="R184" s="41">
        <f t="array" ref="R184">MIN(SUM(IF(ISNUMBER(R178:R182),R178:R182,SUMIF(codes[code],R178:R182,codes[calcul_HS])))+SUM(COUNTIF(JF,$C178:$C182))*JFHS,sem)</f>
        <v>0</v>
      </c>
      <c r="S184" s="49">
        <f t="shared" ref="S184:S185" si="45">SUM(D184:R184)</f>
        <v>0</v>
      </c>
    </row>
    <row r="185" spans="1:19" ht="13" thickBot="1" x14ac:dyDescent="0.3">
      <c r="A185" s="13">
        <f>IF(ISNUMBER(Tablo[[#This Row],[JOUR]]),DATE(YEAR(Tablo[[#This Row],[JOUR]]),MONTH(Tablo[[#This Row],[JOUR]])+1,0),A184)</f>
        <v>42916</v>
      </c>
      <c r="B185" s="14">
        <f>IF(ISNUMBER(Tablo[[#This Row],[JOUR]]),INT(MOD(INT((Tablo[[#This Row],[JOUR]]-2)/7)+3/5,52+5/28))+1,B184)</f>
        <v>23</v>
      </c>
      <c r="C185" s="36" t="s">
        <v>18</v>
      </c>
      <c r="D185" s="42">
        <f t="array" ref="D185">MAX(0,SUM(IF(ISNUMBER(D178:D182),D178:D182,SUMIF(codes[code],D178:D182,codes[calcul_HS])))+SUM(COUNTIF(JF,$C178:$C182))*JFHS-sem)</f>
        <v>0</v>
      </c>
      <c r="E185" s="42">
        <f t="array" ref="E185">MAX(0,SUM(IF(ISNUMBER(E178:E182),E178:E182,SUMIF(codes[code],E178:E182,codes[calcul_HS])))+SUM(COUNTIF(JF,$C178:$C182))*JFHS-sem)</f>
        <v>0</v>
      </c>
      <c r="F185" s="42">
        <f t="array" ref="F185">MAX(0,SUM(IF(ISNUMBER(F178:F182),F178:F182,SUMIF(codes[code],F178:F182,codes[calcul_HS])))+SUM(COUNTIF(JF,$C178:$C182))*JFHS-sem)</f>
        <v>0</v>
      </c>
      <c r="G185" s="42">
        <f t="array" ref="G185">MAX(0,SUM(IF(ISNUMBER(G178:G182),G178:G182,SUMIF(codes[code],G178:G182,codes[calcul_HS])))+SUM(COUNTIF(JF,$C178:$C182))*JFHS-sem)</f>
        <v>0</v>
      </c>
      <c r="H185" s="42">
        <f t="array" ref="H185">MAX(0,SUM(IF(ISNUMBER(H178:H182),H178:H182,SUMIF(codes[code],H178:H182,codes[calcul_HS])))+SUM(COUNTIF(JF,$C178:$C182))*JFHS-sem)</f>
        <v>0</v>
      </c>
      <c r="I185" s="42">
        <f t="array" ref="I185">MAX(0,SUM(IF(ISNUMBER(I178:I182),I178:I182,SUMIF(codes[code],I178:I182,codes[calcul_HS])))+SUM(COUNTIF(JF,$C178:$C182))*JFHS-sem)</f>
        <v>0</v>
      </c>
      <c r="J185" s="42">
        <f t="array" ref="J185">MAX(0,SUM(IF(ISNUMBER(J178:J182),J178:J182,SUMIF(codes[code],J178:J182,codes[calcul_HS])))+SUM(COUNTIF(JF,$C178:$C182))*JFHS-sem)</f>
        <v>0</v>
      </c>
      <c r="K185" s="42">
        <f t="array" ref="K185">MAX(0,SUM(IF(ISNUMBER(K178:K182),K178:K182,SUMIF(codes[code],K178:K182,codes[calcul_HS])))+SUM(COUNTIF(JF,$C178:$C182))*JFHS-sem)</f>
        <v>0</v>
      </c>
      <c r="L185" s="42">
        <f t="array" ref="L185">MAX(0,SUM(IF(ISNUMBER(L178:L182),L178:L182,SUMIF(codes[code],L178:L182,codes[calcul_HS])))+SUM(COUNTIF(JF,$C178:$C182))*JFHS-sem)</f>
        <v>0</v>
      </c>
      <c r="M185" s="42">
        <f t="array" ref="M185">MAX(0,SUM(IF(ISNUMBER(M178:M182),M178:M182,SUMIF(codes[code],M178:M182,codes[calcul_HS])))+SUM(COUNTIF(JF,$C178:$C182))*JFHS-sem)</f>
        <v>0</v>
      </c>
      <c r="N185" s="42">
        <f t="array" ref="N185">MAX(0,SUM(IF(ISNUMBER(N178:N182),N178:N182,SUMIF(codes[code],N178:N182,codes[calcul_HS])))+SUM(COUNTIF(JF,$C178:$C182))*JFHS-sem)</f>
        <v>0</v>
      </c>
      <c r="O185" s="42">
        <f t="array" ref="O185">MAX(0,SUM(IF(ISNUMBER(O178:O182),O178:O182,SUMIF(codes[code],O178:O182,codes[calcul_HS])))+SUM(COUNTIF(JF,$C178:$C182))*JFHS-sem)</f>
        <v>0</v>
      </c>
      <c r="P185" s="42">
        <f t="array" ref="P185">MAX(0,SUM(IF(ISNUMBER(P178:P182),P178:P182,SUMIF(codes[code],P178:P182,codes[calcul_HS])))+SUM(COUNTIF(JF,$C178:$C182))*JFHS-sem)</f>
        <v>0</v>
      </c>
      <c r="Q185" s="42">
        <f t="array" ref="Q185">MAX(0,SUM(IF(ISNUMBER(Q178:Q182),Q178:Q182,SUMIF(codes[code],Q178:Q182,codes[calcul_HS])))+SUM(COUNTIF(JF,$C178:$C182))*JFHS-sem)</f>
        <v>0</v>
      </c>
      <c r="R185" s="42">
        <f t="array" ref="R185">MAX(0,SUM(IF(ISNUMBER(R178:R182),R178:R182,SUMIF(codes[code],R178:R182,codes[calcul_HS])))+SUM(COUNTIF(JF,$C178:$C182))*JFHS-sem)</f>
        <v>0</v>
      </c>
      <c r="S185" s="50">
        <f t="shared" si="45"/>
        <v>0</v>
      </c>
    </row>
    <row r="186" spans="1:19" x14ac:dyDescent="0.25">
      <c r="A186" s="9">
        <f>IF(ISNUMBER(Tablo[[#This Row],[JOUR]]),DATE(YEAR(Tablo[[#This Row],[JOUR]]),MONTH(Tablo[[#This Row],[JOUR]])+1,0),A185)</f>
        <v>42916</v>
      </c>
      <c r="B186" s="10">
        <f>IF(ISNUMBER(Tablo[[#This Row],[JOUR]]),INT(MOD(INT((Tablo[[#This Row],[JOUR]]-2)/7)+3/5,52+5/28))+1,B185)</f>
        <v>24</v>
      </c>
      <c r="C186" s="34">
        <f>C178+7</f>
        <v>42898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37"/>
    </row>
    <row r="187" spans="1:19" x14ac:dyDescent="0.25">
      <c r="A187" s="11">
        <f>IF(ISNUMBER(Tablo[[#This Row],[JOUR]]),DATE(YEAR(Tablo[[#This Row],[JOUR]]),MONTH(Tablo[[#This Row],[JOUR]])+1,0),A186)</f>
        <v>42916</v>
      </c>
      <c r="B187" s="12">
        <f>IF(ISNUMBER(Tablo[[#This Row],[JOUR]]),INT(MOD(INT((Tablo[[#This Row],[JOUR]]-2)/7)+3/5,52+5/28))+1,B186)</f>
        <v>24</v>
      </c>
      <c r="C187" s="35">
        <f>C186+1</f>
        <v>42899</v>
      </c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38"/>
    </row>
    <row r="188" spans="1:19" x14ac:dyDescent="0.25">
      <c r="A188" s="11">
        <f>IF(ISNUMBER(Tablo[[#This Row],[JOUR]]),DATE(YEAR(Tablo[[#This Row],[JOUR]]),MONTH(Tablo[[#This Row],[JOUR]])+1,0),A187)</f>
        <v>42916</v>
      </c>
      <c r="B188" s="12">
        <f>IF(ISNUMBER(Tablo[[#This Row],[JOUR]]),INT(MOD(INT((Tablo[[#This Row],[JOUR]]-2)/7)+3/5,52+5/28))+1,B187)</f>
        <v>24</v>
      </c>
      <c r="C188" s="35">
        <f t="shared" ref="C188:C190" si="46">C187+1</f>
        <v>42900</v>
      </c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38"/>
    </row>
    <row r="189" spans="1:19" x14ac:dyDescent="0.25">
      <c r="A189" s="11">
        <f>IF(ISNUMBER(Tablo[[#This Row],[JOUR]]),DATE(YEAR(Tablo[[#This Row],[JOUR]]),MONTH(Tablo[[#This Row],[JOUR]])+1,0),A188)</f>
        <v>42916</v>
      </c>
      <c r="B189" s="12">
        <f>IF(ISNUMBER(Tablo[[#This Row],[JOUR]]),INT(MOD(INT((Tablo[[#This Row],[JOUR]]-2)/7)+3/5,52+5/28))+1,B188)</f>
        <v>24</v>
      </c>
      <c r="C189" s="35">
        <f t="shared" si="46"/>
        <v>42901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38"/>
    </row>
    <row r="190" spans="1:19" x14ac:dyDescent="0.25">
      <c r="A190" s="11">
        <f>IF(ISNUMBER(Tablo[[#This Row],[JOUR]]),DATE(YEAR(Tablo[[#This Row],[JOUR]]),MONTH(Tablo[[#This Row],[JOUR]])+1,0),A189)</f>
        <v>42916</v>
      </c>
      <c r="B190" s="12">
        <f>IF(ISNUMBER(Tablo[[#This Row],[JOUR]]),INT(MOD(INT((Tablo[[#This Row],[JOUR]]-2)/7)+3/5,52+5/28))+1,B189)</f>
        <v>24</v>
      </c>
      <c r="C190" s="35">
        <f t="shared" si="46"/>
        <v>42902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38"/>
    </row>
    <row r="191" spans="1:19" x14ac:dyDescent="0.25">
      <c r="A191" s="11">
        <f>IF(ISNUMBER(Tablo[[#This Row],[JOUR]]),DATE(YEAR(Tablo[[#This Row],[JOUR]]),MONTH(Tablo[[#This Row],[JOUR]])+1,0),A190)</f>
        <v>42916</v>
      </c>
      <c r="B191" s="12">
        <f>IF(ISNUMBER(Tablo[[#This Row],[JOUR]]),INT(MOD(INT((Tablo[[#This Row],[JOUR]]-2)/7)+3/5,52+5/28))+1,B190)</f>
        <v>24</v>
      </c>
      <c r="C191" s="35" t="s">
        <v>16</v>
      </c>
      <c r="D191" s="41">
        <f t="array" ref="D191">SUM(IF(ISNUMBER(D186:D190),D186:D190,SUMIF(codes[code],D186:D190,codes[forfait])))+SUM(COUNTIF(JF,$C186:$C190))*JFHN</f>
        <v>0</v>
      </c>
      <c r="E191" s="41">
        <f t="array" ref="E191">SUM(IF(ISNUMBER(E186:E190),E186:E190,SUMIF(codes[code],E186:E190,codes[forfait])))+SUM(COUNTIF(JF,$C186:$C190))*JFHN</f>
        <v>0</v>
      </c>
      <c r="F191" s="41">
        <f t="array" ref="F191">SUM(IF(ISNUMBER(F186:F190),F186:F190,SUMIF(codes[code],F186:F190,codes[forfait])))+SUM(COUNTIF(JF,$C186:$C190))*JFHN</f>
        <v>0</v>
      </c>
      <c r="G191" s="41">
        <f t="array" ref="G191">SUM(IF(ISNUMBER(G186:G190),G186:G190,SUMIF(codes[code],G186:G190,codes[forfait])))+SUM(COUNTIF(JF,$C186:$C190))*JFHN</f>
        <v>0</v>
      </c>
      <c r="H191" s="41">
        <f t="array" ref="H191">SUM(IF(ISNUMBER(H186:H190),H186:H190,SUMIF(codes[code],H186:H190,codes[forfait])))+SUM(COUNTIF(JF,$C186:$C190))*JFHN</f>
        <v>0</v>
      </c>
      <c r="I191" s="41">
        <f t="array" ref="I191">SUM(IF(ISNUMBER(I186:I190),I186:I190,SUMIF(codes[code],I186:I190,codes[forfait])))+SUM(COUNTIF(JF,$C186:$C190))*JFHN</f>
        <v>0</v>
      </c>
      <c r="J191" s="41">
        <f t="array" ref="J191">SUM(IF(ISNUMBER(J186:J190),J186:J190,SUMIF(codes[code],J186:J190,codes[forfait])))+SUM(COUNTIF(JF,$C186:$C190))*JFHN</f>
        <v>0</v>
      </c>
      <c r="K191" s="41">
        <f t="array" ref="K191">SUM(IF(ISNUMBER(K186:K190),K186:K190,SUMIF(codes[code],K186:K190,codes[forfait])))+SUM(COUNTIF(JF,$C186:$C190))*JFHN</f>
        <v>0</v>
      </c>
      <c r="L191" s="41">
        <f t="array" ref="L191">SUM(IF(ISNUMBER(L186:L190),L186:L190,SUMIF(codes[code],L186:L190,codes[forfait])))+SUM(COUNTIF(JF,$C186:$C190))*JFHN</f>
        <v>0</v>
      </c>
      <c r="M191" s="41">
        <f t="array" ref="M191">SUM(IF(ISNUMBER(M186:M190),M186:M190,SUMIF(codes[code],M186:M190,codes[forfait])))+SUM(COUNTIF(JF,$C186:$C190))*JFHN</f>
        <v>0</v>
      </c>
      <c r="N191" s="41">
        <f t="array" ref="N191">SUM(IF(ISNUMBER(N186:N190),N186:N190,SUMIF(codes[code],N186:N190,codes[forfait])))+SUM(COUNTIF(JF,$C186:$C190))*JFHN</f>
        <v>0</v>
      </c>
      <c r="O191" s="41">
        <f t="array" ref="O191">SUM(IF(ISNUMBER(O186:O190),O186:O190,SUMIF(codes[code],O186:O190,codes[forfait])))+SUM(COUNTIF(JF,$C186:$C190))*JFHN</f>
        <v>0</v>
      </c>
      <c r="P191" s="41">
        <f t="array" ref="P191">SUM(IF(ISNUMBER(P186:P190),P186:P190,SUMIF(codes[code],P186:P190,codes[forfait])))+SUM(COUNTIF(JF,$C186:$C190))*JFHN</f>
        <v>0</v>
      </c>
      <c r="Q191" s="41">
        <f t="array" ref="Q191">SUM(IF(ISNUMBER(Q186:Q190),Q186:Q190,SUMIF(codes[code],Q186:Q190,codes[forfait])))+SUM(COUNTIF(JF,$C186:$C190))*JFHN</f>
        <v>0</v>
      </c>
      <c r="R191" s="41">
        <f t="array" ref="R191">SUM(IF(ISNUMBER(R186:R190),R186:R190,SUMIF(codes[code],R186:R190,codes[forfait])))+SUM(COUNTIF(JF,$C186:$C190))*JFHN</f>
        <v>0</v>
      </c>
      <c r="S191" s="49">
        <f>SUM(D191:R191)</f>
        <v>0</v>
      </c>
    </row>
    <row r="192" spans="1:19" x14ac:dyDescent="0.25">
      <c r="A192" s="11">
        <f>IF(ISNUMBER(Tablo[[#This Row],[JOUR]]),DATE(YEAR(Tablo[[#This Row],[JOUR]]),MONTH(Tablo[[#This Row],[JOUR]])+1,0),A191)</f>
        <v>42916</v>
      </c>
      <c r="B192" s="12">
        <f>IF(ISNUMBER(Tablo[[#This Row],[JOUR]]),INT(MOD(INT((Tablo[[#This Row],[JOUR]]-2)/7)+3/5,52+5/28))+1,B191)</f>
        <v>24</v>
      </c>
      <c r="C192" s="35" t="s">
        <v>17</v>
      </c>
      <c r="D192" s="41">
        <f t="array" ref="D192">MIN(SUM(IF(ISNUMBER(D186:D190),D186:D190,SUMIF(codes[code],D186:D190,codes[calcul_HS])))+SUM(COUNTIF(JF,$C186:$C190))*JFHS,sem)</f>
        <v>0</v>
      </c>
      <c r="E192" s="41">
        <f t="array" ref="E192">MIN(SUM(IF(ISNUMBER(E186:E190),E186:E190,SUMIF(codes[code],E186:E190,codes[calcul_HS])))+SUM(COUNTIF(JF,$C186:$C190))*JFHS,sem)</f>
        <v>0</v>
      </c>
      <c r="F192" s="41">
        <f t="array" ref="F192">MIN(SUM(IF(ISNUMBER(F186:F190),F186:F190,SUMIF(codes[code],F186:F190,codes[calcul_HS])))+SUM(COUNTIF(JF,$C186:$C190))*JFHS,sem)</f>
        <v>0</v>
      </c>
      <c r="G192" s="41">
        <f t="array" ref="G192">MIN(SUM(IF(ISNUMBER(G186:G190),G186:G190,SUMIF(codes[code],G186:G190,codes[calcul_HS])))+SUM(COUNTIF(JF,$C186:$C190))*JFHS,sem)</f>
        <v>0</v>
      </c>
      <c r="H192" s="41">
        <f t="array" ref="H192">MIN(SUM(IF(ISNUMBER(H186:H190),H186:H190,SUMIF(codes[code],H186:H190,codes[calcul_HS])))+SUM(COUNTIF(JF,$C186:$C190))*JFHS,sem)</f>
        <v>0</v>
      </c>
      <c r="I192" s="41">
        <f t="array" ref="I192">MIN(SUM(IF(ISNUMBER(I186:I190),I186:I190,SUMIF(codes[code],I186:I190,codes[calcul_HS])))+SUM(COUNTIF(JF,$C186:$C190))*JFHS,sem)</f>
        <v>0</v>
      </c>
      <c r="J192" s="41">
        <f t="array" ref="J192">MIN(SUM(IF(ISNUMBER(J186:J190),J186:J190,SUMIF(codes[code],J186:J190,codes[calcul_HS])))+SUM(COUNTIF(JF,$C186:$C190))*JFHS,sem)</f>
        <v>0</v>
      </c>
      <c r="K192" s="41">
        <f t="array" ref="K192">MIN(SUM(IF(ISNUMBER(K186:K190),K186:K190,SUMIF(codes[code],K186:K190,codes[calcul_HS])))+SUM(COUNTIF(JF,$C186:$C190))*JFHS,sem)</f>
        <v>0</v>
      </c>
      <c r="L192" s="41">
        <f t="array" ref="L192">MIN(SUM(IF(ISNUMBER(L186:L190),L186:L190,SUMIF(codes[code],L186:L190,codes[calcul_HS])))+SUM(COUNTIF(JF,$C186:$C190))*JFHS,sem)</f>
        <v>0</v>
      </c>
      <c r="M192" s="41">
        <f t="array" ref="M192">MIN(SUM(IF(ISNUMBER(M186:M190),M186:M190,SUMIF(codes[code],M186:M190,codes[calcul_HS])))+SUM(COUNTIF(JF,$C186:$C190))*JFHS,sem)</f>
        <v>0</v>
      </c>
      <c r="N192" s="41">
        <f t="array" ref="N192">MIN(SUM(IF(ISNUMBER(N186:N190),N186:N190,SUMIF(codes[code],N186:N190,codes[calcul_HS])))+SUM(COUNTIF(JF,$C186:$C190))*JFHS,sem)</f>
        <v>0</v>
      </c>
      <c r="O192" s="41">
        <f t="array" ref="O192">MIN(SUM(IF(ISNUMBER(O186:O190),O186:O190,SUMIF(codes[code],O186:O190,codes[calcul_HS])))+SUM(COUNTIF(JF,$C186:$C190))*JFHS,sem)</f>
        <v>0</v>
      </c>
      <c r="P192" s="41">
        <f t="array" ref="P192">MIN(SUM(IF(ISNUMBER(P186:P190),P186:P190,SUMIF(codes[code],P186:P190,codes[calcul_HS])))+SUM(COUNTIF(JF,$C186:$C190))*JFHS,sem)</f>
        <v>0</v>
      </c>
      <c r="Q192" s="41">
        <f t="array" ref="Q192">MIN(SUM(IF(ISNUMBER(Q186:Q190),Q186:Q190,SUMIF(codes[code],Q186:Q190,codes[calcul_HS])))+SUM(COUNTIF(JF,$C186:$C190))*JFHS,sem)</f>
        <v>0</v>
      </c>
      <c r="R192" s="41">
        <f t="array" ref="R192">MIN(SUM(IF(ISNUMBER(R186:R190),R186:R190,SUMIF(codes[code],R186:R190,codes[calcul_HS])))+SUM(COUNTIF(JF,$C186:$C190))*JFHS,sem)</f>
        <v>0</v>
      </c>
      <c r="S192" s="49">
        <f t="shared" ref="S192:S193" si="47">SUM(D192:R192)</f>
        <v>0</v>
      </c>
    </row>
    <row r="193" spans="1:19" ht="13" thickBot="1" x14ac:dyDescent="0.3">
      <c r="A193" s="13">
        <f>IF(ISNUMBER(Tablo[[#This Row],[JOUR]]),DATE(YEAR(Tablo[[#This Row],[JOUR]]),MONTH(Tablo[[#This Row],[JOUR]])+1,0),A192)</f>
        <v>42916</v>
      </c>
      <c r="B193" s="14">
        <f>IF(ISNUMBER(Tablo[[#This Row],[JOUR]]),INT(MOD(INT((Tablo[[#This Row],[JOUR]]-2)/7)+3/5,52+5/28))+1,B192)</f>
        <v>24</v>
      </c>
      <c r="C193" s="36" t="s">
        <v>18</v>
      </c>
      <c r="D193" s="42">
        <f t="array" ref="D193">MAX(0,SUM(IF(ISNUMBER(D186:D190),D186:D190,SUMIF(codes[code],D186:D190,codes[calcul_HS])))+SUM(COUNTIF(JF,$C186:$C190))*JFHS-sem)</f>
        <v>0</v>
      </c>
      <c r="E193" s="42">
        <f t="array" ref="E193">MAX(0,SUM(IF(ISNUMBER(E186:E190),E186:E190,SUMIF(codes[code],E186:E190,codes[calcul_HS])))+SUM(COUNTIF(JF,$C186:$C190))*JFHS-sem)</f>
        <v>0</v>
      </c>
      <c r="F193" s="42">
        <f t="array" ref="F193">MAX(0,SUM(IF(ISNUMBER(F186:F190),F186:F190,SUMIF(codes[code],F186:F190,codes[calcul_HS])))+SUM(COUNTIF(JF,$C186:$C190))*JFHS-sem)</f>
        <v>0</v>
      </c>
      <c r="G193" s="42">
        <f t="array" ref="G193">MAX(0,SUM(IF(ISNUMBER(G186:G190),G186:G190,SUMIF(codes[code],G186:G190,codes[calcul_HS])))+SUM(COUNTIF(JF,$C186:$C190))*JFHS-sem)</f>
        <v>0</v>
      </c>
      <c r="H193" s="42">
        <f t="array" ref="H193">MAX(0,SUM(IF(ISNUMBER(H186:H190),H186:H190,SUMIF(codes[code],H186:H190,codes[calcul_HS])))+SUM(COUNTIF(JF,$C186:$C190))*JFHS-sem)</f>
        <v>0</v>
      </c>
      <c r="I193" s="42">
        <f t="array" ref="I193">MAX(0,SUM(IF(ISNUMBER(I186:I190),I186:I190,SUMIF(codes[code],I186:I190,codes[calcul_HS])))+SUM(COUNTIF(JF,$C186:$C190))*JFHS-sem)</f>
        <v>0</v>
      </c>
      <c r="J193" s="42">
        <f t="array" ref="J193">MAX(0,SUM(IF(ISNUMBER(J186:J190),J186:J190,SUMIF(codes[code],J186:J190,codes[calcul_HS])))+SUM(COUNTIF(JF,$C186:$C190))*JFHS-sem)</f>
        <v>0</v>
      </c>
      <c r="K193" s="42">
        <f t="array" ref="K193">MAX(0,SUM(IF(ISNUMBER(K186:K190),K186:K190,SUMIF(codes[code],K186:K190,codes[calcul_HS])))+SUM(COUNTIF(JF,$C186:$C190))*JFHS-sem)</f>
        <v>0</v>
      </c>
      <c r="L193" s="42">
        <f t="array" ref="L193">MAX(0,SUM(IF(ISNUMBER(L186:L190),L186:L190,SUMIF(codes[code],L186:L190,codes[calcul_HS])))+SUM(COUNTIF(JF,$C186:$C190))*JFHS-sem)</f>
        <v>0</v>
      </c>
      <c r="M193" s="42">
        <f t="array" ref="M193">MAX(0,SUM(IF(ISNUMBER(M186:M190),M186:M190,SUMIF(codes[code],M186:M190,codes[calcul_HS])))+SUM(COUNTIF(JF,$C186:$C190))*JFHS-sem)</f>
        <v>0</v>
      </c>
      <c r="N193" s="42">
        <f t="array" ref="N193">MAX(0,SUM(IF(ISNUMBER(N186:N190),N186:N190,SUMIF(codes[code],N186:N190,codes[calcul_HS])))+SUM(COUNTIF(JF,$C186:$C190))*JFHS-sem)</f>
        <v>0</v>
      </c>
      <c r="O193" s="42">
        <f t="array" ref="O193">MAX(0,SUM(IF(ISNUMBER(O186:O190),O186:O190,SUMIF(codes[code],O186:O190,codes[calcul_HS])))+SUM(COUNTIF(JF,$C186:$C190))*JFHS-sem)</f>
        <v>0</v>
      </c>
      <c r="P193" s="42">
        <f t="array" ref="P193">MAX(0,SUM(IF(ISNUMBER(P186:P190),P186:P190,SUMIF(codes[code],P186:P190,codes[calcul_HS])))+SUM(COUNTIF(JF,$C186:$C190))*JFHS-sem)</f>
        <v>0</v>
      </c>
      <c r="Q193" s="42">
        <f t="array" ref="Q193">MAX(0,SUM(IF(ISNUMBER(Q186:Q190),Q186:Q190,SUMIF(codes[code],Q186:Q190,codes[calcul_HS])))+SUM(COUNTIF(JF,$C186:$C190))*JFHS-sem)</f>
        <v>0</v>
      </c>
      <c r="R193" s="42">
        <f t="array" ref="R193">MAX(0,SUM(IF(ISNUMBER(R186:R190),R186:R190,SUMIF(codes[code],R186:R190,codes[calcul_HS])))+SUM(COUNTIF(JF,$C186:$C190))*JFHS-sem)</f>
        <v>0</v>
      </c>
      <c r="S193" s="50">
        <f t="shared" si="47"/>
        <v>0</v>
      </c>
    </row>
    <row r="194" spans="1:19" x14ac:dyDescent="0.25">
      <c r="A194" s="9">
        <f>IF(ISNUMBER(Tablo[[#This Row],[JOUR]]),DATE(YEAR(Tablo[[#This Row],[JOUR]]),MONTH(Tablo[[#This Row],[JOUR]])+1,0),A193)</f>
        <v>42916</v>
      </c>
      <c r="B194" s="10">
        <f>IF(ISNUMBER(Tablo[[#This Row],[JOUR]]),INT(MOD(INT((Tablo[[#This Row],[JOUR]]-2)/7)+3/5,52+5/28))+1,B193)</f>
        <v>25</v>
      </c>
      <c r="C194" s="34">
        <f>C186+7</f>
        <v>42905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37"/>
    </row>
    <row r="195" spans="1:19" x14ac:dyDescent="0.25">
      <c r="A195" s="11">
        <f>IF(ISNUMBER(Tablo[[#This Row],[JOUR]]),DATE(YEAR(Tablo[[#This Row],[JOUR]]),MONTH(Tablo[[#This Row],[JOUR]])+1,0),A194)</f>
        <v>42916</v>
      </c>
      <c r="B195" s="12">
        <f>IF(ISNUMBER(Tablo[[#This Row],[JOUR]]),INT(MOD(INT((Tablo[[#This Row],[JOUR]]-2)/7)+3/5,52+5/28))+1,B194)</f>
        <v>25</v>
      </c>
      <c r="C195" s="35">
        <f>C194+1</f>
        <v>42906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38"/>
    </row>
    <row r="196" spans="1:19" x14ac:dyDescent="0.25">
      <c r="A196" s="11">
        <f>IF(ISNUMBER(Tablo[[#This Row],[JOUR]]),DATE(YEAR(Tablo[[#This Row],[JOUR]]),MONTH(Tablo[[#This Row],[JOUR]])+1,0),A195)</f>
        <v>42916</v>
      </c>
      <c r="B196" s="12">
        <f>IF(ISNUMBER(Tablo[[#This Row],[JOUR]]),INT(MOD(INT((Tablo[[#This Row],[JOUR]]-2)/7)+3/5,52+5/28))+1,B195)</f>
        <v>25</v>
      </c>
      <c r="C196" s="35">
        <f t="shared" ref="C196:C198" si="48">C195+1</f>
        <v>42907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38"/>
    </row>
    <row r="197" spans="1:19" x14ac:dyDescent="0.25">
      <c r="A197" s="11">
        <f>IF(ISNUMBER(Tablo[[#This Row],[JOUR]]),DATE(YEAR(Tablo[[#This Row],[JOUR]]),MONTH(Tablo[[#This Row],[JOUR]])+1,0),A196)</f>
        <v>42916</v>
      </c>
      <c r="B197" s="12">
        <f>IF(ISNUMBER(Tablo[[#This Row],[JOUR]]),INT(MOD(INT((Tablo[[#This Row],[JOUR]]-2)/7)+3/5,52+5/28))+1,B196)</f>
        <v>25</v>
      </c>
      <c r="C197" s="35">
        <f t="shared" si="48"/>
        <v>42908</v>
      </c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38"/>
    </row>
    <row r="198" spans="1:19" x14ac:dyDescent="0.25">
      <c r="A198" s="11">
        <f>IF(ISNUMBER(Tablo[[#This Row],[JOUR]]),DATE(YEAR(Tablo[[#This Row],[JOUR]]),MONTH(Tablo[[#This Row],[JOUR]])+1,0),A197)</f>
        <v>42916</v>
      </c>
      <c r="B198" s="12">
        <f>IF(ISNUMBER(Tablo[[#This Row],[JOUR]]),INT(MOD(INT((Tablo[[#This Row],[JOUR]]-2)/7)+3/5,52+5/28))+1,B197)</f>
        <v>25</v>
      </c>
      <c r="C198" s="35">
        <f t="shared" si="48"/>
        <v>42909</v>
      </c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38"/>
    </row>
    <row r="199" spans="1:19" x14ac:dyDescent="0.25">
      <c r="A199" s="11">
        <f>IF(ISNUMBER(Tablo[[#This Row],[JOUR]]),DATE(YEAR(Tablo[[#This Row],[JOUR]]),MONTH(Tablo[[#This Row],[JOUR]])+1,0),A198)</f>
        <v>42916</v>
      </c>
      <c r="B199" s="12">
        <f>IF(ISNUMBER(Tablo[[#This Row],[JOUR]]),INT(MOD(INT((Tablo[[#This Row],[JOUR]]-2)/7)+3/5,52+5/28))+1,B198)</f>
        <v>25</v>
      </c>
      <c r="C199" s="35" t="s">
        <v>16</v>
      </c>
      <c r="D199" s="41">
        <f t="array" ref="D199">SUM(IF(ISNUMBER(D194:D198),D194:D198,SUMIF(codes[code],D194:D198,codes[forfait])))+SUM(COUNTIF(JF,$C194:$C198))*JFHN</f>
        <v>0</v>
      </c>
      <c r="E199" s="41">
        <f t="array" ref="E199">SUM(IF(ISNUMBER(E194:E198),E194:E198,SUMIF(codes[code],E194:E198,codes[forfait])))+SUM(COUNTIF(JF,$C194:$C198))*JFHN</f>
        <v>0</v>
      </c>
      <c r="F199" s="41">
        <f t="array" ref="F199">SUM(IF(ISNUMBER(F194:F198),F194:F198,SUMIF(codes[code],F194:F198,codes[forfait])))+SUM(COUNTIF(JF,$C194:$C198))*JFHN</f>
        <v>0</v>
      </c>
      <c r="G199" s="41">
        <f t="array" ref="G199">SUM(IF(ISNUMBER(G194:G198),G194:G198,SUMIF(codes[code],G194:G198,codes[forfait])))+SUM(COUNTIF(JF,$C194:$C198))*JFHN</f>
        <v>0</v>
      </c>
      <c r="H199" s="41">
        <f t="array" ref="H199">SUM(IF(ISNUMBER(H194:H198),H194:H198,SUMIF(codes[code],H194:H198,codes[forfait])))+SUM(COUNTIF(JF,$C194:$C198))*JFHN</f>
        <v>0</v>
      </c>
      <c r="I199" s="41">
        <f t="array" ref="I199">SUM(IF(ISNUMBER(I194:I198),I194:I198,SUMIF(codes[code],I194:I198,codes[forfait])))+SUM(COUNTIF(JF,$C194:$C198))*JFHN</f>
        <v>0</v>
      </c>
      <c r="J199" s="41">
        <f t="array" ref="J199">SUM(IF(ISNUMBER(J194:J198),J194:J198,SUMIF(codes[code],J194:J198,codes[forfait])))+SUM(COUNTIF(JF,$C194:$C198))*JFHN</f>
        <v>0</v>
      </c>
      <c r="K199" s="41">
        <f t="array" ref="K199">SUM(IF(ISNUMBER(K194:K198),K194:K198,SUMIF(codes[code],K194:K198,codes[forfait])))+SUM(COUNTIF(JF,$C194:$C198))*JFHN</f>
        <v>0</v>
      </c>
      <c r="L199" s="41">
        <f t="array" ref="L199">SUM(IF(ISNUMBER(L194:L198),L194:L198,SUMIF(codes[code],L194:L198,codes[forfait])))+SUM(COUNTIF(JF,$C194:$C198))*JFHN</f>
        <v>0</v>
      </c>
      <c r="M199" s="41">
        <f t="array" ref="M199">SUM(IF(ISNUMBER(M194:M198),M194:M198,SUMIF(codes[code],M194:M198,codes[forfait])))+SUM(COUNTIF(JF,$C194:$C198))*JFHN</f>
        <v>0</v>
      </c>
      <c r="N199" s="41">
        <f t="array" ref="N199">SUM(IF(ISNUMBER(N194:N198),N194:N198,SUMIF(codes[code],N194:N198,codes[forfait])))+SUM(COUNTIF(JF,$C194:$C198))*JFHN</f>
        <v>0</v>
      </c>
      <c r="O199" s="41">
        <f t="array" ref="O199">SUM(IF(ISNUMBER(O194:O198),O194:O198,SUMIF(codes[code],O194:O198,codes[forfait])))+SUM(COUNTIF(JF,$C194:$C198))*JFHN</f>
        <v>0</v>
      </c>
      <c r="P199" s="41">
        <f t="array" ref="P199">SUM(IF(ISNUMBER(P194:P198),P194:P198,SUMIF(codes[code],P194:P198,codes[forfait])))+SUM(COUNTIF(JF,$C194:$C198))*JFHN</f>
        <v>0</v>
      </c>
      <c r="Q199" s="41">
        <f t="array" ref="Q199">SUM(IF(ISNUMBER(Q194:Q198),Q194:Q198,SUMIF(codes[code],Q194:Q198,codes[forfait])))+SUM(COUNTIF(JF,$C194:$C198))*JFHN</f>
        <v>0</v>
      </c>
      <c r="R199" s="41">
        <f t="array" ref="R199">SUM(IF(ISNUMBER(R194:R198),R194:R198,SUMIF(codes[code],R194:R198,codes[forfait])))+SUM(COUNTIF(JF,$C194:$C198))*JFHN</f>
        <v>0</v>
      </c>
      <c r="S199" s="49">
        <f>SUM(D199:R199)</f>
        <v>0</v>
      </c>
    </row>
    <row r="200" spans="1:19" x14ac:dyDescent="0.25">
      <c r="A200" s="11">
        <f>IF(ISNUMBER(Tablo[[#This Row],[JOUR]]),DATE(YEAR(Tablo[[#This Row],[JOUR]]),MONTH(Tablo[[#This Row],[JOUR]])+1,0),A199)</f>
        <v>42916</v>
      </c>
      <c r="B200" s="12">
        <f>IF(ISNUMBER(Tablo[[#This Row],[JOUR]]),INT(MOD(INT((Tablo[[#This Row],[JOUR]]-2)/7)+3/5,52+5/28))+1,B199)</f>
        <v>25</v>
      </c>
      <c r="C200" s="35" t="s">
        <v>17</v>
      </c>
      <c r="D200" s="41">
        <f t="array" ref="D200">MIN(SUM(IF(ISNUMBER(D194:D198),D194:D198,SUMIF(codes[code],D194:D198,codes[calcul_HS])))+SUM(COUNTIF(JF,$C194:$C198))*JFHS,sem)</f>
        <v>0</v>
      </c>
      <c r="E200" s="41">
        <f t="array" ref="E200">MIN(SUM(IF(ISNUMBER(E194:E198),E194:E198,SUMIF(codes[code],E194:E198,codes[calcul_HS])))+SUM(COUNTIF(JF,$C194:$C198))*JFHS,sem)</f>
        <v>0</v>
      </c>
      <c r="F200" s="41">
        <f t="array" ref="F200">MIN(SUM(IF(ISNUMBER(F194:F198),F194:F198,SUMIF(codes[code],F194:F198,codes[calcul_HS])))+SUM(COUNTIF(JF,$C194:$C198))*JFHS,sem)</f>
        <v>0</v>
      </c>
      <c r="G200" s="41">
        <f t="array" ref="G200">MIN(SUM(IF(ISNUMBER(G194:G198),G194:G198,SUMIF(codes[code],G194:G198,codes[calcul_HS])))+SUM(COUNTIF(JF,$C194:$C198))*JFHS,sem)</f>
        <v>0</v>
      </c>
      <c r="H200" s="41">
        <f t="array" ref="H200">MIN(SUM(IF(ISNUMBER(H194:H198),H194:H198,SUMIF(codes[code],H194:H198,codes[calcul_HS])))+SUM(COUNTIF(JF,$C194:$C198))*JFHS,sem)</f>
        <v>0</v>
      </c>
      <c r="I200" s="41">
        <f t="array" ref="I200">MIN(SUM(IF(ISNUMBER(I194:I198),I194:I198,SUMIF(codes[code],I194:I198,codes[calcul_HS])))+SUM(COUNTIF(JF,$C194:$C198))*JFHS,sem)</f>
        <v>0</v>
      </c>
      <c r="J200" s="41">
        <f t="array" ref="J200">MIN(SUM(IF(ISNUMBER(J194:J198),J194:J198,SUMIF(codes[code],J194:J198,codes[calcul_HS])))+SUM(COUNTIF(JF,$C194:$C198))*JFHS,sem)</f>
        <v>0</v>
      </c>
      <c r="K200" s="41">
        <f t="array" ref="K200">MIN(SUM(IF(ISNUMBER(K194:K198),K194:K198,SUMIF(codes[code],K194:K198,codes[calcul_HS])))+SUM(COUNTIF(JF,$C194:$C198))*JFHS,sem)</f>
        <v>0</v>
      </c>
      <c r="L200" s="41">
        <f t="array" ref="L200">MIN(SUM(IF(ISNUMBER(L194:L198),L194:L198,SUMIF(codes[code],L194:L198,codes[calcul_HS])))+SUM(COUNTIF(JF,$C194:$C198))*JFHS,sem)</f>
        <v>0</v>
      </c>
      <c r="M200" s="41">
        <f t="array" ref="M200">MIN(SUM(IF(ISNUMBER(M194:M198),M194:M198,SUMIF(codes[code],M194:M198,codes[calcul_HS])))+SUM(COUNTIF(JF,$C194:$C198))*JFHS,sem)</f>
        <v>0</v>
      </c>
      <c r="N200" s="41">
        <f t="array" ref="N200">MIN(SUM(IF(ISNUMBER(N194:N198),N194:N198,SUMIF(codes[code],N194:N198,codes[calcul_HS])))+SUM(COUNTIF(JF,$C194:$C198))*JFHS,sem)</f>
        <v>0</v>
      </c>
      <c r="O200" s="41">
        <f t="array" ref="O200">MIN(SUM(IF(ISNUMBER(O194:O198),O194:O198,SUMIF(codes[code],O194:O198,codes[calcul_HS])))+SUM(COUNTIF(JF,$C194:$C198))*JFHS,sem)</f>
        <v>0</v>
      </c>
      <c r="P200" s="41">
        <f t="array" ref="P200">MIN(SUM(IF(ISNUMBER(P194:P198),P194:P198,SUMIF(codes[code],P194:P198,codes[calcul_HS])))+SUM(COUNTIF(JF,$C194:$C198))*JFHS,sem)</f>
        <v>0</v>
      </c>
      <c r="Q200" s="41">
        <f t="array" ref="Q200">MIN(SUM(IF(ISNUMBER(Q194:Q198),Q194:Q198,SUMIF(codes[code],Q194:Q198,codes[calcul_HS])))+SUM(COUNTIF(JF,$C194:$C198))*JFHS,sem)</f>
        <v>0</v>
      </c>
      <c r="R200" s="41">
        <f t="array" ref="R200">MIN(SUM(IF(ISNUMBER(R194:R198),R194:R198,SUMIF(codes[code],R194:R198,codes[calcul_HS])))+SUM(COUNTIF(JF,$C194:$C198))*JFHS,sem)</f>
        <v>0</v>
      </c>
      <c r="S200" s="49">
        <f t="shared" ref="S200:S201" si="49">SUM(D200:R200)</f>
        <v>0</v>
      </c>
    </row>
    <row r="201" spans="1:19" ht="13" thickBot="1" x14ac:dyDescent="0.3">
      <c r="A201" s="13">
        <f>IF(ISNUMBER(Tablo[[#This Row],[JOUR]]),DATE(YEAR(Tablo[[#This Row],[JOUR]]),MONTH(Tablo[[#This Row],[JOUR]])+1,0),A200)</f>
        <v>42916</v>
      </c>
      <c r="B201" s="14">
        <f>IF(ISNUMBER(Tablo[[#This Row],[JOUR]]),INT(MOD(INT((Tablo[[#This Row],[JOUR]]-2)/7)+3/5,52+5/28))+1,B200)</f>
        <v>25</v>
      </c>
      <c r="C201" s="36" t="s">
        <v>18</v>
      </c>
      <c r="D201" s="42">
        <f t="array" ref="D201">MAX(0,SUM(IF(ISNUMBER(D194:D198),D194:D198,SUMIF(codes[code],D194:D198,codes[calcul_HS])))+SUM(COUNTIF(JF,$C194:$C198))*JFHS-sem)</f>
        <v>0</v>
      </c>
      <c r="E201" s="42">
        <f t="array" ref="E201">MAX(0,SUM(IF(ISNUMBER(E194:E198),E194:E198,SUMIF(codes[code],E194:E198,codes[calcul_HS])))+SUM(COUNTIF(JF,$C194:$C198))*JFHS-sem)</f>
        <v>0</v>
      </c>
      <c r="F201" s="42">
        <f t="array" ref="F201">MAX(0,SUM(IF(ISNUMBER(F194:F198),F194:F198,SUMIF(codes[code],F194:F198,codes[calcul_HS])))+SUM(COUNTIF(JF,$C194:$C198))*JFHS-sem)</f>
        <v>0</v>
      </c>
      <c r="G201" s="42">
        <f t="array" ref="G201">MAX(0,SUM(IF(ISNUMBER(G194:G198),G194:G198,SUMIF(codes[code],G194:G198,codes[calcul_HS])))+SUM(COUNTIF(JF,$C194:$C198))*JFHS-sem)</f>
        <v>0</v>
      </c>
      <c r="H201" s="42">
        <f t="array" ref="H201">MAX(0,SUM(IF(ISNUMBER(H194:H198),H194:H198,SUMIF(codes[code],H194:H198,codes[calcul_HS])))+SUM(COUNTIF(JF,$C194:$C198))*JFHS-sem)</f>
        <v>0</v>
      </c>
      <c r="I201" s="42">
        <f t="array" ref="I201">MAX(0,SUM(IF(ISNUMBER(I194:I198),I194:I198,SUMIF(codes[code],I194:I198,codes[calcul_HS])))+SUM(COUNTIF(JF,$C194:$C198))*JFHS-sem)</f>
        <v>0</v>
      </c>
      <c r="J201" s="42">
        <f t="array" ref="J201">MAX(0,SUM(IF(ISNUMBER(J194:J198),J194:J198,SUMIF(codes[code],J194:J198,codes[calcul_HS])))+SUM(COUNTIF(JF,$C194:$C198))*JFHS-sem)</f>
        <v>0</v>
      </c>
      <c r="K201" s="42">
        <f t="array" ref="K201">MAX(0,SUM(IF(ISNUMBER(K194:K198),K194:K198,SUMIF(codes[code],K194:K198,codes[calcul_HS])))+SUM(COUNTIF(JF,$C194:$C198))*JFHS-sem)</f>
        <v>0</v>
      </c>
      <c r="L201" s="42">
        <f t="array" ref="L201">MAX(0,SUM(IF(ISNUMBER(L194:L198),L194:L198,SUMIF(codes[code],L194:L198,codes[calcul_HS])))+SUM(COUNTIF(JF,$C194:$C198))*JFHS-sem)</f>
        <v>0</v>
      </c>
      <c r="M201" s="42">
        <f t="array" ref="M201">MAX(0,SUM(IF(ISNUMBER(M194:M198),M194:M198,SUMIF(codes[code],M194:M198,codes[calcul_HS])))+SUM(COUNTIF(JF,$C194:$C198))*JFHS-sem)</f>
        <v>0</v>
      </c>
      <c r="N201" s="42">
        <f t="array" ref="N201">MAX(0,SUM(IF(ISNUMBER(N194:N198),N194:N198,SUMIF(codes[code],N194:N198,codes[calcul_HS])))+SUM(COUNTIF(JF,$C194:$C198))*JFHS-sem)</f>
        <v>0</v>
      </c>
      <c r="O201" s="42">
        <f t="array" ref="O201">MAX(0,SUM(IF(ISNUMBER(O194:O198),O194:O198,SUMIF(codes[code],O194:O198,codes[calcul_HS])))+SUM(COUNTIF(JF,$C194:$C198))*JFHS-sem)</f>
        <v>0</v>
      </c>
      <c r="P201" s="42">
        <f t="array" ref="P201">MAX(0,SUM(IF(ISNUMBER(P194:P198),P194:P198,SUMIF(codes[code],P194:P198,codes[calcul_HS])))+SUM(COUNTIF(JF,$C194:$C198))*JFHS-sem)</f>
        <v>0</v>
      </c>
      <c r="Q201" s="42">
        <f t="array" ref="Q201">MAX(0,SUM(IF(ISNUMBER(Q194:Q198),Q194:Q198,SUMIF(codes[code],Q194:Q198,codes[calcul_HS])))+SUM(COUNTIF(JF,$C194:$C198))*JFHS-sem)</f>
        <v>0</v>
      </c>
      <c r="R201" s="42">
        <f t="array" ref="R201">MAX(0,SUM(IF(ISNUMBER(R194:R198),R194:R198,SUMIF(codes[code],R194:R198,codes[calcul_HS])))+SUM(COUNTIF(JF,$C194:$C198))*JFHS-sem)</f>
        <v>0</v>
      </c>
      <c r="S201" s="50">
        <f t="shared" si="49"/>
        <v>0</v>
      </c>
    </row>
    <row r="202" spans="1:19" x14ac:dyDescent="0.25">
      <c r="A202" s="9">
        <f>IF(ISNUMBER(Tablo[[#This Row],[JOUR]]),DATE(YEAR(Tablo[[#This Row],[JOUR]]),MONTH(Tablo[[#This Row],[JOUR]])+1,0),A201)</f>
        <v>42916</v>
      </c>
      <c r="B202" s="10">
        <f>IF(ISNUMBER(Tablo[[#This Row],[JOUR]]),INT(MOD(INT((Tablo[[#This Row],[JOUR]]-2)/7)+3/5,52+5/28))+1,B201)</f>
        <v>26</v>
      </c>
      <c r="C202" s="34">
        <f>C194+7</f>
        <v>42912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37"/>
    </row>
    <row r="203" spans="1:19" x14ac:dyDescent="0.25">
      <c r="A203" s="11">
        <f>IF(ISNUMBER(Tablo[[#This Row],[JOUR]]),DATE(YEAR(Tablo[[#This Row],[JOUR]]),MONTH(Tablo[[#This Row],[JOUR]])+1,0),A202)</f>
        <v>42916</v>
      </c>
      <c r="B203" s="12">
        <f>IF(ISNUMBER(Tablo[[#This Row],[JOUR]]),INT(MOD(INT((Tablo[[#This Row],[JOUR]]-2)/7)+3/5,52+5/28))+1,B202)</f>
        <v>26</v>
      </c>
      <c r="C203" s="35">
        <f>C202+1</f>
        <v>42913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38"/>
    </row>
    <row r="204" spans="1:19" x14ac:dyDescent="0.25">
      <c r="A204" s="11">
        <f>IF(ISNUMBER(Tablo[[#This Row],[JOUR]]),DATE(YEAR(Tablo[[#This Row],[JOUR]]),MONTH(Tablo[[#This Row],[JOUR]])+1,0),A203)</f>
        <v>42916</v>
      </c>
      <c r="B204" s="12">
        <f>IF(ISNUMBER(Tablo[[#This Row],[JOUR]]),INT(MOD(INT((Tablo[[#This Row],[JOUR]]-2)/7)+3/5,52+5/28))+1,B203)</f>
        <v>26</v>
      </c>
      <c r="C204" s="35">
        <f t="shared" ref="C204:C206" si="50">C203+1</f>
        <v>42914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38"/>
    </row>
    <row r="205" spans="1:19" x14ac:dyDescent="0.25">
      <c r="A205" s="11">
        <f>IF(ISNUMBER(Tablo[[#This Row],[JOUR]]),DATE(YEAR(Tablo[[#This Row],[JOUR]]),MONTH(Tablo[[#This Row],[JOUR]])+1,0),A204)</f>
        <v>42916</v>
      </c>
      <c r="B205" s="12">
        <f>IF(ISNUMBER(Tablo[[#This Row],[JOUR]]),INT(MOD(INT((Tablo[[#This Row],[JOUR]]-2)/7)+3/5,52+5/28))+1,B204)</f>
        <v>26</v>
      </c>
      <c r="C205" s="35">
        <f t="shared" si="50"/>
        <v>42915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38"/>
    </row>
    <row r="206" spans="1:19" x14ac:dyDescent="0.25">
      <c r="A206" s="11">
        <f>IF(ISNUMBER(Tablo[[#This Row],[JOUR]]),DATE(YEAR(Tablo[[#This Row],[JOUR]]),MONTH(Tablo[[#This Row],[JOUR]])+1,0),A205)</f>
        <v>42916</v>
      </c>
      <c r="B206" s="12">
        <f>IF(ISNUMBER(Tablo[[#This Row],[JOUR]]),INT(MOD(INT((Tablo[[#This Row],[JOUR]]-2)/7)+3/5,52+5/28))+1,B205)</f>
        <v>26</v>
      </c>
      <c r="C206" s="35">
        <f t="shared" si="50"/>
        <v>42916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38"/>
    </row>
    <row r="207" spans="1:19" x14ac:dyDescent="0.25">
      <c r="A207" s="11">
        <f>IF(ISNUMBER(Tablo[[#This Row],[JOUR]]),DATE(YEAR(Tablo[[#This Row],[JOUR]]),MONTH(Tablo[[#This Row],[JOUR]])+1,0),A206)</f>
        <v>42916</v>
      </c>
      <c r="B207" s="12">
        <f>IF(ISNUMBER(Tablo[[#This Row],[JOUR]]),INT(MOD(INT((Tablo[[#This Row],[JOUR]]-2)/7)+3/5,52+5/28))+1,B206)</f>
        <v>26</v>
      </c>
      <c r="C207" s="35" t="s">
        <v>16</v>
      </c>
      <c r="D207" s="41">
        <f t="array" ref="D207">SUM(IF(ISNUMBER(D202:D206),D202:D206,SUMIF(codes[code],D202:D206,codes[forfait])))+SUM(COUNTIF(JF,$C202:$C206))*JFHN</f>
        <v>0</v>
      </c>
      <c r="E207" s="41">
        <f t="array" ref="E207">SUM(IF(ISNUMBER(E202:E206),E202:E206,SUMIF(codes[code],E202:E206,codes[forfait])))+SUM(COUNTIF(JF,$C202:$C206))*JFHN</f>
        <v>0</v>
      </c>
      <c r="F207" s="41">
        <f t="array" ref="F207">SUM(IF(ISNUMBER(F202:F206),F202:F206,SUMIF(codes[code],F202:F206,codes[forfait])))+SUM(COUNTIF(JF,$C202:$C206))*JFHN</f>
        <v>0</v>
      </c>
      <c r="G207" s="41">
        <f t="array" ref="G207">SUM(IF(ISNUMBER(G202:G206),G202:G206,SUMIF(codes[code],G202:G206,codes[forfait])))+SUM(COUNTIF(JF,$C202:$C206))*JFHN</f>
        <v>0</v>
      </c>
      <c r="H207" s="41">
        <f t="array" ref="H207">SUM(IF(ISNUMBER(H202:H206),H202:H206,SUMIF(codes[code],H202:H206,codes[forfait])))+SUM(COUNTIF(JF,$C202:$C206))*JFHN</f>
        <v>0</v>
      </c>
      <c r="I207" s="41">
        <f t="array" ref="I207">SUM(IF(ISNUMBER(I202:I206),I202:I206,SUMIF(codes[code],I202:I206,codes[forfait])))+SUM(COUNTIF(JF,$C202:$C206))*JFHN</f>
        <v>0</v>
      </c>
      <c r="J207" s="41">
        <f t="array" ref="J207">SUM(IF(ISNUMBER(J202:J206),J202:J206,SUMIF(codes[code],J202:J206,codes[forfait])))+SUM(COUNTIF(JF,$C202:$C206))*JFHN</f>
        <v>0</v>
      </c>
      <c r="K207" s="41">
        <f t="array" ref="K207">SUM(IF(ISNUMBER(K202:K206),K202:K206,SUMIF(codes[code],K202:K206,codes[forfait])))+SUM(COUNTIF(JF,$C202:$C206))*JFHN</f>
        <v>0</v>
      </c>
      <c r="L207" s="41">
        <f t="array" ref="L207">SUM(IF(ISNUMBER(L202:L206),L202:L206,SUMIF(codes[code],L202:L206,codes[forfait])))+SUM(COUNTIF(JF,$C202:$C206))*JFHN</f>
        <v>0</v>
      </c>
      <c r="M207" s="41">
        <f t="array" ref="M207">SUM(IF(ISNUMBER(M202:M206),M202:M206,SUMIF(codes[code],M202:M206,codes[forfait])))+SUM(COUNTIF(JF,$C202:$C206))*JFHN</f>
        <v>0</v>
      </c>
      <c r="N207" s="41">
        <f t="array" ref="N207">SUM(IF(ISNUMBER(N202:N206),N202:N206,SUMIF(codes[code],N202:N206,codes[forfait])))+SUM(COUNTIF(JF,$C202:$C206))*JFHN</f>
        <v>0</v>
      </c>
      <c r="O207" s="41">
        <f t="array" ref="O207">SUM(IF(ISNUMBER(O202:O206),O202:O206,SUMIF(codes[code],O202:O206,codes[forfait])))+SUM(COUNTIF(JF,$C202:$C206))*JFHN</f>
        <v>0</v>
      </c>
      <c r="P207" s="41">
        <f t="array" ref="P207">SUM(IF(ISNUMBER(P202:P206),P202:P206,SUMIF(codes[code],P202:P206,codes[forfait])))+SUM(COUNTIF(JF,$C202:$C206))*JFHN</f>
        <v>0</v>
      </c>
      <c r="Q207" s="41">
        <f t="array" ref="Q207">SUM(IF(ISNUMBER(Q202:Q206),Q202:Q206,SUMIF(codes[code],Q202:Q206,codes[forfait])))+SUM(COUNTIF(JF,$C202:$C206))*JFHN</f>
        <v>0</v>
      </c>
      <c r="R207" s="41">
        <f t="array" ref="R207">SUM(IF(ISNUMBER(R202:R206),R202:R206,SUMIF(codes[code],R202:R206,codes[forfait])))+SUM(COUNTIF(JF,$C202:$C206))*JFHN</f>
        <v>0</v>
      </c>
      <c r="S207" s="49">
        <f>SUM(D207:R207)</f>
        <v>0</v>
      </c>
    </row>
    <row r="208" spans="1:19" x14ac:dyDescent="0.25">
      <c r="A208" s="11">
        <f>IF(ISNUMBER(Tablo[[#This Row],[JOUR]]),DATE(YEAR(Tablo[[#This Row],[JOUR]]),MONTH(Tablo[[#This Row],[JOUR]])+1,0),A207)</f>
        <v>42916</v>
      </c>
      <c r="B208" s="12">
        <f>IF(ISNUMBER(Tablo[[#This Row],[JOUR]]),INT(MOD(INT((Tablo[[#This Row],[JOUR]]-2)/7)+3/5,52+5/28))+1,B207)</f>
        <v>26</v>
      </c>
      <c r="C208" s="35" t="s">
        <v>17</v>
      </c>
      <c r="D208" s="41">
        <f t="array" ref="D208">MIN(SUM(IF(ISNUMBER(D202:D206),D202:D206,SUMIF(codes[code],D202:D206,codes[calcul_HS])))+SUM(COUNTIF(JF,$C202:$C206))*JFHS,sem)</f>
        <v>0</v>
      </c>
      <c r="E208" s="41">
        <f t="array" ref="E208">MIN(SUM(IF(ISNUMBER(E202:E206),E202:E206,SUMIF(codes[code],E202:E206,codes[calcul_HS])))+SUM(COUNTIF(JF,$C202:$C206))*JFHS,sem)</f>
        <v>0</v>
      </c>
      <c r="F208" s="41">
        <f t="array" ref="F208">MIN(SUM(IF(ISNUMBER(F202:F206),F202:F206,SUMIF(codes[code],F202:F206,codes[calcul_HS])))+SUM(COUNTIF(JF,$C202:$C206))*JFHS,sem)</f>
        <v>0</v>
      </c>
      <c r="G208" s="41">
        <f t="array" ref="G208">MIN(SUM(IF(ISNUMBER(G202:G206),G202:G206,SUMIF(codes[code],G202:G206,codes[calcul_HS])))+SUM(COUNTIF(JF,$C202:$C206))*JFHS,sem)</f>
        <v>0</v>
      </c>
      <c r="H208" s="41">
        <f t="array" ref="H208">MIN(SUM(IF(ISNUMBER(H202:H206),H202:H206,SUMIF(codes[code],H202:H206,codes[calcul_HS])))+SUM(COUNTIF(JF,$C202:$C206))*JFHS,sem)</f>
        <v>0</v>
      </c>
      <c r="I208" s="41">
        <f t="array" ref="I208">MIN(SUM(IF(ISNUMBER(I202:I206),I202:I206,SUMIF(codes[code],I202:I206,codes[calcul_HS])))+SUM(COUNTIF(JF,$C202:$C206))*JFHS,sem)</f>
        <v>0</v>
      </c>
      <c r="J208" s="41">
        <f t="array" ref="J208">MIN(SUM(IF(ISNUMBER(J202:J206),J202:J206,SUMIF(codes[code],J202:J206,codes[calcul_HS])))+SUM(COUNTIF(JF,$C202:$C206))*JFHS,sem)</f>
        <v>0</v>
      </c>
      <c r="K208" s="41">
        <f t="array" ref="K208">MIN(SUM(IF(ISNUMBER(K202:K206),K202:K206,SUMIF(codes[code],K202:K206,codes[calcul_HS])))+SUM(COUNTIF(JF,$C202:$C206))*JFHS,sem)</f>
        <v>0</v>
      </c>
      <c r="L208" s="41">
        <f t="array" ref="L208">MIN(SUM(IF(ISNUMBER(L202:L206),L202:L206,SUMIF(codes[code],L202:L206,codes[calcul_HS])))+SUM(COUNTIF(JF,$C202:$C206))*JFHS,sem)</f>
        <v>0</v>
      </c>
      <c r="M208" s="41">
        <f t="array" ref="M208">MIN(SUM(IF(ISNUMBER(M202:M206),M202:M206,SUMIF(codes[code],M202:M206,codes[calcul_HS])))+SUM(COUNTIF(JF,$C202:$C206))*JFHS,sem)</f>
        <v>0</v>
      </c>
      <c r="N208" s="41">
        <f t="array" ref="N208">MIN(SUM(IF(ISNUMBER(N202:N206),N202:N206,SUMIF(codes[code],N202:N206,codes[calcul_HS])))+SUM(COUNTIF(JF,$C202:$C206))*JFHS,sem)</f>
        <v>0</v>
      </c>
      <c r="O208" s="41">
        <f t="array" ref="O208">MIN(SUM(IF(ISNUMBER(O202:O206),O202:O206,SUMIF(codes[code],O202:O206,codes[calcul_HS])))+SUM(COUNTIF(JF,$C202:$C206))*JFHS,sem)</f>
        <v>0</v>
      </c>
      <c r="P208" s="41">
        <f t="array" ref="P208">MIN(SUM(IF(ISNUMBER(P202:P206),P202:P206,SUMIF(codes[code],P202:P206,codes[calcul_HS])))+SUM(COUNTIF(JF,$C202:$C206))*JFHS,sem)</f>
        <v>0</v>
      </c>
      <c r="Q208" s="41">
        <f t="array" ref="Q208">MIN(SUM(IF(ISNUMBER(Q202:Q206),Q202:Q206,SUMIF(codes[code],Q202:Q206,codes[calcul_HS])))+SUM(COUNTIF(JF,$C202:$C206))*JFHS,sem)</f>
        <v>0</v>
      </c>
      <c r="R208" s="41">
        <f t="array" ref="R208">MIN(SUM(IF(ISNUMBER(R202:R206),R202:R206,SUMIF(codes[code],R202:R206,codes[calcul_HS])))+SUM(COUNTIF(JF,$C202:$C206))*JFHS,sem)</f>
        <v>0</v>
      </c>
      <c r="S208" s="49">
        <f t="shared" ref="S208:S209" si="51">SUM(D208:R208)</f>
        <v>0</v>
      </c>
    </row>
    <row r="209" spans="1:19" ht="13" thickBot="1" x14ac:dyDescent="0.3">
      <c r="A209" s="13">
        <f>IF(ISNUMBER(Tablo[[#This Row],[JOUR]]),DATE(YEAR(Tablo[[#This Row],[JOUR]]),MONTH(Tablo[[#This Row],[JOUR]])+1,0),A208)</f>
        <v>42916</v>
      </c>
      <c r="B209" s="14">
        <f>IF(ISNUMBER(Tablo[[#This Row],[JOUR]]),INT(MOD(INT((Tablo[[#This Row],[JOUR]]-2)/7)+3/5,52+5/28))+1,B208)</f>
        <v>26</v>
      </c>
      <c r="C209" s="36" t="s">
        <v>18</v>
      </c>
      <c r="D209" s="42">
        <f t="array" ref="D209">MAX(0,SUM(IF(ISNUMBER(D202:D206),D202:D206,SUMIF(codes[code],D202:D206,codes[calcul_HS])))+SUM(COUNTIF(JF,$C202:$C206))*JFHS-sem)</f>
        <v>0</v>
      </c>
      <c r="E209" s="42">
        <f t="array" ref="E209">MAX(0,SUM(IF(ISNUMBER(E202:E206),E202:E206,SUMIF(codes[code],E202:E206,codes[calcul_HS])))+SUM(COUNTIF(JF,$C202:$C206))*JFHS-sem)</f>
        <v>0</v>
      </c>
      <c r="F209" s="42">
        <f t="array" ref="F209">MAX(0,SUM(IF(ISNUMBER(F202:F206),F202:F206,SUMIF(codes[code],F202:F206,codes[calcul_HS])))+SUM(COUNTIF(JF,$C202:$C206))*JFHS-sem)</f>
        <v>0</v>
      </c>
      <c r="G209" s="42">
        <f t="array" ref="G209">MAX(0,SUM(IF(ISNUMBER(G202:G206),G202:G206,SUMIF(codes[code],G202:G206,codes[calcul_HS])))+SUM(COUNTIF(JF,$C202:$C206))*JFHS-sem)</f>
        <v>0</v>
      </c>
      <c r="H209" s="42">
        <f t="array" ref="H209">MAX(0,SUM(IF(ISNUMBER(H202:H206),H202:H206,SUMIF(codes[code],H202:H206,codes[calcul_HS])))+SUM(COUNTIF(JF,$C202:$C206))*JFHS-sem)</f>
        <v>0</v>
      </c>
      <c r="I209" s="42">
        <f t="array" ref="I209">MAX(0,SUM(IF(ISNUMBER(I202:I206),I202:I206,SUMIF(codes[code],I202:I206,codes[calcul_HS])))+SUM(COUNTIF(JF,$C202:$C206))*JFHS-sem)</f>
        <v>0</v>
      </c>
      <c r="J209" s="42">
        <f t="array" ref="J209">MAX(0,SUM(IF(ISNUMBER(J202:J206),J202:J206,SUMIF(codes[code],J202:J206,codes[calcul_HS])))+SUM(COUNTIF(JF,$C202:$C206))*JFHS-sem)</f>
        <v>0</v>
      </c>
      <c r="K209" s="42">
        <f t="array" ref="K209">MAX(0,SUM(IF(ISNUMBER(K202:K206),K202:K206,SUMIF(codes[code],K202:K206,codes[calcul_HS])))+SUM(COUNTIF(JF,$C202:$C206))*JFHS-sem)</f>
        <v>0</v>
      </c>
      <c r="L209" s="42">
        <f t="array" ref="L209">MAX(0,SUM(IF(ISNUMBER(L202:L206),L202:L206,SUMIF(codes[code],L202:L206,codes[calcul_HS])))+SUM(COUNTIF(JF,$C202:$C206))*JFHS-sem)</f>
        <v>0</v>
      </c>
      <c r="M209" s="42">
        <f t="array" ref="M209">MAX(0,SUM(IF(ISNUMBER(M202:M206),M202:M206,SUMIF(codes[code],M202:M206,codes[calcul_HS])))+SUM(COUNTIF(JF,$C202:$C206))*JFHS-sem)</f>
        <v>0</v>
      </c>
      <c r="N209" s="42">
        <f t="array" ref="N209">MAX(0,SUM(IF(ISNUMBER(N202:N206),N202:N206,SUMIF(codes[code],N202:N206,codes[calcul_HS])))+SUM(COUNTIF(JF,$C202:$C206))*JFHS-sem)</f>
        <v>0</v>
      </c>
      <c r="O209" s="42">
        <f t="array" ref="O209">MAX(0,SUM(IF(ISNUMBER(O202:O206),O202:O206,SUMIF(codes[code],O202:O206,codes[calcul_HS])))+SUM(COUNTIF(JF,$C202:$C206))*JFHS-sem)</f>
        <v>0</v>
      </c>
      <c r="P209" s="42">
        <f t="array" ref="P209">MAX(0,SUM(IF(ISNUMBER(P202:P206),P202:P206,SUMIF(codes[code],P202:P206,codes[calcul_HS])))+SUM(COUNTIF(JF,$C202:$C206))*JFHS-sem)</f>
        <v>0</v>
      </c>
      <c r="Q209" s="42">
        <f t="array" ref="Q209">MAX(0,SUM(IF(ISNUMBER(Q202:Q206),Q202:Q206,SUMIF(codes[code],Q202:Q206,codes[calcul_HS])))+SUM(COUNTIF(JF,$C202:$C206))*JFHS-sem)</f>
        <v>0</v>
      </c>
      <c r="R209" s="42">
        <f t="array" ref="R209">MAX(0,SUM(IF(ISNUMBER(R202:R206),R202:R206,SUMIF(codes[code],R202:R206,codes[calcul_HS])))+SUM(COUNTIF(JF,$C202:$C206))*JFHS-sem)</f>
        <v>0</v>
      </c>
      <c r="S209" s="50">
        <f t="shared" si="51"/>
        <v>0</v>
      </c>
    </row>
  </sheetData>
  <sheetProtection formatColumns="0" formatRows="0"/>
  <conditionalFormatting sqref="D1:S14 D18:S22 D26:S30 D34:S38 D42:S46 D50:S54 D58:S62 D66:S70 D74:S78 D82:S86 D90:S94 D98:S102 D106:S110 D114:S118 D122:S126 D130:S134 D138:S142 D146:S150 D154:S158 D162:S166 D170:S174 D178:S182 D186:S190 D194:S198 D202:S206 D210:S1048576">
    <cfRule type="cellIs" dxfId="219" priority="207" operator="equal">
      <formula>"abs"</formula>
    </cfRule>
    <cfRule type="cellIs" dxfId="218" priority="208" operator="equal">
      <formula>"mal"</formula>
    </cfRule>
    <cfRule type="cellIs" dxfId="217" priority="209" operator="equal">
      <formula>"ret"</formula>
    </cfRule>
    <cfRule type="cellIs" dxfId="216" priority="210" operator="equal">
      <formula>"con"</formula>
    </cfRule>
  </conditionalFormatting>
  <conditionalFormatting sqref="C1:S14 C18:S22 C26:S30 C34:S38 C42:S46 C50:S54 C58:S62 C66:S70 C74:S78 C82:S86 C90:S94 C98:S102 C106:S110 C114:S118 C122:S126 C130:S134 C138:S142 C146:S150 C154:S158 C162:S166 C170:S174 C178:S182 C186:S190 C194:S198 C202:S206 C210:S1048576">
    <cfRule type="expression" dxfId="215" priority="206">
      <formula>COUNTIF(JF,$C1)</formula>
    </cfRule>
  </conditionalFormatting>
  <conditionalFormatting sqref="D103:S105">
    <cfRule type="cellIs" dxfId="214" priority="72" operator="equal">
      <formula>"abs"</formula>
    </cfRule>
    <cfRule type="cellIs" dxfId="213" priority="73" operator="equal">
      <formula>"mal"</formula>
    </cfRule>
    <cfRule type="cellIs" dxfId="212" priority="74" operator="equal">
      <formula>"ret"</formula>
    </cfRule>
    <cfRule type="cellIs" dxfId="211" priority="75" operator="equal">
      <formula>"con"</formula>
    </cfRule>
  </conditionalFormatting>
  <conditionalFormatting sqref="C103:S105">
    <cfRule type="expression" dxfId="210" priority="71">
      <formula>COUNTIF(JF,$C103)</formula>
    </cfRule>
  </conditionalFormatting>
  <conditionalFormatting sqref="D15:S17">
    <cfRule type="cellIs" dxfId="209" priority="127" operator="equal">
      <formula>"abs"</formula>
    </cfRule>
    <cfRule type="cellIs" dxfId="208" priority="128" operator="equal">
      <formula>"mal"</formula>
    </cfRule>
    <cfRule type="cellIs" dxfId="207" priority="129" operator="equal">
      <formula>"ret"</formula>
    </cfRule>
    <cfRule type="cellIs" dxfId="206" priority="130" operator="equal">
      <formula>"con"</formula>
    </cfRule>
  </conditionalFormatting>
  <conditionalFormatting sqref="C15:S17">
    <cfRule type="expression" dxfId="205" priority="126">
      <formula>COUNTIF(JF,$C15)</formula>
    </cfRule>
  </conditionalFormatting>
  <conditionalFormatting sqref="D23:S25">
    <cfRule type="cellIs" dxfId="204" priority="122" operator="equal">
      <formula>"abs"</formula>
    </cfRule>
    <cfRule type="cellIs" dxfId="203" priority="123" operator="equal">
      <formula>"mal"</formula>
    </cfRule>
    <cfRule type="cellIs" dxfId="202" priority="124" operator="equal">
      <formula>"ret"</formula>
    </cfRule>
    <cfRule type="cellIs" dxfId="201" priority="125" operator="equal">
      <formula>"con"</formula>
    </cfRule>
  </conditionalFormatting>
  <conditionalFormatting sqref="C23:S25">
    <cfRule type="expression" dxfId="200" priority="121">
      <formula>COUNTIF(JF,$C23)</formula>
    </cfRule>
  </conditionalFormatting>
  <conditionalFormatting sqref="D31:S33">
    <cfRule type="cellIs" dxfId="199" priority="117" operator="equal">
      <formula>"abs"</formula>
    </cfRule>
    <cfRule type="cellIs" dxfId="198" priority="118" operator="equal">
      <formula>"mal"</formula>
    </cfRule>
    <cfRule type="cellIs" dxfId="197" priority="119" operator="equal">
      <formula>"ret"</formula>
    </cfRule>
    <cfRule type="cellIs" dxfId="196" priority="120" operator="equal">
      <formula>"con"</formula>
    </cfRule>
  </conditionalFormatting>
  <conditionalFormatting sqref="C31:S33">
    <cfRule type="expression" dxfId="195" priority="116">
      <formula>COUNTIF(JF,$C31)</formula>
    </cfRule>
  </conditionalFormatting>
  <conditionalFormatting sqref="D39:S41">
    <cfRule type="cellIs" dxfId="194" priority="112" operator="equal">
      <formula>"abs"</formula>
    </cfRule>
    <cfRule type="cellIs" dxfId="193" priority="113" operator="equal">
      <formula>"mal"</formula>
    </cfRule>
    <cfRule type="cellIs" dxfId="192" priority="114" operator="equal">
      <formula>"ret"</formula>
    </cfRule>
    <cfRule type="cellIs" dxfId="191" priority="115" operator="equal">
      <formula>"con"</formula>
    </cfRule>
  </conditionalFormatting>
  <conditionalFormatting sqref="C39:S41">
    <cfRule type="expression" dxfId="190" priority="111">
      <formula>COUNTIF(JF,$C39)</formula>
    </cfRule>
  </conditionalFormatting>
  <conditionalFormatting sqref="D47:S49">
    <cfRule type="cellIs" dxfId="189" priority="107" operator="equal">
      <formula>"abs"</formula>
    </cfRule>
    <cfRule type="cellIs" dxfId="188" priority="108" operator="equal">
      <formula>"mal"</formula>
    </cfRule>
    <cfRule type="cellIs" dxfId="187" priority="109" operator="equal">
      <formula>"ret"</formula>
    </cfRule>
    <cfRule type="cellIs" dxfId="186" priority="110" operator="equal">
      <formula>"con"</formula>
    </cfRule>
  </conditionalFormatting>
  <conditionalFormatting sqref="C47:S49">
    <cfRule type="expression" dxfId="185" priority="106">
      <formula>COUNTIF(JF,$C47)</formula>
    </cfRule>
  </conditionalFormatting>
  <conditionalFormatting sqref="D55:S57">
    <cfRule type="cellIs" dxfId="184" priority="102" operator="equal">
      <formula>"abs"</formula>
    </cfRule>
    <cfRule type="cellIs" dxfId="183" priority="103" operator="equal">
      <formula>"mal"</formula>
    </cfRule>
    <cfRule type="cellIs" dxfId="182" priority="104" operator="equal">
      <formula>"ret"</formula>
    </cfRule>
    <cfRule type="cellIs" dxfId="181" priority="105" operator="equal">
      <formula>"con"</formula>
    </cfRule>
  </conditionalFormatting>
  <conditionalFormatting sqref="C55:S57">
    <cfRule type="expression" dxfId="180" priority="101">
      <formula>COUNTIF(JF,$C55)</formula>
    </cfRule>
  </conditionalFormatting>
  <conditionalFormatting sqref="D63:S65">
    <cfRule type="cellIs" dxfId="179" priority="97" operator="equal">
      <formula>"abs"</formula>
    </cfRule>
    <cfRule type="cellIs" dxfId="178" priority="98" operator="equal">
      <formula>"mal"</formula>
    </cfRule>
    <cfRule type="cellIs" dxfId="177" priority="99" operator="equal">
      <formula>"ret"</formula>
    </cfRule>
    <cfRule type="cellIs" dxfId="176" priority="100" operator="equal">
      <formula>"con"</formula>
    </cfRule>
  </conditionalFormatting>
  <conditionalFormatting sqref="C63:S65">
    <cfRule type="expression" dxfId="175" priority="96">
      <formula>COUNTIF(JF,$C63)</formula>
    </cfRule>
  </conditionalFormatting>
  <conditionalFormatting sqref="D71:S73">
    <cfRule type="cellIs" dxfId="174" priority="92" operator="equal">
      <formula>"abs"</formula>
    </cfRule>
    <cfRule type="cellIs" dxfId="173" priority="93" operator="equal">
      <formula>"mal"</formula>
    </cfRule>
    <cfRule type="cellIs" dxfId="172" priority="94" operator="equal">
      <formula>"ret"</formula>
    </cfRule>
    <cfRule type="cellIs" dxfId="171" priority="95" operator="equal">
      <formula>"con"</formula>
    </cfRule>
  </conditionalFormatting>
  <conditionalFormatting sqref="C71:S73">
    <cfRule type="expression" dxfId="170" priority="91">
      <formula>COUNTIF(JF,$C71)</formula>
    </cfRule>
  </conditionalFormatting>
  <conditionalFormatting sqref="D79:S81">
    <cfRule type="cellIs" dxfId="169" priority="87" operator="equal">
      <formula>"abs"</formula>
    </cfRule>
    <cfRule type="cellIs" dxfId="168" priority="88" operator="equal">
      <formula>"mal"</formula>
    </cfRule>
    <cfRule type="cellIs" dxfId="167" priority="89" operator="equal">
      <formula>"ret"</formula>
    </cfRule>
    <cfRule type="cellIs" dxfId="166" priority="90" operator="equal">
      <formula>"con"</formula>
    </cfRule>
  </conditionalFormatting>
  <conditionalFormatting sqref="C79:S81">
    <cfRule type="expression" dxfId="165" priority="86">
      <formula>COUNTIF(JF,$C79)</formula>
    </cfRule>
  </conditionalFormatting>
  <conditionalFormatting sqref="D87:S89">
    <cfRule type="cellIs" dxfId="164" priority="82" operator="equal">
      <formula>"abs"</formula>
    </cfRule>
    <cfRule type="cellIs" dxfId="163" priority="83" operator="equal">
      <formula>"mal"</formula>
    </cfRule>
    <cfRule type="cellIs" dxfId="162" priority="84" operator="equal">
      <formula>"ret"</formula>
    </cfRule>
    <cfRule type="cellIs" dxfId="161" priority="85" operator="equal">
      <formula>"con"</formula>
    </cfRule>
  </conditionalFormatting>
  <conditionalFormatting sqref="C87:S89">
    <cfRule type="expression" dxfId="160" priority="81">
      <formula>COUNTIF(JF,$C87)</formula>
    </cfRule>
  </conditionalFormatting>
  <conditionalFormatting sqref="D95:S97">
    <cfRule type="cellIs" dxfId="159" priority="77" operator="equal">
      <formula>"abs"</formula>
    </cfRule>
    <cfRule type="cellIs" dxfId="158" priority="78" operator="equal">
      <formula>"mal"</formula>
    </cfRule>
    <cfRule type="cellIs" dxfId="157" priority="79" operator="equal">
      <formula>"ret"</formula>
    </cfRule>
    <cfRule type="cellIs" dxfId="156" priority="80" operator="equal">
      <formula>"con"</formula>
    </cfRule>
  </conditionalFormatting>
  <conditionalFormatting sqref="C95:S97">
    <cfRule type="expression" dxfId="155" priority="76">
      <formula>COUNTIF(JF,$C95)</formula>
    </cfRule>
  </conditionalFormatting>
  <conditionalFormatting sqref="D111:S113">
    <cfRule type="cellIs" dxfId="154" priority="67" operator="equal">
      <formula>"abs"</formula>
    </cfRule>
    <cfRule type="cellIs" dxfId="153" priority="68" operator="equal">
      <formula>"mal"</formula>
    </cfRule>
    <cfRule type="cellIs" dxfId="152" priority="69" operator="equal">
      <formula>"ret"</formula>
    </cfRule>
    <cfRule type="cellIs" dxfId="151" priority="70" operator="equal">
      <formula>"con"</formula>
    </cfRule>
  </conditionalFormatting>
  <conditionalFormatting sqref="C111:S113">
    <cfRule type="expression" dxfId="150" priority="66">
      <formula>COUNTIF(JF,$C111)</formula>
    </cfRule>
  </conditionalFormatting>
  <conditionalFormatting sqref="D119:S121">
    <cfRule type="cellIs" dxfId="149" priority="62" operator="equal">
      <formula>"abs"</formula>
    </cfRule>
    <cfRule type="cellIs" dxfId="148" priority="63" operator="equal">
      <formula>"mal"</formula>
    </cfRule>
    <cfRule type="cellIs" dxfId="147" priority="64" operator="equal">
      <formula>"ret"</formula>
    </cfRule>
    <cfRule type="cellIs" dxfId="146" priority="65" operator="equal">
      <formula>"con"</formula>
    </cfRule>
  </conditionalFormatting>
  <conditionalFormatting sqref="C119:S121">
    <cfRule type="expression" dxfId="145" priority="61">
      <formula>COUNTIF(JF,$C119)</formula>
    </cfRule>
  </conditionalFormatting>
  <conditionalFormatting sqref="D127:S129">
    <cfRule type="cellIs" dxfId="144" priority="57" operator="equal">
      <formula>"abs"</formula>
    </cfRule>
    <cfRule type="cellIs" dxfId="143" priority="58" operator="equal">
      <formula>"mal"</formula>
    </cfRule>
    <cfRule type="cellIs" dxfId="142" priority="59" operator="equal">
      <formula>"ret"</formula>
    </cfRule>
    <cfRule type="cellIs" dxfId="141" priority="60" operator="equal">
      <formula>"con"</formula>
    </cfRule>
  </conditionalFormatting>
  <conditionalFormatting sqref="C127:S129">
    <cfRule type="expression" dxfId="140" priority="56">
      <formula>COUNTIF(JF,$C127)</formula>
    </cfRule>
  </conditionalFormatting>
  <conditionalFormatting sqref="C135:S137">
    <cfRule type="expression" dxfId="139" priority="1">
      <formula>COUNTIF(JF,$C135)</formula>
    </cfRule>
  </conditionalFormatting>
  <conditionalFormatting sqref="D143:S145">
    <cfRule type="cellIs" dxfId="138" priority="47" operator="equal">
      <formula>"abs"</formula>
    </cfRule>
    <cfRule type="cellIs" dxfId="137" priority="48" operator="equal">
      <formula>"mal"</formula>
    </cfRule>
    <cfRule type="cellIs" dxfId="136" priority="49" operator="equal">
      <formula>"ret"</formula>
    </cfRule>
    <cfRule type="cellIs" dxfId="135" priority="50" operator="equal">
      <formula>"con"</formula>
    </cfRule>
  </conditionalFormatting>
  <conditionalFormatting sqref="C143:S145">
    <cfRule type="expression" dxfId="134" priority="46">
      <formula>COUNTIF(JF,$C143)</formula>
    </cfRule>
  </conditionalFormatting>
  <conditionalFormatting sqref="D151:S153">
    <cfRule type="cellIs" dxfId="133" priority="42" operator="equal">
      <formula>"abs"</formula>
    </cfRule>
    <cfRule type="cellIs" dxfId="132" priority="43" operator="equal">
      <formula>"mal"</formula>
    </cfRule>
    <cfRule type="cellIs" dxfId="131" priority="44" operator="equal">
      <formula>"ret"</formula>
    </cfRule>
    <cfRule type="cellIs" dxfId="130" priority="45" operator="equal">
      <formula>"con"</formula>
    </cfRule>
  </conditionalFormatting>
  <conditionalFormatting sqref="C151:S153">
    <cfRule type="expression" dxfId="129" priority="41">
      <formula>COUNTIF(JF,$C151)</formula>
    </cfRule>
  </conditionalFormatting>
  <conditionalFormatting sqref="D159:S161">
    <cfRule type="cellIs" dxfId="128" priority="37" operator="equal">
      <formula>"abs"</formula>
    </cfRule>
    <cfRule type="cellIs" dxfId="127" priority="38" operator="equal">
      <formula>"mal"</formula>
    </cfRule>
    <cfRule type="cellIs" dxfId="126" priority="39" operator="equal">
      <formula>"ret"</formula>
    </cfRule>
    <cfRule type="cellIs" dxfId="125" priority="40" operator="equal">
      <formula>"con"</formula>
    </cfRule>
  </conditionalFormatting>
  <conditionalFormatting sqref="C159:S161">
    <cfRule type="expression" dxfId="124" priority="36">
      <formula>COUNTIF(JF,$C159)</formula>
    </cfRule>
  </conditionalFormatting>
  <conditionalFormatting sqref="D167:S169">
    <cfRule type="cellIs" dxfId="123" priority="32" operator="equal">
      <formula>"abs"</formula>
    </cfRule>
    <cfRule type="cellIs" dxfId="122" priority="33" operator="equal">
      <formula>"mal"</formula>
    </cfRule>
    <cfRule type="cellIs" dxfId="121" priority="34" operator="equal">
      <formula>"ret"</formula>
    </cfRule>
    <cfRule type="cellIs" dxfId="120" priority="35" operator="equal">
      <formula>"con"</formula>
    </cfRule>
  </conditionalFormatting>
  <conditionalFormatting sqref="C167:S169">
    <cfRule type="expression" dxfId="119" priority="31">
      <formula>COUNTIF(JF,$C167)</formula>
    </cfRule>
  </conditionalFormatting>
  <conditionalFormatting sqref="D175:S177">
    <cfRule type="cellIs" dxfId="118" priority="27" operator="equal">
      <formula>"abs"</formula>
    </cfRule>
    <cfRule type="cellIs" dxfId="117" priority="28" operator="equal">
      <formula>"mal"</formula>
    </cfRule>
    <cfRule type="cellIs" dxfId="116" priority="29" operator="equal">
      <formula>"ret"</formula>
    </cfRule>
    <cfRule type="cellIs" dxfId="115" priority="30" operator="equal">
      <formula>"con"</formula>
    </cfRule>
  </conditionalFormatting>
  <conditionalFormatting sqref="C175:S177">
    <cfRule type="expression" dxfId="114" priority="26">
      <formula>COUNTIF(JF,$C175)</formula>
    </cfRule>
  </conditionalFormatting>
  <conditionalFormatting sqref="D183:S185">
    <cfRule type="cellIs" dxfId="113" priority="22" operator="equal">
      <formula>"abs"</formula>
    </cfRule>
    <cfRule type="cellIs" dxfId="112" priority="23" operator="equal">
      <formula>"mal"</formula>
    </cfRule>
    <cfRule type="cellIs" dxfId="111" priority="24" operator="equal">
      <formula>"ret"</formula>
    </cfRule>
    <cfRule type="cellIs" dxfId="110" priority="25" operator="equal">
      <formula>"con"</formula>
    </cfRule>
  </conditionalFormatting>
  <conditionalFormatting sqref="C183:S185">
    <cfRule type="expression" dxfId="109" priority="21">
      <formula>COUNTIF(JF,$C183)</formula>
    </cfRule>
  </conditionalFormatting>
  <conditionalFormatting sqref="D191:S193">
    <cfRule type="cellIs" dxfId="108" priority="17" operator="equal">
      <formula>"abs"</formula>
    </cfRule>
    <cfRule type="cellIs" dxfId="107" priority="18" operator="equal">
      <formula>"mal"</formula>
    </cfRule>
    <cfRule type="cellIs" dxfId="106" priority="19" operator="equal">
      <formula>"ret"</formula>
    </cfRule>
    <cfRule type="cellIs" dxfId="105" priority="20" operator="equal">
      <formula>"con"</formula>
    </cfRule>
  </conditionalFormatting>
  <conditionalFormatting sqref="C191:S193">
    <cfRule type="expression" dxfId="104" priority="16">
      <formula>COUNTIF(JF,$C191)</formula>
    </cfRule>
  </conditionalFormatting>
  <conditionalFormatting sqref="D199:S201">
    <cfRule type="cellIs" dxfId="103" priority="12" operator="equal">
      <formula>"abs"</formula>
    </cfRule>
    <cfRule type="cellIs" dxfId="102" priority="13" operator="equal">
      <formula>"mal"</formula>
    </cfRule>
    <cfRule type="cellIs" dxfId="101" priority="14" operator="equal">
      <formula>"ret"</formula>
    </cfRule>
    <cfRule type="cellIs" dxfId="100" priority="15" operator="equal">
      <formula>"con"</formula>
    </cfRule>
  </conditionalFormatting>
  <conditionalFormatting sqref="C199:S201">
    <cfRule type="expression" dxfId="99" priority="11">
      <formula>COUNTIF(JF,$C199)</formula>
    </cfRule>
  </conditionalFormatting>
  <conditionalFormatting sqref="D207:S209">
    <cfRule type="cellIs" dxfId="98" priority="7" operator="equal">
      <formula>"abs"</formula>
    </cfRule>
    <cfRule type="cellIs" dxfId="97" priority="8" operator="equal">
      <formula>"mal"</formula>
    </cfRule>
    <cfRule type="cellIs" dxfId="96" priority="9" operator="equal">
      <formula>"ret"</formula>
    </cfRule>
    <cfRule type="cellIs" dxfId="95" priority="10" operator="equal">
      <formula>"con"</formula>
    </cfRule>
  </conditionalFormatting>
  <conditionalFormatting sqref="C207:S209">
    <cfRule type="expression" dxfId="94" priority="6">
      <formula>COUNTIF(JF,$C207)</formula>
    </cfRule>
  </conditionalFormatting>
  <conditionalFormatting sqref="D135:S137">
    <cfRule type="cellIs" dxfId="93" priority="2" operator="equal">
      <formula>"abs"</formula>
    </cfRule>
    <cfRule type="cellIs" dxfId="92" priority="3" operator="equal">
      <formula>"mal"</formula>
    </cfRule>
    <cfRule type="cellIs" dxfId="91" priority="4" operator="equal">
      <formula>"ret"</formula>
    </cfRule>
    <cfRule type="cellIs" dxfId="90" priority="5" operator="equal">
      <formula>"con"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showZeros="0" zoomScale="90" zoomScaleNormal="90" workbookViewId="0">
      <selection activeCell="B7" sqref="B7:B12"/>
    </sheetView>
  </sheetViews>
  <sheetFormatPr baseColWidth="10" defaultColWidth="8.81640625" defaultRowHeight="12.5" x14ac:dyDescent="0.25"/>
  <cols>
    <col min="1" max="1" width="11.90625" style="20" customWidth="1"/>
    <col min="2" max="2" width="12.7265625" style="20" bestFit="1" customWidth="1"/>
    <col min="3" max="3" width="6.453125" style="20" bestFit="1" customWidth="1"/>
    <col min="4" max="18" width="10.1796875" style="20" customWidth="1"/>
    <col min="19" max="16384" width="8.81640625" style="20"/>
  </cols>
  <sheetData>
    <row r="1" spans="1:18" x14ac:dyDescent="0.25">
      <c r="A1" s="39">
        <v>2017</v>
      </c>
      <c r="D1" s="29">
        <f>MATCH(D2,Tablo[#Headers],0)-3</f>
        <v>1</v>
      </c>
      <c r="E1" s="29">
        <f>MATCH(E2,Tablo[#Headers],0)-3</f>
        <v>2</v>
      </c>
      <c r="F1" s="29">
        <f>MATCH(F2,Tablo[#Headers],0)-3</f>
        <v>3</v>
      </c>
      <c r="G1" s="29">
        <f>MATCH(G2,Tablo[#Headers],0)-3</f>
        <v>4</v>
      </c>
      <c r="H1" s="29">
        <f>MATCH(H2,Tablo[#Headers],0)-3</f>
        <v>5</v>
      </c>
      <c r="I1" s="29">
        <f>MATCH(I2,Tablo[#Headers],0)-3</f>
        <v>6</v>
      </c>
      <c r="J1" s="29">
        <f>MATCH(J2,Tablo[#Headers],0)-3</f>
        <v>7</v>
      </c>
      <c r="K1" s="29">
        <f>MATCH(K2,Tablo[#Headers],0)-3</f>
        <v>8</v>
      </c>
      <c r="L1" s="29">
        <f>MATCH(L2,Tablo[#Headers],0)-3</f>
        <v>9</v>
      </c>
      <c r="M1" s="29">
        <f>MATCH(M2,Tablo[#Headers],0)-3</f>
        <v>10</v>
      </c>
      <c r="N1" s="29">
        <f>MATCH(N2,Tablo[#Headers],0)-3</f>
        <v>11</v>
      </c>
      <c r="O1" s="29">
        <f>MATCH(O2,Tablo[#Headers],0)-3</f>
        <v>12</v>
      </c>
      <c r="P1" s="29">
        <f>MATCH(P2,Tablo[#Headers],0)-3</f>
        <v>13</v>
      </c>
      <c r="Q1" s="29">
        <f>MATCH(Q2,Tablo[#Headers],0)-3</f>
        <v>14</v>
      </c>
      <c r="R1" s="29">
        <f>MATCH(R2,Tablo[#Headers],0)-3</f>
        <v>15</v>
      </c>
    </row>
    <row r="2" spans="1:18" s="21" customFormat="1" ht="13.5" thickBot="1" x14ac:dyDescent="0.35">
      <c r="A2" s="21" t="s">
        <v>36</v>
      </c>
      <c r="B2" s="21" t="s">
        <v>16</v>
      </c>
      <c r="D2" s="40" t="s">
        <v>0</v>
      </c>
      <c r="E2" s="40" t="s">
        <v>1</v>
      </c>
      <c r="F2" s="40" t="s">
        <v>2</v>
      </c>
      <c r="G2" s="40" t="s">
        <v>3</v>
      </c>
      <c r="H2" s="40" t="s">
        <v>4</v>
      </c>
      <c r="I2" s="40" t="s">
        <v>5</v>
      </c>
      <c r="J2" s="40" t="s">
        <v>6</v>
      </c>
      <c r="K2" s="40" t="s">
        <v>7</v>
      </c>
      <c r="L2" s="40" t="s">
        <v>8</v>
      </c>
      <c r="M2" s="40" t="s">
        <v>9</v>
      </c>
      <c r="N2" s="40" t="s">
        <v>10</v>
      </c>
      <c r="O2" s="40" t="s">
        <v>11</v>
      </c>
      <c r="P2" s="40" t="s">
        <v>12</v>
      </c>
      <c r="Q2" s="40" t="s">
        <v>13</v>
      </c>
      <c r="R2" s="40" t="s">
        <v>45</v>
      </c>
    </row>
    <row r="3" spans="1:18" s="16" customFormat="1" ht="13" x14ac:dyDescent="0.3">
      <c r="A3" s="15">
        <f>DATE(A1,2,0)</f>
        <v>42766</v>
      </c>
      <c r="B3" s="16" t="s">
        <v>17</v>
      </c>
      <c r="C3" s="16" t="s">
        <v>37</v>
      </c>
      <c r="D3" s="27">
        <f ca="1">SUMPRODUCT((Tablo[Mois]=$A3)*(Tablo[JOUR]=$B3),(OFFSET(Tablo[JOUR],0,D$1)))</f>
        <v>28</v>
      </c>
      <c r="E3" s="27">
        <f ca="1">SUMPRODUCT((Tablo[Mois]=$A3)*(Tablo[JOUR]=$B3),(OFFSET(Tablo[JOUR],0,E$1)))</f>
        <v>35</v>
      </c>
      <c r="F3" s="27">
        <f ca="1">SUMPRODUCT((Tablo[Mois]=$A3)*(Tablo[JOUR]=$B3),(OFFSET(Tablo[JOUR],0,F$1)))</f>
        <v>35</v>
      </c>
      <c r="G3" s="27">
        <f ca="1">SUMPRODUCT((Tablo[Mois]=$A3)*(Tablo[JOUR]=$B3),(OFFSET(Tablo[JOUR],0,G$1)))</f>
        <v>34.5</v>
      </c>
      <c r="H3" s="27">
        <f ca="1">SUMPRODUCT((Tablo[Mois]=$A3)*(Tablo[JOUR]=$B3),(OFFSET(Tablo[JOUR],0,H$1)))</f>
        <v>35</v>
      </c>
      <c r="I3" s="27">
        <f ca="1">SUMPRODUCT((Tablo[Mois]=$A3)*(Tablo[JOUR]=$B3),(OFFSET(Tablo[JOUR],0,I$1)))</f>
        <v>14</v>
      </c>
      <c r="J3" s="27">
        <f ca="1">SUMPRODUCT((Tablo[Mois]=$A3)*(Tablo[JOUR]=$B3),(OFFSET(Tablo[JOUR],0,J$1)))</f>
        <v>35</v>
      </c>
      <c r="K3" s="27">
        <f ca="1">SUMPRODUCT((Tablo[Mois]=$A3)*(Tablo[JOUR]=$B3),(OFFSET(Tablo[JOUR],0,K$1)))</f>
        <v>35</v>
      </c>
      <c r="L3" s="27">
        <f ca="1">SUMPRODUCT((Tablo[Mois]=$A3)*(Tablo[JOUR]=$B3),(OFFSET(Tablo[JOUR],0,L$1)))</f>
        <v>35</v>
      </c>
      <c r="M3" s="27">
        <f ca="1">SUMPRODUCT((Tablo[Mois]=$A3)*(Tablo[JOUR]=$B3),(OFFSET(Tablo[JOUR],0,M$1)))</f>
        <v>35</v>
      </c>
      <c r="N3" s="27">
        <f ca="1">SUMPRODUCT((Tablo[Mois]=$A3)*(Tablo[JOUR]=$B3),(OFFSET(Tablo[JOUR],0,N$1)))</f>
        <v>70</v>
      </c>
      <c r="O3" s="27">
        <f ca="1">SUMPRODUCT((Tablo[Mois]=$A3)*(Tablo[JOUR]=$B3),(OFFSET(Tablo[JOUR],0,O$1)))</f>
        <v>40.25</v>
      </c>
      <c r="P3" s="27">
        <f ca="1">SUMPRODUCT((Tablo[Mois]=$A3)*(Tablo[JOUR]=$B3),(OFFSET(Tablo[JOUR],0,P$1)))</f>
        <v>39.25</v>
      </c>
      <c r="Q3" s="27">
        <f ca="1">SUMPRODUCT((Tablo[Mois]=$A3)*(Tablo[JOUR]=$B3),(OFFSET(Tablo[JOUR],0,Q$1)))</f>
        <v>36</v>
      </c>
      <c r="R3" s="27">
        <f ca="1">SUMPRODUCT((Tablo[Mois]=$A3)*(Tablo[JOUR]=$B3),(OFFSET(Tablo[JOUR],0,R$1)))</f>
        <v>0</v>
      </c>
    </row>
    <row r="4" spans="1:18" ht="13" x14ac:dyDescent="0.3">
      <c r="A4" s="25"/>
      <c r="B4" s="20" t="s">
        <v>18</v>
      </c>
      <c r="C4" s="20" t="s">
        <v>37</v>
      </c>
      <c r="D4" s="28">
        <f ca="1">SUMPRODUCT((Tablo[Mois]=$A3)*(Tablo[JOUR]=$B4),(OFFSET(Tablo[JOUR],0,D$1)))</f>
        <v>0</v>
      </c>
      <c r="E4" s="28">
        <f ca="1">SUMPRODUCT((Tablo[Mois]=$A3)*(Tablo[JOUR]=$B4),(OFFSET(Tablo[JOUR],0,E$1)))</f>
        <v>0</v>
      </c>
      <c r="F4" s="28">
        <f ca="1">SUMPRODUCT((Tablo[Mois]=$A3)*(Tablo[JOUR]=$B4),(OFFSET(Tablo[JOUR],0,F$1)))</f>
        <v>0</v>
      </c>
      <c r="G4" s="28">
        <f ca="1">SUMPRODUCT((Tablo[Mois]=$A3)*(Tablo[JOUR]=$B4),(OFFSET(Tablo[JOUR],0,G$1)))</f>
        <v>0</v>
      </c>
      <c r="H4" s="28">
        <f ca="1">SUMPRODUCT((Tablo[Mois]=$A3)*(Tablo[JOUR]=$B4),(OFFSET(Tablo[JOUR],0,H$1)))</f>
        <v>0</v>
      </c>
      <c r="I4" s="28">
        <f ca="1">SUMPRODUCT((Tablo[Mois]=$A3)*(Tablo[JOUR]=$B4),(OFFSET(Tablo[JOUR],0,I$1)))</f>
        <v>0</v>
      </c>
      <c r="J4" s="28">
        <f ca="1">SUMPRODUCT((Tablo[Mois]=$A3)*(Tablo[JOUR]=$B4),(OFFSET(Tablo[JOUR],0,J$1)))</f>
        <v>0</v>
      </c>
      <c r="K4" s="28">
        <f ca="1">SUMPRODUCT((Tablo[Mois]=$A3)*(Tablo[JOUR]=$B4),(OFFSET(Tablo[JOUR],0,K$1)))</f>
        <v>0</v>
      </c>
      <c r="L4" s="28">
        <f ca="1">SUMPRODUCT((Tablo[Mois]=$A3)*(Tablo[JOUR]=$B4),(OFFSET(Tablo[JOUR],0,L$1)))</f>
        <v>4</v>
      </c>
      <c r="M4" s="28">
        <f ca="1">SUMPRODUCT((Tablo[Mois]=$A3)*(Tablo[JOUR]=$B4),(OFFSET(Tablo[JOUR],0,M$1)))</f>
        <v>4</v>
      </c>
      <c r="N4" s="28">
        <f ca="1">SUMPRODUCT((Tablo[Mois]=$A3)*(Tablo[JOUR]=$B4),(OFFSET(Tablo[JOUR],0,N$1)))</f>
        <v>8</v>
      </c>
      <c r="O4" s="28">
        <f ca="1">SUMPRODUCT((Tablo[Mois]=$A3)*(Tablo[JOUR]=$B4),(OFFSET(Tablo[JOUR],0,O$1)))</f>
        <v>0</v>
      </c>
      <c r="P4" s="28">
        <f ca="1">SUMPRODUCT((Tablo[Mois]=$A3)*(Tablo[JOUR]=$B4),(OFFSET(Tablo[JOUR],0,P$1)))</f>
        <v>0</v>
      </c>
      <c r="Q4" s="28">
        <f ca="1">SUMPRODUCT((Tablo[Mois]=$A3)*(Tablo[JOUR]=$B4),(OFFSET(Tablo[JOUR],0,Q$1)))</f>
        <v>0</v>
      </c>
      <c r="R4" s="28">
        <f ca="1">SUMPRODUCT((Tablo[Mois]=$A3)*(Tablo[JOUR]=$B4),(OFFSET(Tablo[JOUR],0,R$1)))</f>
        <v>0</v>
      </c>
    </row>
    <row r="5" spans="1:18" s="31" customFormat="1" x14ac:dyDescent="0.25">
      <c r="A5" s="30"/>
      <c r="B5" s="31" t="s">
        <v>39</v>
      </c>
      <c r="C5" s="32" t="s">
        <v>38</v>
      </c>
      <c r="D5" s="31">
        <f ca="1">SUMPRODUCT((Tablo[Mois]=$A3)*(ISNUMBER(Tablo[JOUR]))*(OFFSET(Tablo[JOUR],0,D$1)&lt;7)*(OFFSET(Tablo[JOUR],0,D$1)&lt;&gt;""))</f>
        <v>0</v>
      </c>
      <c r="E5" s="31">
        <f ca="1">SUMPRODUCT((Tablo[Mois]=$A3)*(ISNUMBER(Tablo[JOUR]))*(OFFSET(Tablo[JOUR],0,E$1)&lt;7)*(OFFSET(Tablo[JOUR],0,E$1)&lt;&gt;""))</f>
        <v>0</v>
      </c>
      <c r="F5" s="31">
        <f ca="1">SUMPRODUCT((Tablo[Mois]=$A3)*(ISNUMBER(Tablo[JOUR]))*(OFFSET(Tablo[JOUR],0,F$1)&lt;7)*(OFFSET(Tablo[JOUR],0,F$1)&lt;&gt;""))</f>
        <v>0</v>
      </c>
      <c r="G5" s="31">
        <f ca="1">SUMPRODUCT((Tablo[Mois]=$A3)*(ISNUMBER(Tablo[JOUR]))*(OFFSET(Tablo[JOUR],0,G$1)&lt;7)*(OFFSET(Tablo[JOUR],0,G$1)&lt;&gt;""))</f>
        <v>3</v>
      </c>
      <c r="H5" s="31">
        <f ca="1">SUMPRODUCT((Tablo[Mois]=$A3)*(ISNUMBER(Tablo[JOUR]))*(OFFSET(Tablo[JOUR],0,H$1)&lt;7)*(OFFSET(Tablo[JOUR],0,H$1)&lt;&gt;""))</f>
        <v>0</v>
      </c>
      <c r="I5" s="31">
        <f ca="1">SUMPRODUCT((Tablo[Mois]=$A3)*(ISNUMBER(Tablo[JOUR]))*(OFFSET(Tablo[JOUR],0,I$1)&lt;7)*(OFFSET(Tablo[JOUR],0,I$1)&lt;&gt;""))</f>
        <v>0</v>
      </c>
      <c r="J5" s="31">
        <f ca="1">SUMPRODUCT((Tablo[Mois]=$A3)*(ISNUMBER(Tablo[JOUR]))*(OFFSET(Tablo[JOUR],0,J$1)&lt;7)*(OFFSET(Tablo[JOUR],0,J$1)&lt;&gt;""))</f>
        <v>0</v>
      </c>
      <c r="K5" s="31">
        <f ca="1">SUMPRODUCT((Tablo[Mois]=$A3)*(ISNUMBER(Tablo[JOUR]))*(OFFSET(Tablo[JOUR],0,K$1)&lt;7)*(OFFSET(Tablo[JOUR],0,K$1)&lt;&gt;""))</f>
        <v>0</v>
      </c>
      <c r="L5" s="31">
        <f ca="1">SUMPRODUCT((Tablo[Mois]=$A3)*(ISNUMBER(Tablo[JOUR]))*(OFFSET(Tablo[JOUR],0,L$1)&lt;7)*(OFFSET(Tablo[JOUR],0,L$1)&lt;&gt;""))</f>
        <v>0</v>
      </c>
      <c r="M5" s="31">
        <f ca="1">SUMPRODUCT((Tablo[Mois]=$A3)*(ISNUMBER(Tablo[JOUR]))*(OFFSET(Tablo[JOUR],0,M$1)&lt;7)*(OFFSET(Tablo[JOUR],0,M$1)&lt;&gt;""))</f>
        <v>0</v>
      </c>
      <c r="N5" s="31">
        <f ca="1">SUMPRODUCT((Tablo[Mois]=$A3)*(ISNUMBER(Tablo[JOUR]))*(OFFSET(Tablo[JOUR],0,N$1)&lt;7)*(OFFSET(Tablo[JOUR],0,N$1)&lt;&gt;""))</f>
        <v>0</v>
      </c>
      <c r="O5" s="31">
        <f ca="1">SUMPRODUCT((Tablo[Mois]=$A3)*(ISNUMBER(Tablo[JOUR]))*(OFFSET(Tablo[JOUR],0,O$1)&lt;7)*(OFFSET(Tablo[JOUR],0,O$1)&lt;&gt;""))</f>
        <v>1</v>
      </c>
      <c r="P5" s="31">
        <f ca="1">SUMPRODUCT((Tablo[Mois]=$A3)*(ISNUMBER(Tablo[JOUR]))*(OFFSET(Tablo[JOUR],0,P$1)&lt;7)*(OFFSET(Tablo[JOUR],0,P$1)&lt;&gt;""))</f>
        <v>6</v>
      </c>
      <c r="Q5" s="31">
        <f ca="1">SUMPRODUCT((Tablo[Mois]=$A3)*(ISNUMBER(Tablo[JOUR]))*(OFFSET(Tablo[JOUR],0,Q$1)&lt;7)*(OFFSET(Tablo[JOUR],0,Q$1)&lt;&gt;""))</f>
        <v>6</v>
      </c>
      <c r="R5" s="31">
        <f ca="1">SUMPRODUCT((Tablo[Mois]=$A3)*(ISNUMBER(Tablo[JOUR]))*(OFFSET(Tablo[JOUR],0,R$1)&lt;7)*(OFFSET(Tablo[JOUR],0,R$1)&lt;&gt;""))</f>
        <v>0</v>
      </c>
    </row>
    <row r="6" spans="1:18" x14ac:dyDescent="0.25">
      <c r="A6" s="25"/>
      <c r="B6" s="22" t="s">
        <v>19</v>
      </c>
      <c r="C6" s="20" t="s">
        <v>38</v>
      </c>
      <c r="D6" s="20">
        <f>SUMPRODUCT((Tablo[Mois]=$A3)*(COUNTIF(JF,Tablo[JOUR])))</f>
        <v>0</v>
      </c>
      <c r="E6" s="20">
        <f>SUMPRODUCT((Tablo[Mois]=$A3)*(COUNTIF(JF,Tablo[JOUR])))</f>
        <v>0</v>
      </c>
      <c r="F6" s="20">
        <f>SUMPRODUCT((Tablo[Mois]=$A3)*(COUNTIF(JF,Tablo[JOUR])))</f>
        <v>0</v>
      </c>
      <c r="G6" s="20">
        <f>SUMPRODUCT((Tablo[Mois]=$A3)*(COUNTIF(JF,Tablo[JOUR])))</f>
        <v>0</v>
      </c>
      <c r="H6" s="20">
        <f>SUMPRODUCT((Tablo[Mois]=$A3)*(COUNTIF(JF,Tablo[JOUR])))</f>
        <v>0</v>
      </c>
      <c r="I6" s="20">
        <f>SUMPRODUCT((Tablo[Mois]=$A3)*(COUNTIF(JF,Tablo[JOUR])))</f>
        <v>0</v>
      </c>
      <c r="J6" s="20">
        <f>SUMPRODUCT((Tablo[Mois]=$A3)*(COUNTIF(JF,Tablo[JOUR])))</f>
        <v>0</v>
      </c>
      <c r="K6" s="20">
        <f>SUMPRODUCT((Tablo[Mois]=$A3)*(COUNTIF(JF,Tablo[JOUR])))</f>
        <v>0</v>
      </c>
      <c r="L6" s="20">
        <f>SUMPRODUCT((Tablo[Mois]=$A3)*(COUNTIF(JF,Tablo[JOUR])))</f>
        <v>0</v>
      </c>
      <c r="M6" s="20">
        <f>SUMPRODUCT((Tablo[Mois]=$A3)*(COUNTIF(JF,Tablo[JOUR])))</f>
        <v>0</v>
      </c>
      <c r="N6" s="20">
        <f>SUMPRODUCT((Tablo[Mois]=$A3)*(COUNTIF(JF,Tablo[JOUR])))</f>
        <v>0</v>
      </c>
      <c r="O6" s="20">
        <f>SUMPRODUCT((Tablo[Mois]=$A3)*(COUNTIF(JF,Tablo[JOUR])))</f>
        <v>0</v>
      </c>
      <c r="P6" s="20">
        <f>SUMPRODUCT((Tablo[Mois]=$A3)*(COUNTIF(JF,Tablo[JOUR])))</f>
        <v>0</v>
      </c>
      <c r="Q6" s="20">
        <f>SUMPRODUCT((Tablo[Mois]=$A3)*(COUNTIF(JF,Tablo[JOUR])))</f>
        <v>0</v>
      </c>
      <c r="R6" s="20">
        <f>SUMPRODUCT((Tablo[Mois]=$A3)*(COUNTIF(JF,Tablo[JOUR])))</f>
        <v>0</v>
      </c>
    </row>
    <row r="7" spans="1:18" x14ac:dyDescent="0.25">
      <c r="A7" s="25"/>
      <c r="B7" s="23" t="s">
        <v>34</v>
      </c>
      <c r="C7" s="20" t="s">
        <v>38</v>
      </c>
      <c r="D7" s="20">
        <f ca="1">SUMPRODUCT((Tablo[Mois]=$A3)*(OFFSET(Tablo[JOUR],0,D$1)=$B7))</f>
        <v>1</v>
      </c>
      <c r="E7" s="20">
        <f ca="1">SUMPRODUCT((Tablo[Mois]=$A3)*(OFFSET(Tablo[JOUR],0,E$1)=$B7))</f>
        <v>0</v>
      </c>
      <c r="F7" s="20">
        <f ca="1">SUMPRODUCT((Tablo[Mois]=$A3)*(OFFSET(Tablo[JOUR],0,F$1)=$B7))</f>
        <v>3</v>
      </c>
      <c r="G7" s="20">
        <f ca="1">SUMPRODUCT((Tablo[Mois]=$A3)*(OFFSET(Tablo[JOUR],0,G$1)=$B7))</f>
        <v>0</v>
      </c>
      <c r="H7" s="20">
        <f ca="1">SUMPRODUCT((Tablo[Mois]=$A3)*(OFFSET(Tablo[JOUR],0,H$1)=$B7))</f>
        <v>0</v>
      </c>
      <c r="I7" s="20">
        <f ca="1">SUMPRODUCT((Tablo[Mois]=$A3)*(OFFSET(Tablo[JOUR],0,I$1)=$B7))</f>
        <v>3</v>
      </c>
      <c r="J7" s="20">
        <f ca="1">SUMPRODUCT((Tablo[Mois]=$A3)*(OFFSET(Tablo[JOUR],0,J$1)=$B7))</f>
        <v>0</v>
      </c>
      <c r="K7" s="20">
        <f ca="1">SUMPRODUCT((Tablo[Mois]=$A3)*(OFFSET(Tablo[JOUR],0,K$1)=$B7))</f>
        <v>0</v>
      </c>
      <c r="L7" s="20">
        <f ca="1">SUMPRODUCT((Tablo[Mois]=$A3)*(OFFSET(Tablo[JOUR],0,L$1)=$B7))</f>
        <v>0</v>
      </c>
      <c r="M7" s="20">
        <f ca="1">SUMPRODUCT((Tablo[Mois]=$A3)*(OFFSET(Tablo[JOUR],0,M$1)=$B7))</f>
        <v>0</v>
      </c>
      <c r="N7" s="20">
        <f ca="1">SUMPRODUCT((Tablo[Mois]=$A3)*(OFFSET(Tablo[JOUR],0,N$1)=$B7))</f>
        <v>0</v>
      </c>
      <c r="O7" s="20">
        <f ca="1">SUMPRODUCT((Tablo[Mois]=$A3)*(OFFSET(Tablo[JOUR],0,O$1)=$B7))</f>
        <v>1</v>
      </c>
      <c r="P7" s="20">
        <f ca="1">SUMPRODUCT((Tablo[Mois]=$A3)*(OFFSET(Tablo[JOUR],0,P$1)=$B7))</f>
        <v>0</v>
      </c>
      <c r="Q7" s="20">
        <f ca="1">SUMPRODUCT((Tablo[Mois]=$A3)*(OFFSET(Tablo[JOUR],0,Q$1)=$B7))</f>
        <v>0</v>
      </c>
      <c r="R7" s="20">
        <f ca="1">SUMPRODUCT((Tablo[Mois]=$A3)*(OFFSET(Tablo[JOUR],0,R$1)=$B7))</f>
        <v>0</v>
      </c>
    </row>
    <row r="8" spans="1:18" x14ac:dyDescent="0.25">
      <c r="A8" s="25"/>
      <c r="B8" s="24" t="s">
        <v>33</v>
      </c>
      <c r="C8" s="20" t="s">
        <v>38</v>
      </c>
      <c r="D8" s="20">
        <f ca="1">SUMPRODUCT((Tablo[Mois]=$A3)*(OFFSET(Tablo[JOUR],0,D$1)=$B8))</f>
        <v>6</v>
      </c>
      <c r="E8" s="20">
        <f ca="1">SUMPRODUCT((Tablo[Mois]=$A3)*(OFFSET(Tablo[JOUR],0,E$1)=$B8))</f>
        <v>0</v>
      </c>
      <c r="F8" s="20">
        <f ca="1">SUMPRODUCT((Tablo[Mois]=$A3)*(OFFSET(Tablo[JOUR],0,F$1)=$B8))</f>
        <v>0</v>
      </c>
      <c r="G8" s="20">
        <f ca="1">SUMPRODUCT((Tablo[Mois]=$A3)*(OFFSET(Tablo[JOUR],0,G$1)=$B8))</f>
        <v>0</v>
      </c>
      <c r="H8" s="20">
        <f ca="1">SUMPRODUCT((Tablo[Mois]=$A3)*(OFFSET(Tablo[JOUR],0,H$1)=$B8))</f>
        <v>0</v>
      </c>
      <c r="I8" s="20">
        <f ca="1">SUMPRODUCT((Tablo[Mois]=$A3)*(OFFSET(Tablo[JOUR],0,I$1)=$B8))</f>
        <v>0</v>
      </c>
      <c r="J8" s="20">
        <f ca="1">SUMPRODUCT((Tablo[Mois]=$A3)*(OFFSET(Tablo[JOUR],0,J$1)=$B8))</f>
        <v>0</v>
      </c>
      <c r="K8" s="20">
        <f ca="1">SUMPRODUCT((Tablo[Mois]=$A3)*(OFFSET(Tablo[JOUR],0,K$1)=$B8))</f>
        <v>0</v>
      </c>
      <c r="L8" s="20">
        <f ca="1">SUMPRODUCT((Tablo[Mois]=$A3)*(OFFSET(Tablo[JOUR],0,L$1)=$B8))</f>
        <v>0</v>
      </c>
      <c r="M8" s="20">
        <f ca="1">SUMPRODUCT((Tablo[Mois]=$A3)*(OFFSET(Tablo[JOUR],0,M$1)=$B8))</f>
        <v>0</v>
      </c>
      <c r="N8" s="20">
        <f ca="1">SUMPRODUCT((Tablo[Mois]=$A3)*(OFFSET(Tablo[JOUR],0,N$1)=$B8))</f>
        <v>0</v>
      </c>
      <c r="O8" s="20">
        <f ca="1">SUMPRODUCT((Tablo[Mois]=$A3)*(OFFSET(Tablo[JOUR],0,O$1)=$B8))</f>
        <v>0</v>
      </c>
      <c r="P8" s="20">
        <f ca="1">SUMPRODUCT((Tablo[Mois]=$A3)*(OFFSET(Tablo[JOUR],0,P$1)=$B8))</f>
        <v>0</v>
      </c>
      <c r="Q8" s="20">
        <f ca="1">SUMPRODUCT((Tablo[Mois]=$A3)*(OFFSET(Tablo[JOUR],0,Q$1)=$B8))</f>
        <v>0</v>
      </c>
      <c r="R8" s="20">
        <f ca="1">SUMPRODUCT((Tablo[Mois]=$A3)*(OFFSET(Tablo[JOUR],0,R$1)=$B8))</f>
        <v>0</v>
      </c>
    </row>
    <row r="9" spans="1:18" x14ac:dyDescent="0.25">
      <c r="A9" s="25"/>
      <c r="B9" s="47" t="s">
        <v>46</v>
      </c>
      <c r="C9" s="46" t="s">
        <v>38</v>
      </c>
      <c r="D9" s="20">
        <f ca="1">SUMPRODUCT((Tablo[Mois]=$A3)*(OFFSET(Tablo[JOUR],0,D$1)=$B9))</f>
        <v>0</v>
      </c>
      <c r="E9" s="20">
        <f ca="1">SUMPRODUCT((Tablo[Mois]=$A3)*(OFFSET(Tablo[JOUR],0,E$1)=$B9))</f>
        <v>0</v>
      </c>
      <c r="F9" s="20">
        <f ca="1">SUMPRODUCT((Tablo[Mois]=$A3)*(OFFSET(Tablo[JOUR],0,F$1)=$B9))</f>
        <v>0</v>
      </c>
      <c r="G9" s="20">
        <f ca="1">SUMPRODUCT((Tablo[Mois]=$A3)*(OFFSET(Tablo[JOUR],0,G$1)=$B9))</f>
        <v>0</v>
      </c>
      <c r="H9" s="20">
        <f ca="1">SUMPRODUCT((Tablo[Mois]=$A3)*(OFFSET(Tablo[JOUR],0,H$1)=$B9))</f>
        <v>0</v>
      </c>
      <c r="I9" s="20">
        <f ca="1">SUMPRODUCT((Tablo[Mois]=$A3)*(OFFSET(Tablo[JOUR],0,I$1)=$B9))</f>
        <v>0</v>
      </c>
      <c r="J9" s="20">
        <f ca="1">SUMPRODUCT((Tablo[Mois]=$A3)*(OFFSET(Tablo[JOUR],0,J$1)=$B9))</f>
        <v>0</v>
      </c>
      <c r="K9" s="20">
        <f ca="1">SUMPRODUCT((Tablo[Mois]=$A3)*(OFFSET(Tablo[JOUR],0,K$1)=$B9))</f>
        <v>0</v>
      </c>
      <c r="L9" s="20">
        <f ca="1">SUMPRODUCT((Tablo[Mois]=$A3)*(OFFSET(Tablo[JOUR],0,L$1)=$B9))</f>
        <v>0</v>
      </c>
      <c r="M9" s="20">
        <f ca="1">SUMPRODUCT((Tablo[Mois]=$A3)*(OFFSET(Tablo[JOUR],0,M$1)=$B9))</f>
        <v>0</v>
      </c>
      <c r="N9" s="20">
        <f ca="1">SUMPRODUCT((Tablo[Mois]=$A3)*(OFFSET(Tablo[JOUR],0,N$1)=$B9))</f>
        <v>0</v>
      </c>
      <c r="O9" s="20">
        <f ca="1">SUMPRODUCT((Tablo[Mois]=$A3)*(OFFSET(Tablo[JOUR],0,O$1)=$B9))</f>
        <v>0</v>
      </c>
      <c r="P9" s="20">
        <f ca="1">SUMPRODUCT((Tablo[Mois]=$A3)*(OFFSET(Tablo[JOUR],0,P$1)=$B9))</f>
        <v>0</v>
      </c>
      <c r="Q9" s="20">
        <f ca="1">SUMPRODUCT((Tablo[Mois]=$A3)*(OFFSET(Tablo[JOUR],0,Q$1)=$B9))</f>
        <v>0</v>
      </c>
      <c r="R9" s="20">
        <f ca="1">SUMPRODUCT((Tablo[Mois]=$A3)*(OFFSET(Tablo[JOUR],0,R$1)=$B9))</f>
        <v>0</v>
      </c>
    </row>
    <row r="10" spans="1:18" x14ac:dyDescent="0.25">
      <c r="A10" s="25"/>
      <c r="B10" s="24" t="s">
        <v>47</v>
      </c>
      <c r="C10" s="46" t="s">
        <v>38</v>
      </c>
      <c r="D10" s="20">
        <f ca="1">SUMPRODUCT((Tablo[Mois]=$A3)*(OFFSET(Tablo[JOUR],0,D$1)=$B10))</f>
        <v>0</v>
      </c>
      <c r="E10" s="20">
        <f ca="1">SUMPRODUCT((Tablo[Mois]=$A3)*(OFFSET(Tablo[JOUR],0,E$1)=$B10))</f>
        <v>0</v>
      </c>
      <c r="F10" s="20">
        <f ca="1">SUMPRODUCT((Tablo[Mois]=$A3)*(OFFSET(Tablo[JOUR],0,F$1)=$B10))</f>
        <v>0</v>
      </c>
      <c r="G10" s="20">
        <f ca="1">SUMPRODUCT((Tablo[Mois]=$A3)*(OFFSET(Tablo[JOUR],0,G$1)=$B10))</f>
        <v>0</v>
      </c>
      <c r="H10" s="20">
        <f ca="1">SUMPRODUCT((Tablo[Mois]=$A3)*(OFFSET(Tablo[JOUR],0,H$1)=$B10))</f>
        <v>0</v>
      </c>
      <c r="I10" s="20">
        <f ca="1">SUMPRODUCT((Tablo[Mois]=$A3)*(OFFSET(Tablo[JOUR],0,I$1)=$B10))</f>
        <v>0</v>
      </c>
      <c r="J10" s="20">
        <f ca="1">SUMPRODUCT((Tablo[Mois]=$A3)*(OFFSET(Tablo[JOUR],0,J$1)=$B10))</f>
        <v>0</v>
      </c>
      <c r="K10" s="20">
        <f ca="1">SUMPRODUCT((Tablo[Mois]=$A3)*(OFFSET(Tablo[JOUR],0,K$1)=$B10))</f>
        <v>0</v>
      </c>
      <c r="L10" s="20">
        <f ca="1">SUMPRODUCT((Tablo[Mois]=$A3)*(OFFSET(Tablo[JOUR],0,L$1)=$B10))</f>
        <v>0</v>
      </c>
      <c r="M10" s="20">
        <f ca="1">SUMPRODUCT((Tablo[Mois]=$A3)*(OFFSET(Tablo[JOUR],0,M$1)=$B10))</f>
        <v>0</v>
      </c>
      <c r="N10" s="20">
        <f ca="1">SUMPRODUCT((Tablo[Mois]=$A3)*(OFFSET(Tablo[JOUR],0,N$1)=$B10))</f>
        <v>0</v>
      </c>
      <c r="O10" s="20">
        <f ca="1">SUMPRODUCT((Tablo[Mois]=$A3)*(OFFSET(Tablo[JOUR],0,O$1)=$B10))</f>
        <v>0</v>
      </c>
      <c r="P10" s="20">
        <f ca="1">SUMPRODUCT((Tablo[Mois]=$A3)*(OFFSET(Tablo[JOUR],0,P$1)=$B10))</f>
        <v>0</v>
      </c>
      <c r="Q10" s="20">
        <f ca="1">SUMPRODUCT((Tablo[Mois]=$A3)*(OFFSET(Tablo[JOUR],0,Q$1)=$B10))</f>
        <v>0</v>
      </c>
      <c r="R10" s="20">
        <f ca="1">SUMPRODUCT((Tablo[Mois]=$A3)*(OFFSET(Tablo[JOUR],0,R$1)=$B10))</f>
        <v>0</v>
      </c>
    </row>
    <row r="11" spans="1:18" x14ac:dyDescent="0.25">
      <c r="A11" s="25"/>
      <c r="B11" s="48" t="s">
        <v>48</v>
      </c>
      <c r="C11" s="46" t="s">
        <v>38</v>
      </c>
      <c r="D11" s="20">
        <f ca="1">SUMPRODUCT((Tablo[Mois]=$A3)*(OFFSET(Tablo[JOUR],0,D$1)=$B11))</f>
        <v>0</v>
      </c>
      <c r="E11" s="20">
        <f ca="1">SUMPRODUCT((Tablo[Mois]=$A3)*(OFFSET(Tablo[JOUR],0,E$1)=$B11))</f>
        <v>0</v>
      </c>
      <c r="F11" s="20">
        <f ca="1">SUMPRODUCT((Tablo[Mois]=$A3)*(OFFSET(Tablo[JOUR],0,F$1)=$B11))</f>
        <v>0</v>
      </c>
      <c r="G11" s="20">
        <f ca="1">SUMPRODUCT((Tablo[Mois]=$A3)*(OFFSET(Tablo[JOUR],0,G$1)=$B11))</f>
        <v>0</v>
      </c>
      <c r="H11" s="20">
        <f ca="1">SUMPRODUCT((Tablo[Mois]=$A3)*(OFFSET(Tablo[JOUR],0,H$1)=$B11))</f>
        <v>0</v>
      </c>
      <c r="I11" s="20">
        <f ca="1">SUMPRODUCT((Tablo[Mois]=$A3)*(OFFSET(Tablo[JOUR],0,I$1)=$B11))</f>
        <v>0</v>
      </c>
      <c r="J11" s="20">
        <f ca="1">SUMPRODUCT((Tablo[Mois]=$A3)*(OFFSET(Tablo[JOUR],0,J$1)=$B11))</f>
        <v>0</v>
      </c>
      <c r="K11" s="20">
        <f ca="1">SUMPRODUCT((Tablo[Mois]=$A3)*(OFFSET(Tablo[JOUR],0,K$1)=$B11))</f>
        <v>0</v>
      </c>
      <c r="L11" s="20">
        <f ca="1">SUMPRODUCT((Tablo[Mois]=$A3)*(OFFSET(Tablo[JOUR],0,L$1)=$B11))</f>
        <v>0</v>
      </c>
      <c r="M11" s="20">
        <f ca="1">SUMPRODUCT((Tablo[Mois]=$A3)*(OFFSET(Tablo[JOUR],0,M$1)=$B11))</f>
        <v>0</v>
      </c>
      <c r="N11" s="20">
        <f ca="1">SUMPRODUCT((Tablo[Mois]=$A3)*(OFFSET(Tablo[JOUR],0,N$1)=$B11))</f>
        <v>0</v>
      </c>
      <c r="O11" s="20">
        <f ca="1">SUMPRODUCT((Tablo[Mois]=$A3)*(OFFSET(Tablo[JOUR],0,O$1)=$B11))</f>
        <v>0</v>
      </c>
      <c r="P11" s="20">
        <f ca="1">SUMPRODUCT((Tablo[Mois]=$A3)*(OFFSET(Tablo[JOUR],0,P$1)=$B11))</f>
        <v>0</v>
      </c>
      <c r="Q11" s="20">
        <f ca="1">SUMPRODUCT((Tablo[Mois]=$A3)*(OFFSET(Tablo[JOUR],0,Q$1)=$B11))</f>
        <v>0</v>
      </c>
      <c r="R11" s="20">
        <f ca="1">SUMPRODUCT((Tablo[Mois]=$A3)*(OFFSET(Tablo[JOUR],0,R$1)=$B11))</f>
        <v>0</v>
      </c>
    </row>
    <row r="12" spans="1:18" s="18" customFormat="1" ht="13" thickBot="1" x14ac:dyDescent="0.3">
      <c r="A12" s="17"/>
      <c r="B12" s="26" t="s">
        <v>32</v>
      </c>
      <c r="C12" s="18" t="s">
        <v>38</v>
      </c>
      <c r="D12" s="18">
        <f ca="1">SUMPRODUCT((Tablo[Mois]=$A3)*(OFFSET(Tablo[JOUR],0,D$1)=$B12))</f>
        <v>1</v>
      </c>
      <c r="E12" s="18">
        <f ca="1">SUMPRODUCT((Tablo[Mois]=$A3)*(OFFSET(Tablo[JOUR],0,E$1)=$B12))</f>
        <v>0</v>
      </c>
      <c r="F12" s="18">
        <f ca="1">SUMPRODUCT((Tablo[Mois]=$A3)*(OFFSET(Tablo[JOUR],0,F$1)=$B12))</f>
        <v>0</v>
      </c>
      <c r="G12" s="18">
        <f ca="1">SUMPRODUCT((Tablo[Mois]=$A3)*(OFFSET(Tablo[JOUR],0,G$1)=$B12))</f>
        <v>0</v>
      </c>
      <c r="H12" s="18">
        <f ca="1">SUMPRODUCT((Tablo[Mois]=$A3)*(OFFSET(Tablo[JOUR],0,H$1)=$B12))</f>
        <v>0</v>
      </c>
      <c r="I12" s="18">
        <f ca="1">SUMPRODUCT((Tablo[Mois]=$A3)*(OFFSET(Tablo[JOUR],0,I$1)=$B12))</f>
        <v>0</v>
      </c>
      <c r="J12" s="18">
        <f ca="1">SUMPRODUCT((Tablo[Mois]=$A3)*(OFFSET(Tablo[JOUR],0,J$1)=$B12))</f>
        <v>0</v>
      </c>
      <c r="K12" s="18">
        <f ca="1">SUMPRODUCT((Tablo[Mois]=$A3)*(OFFSET(Tablo[JOUR],0,K$1)=$B12))</f>
        <v>0</v>
      </c>
      <c r="L12" s="18">
        <f ca="1">SUMPRODUCT((Tablo[Mois]=$A3)*(OFFSET(Tablo[JOUR],0,L$1)=$B12))</f>
        <v>1</v>
      </c>
      <c r="M12" s="18">
        <f ca="1">SUMPRODUCT((Tablo[Mois]=$A3)*(OFFSET(Tablo[JOUR],0,M$1)=$B12))</f>
        <v>1</v>
      </c>
      <c r="N12" s="18">
        <f ca="1">SUMPRODUCT((Tablo[Mois]=$A3)*(OFFSET(Tablo[JOUR],0,N$1)=$B12))</f>
        <v>0</v>
      </c>
      <c r="O12" s="18">
        <f ca="1">SUMPRODUCT((Tablo[Mois]=$A3)*(OFFSET(Tablo[JOUR],0,O$1)=$B12))</f>
        <v>0</v>
      </c>
      <c r="P12" s="18">
        <f ca="1">SUMPRODUCT((Tablo[Mois]=$A3)*(OFFSET(Tablo[JOUR],0,P$1)=$B12))</f>
        <v>0</v>
      </c>
      <c r="Q12" s="18">
        <f ca="1">SUMPRODUCT((Tablo[Mois]=$A3)*(OFFSET(Tablo[JOUR],0,Q$1)=$B12))</f>
        <v>0</v>
      </c>
      <c r="R12" s="18">
        <f ca="1">SUMPRODUCT((Tablo[Mois]=$A3)*(OFFSET(Tablo[JOUR],0,R$1)=$B12))</f>
        <v>0</v>
      </c>
    </row>
    <row r="13" spans="1:18" s="16" customFormat="1" ht="13" x14ac:dyDescent="0.3">
      <c r="A13" s="19">
        <f>EOMONTH(A3+1,0)</f>
        <v>42794</v>
      </c>
      <c r="B13" s="16" t="s">
        <v>17</v>
      </c>
      <c r="C13" s="16" t="s">
        <v>37</v>
      </c>
      <c r="D13" s="27">
        <f ca="1">SUMPRODUCT((Tablo[Mois]=$A13)*(Tablo[JOUR]=$B13),(OFFSET(Tablo[JOUR],0,D$1)))</f>
        <v>0</v>
      </c>
      <c r="E13" s="27">
        <f ca="1">SUMPRODUCT((Tablo[Mois]=$A13)*(Tablo[JOUR]=$B13),(OFFSET(Tablo[JOUR],0,E$1)))</f>
        <v>0</v>
      </c>
      <c r="F13" s="27">
        <f ca="1">SUMPRODUCT((Tablo[Mois]=$A13)*(Tablo[JOUR]=$B13),(OFFSET(Tablo[JOUR],0,F$1)))</f>
        <v>0</v>
      </c>
      <c r="G13" s="27">
        <f ca="1">SUMPRODUCT((Tablo[Mois]=$A13)*(Tablo[JOUR]=$B13),(OFFSET(Tablo[JOUR],0,G$1)))</f>
        <v>0</v>
      </c>
      <c r="H13" s="27">
        <f ca="1">SUMPRODUCT((Tablo[Mois]=$A13)*(Tablo[JOUR]=$B13),(OFFSET(Tablo[JOUR],0,H$1)))</f>
        <v>0</v>
      </c>
      <c r="I13" s="27">
        <f ca="1">SUMPRODUCT((Tablo[Mois]=$A13)*(Tablo[JOUR]=$B13),(OFFSET(Tablo[JOUR],0,I$1)))</f>
        <v>0</v>
      </c>
      <c r="J13" s="27">
        <f ca="1">SUMPRODUCT((Tablo[Mois]=$A13)*(Tablo[JOUR]=$B13),(OFFSET(Tablo[JOUR],0,J$1)))</f>
        <v>0</v>
      </c>
      <c r="K13" s="27">
        <f ca="1">SUMPRODUCT((Tablo[Mois]=$A13)*(Tablo[JOUR]=$B13),(OFFSET(Tablo[JOUR],0,K$1)))</f>
        <v>0</v>
      </c>
      <c r="L13" s="27">
        <f ca="1">SUMPRODUCT((Tablo[Mois]=$A13)*(Tablo[JOUR]=$B13),(OFFSET(Tablo[JOUR],0,L$1)))</f>
        <v>0</v>
      </c>
      <c r="M13" s="27">
        <f ca="1">SUMPRODUCT((Tablo[Mois]=$A13)*(Tablo[JOUR]=$B13),(OFFSET(Tablo[JOUR],0,M$1)))</f>
        <v>0</v>
      </c>
      <c r="N13" s="27">
        <f ca="1">SUMPRODUCT((Tablo[Mois]=$A13)*(Tablo[JOUR]=$B13),(OFFSET(Tablo[JOUR],0,N$1)))</f>
        <v>0</v>
      </c>
      <c r="O13" s="27">
        <f ca="1">SUMPRODUCT((Tablo[Mois]=$A13)*(Tablo[JOUR]=$B13),(OFFSET(Tablo[JOUR],0,O$1)))</f>
        <v>0</v>
      </c>
      <c r="P13" s="27">
        <f ca="1">SUMPRODUCT((Tablo[Mois]=$A13)*(Tablo[JOUR]=$B13),(OFFSET(Tablo[JOUR],0,P$1)))</f>
        <v>0</v>
      </c>
      <c r="Q13" s="27">
        <f ca="1">SUMPRODUCT((Tablo[Mois]=$A13)*(Tablo[JOUR]=$B13),(OFFSET(Tablo[JOUR],0,Q$1)))</f>
        <v>0</v>
      </c>
      <c r="R13" s="27">
        <f ca="1">SUMPRODUCT((Tablo[Mois]=$A13)*(Tablo[JOUR]=$B13),(OFFSET(Tablo[JOUR],0,R$1)))</f>
        <v>0</v>
      </c>
    </row>
    <row r="14" spans="1:18" ht="13" x14ac:dyDescent="0.3">
      <c r="A14" s="25"/>
      <c r="B14" s="20" t="s">
        <v>18</v>
      </c>
      <c r="C14" s="20" t="s">
        <v>37</v>
      </c>
      <c r="D14" s="28">
        <f ca="1">SUMPRODUCT((Tablo[Mois]=$A13)*(Tablo[JOUR]=$B14),(OFFSET(Tablo[JOUR],0,D$1)))</f>
        <v>0</v>
      </c>
      <c r="E14" s="28">
        <f ca="1">SUMPRODUCT((Tablo[Mois]=$A13)*(Tablo[JOUR]=$B14),(OFFSET(Tablo[JOUR],0,E$1)))</f>
        <v>0</v>
      </c>
      <c r="F14" s="28">
        <f ca="1">SUMPRODUCT((Tablo[Mois]=$A13)*(Tablo[JOUR]=$B14),(OFFSET(Tablo[JOUR],0,F$1)))</f>
        <v>0</v>
      </c>
      <c r="G14" s="28">
        <f ca="1">SUMPRODUCT((Tablo[Mois]=$A13)*(Tablo[JOUR]=$B14),(OFFSET(Tablo[JOUR],0,G$1)))</f>
        <v>0</v>
      </c>
      <c r="H14" s="28">
        <f ca="1">SUMPRODUCT((Tablo[Mois]=$A13)*(Tablo[JOUR]=$B14),(OFFSET(Tablo[JOUR],0,H$1)))</f>
        <v>0</v>
      </c>
      <c r="I14" s="28">
        <f ca="1">SUMPRODUCT((Tablo[Mois]=$A13)*(Tablo[JOUR]=$B14),(OFFSET(Tablo[JOUR],0,I$1)))</f>
        <v>0</v>
      </c>
      <c r="J14" s="28">
        <f ca="1">SUMPRODUCT((Tablo[Mois]=$A13)*(Tablo[JOUR]=$B14),(OFFSET(Tablo[JOUR],0,J$1)))</f>
        <v>0</v>
      </c>
      <c r="K14" s="28">
        <f ca="1">SUMPRODUCT((Tablo[Mois]=$A13)*(Tablo[JOUR]=$B14),(OFFSET(Tablo[JOUR],0,K$1)))</f>
        <v>0</v>
      </c>
      <c r="L14" s="28">
        <f ca="1">SUMPRODUCT((Tablo[Mois]=$A13)*(Tablo[JOUR]=$B14),(OFFSET(Tablo[JOUR],0,L$1)))</f>
        <v>0</v>
      </c>
      <c r="M14" s="28">
        <f ca="1">SUMPRODUCT((Tablo[Mois]=$A13)*(Tablo[JOUR]=$B14),(OFFSET(Tablo[JOUR],0,M$1)))</f>
        <v>0</v>
      </c>
      <c r="N14" s="28">
        <f ca="1">SUMPRODUCT((Tablo[Mois]=$A13)*(Tablo[JOUR]=$B14),(OFFSET(Tablo[JOUR],0,N$1)))</f>
        <v>0</v>
      </c>
      <c r="O14" s="28">
        <f ca="1">SUMPRODUCT((Tablo[Mois]=$A13)*(Tablo[JOUR]=$B14),(OFFSET(Tablo[JOUR],0,O$1)))</f>
        <v>0</v>
      </c>
      <c r="P14" s="28">
        <f ca="1">SUMPRODUCT((Tablo[Mois]=$A13)*(Tablo[JOUR]=$B14),(OFFSET(Tablo[JOUR],0,P$1)))</f>
        <v>0</v>
      </c>
      <c r="Q14" s="28">
        <f ca="1">SUMPRODUCT((Tablo[Mois]=$A13)*(Tablo[JOUR]=$B14),(OFFSET(Tablo[JOUR],0,Q$1)))</f>
        <v>0</v>
      </c>
      <c r="R14" s="28">
        <f ca="1">SUMPRODUCT((Tablo[Mois]=$A13)*(Tablo[JOUR]=$B14),(OFFSET(Tablo[JOUR],0,R$1)))</f>
        <v>0</v>
      </c>
    </row>
    <row r="15" spans="1:18" s="31" customFormat="1" x14ac:dyDescent="0.25">
      <c r="A15" s="30"/>
      <c r="B15" s="31" t="s">
        <v>39</v>
      </c>
      <c r="C15" s="32" t="s">
        <v>38</v>
      </c>
      <c r="D15" s="31">
        <f ca="1">SUMPRODUCT((Tablo[Mois]=$A13)*(ISNUMBER(Tablo[JOUR]))*(OFFSET(Tablo[JOUR],0,D$1)&lt;7)*(OFFSET(Tablo[JOUR],0,D$1)&lt;&gt;""))</f>
        <v>0</v>
      </c>
      <c r="E15" s="31">
        <f ca="1">SUMPRODUCT((Tablo[Mois]=$A13)*(ISNUMBER(Tablo[JOUR]))*(OFFSET(Tablo[JOUR],0,E$1)&lt;7)*(OFFSET(Tablo[JOUR],0,E$1)&lt;&gt;""))</f>
        <v>0</v>
      </c>
      <c r="F15" s="31">
        <f ca="1">SUMPRODUCT((Tablo[Mois]=$A13)*(ISNUMBER(Tablo[JOUR]))*(OFFSET(Tablo[JOUR],0,F$1)&lt;7)*(OFFSET(Tablo[JOUR],0,F$1)&lt;&gt;""))</f>
        <v>0</v>
      </c>
      <c r="G15" s="31">
        <f ca="1">SUMPRODUCT((Tablo[Mois]=$A13)*(ISNUMBER(Tablo[JOUR]))*(OFFSET(Tablo[JOUR],0,G$1)&lt;7)*(OFFSET(Tablo[JOUR],0,G$1)&lt;&gt;""))</f>
        <v>0</v>
      </c>
      <c r="H15" s="31">
        <f ca="1">SUMPRODUCT((Tablo[Mois]=$A13)*(ISNUMBER(Tablo[JOUR]))*(OFFSET(Tablo[JOUR],0,H$1)&lt;7)*(OFFSET(Tablo[JOUR],0,H$1)&lt;&gt;""))</f>
        <v>0</v>
      </c>
      <c r="I15" s="31">
        <f ca="1">SUMPRODUCT((Tablo[Mois]=$A13)*(ISNUMBER(Tablo[JOUR]))*(OFFSET(Tablo[JOUR],0,I$1)&lt;7)*(OFFSET(Tablo[JOUR],0,I$1)&lt;&gt;""))</f>
        <v>0</v>
      </c>
      <c r="J15" s="31">
        <f ca="1">SUMPRODUCT((Tablo[Mois]=$A13)*(ISNUMBER(Tablo[JOUR]))*(OFFSET(Tablo[JOUR],0,J$1)&lt;7)*(OFFSET(Tablo[JOUR],0,J$1)&lt;&gt;""))</f>
        <v>0</v>
      </c>
      <c r="K15" s="31">
        <f ca="1">SUMPRODUCT((Tablo[Mois]=$A13)*(ISNUMBER(Tablo[JOUR]))*(OFFSET(Tablo[JOUR],0,K$1)&lt;7)*(OFFSET(Tablo[JOUR],0,K$1)&lt;&gt;""))</f>
        <v>0</v>
      </c>
      <c r="L15" s="31">
        <f ca="1">SUMPRODUCT((Tablo[Mois]=$A13)*(ISNUMBER(Tablo[JOUR]))*(OFFSET(Tablo[JOUR],0,L$1)&lt;7)*(OFFSET(Tablo[JOUR],0,L$1)&lt;&gt;""))</f>
        <v>0</v>
      </c>
      <c r="M15" s="31">
        <f ca="1">SUMPRODUCT((Tablo[Mois]=$A13)*(ISNUMBER(Tablo[JOUR]))*(OFFSET(Tablo[JOUR],0,M$1)&lt;7)*(OFFSET(Tablo[JOUR],0,M$1)&lt;&gt;""))</f>
        <v>0</v>
      </c>
      <c r="N15" s="31">
        <f ca="1">SUMPRODUCT((Tablo[Mois]=$A13)*(ISNUMBER(Tablo[JOUR]))*(OFFSET(Tablo[JOUR],0,N$1)&lt;7)*(OFFSET(Tablo[JOUR],0,N$1)&lt;&gt;""))</f>
        <v>0</v>
      </c>
      <c r="O15" s="31">
        <f ca="1">SUMPRODUCT((Tablo[Mois]=$A13)*(ISNUMBER(Tablo[JOUR]))*(OFFSET(Tablo[JOUR],0,O$1)&lt;7)*(OFFSET(Tablo[JOUR],0,O$1)&lt;&gt;""))</f>
        <v>0</v>
      </c>
      <c r="P15" s="31">
        <f ca="1">SUMPRODUCT((Tablo[Mois]=$A13)*(ISNUMBER(Tablo[JOUR]))*(OFFSET(Tablo[JOUR],0,P$1)&lt;7)*(OFFSET(Tablo[JOUR],0,P$1)&lt;&gt;""))</f>
        <v>0</v>
      </c>
      <c r="Q15" s="31">
        <f ca="1">SUMPRODUCT((Tablo[Mois]=$A13)*(ISNUMBER(Tablo[JOUR]))*(OFFSET(Tablo[JOUR],0,Q$1)&lt;7)*(OFFSET(Tablo[JOUR],0,Q$1)&lt;&gt;""))</f>
        <v>0</v>
      </c>
      <c r="R15" s="31">
        <f ca="1">SUMPRODUCT((Tablo[Mois]=$A13)*(ISNUMBER(Tablo[JOUR]))*(OFFSET(Tablo[JOUR],0,R$1)&lt;7)*(OFFSET(Tablo[JOUR],0,R$1)&lt;&gt;""))</f>
        <v>0</v>
      </c>
    </row>
    <row r="16" spans="1:18" x14ac:dyDescent="0.25">
      <c r="A16" s="25"/>
      <c r="B16" s="22" t="s">
        <v>19</v>
      </c>
      <c r="C16" s="20" t="s">
        <v>38</v>
      </c>
      <c r="D16" s="20">
        <f>SUMPRODUCT((Tablo[Mois]=$A13)*(COUNTIF(JF,Tablo[JOUR])))</f>
        <v>0</v>
      </c>
      <c r="E16" s="20">
        <f>SUMPRODUCT((Tablo[Mois]=$A13)*(COUNTIF(JF,Tablo[JOUR])))</f>
        <v>0</v>
      </c>
      <c r="F16" s="20">
        <f>SUMPRODUCT((Tablo[Mois]=$A13)*(COUNTIF(JF,Tablo[JOUR])))</f>
        <v>0</v>
      </c>
      <c r="G16" s="20">
        <f>SUMPRODUCT((Tablo[Mois]=$A13)*(COUNTIF(JF,Tablo[JOUR])))</f>
        <v>0</v>
      </c>
      <c r="H16" s="20">
        <f>SUMPRODUCT((Tablo[Mois]=$A13)*(COUNTIF(JF,Tablo[JOUR])))</f>
        <v>0</v>
      </c>
      <c r="I16" s="20">
        <f>SUMPRODUCT((Tablo[Mois]=$A13)*(COUNTIF(JF,Tablo[JOUR])))</f>
        <v>0</v>
      </c>
      <c r="J16" s="20">
        <f>SUMPRODUCT((Tablo[Mois]=$A13)*(COUNTIF(JF,Tablo[JOUR])))</f>
        <v>0</v>
      </c>
      <c r="K16" s="20">
        <f>SUMPRODUCT((Tablo[Mois]=$A13)*(COUNTIF(JF,Tablo[JOUR])))</f>
        <v>0</v>
      </c>
      <c r="L16" s="20">
        <f>SUMPRODUCT((Tablo[Mois]=$A13)*(COUNTIF(JF,Tablo[JOUR])))</f>
        <v>0</v>
      </c>
      <c r="M16" s="20">
        <f>SUMPRODUCT((Tablo[Mois]=$A13)*(COUNTIF(JF,Tablo[JOUR])))</f>
        <v>0</v>
      </c>
      <c r="N16" s="20">
        <f>SUMPRODUCT((Tablo[Mois]=$A13)*(COUNTIF(JF,Tablo[JOUR])))</f>
        <v>0</v>
      </c>
      <c r="O16" s="20">
        <f>SUMPRODUCT((Tablo[Mois]=$A13)*(COUNTIF(JF,Tablo[JOUR])))</f>
        <v>0</v>
      </c>
      <c r="P16" s="20">
        <f>SUMPRODUCT((Tablo[Mois]=$A13)*(COUNTIF(JF,Tablo[JOUR])))</f>
        <v>0</v>
      </c>
      <c r="Q16" s="20">
        <f>SUMPRODUCT((Tablo[Mois]=$A13)*(COUNTIF(JF,Tablo[JOUR])))</f>
        <v>0</v>
      </c>
      <c r="R16" s="20">
        <f>SUMPRODUCT((Tablo[Mois]=$A13)*(COUNTIF(JF,Tablo[JOUR])))</f>
        <v>0</v>
      </c>
    </row>
    <row r="17" spans="1:18" x14ac:dyDescent="0.25">
      <c r="A17" s="25"/>
      <c r="B17" s="23" t="s">
        <v>34</v>
      </c>
      <c r="C17" s="20" t="s">
        <v>38</v>
      </c>
      <c r="D17" s="20">
        <f ca="1">SUMPRODUCT((Tablo[Mois]=$A13)*(OFFSET(Tablo[JOUR],0,D$1)=$B17))</f>
        <v>0</v>
      </c>
      <c r="E17" s="20">
        <f ca="1">SUMPRODUCT((Tablo[Mois]=$A13)*(OFFSET(Tablo[JOUR],0,E$1)=$B17))</f>
        <v>0</v>
      </c>
      <c r="F17" s="20">
        <f ca="1">SUMPRODUCT((Tablo[Mois]=$A13)*(OFFSET(Tablo[JOUR],0,F$1)=$B17))</f>
        <v>0</v>
      </c>
      <c r="G17" s="20">
        <f ca="1">SUMPRODUCT((Tablo[Mois]=$A13)*(OFFSET(Tablo[JOUR],0,G$1)=$B17))</f>
        <v>0</v>
      </c>
      <c r="H17" s="20">
        <f ca="1">SUMPRODUCT((Tablo[Mois]=$A13)*(OFFSET(Tablo[JOUR],0,H$1)=$B17))</f>
        <v>0</v>
      </c>
      <c r="I17" s="20">
        <f ca="1">SUMPRODUCT((Tablo[Mois]=$A13)*(OFFSET(Tablo[JOUR],0,I$1)=$B17))</f>
        <v>0</v>
      </c>
      <c r="J17" s="20">
        <f ca="1">SUMPRODUCT((Tablo[Mois]=$A13)*(OFFSET(Tablo[JOUR],0,J$1)=$B17))</f>
        <v>0</v>
      </c>
      <c r="K17" s="20">
        <f ca="1">SUMPRODUCT((Tablo[Mois]=$A13)*(OFFSET(Tablo[JOUR],0,K$1)=$B17))</f>
        <v>0</v>
      </c>
      <c r="L17" s="20">
        <f ca="1">SUMPRODUCT((Tablo[Mois]=$A13)*(OFFSET(Tablo[JOUR],0,L$1)=$B17))</f>
        <v>0</v>
      </c>
      <c r="M17" s="20">
        <f ca="1">SUMPRODUCT((Tablo[Mois]=$A13)*(OFFSET(Tablo[JOUR],0,M$1)=$B17))</f>
        <v>0</v>
      </c>
      <c r="N17" s="20">
        <f ca="1">SUMPRODUCT((Tablo[Mois]=$A13)*(OFFSET(Tablo[JOUR],0,N$1)=$B17))</f>
        <v>0</v>
      </c>
      <c r="O17" s="20">
        <f ca="1">SUMPRODUCT((Tablo[Mois]=$A13)*(OFFSET(Tablo[JOUR],0,O$1)=$B17))</f>
        <v>0</v>
      </c>
      <c r="P17" s="20">
        <f ca="1">SUMPRODUCT((Tablo[Mois]=$A13)*(OFFSET(Tablo[JOUR],0,P$1)=$B17))</f>
        <v>0</v>
      </c>
      <c r="Q17" s="20">
        <f ca="1">SUMPRODUCT((Tablo[Mois]=$A13)*(OFFSET(Tablo[JOUR],0,Q$1)=$B17))</f>
        <v>0</v>
      </c>
      <c r="R17" s="20">
        <f ca="1">SUMPRODUCT((Tablo[Mois]=$A13)*(OFFSET(Tablo[JOUR],0,R$1)=$B17))</f>
        <v>0</v>
      </c>
    </row>
    <row r="18" spans="1:18" x14ac:dyDescent="0.25">
      <c r="A18" s="25"/>
      <c r="B18" s="24" t="s">
        <v>33</v>
      </c>
      <c r="C18" s="20" t="s">
        <v>38</v>
      </c>
      <c r="D18" s="20">
        <f ca="1">SUMPRODUCT((Tablo[Mois]=$A13)*(OFFSET(Tablo[JOUR],0,D$1)=$B18))</f>
        <v>0</v>
      </c>
      <c r="E18" s="20">
        <f ca="1">SUMPRODUCT((Tablo[Mois]=$A13)*(OFFSET(Tablo[JOUR],0,E$1)=$B18))</f>
        <v>0</v>
      </c>
      <c r="F18" s="20">
        <f ca="1">SUMPRODUCT((Tablo[Mois]=$A13)*(OFFSET(Tablo[JOUR],0,F$1)=$B18))</f>
        <v>0</v>
      </c>
      <c r="G18" s="20">
        <f ca="1">SUMPRODUCT((Tablo[Mois]=$A13)*(OFFSET(Tablo[JOUR],0,G$1)=$B18))</f>
        <v>0</v>
      </c>
      <c r="H18" s="20">
        <f ca="1">SUMPRODUCT((Tablo[Mois]=$A13)*(OFFSET(Tablo[JOUR],0,H$1)=$B18))</f>
        <v>0</v>
      </c>
      <c r="I18" s="20">
        <f ca="1">SUMPRODUCT((Tablo[Mois]=$A13)*(OFFSET(Tablo[JOUR],0,I$1)=$B18))</f>
        <v>0</v>
      </c>
      <c r="J18" s="20">
        <f ca="1">SUMPRODUCT((Tablo[Mois]=$A13)*(OFFSET(Tablo[JOUR],0,J$1)=$B18))</f>
        <v>0</v>
      </c>
      <c r="K18" s="20">
        <f ca="1">SUMPRODUCT((Tablo[Mois]=$A13)*(OFFSET(Tablo[JOUR],0,K$1)=$B18))</f>
        <v>0</v>
      </c>
      <c r="L18" s="20">
        <f ca="1">SUMPRODUCT((Tablo[Mois]=$A13)*(OFFSET(Tablo[JOUR],0,L$1)=$B18))</f>
        <v>0</v>
      </c>
      <c r="M18" s="20">
        <f ca="1">SUMPRODUCT((Tablo[Mois]=$A13)*(OFFSET(Tablo[JOUR],0,M$1)=$B18))</f>
        <v>0</v>
      </c>
      <c r="N18" s="20">
        <f ca="1">SUMPRODUCT((Tablo[Mois]=$A13)*(OFFSET(Tablo[JOUR],0,N$1)=$B18))</f>
        <v>0</v>
      </c>
      <c r="O18" s="20">
        <f ca="1">SUMPRODUCT((Tablo[Mois]=$A13)*(OFFSET(Tablo[JOUR],0,O$1)=$B18))</f>
        <v>0</v>
      </c>
      <c r="P18" s="20">
        <f ca="1">SUMPRODUCT((Tablo[Mois]=$A13)*(OFFSET(Tablo[JOUR],0,P$1)=$B18))</f>
        <v>0</v>
      </c>
      <c r="Q18" s="20">
        <f ca="1">SUMPRODUCT((Tablo[Mois]=$A13)*(OFFSET(Tablo[JOUR],0,Q$1)=$B18))</f>
        <v>0</v>
      </c>
      <c r="R18" s="20">
        <f ca="1">SUMPRODUCT((Tablo[Mois]=$A13)*(OFFSET(Tablo[JOUR],0,R$1)=$B18))</f>
        <v>0</v>
      </c>
    </row>
    <row r="19" spans="1:18" x14ac:dyDescent="0.25">
      <c r="A19" s="25"/>
      <c r="B19" s="47" t="s">
        <v>46</v>
      </c>
      <c r="C19" s="46" t="s">
        <v>38</v>
      </c>
      <c r="D19" s="20">
        <f ca="1">SUMPRODUCT((Tablo[Mois]=$A13)*(OFFSET(Tablo[JOUR],0,D$1)=$B19))</f>
        <v>0</v>
      </c>
      <c r="E19" s="20">
        <f ca="1">SUMPRODUCT((Tablo[Mois]=$A13)*(OFFSET(Tablo[JOUR],0,E$1)=$B19))</f>
        <v>0</v>
      </c>
      <c r="F19" s="20">
        <f ca="1">SUMPRODUCT((Tablo[Mois]=$A13)*(OFFSET(Tablo[JOUR],0,F$1)=$B19))</f>
        <v>0</v>
      </c>
      <c r="G19" s="20">
        <f ca="1">SUMPRODUCT((Tablo[Mois]=$A13)*(OFFSET(Tablo[JOUR],0,G$1)=$B19))</f>
        <v>0</v>
      </c>
      <c r="H19" s="20">
        <f ca="1">SUMPRODUCT((Tablo[Mois]=$A13)*(OFFSET(Tablo[JOUR],0,H$1)=$B19))</f>
        <v>0</v>
      </c>
      <c r="I19" s="20">
        <f ca="1">SUMPRODUCT((Tablo[Mois]=$A13)*(OFFSET(Tablo[JOUR],0,I$1)=$B19))</f>
        <v>0</v>
      </c>
      <c r="J19" s="20">
        <f ca="1">SUMPRODUCT((Tablo[Mois]=$A13)*(OFFSET(Tablo[JOUR],0,J$1)=$B19))</f>
        <v>0</v>
      </c>
      <c r="K19" s="20">
        <f ca="1">SUMPRODUCT((Tablo[Mois]=$A13)*(OFFSET(Tablo[JOUR],0,K$1)=$B19))</f>
        <v>0</v>
      </c>
      <c r="L19" s="20">
        <f ca="1">SUMPRODUCT((Tablo[Mois]=$A13)*(OFFSET(Tablo[JOUR],0,L$1)=$B19))</f>
        <v>0</v>
      </c>
      <c r="M19" s="20">
        <f ca="1">SUMPRODUCT((Tablo[Mois]=$A13)*(OFFSET(Tablo[JOUR],0,M$1)=$B19))</f>
        <v>0</v>
      </c>
      <c r="N19" s="20">
        <f ca="1">SUMPRODUCT((Tablo[Mois]=$A13)*(OFFSET(Tablo[JOUR],0,N$1)=$B19))</f>
        <v>0</v>
      </c>
      <c r="O19" s="20">
        <f ca="1">SUMPRODUCT((Tablo[Mois]=$A13)*(OFFSET(Tablo[JOUR],0,O$1)=$B19))</f>
        <v>0</v>
      </c>
      <c r="P19" s="20">
        <f ca="1">SUMPRODUCT((Tablo[Mois]=$A13)*(OFFSET(Tablo[JOUR],0,P$1)=$B19))</f>
        <v>0</v>
      </c>
      <c r="Q19" s="20">
        <f ca="1">SUMPRODUCT((Tablo[Mois]=$A13)*(OFFSET(Tablo[JOUR],0,Q$1)=$B19))</f>
        <v>0</v>
      </c>
      <c r="R19" s="20">
        <f ca="1">SUMPRODUCT((Tablo[Mois]=$A13)*(OFFSET(Tablo[JOUR],0,R$1)=$B19))</f>
        <v>0</v>
      </c>
    </row>
    <row r="20" spans="1:18" x14ac:dyDescent="0.25">
      <c r="A20" s="25"/>
      <c r="B20" s="24" t="s">
        <v>47</v>
      </c>
      <c r="C20" s="46" t="s">
        <v>38</v>
      </c>
      <c r="D20" s="20">
        <f ca="1">SUMPRODUCT((Tablo[Mois]=$A13)*(OFFSET(Tablo[JOUR],0,D$1)=$B20))</f>
        <v>0</v>
      </c>
      <c r="E20" s="20">
        <f ca="1">SUMPRODUCT((Tablo[Mois]=$A13)*(OFFSET(Tablo[JOUR],0,E$1)=$B20))</f>
        <v>0</v>
      </c>
      <c r="F20" s="20">
        <f ca="1">SUMPRODUCT((Tablo[Mois]=$A13)*(OFFSET(Tablo[JOUR],0,F$1)=$B20))</f>
        <v>0</v>
      </c>
      <c r="G20" s="20">
        <f ca="1">SUMPRODUCT((Tablo[Mois]=$A13)*(OFFSET(Tablo[JOUR],0,G$1)=$B20))</f>
        <v>0</v>
      </c>
      <c r="H20" s="20">
        <f ca="1">SUMPRODUCT((Tablo[Mois]=$A13)*(OFFSET(Tablo[JOUR],0,H$1)=$B20))</f>
        <v>0</v>
      </c>
      <c r="I20" s="20">
        <f ca="1">SUMPRODUCT((Tablo[Mois]=$A13)*(OFFSET(Tablo[JOUR],0,I$1)=$B20))</f>
        <v>0</v>
      </c>
      <c r="J20" s="20">
        <f ca="1">SUMPRODUCT((Tablo[Mois]=$A13)*(OFFSET(Tablo[JOUR],0,J$1)=$B20))</f>
        <v>0</v>
      </c>
      <c r="K20" s="20">
        <f ca="1">SUMPRODUCT((Tablo[Mois]=$A13)*(OFFSET(Tablo[JOUR],0,K$1)=$B20))</f>
        <v>0</v>
      </c>
      <c r="L20" s="20">
        <f ca="1">SUMPRODUCT((Tablo[Mois]=$A13)*(OFFSET(Tablo[JOUR],0,L$1)=$B20))</f>
        <v>0</v>
      </c>
      <c r="M20" s="20">
        <f ca="1">SUMPRODUCT((Tablo[Mois]=$A13)*(OFFSET(Tablo[JOUR],0,M$1)=$B20))</f>
        <v>0</v>
      </c>
      <c r="N20" s="20">
        <f ca="1">SUMPRODUCT((Tablo[Mois]=$A13)*(OFFSET(Tablo[JOUR],0,N$1)=$B20))</f>
        <v>0</v>
      </c>
      <c r="O20" s="20">
        <f ca="1">SUMPRODUCT((Tablo[Mois]=$A13)*(OFFSET(Tablo[JOUR],0,O$1)=$B20))</f>
        <v>0</v>
      </c>
      <c r="P20" s="20">
        <f ca="1">SUMPRODUCT((Tablo[Mois]=$A13)*(OFFSET(Tablo[JOUR],0,P$1)=$B20))</f>
        <v>0</v>
      </c>
      <c r="Q20" s="20">
        <f ca="1">SUMPRODUCT((Tablo[Mois]=$A13)*(OFFSET(Tablo[JOUR],0,Q$1)=$B20))</f>
        <v>0</v>
      </c>
      <c r="R20" s="20">
        <f ca="1">SUMPRODUCT((Tablo[Mois]=$A13)*(OFFSET(Tablo[JOUR],0,R$1)=$B20))</f>
        <v>0</v>
      </c>
    </row>
    <row r="21" spans="1:18" x14ac:dyDescent="0.25">
      <c r="A21" s="25"/>
      <c r="B21" s="48" t="s">
        <v>48</v>
      </c>
      <c r="C21" s="46" t="s">
        <v>38</v>
      </c>
      <c r="D21" s="20">
        <f ca="1">SUMPRODUCT((Tablo[Mois]=$A13)*(OFFSET(Tablo[JOUR],0,D$1)=$B21))</f>
        <v>0</v>
      </c>
      <c r="E21" s="20">
        <f ca="1">SUMPRODUCT((Tablo[Mois]=$A13)*(OFFSET(Tablo[JOUR],0,E$1)=$B21))</f>
        <v>0</v>
      </c>
      <c r="F21" s="20">
        <f ca="1">SUMPRODUCT((Tablo[Mois]=$A13)*(OFFSET(Tablo[JOUR],0,F$1)=$B21))</f>
        <v>0</v>
      </c>
      <c r="G21" s="20">
        <f ca="1">SUMPRODUCT((Tablo[Mois]=$A13)*(OFFSET(Tablo[JOUR],0,G$1)=$B21))</f>
        <v>0</v>
      </c>
      <c r="H21" s="20">
        <f ca="1">SUMPRODUCT((Tablo[Mois]=$A13)*(OFFSET(Tablo[JOUR],0,H$1)=$B21))</f>
        <v>0</v>
      </c>
      <c r="I21" s="20">
        <f ca="1">SUMPRODUCT((Tablo[Mois]=$A13)*(OFFSET(Tablo[JOUR],0,I$1)=$B21))</f>
        <v>0</v>
      </c>
      <c r="J21" s="20">
        <f ca="1">SUMPRODUCT((Tablo[Mois]=$A13)*(OFFSET(Tablo[JOUR],0,J$1)=$B21))</f>
        <v>0</v>
      </c>
      <c r="K21" s="20">
        <f ca="1">SUMPRODUCT((Tablo[Mois]=$A13)*(OFFSET(Tablo[JOUR],0,K$1)=$B21))</f>
        <v>0</v>
      </c>
      <c r="L21" s="20">
        <f ca="1">SUMPRODUCT((Tablo[Mois]=$A13)*(OFFSET(Tablo[JOUR],0,L$1)=$B21))</f>
        <v>0</v>
      </c>
      <c r="M21" s="20">
        <f ca="1">SUMPRODUCT((Tablo[Mois]=$A13)*(OFFSET(Tablo[JOUR],0,M$1)=$B21))</f>
        <v>0</v>
      </c>
      <c r="N21" s="20">
        <f ca="1">SUMPRODUCT((Tablo[Mois]=$A13)*(OFFSET(Tablo[JOUR],0,N$1)=$B21))</f>
        <v>0</v>
      </c>
      <c r="O21" s="20">
        <f ca="1">SUMPRODUCT((Tablo[Mois]=$A13)*(OFFSET(Tablo[JOUR],0,O$1)=$B21))</f>
        <v>0</v>
      </c>
      <c r="P21" s="20">
        <f ca="1">SUMPRODUCT((Tablo[Mois]=$A13)*(OFFSET(Tablo[JOUR],0,P$1)=$B21))</f>
        <v>0</v>
      </c>
      <c r="Q21" s="20">
        <f ca="1">SUMPRODUCT((Tablo[Mois]=$A13)*(OFFSET(Tablo[JOUR],0,Q$1)=$B21))</f>
        <v>0</v>
      </c>
      <c r="R21" s="20">
        <f ca="1">SUMPRODUCT((Tablo[Mois]=$A13)*(OFFSET(Tablo[JOUR],0,R$1)=$B21))</f>
        <v>0</v>
      </c>
    </row>
    <row r="22" spans="1:18" s="18" customFormat="1" ht="13" thickBot="1" x14ac:dyDescent="0.3">
      <c r="A22" s="17"/>
      <c r="B22" s="26" t="s">
        <v>32</v>
      </c>
      <c r="C22" s="18" t="s">
        <v>38</v>
      </c>
      <c r="D22" s="18">
        <f ca="1">SUMPRODUCT((Tablo[Mois]=$A13)*(OFFSET(Tablo[JOUR],0,D$1)=$B22))</f>
        <v>0</v>
      </c>
      <c r="E22" s="18">
        <f ca="1">SUMPRODUCT((Tablo[Mois]=$A13)*(OFFSET(Tablo[JOUR],0,E$1)=$B22))</f>
        <v>0</v>
      </c>
      <c r="F22" s="18">
        <f ca="1">SUMPRODUCT((Tablo[Mois]=$A13)*(OFFSET(Tablo[JOUR],0,F$1)=$B22))</f>
        <v>0</v>
      </c>
      <c r="G22" s="18">
        <f ca="1">SUMPRODUCT((Tablo[Mois]=$A13)*(OFFSET(Tablo[JOUR],0,G$1)=$B22))</f>
        <v>0</v>
      </c>
      <c r="H22" s="18">
        <f ca="1">SUMPRODUCT((Tablo[Mois]=$A13)*(OFFSET(Tablo[JOUR],0,H$1)=$B22))</f>
        <v>0</v>
      </c>
      <c r="I22" s="18">
        <f ca="1">SUMPRODUCT((Tablo[Mois]=$A13)*(OFFSET(Tablo[JOUR],0,I$1)=$B22))</f>
        <v>0</v>
      </c>
      <c r="J22" s="18">
        <f ca="1">SUMPRODUCT((Tablo[Mois]=$A13)*(OFFSET(Tablo[JOUR],0,J$1)=$B22))</f>
        <v>0</v>
      </c>
      <c r="K22" s="18">
        <f ca="1">SUMPRODUCT((Tablo[Mois]=$A13)*(OFFSET(Tablo[JOUR],0,K$1)=$B22))</f>
        <v>0</v>
      </c>
      <c r="L22" s="18">
        <f ca="1">SUMPRODUCT((Tablo[Mois]=$A13)*(OFFSET(Tablo[JOUR],0,L$1)=$B22))</f>
        <v>0</v>
      </c>
      <c r="M22" s="18">
        <f ca="1">SUMPRODUCT((Tablo[Mois]=$A13)*(OFFSET(Tablo[JOUR],0,M$1)=$B22))</f>
        <v>0</v>
      </c>
      <c r="N22" s="18">
        <f ca="1">SUMPRODUCT((Tablo[Mois]=$A13)*(OFFSET(Tablo[JOUR],0,N$1)=$B22))</f>
        <v>0</v>
      </c>
      <c r="O22" s="18">
        <f ca="1">SUMPRODUCT((Tablo[Mois]=$A13)*(OFFSET(Tablo[JOUR],0,O$1)=$B22))</f>
        <v>0</v>
      </c>
      <c r="P22" s="18">
        <f ca="1">SUMPRODUCT((Tablo[Mois]=$A13)*(OFFSET(Tablo[JOUR],0,P$1)=$B22))</f>
        <v>0</v>
      </c>
      <c r="Q22" s="18">
        <f ca="1">SUMPRODUCT((Tablo[Mois]=$A13)*(OFFSET(Tablo[JOUR],0,Q$1)=$B22))</f>
        <v>0</v>
      </c>
      <c r="R22" s="18">
        <f ca="1">SUMPRODUCT((Tablo[Mois]=$A13)*(OFFSET(Tablo[JOUR],0,R$1)=$B22))</f>
        <v>0</v>
      </c>
    </row>
    <row r="23" spans="1:18" s="16" customFormat="1" ht="13" x14ac:dyDescent="0.3">
      <c r="A23" s="19">
        <f>EOMONTH(A13+1,0)</f>
        <v>42825</v>
      </c>
      <c r="B23" s="16" t="s">
        <v>17</v>
      </c>
      <c r="C23" s="16" t="s">
        <v>37</v>
      </c>
      <c r="D23" s="27">
        <f ca="1">SUMPRODUCT((Tablo[Mois]=$A23)*(Tablo[JOUR]=$B23),(OFFSET(Tablo[JOUR],0,D$1)))</f>
        <v>0</v>
      </c>
      <c r="E23" s="27">
        <f ca="1">SUMPRODUCT((Tablo[Mois]=$A23)*(Tablo[JOUR]=$B23),(OFFSET(Tablo[JOUR],0,E$1)))</f>
        <v>0</v>
      </c>
      <c r="F23" s="27">
        <f ca="1">SUMPRODUCT((Tablo[Mois]=$A23)*(Tablo[JOUR]=$B23),(OFFSET(Tablo[JOUR],0,F$1)))</f>
        <v>0</v>
      </c>
      <c r="G23" s="27">
        <f ca="1">SUMPRODUCT((Tablo[Mois]=$A23)*(Tablo[JOUR]=$B23),(OFFSET(Tablo[JOUR],0,G$1)))</f>
        <v>0</v>
      </c>
      <c r="H23" s="27">
        <f ca="1">SUMPRODUCT((Tablo[Mois]=$A23)*(Tablo[JOUR]=$B23),(OFFSET(Tablo[JOUR],0,H$1)))</f>
        <v>0</v>
      </c>
      <c r="I23" s="27">
        <f ca="1">SUMPRODUCT((Tablo[Mois]=$A23)*(Tablo[JOUR]=$B23),(OFFSET(Tablo[JOUR],0,I$1)))</f>
        <v>0</v>
      </c>
      <c r="J23" s="27">
        <f ca="1">SUMPRODUCT((Tablo[Mois]=$A23)*(Tablo[JOUR]=$B23),(OFFSET(Tablo[JOUR],0,J$1)))</f>
        <v>0</v>
      </c>
      <c r="K23" s="27">
        <f ca="1">SUMPRODUCT((Tablo[Mois]=$A23)*(Tablo[JOUR]=$B23),(OFFSET(Tablo[JOUR],0,K$1)))</f>
        <v>0</v>
      </c>
      <c r="L23" s="27">
        <f ca="1">SUMPRODUCT((Tablo[Mois]=$A23)*(Tablo[JOUR]=$B23),(OFFSET(Tablo[JOUR],0,L$1)))</f>
        <v>0</v>
      </c>
      <c r="M23" s="27">
        <f ca="1">SUMPRODUCT((Tablo[Mois]=$A23)*(Tablo[JOUR]=$B23),(OFFSET(Tablo[JOUR],0,M$1)))</f>
        <v>0</v>
      </c>
      <c r="N23" s="27">
        <f ca="1">SUMPRODUCT((Tablo[Mois]=$A23)*(Tablo[JOUR]=$B23),(OFFSET(Tablo[JOUR],0,N$1)))</f>
        <v>0</v>
      </c>
      <c r="O23" s="27">
        <f ca="1">SUMPRODUCT((Tablo[Mois]=$A23)*(Tablo[JOUR]=$B23),(OFFSET(Tablo[JOUR],0,O$1)))</f>
        <v>0</v>
      </c>
      <c r="P23" s="27">
        <f ca="1">SUMPRODUCT((Tablo[Mois]=$A23)*(Tablo[JOUR]=$B23),(OFFSET(Tablo[JOUR],0,P$1)))</f>
        <v>0</v>
      </c>
      <c r="Q23" s="27">
        <f ca="1">SUMPRODUCT((Tablo[Mois]=$A23)*(Tablo[JOUR]=$B23),(OFFSET(Tablo[JOUR],0,Q$1)))</f>
        <v>0</v>
      </c>
      <c r="R23" s="27">
        <f ca="1">SUMPRODUCT((Tablo[Mois]=$A23)*(Tablo[JOUR]=$B23),(OFFSET(Tablo[JOUR],0,R$1)))</f>
        <v>0</v>
      </c>
    </row>
    <row r="24" spans="1:18" ht="13" x14ac:dyDescent="0.3">
      <c r="A24" s="25"/>
      <c r="B24" s="20" t="s">
        <v>18</v>
      </c>
      <c r="C24" s="20" t="s">
        <v>37</v>
      </c>
      <c r="D24" s="28">
        <f ca="1">SUMPRODUCT((Tablo[Mois]=$A23)*(Tablo[JOUR]=$B24),(OFFSET(Tablo[JOUR],0,D$1)))</f>
        <v>0</v>
      </c>
      <c r="E24" s="28">
        <f ca="1">SUMPRODUCT((Tablo[Mois]=$A23)*(Tablo[JOUR]=$B24),(OFFSET(Tablo[JOUR],0,E$1)))</f>
        <v>0</v>
      </c>
      <c r="F24" s="28">
        <f ca="1">SUMPRODUCT((Tablo[Mois]=$A23)*(Tablo[JOUR]=$B24),(OFFSET(Tablo[JOUR],0,F$1)))</f>
        <v>0</v>
      </c>
      <c r="G24" s="28">
        <f ca="1">SUMPRODUCT((Tablo[Mois]=$A23)*(Tablo[JOUR]=$B24),(OFFSET(Tablo[JOUR],0,G$1)))</f>
        <v>0</v>
      </c>
      <c r="H24" s="28">
        <f ca="1">SUMPRODUCT((Tablo[Mois]=$A23)*(Tablo[JOUR]=$B24),(OFFSET(Tablo[JOUR],0,H$1)))</f>
        <v>0</v>
      </c>
      <c r="I24" s="28">
        <f ca="1">SUMPRODUCT((Tablo[Mois]=$A23)*(Tablo[JOUR]=$B24),(OFFSET(Tablo[JOUR],0,I$1)))</f>
        <v>0</v>
      </c>
      <c r="J24" s="28">
        <f ca="1">SUMPRODUCT((Tablo[Mois]=$A23)*(Tablo[JOUR]=$B24),(OFFSET(Tablo[JOUR],0,J$1)))</f>
        <v>0</v>
      </c>
      <c r="K24" s="28">
        <f ca="1">SUMPRODUCT((Tablo[Mois]=$A23)*(Tablo[JOUR]=$B24),(OFFSET(Tablo[JOUR],0,K$1)))</f>
        <v>0</v>
      </c>
      <c r="L24" s="28">
        <f ca="1">SUMPRODUCT((Tablo[Mois]=$A23)*(Tablo[JOUR]=$B24),(OFFSET(Tablo[JOUR],0,L$1)))</f>
        <v>0</v>
      </c>
      <c r="M24" s="28">
        <f ca="1">SUMPRODUCT((Tablo[Mois]=$A23)*(Tablo[JOUR]=$B24),(OFFSET(Tablo[JOUR],0,M$1)))</f>
        <v>0</v>
      </c>
      <c r="N24" s="28">
        <f ca="1">SUMPRODUCT((Tablo[Mois]=$A23)*(Tablo[JOUR]=$B24),(OFFSET(Tablo[JOUR],0,N$1)))</f>
        <v>0</v>
      </c>
      <c r="O24" s="28">
        <f ca="1">SUMPRODUCT((Tablo[Mois]=$A23)*(Tablo[JOUR]=$B24),(OFFSET(Tablo[JOUR],0,O$1)))</f>
        <v>0</v>
      </c>
      <c r="P24" s="28">
        <f ca="1">SUMPRODUCT((Tablo[Mois]=$A23)*(Tablo[JOUR]=$B24),(OFFSET(Tablo[JOUR],0,P$1)))</f>
        <v>0</v>
      </c>
      <c r="Q24" s="28">
        <f ca="1">SUMPRODUCT((Tablo[Mois]=$A23)*(Tablo[JOUR]=$B24),(OFFSET(Tablo[JOUR],0,Q$1)))</f>
        <v>0</v>
      </c>
      <c r="R24" s="28">
        <f ca="1">SUMPRODUCT((Tablo[Mois]=$A23)*(Tablo[JOUR]=$B24),(OFFSET(Tablo[JOUR],0,R$1)))</f>
        <v>0</v>
      </c>
    </row>
    <row r="25" spans="1:18" s="31" customFormat="1" x14ac:dyDescent="0.25">
      <c r="A25" s="30"/>
      <c r="B25" s="31" t="s">
        <v>39</v>
      </c>
      <c r="C25" s="32" t="s">
        <v>38</v>
      </c>
      <c r="D25" s="31">
        <f ca="1">SUMPRODUCT((Tablo[Mois]=$A23)*(ISNUMBER(Tablo[JOUR]))*(OFFSET(Tablo[JOUR],0,D$1)&lt;7)*(OFFSET(Tablo[JOUR],0,D$1)&lt;&gt;""))</f>
        <v>0</v>
      </c>
      <c r="E25" s="31">
        <f ca="1">SUMPRODUCT((Tablo[Mois]=$A23)*(ISNUMBER(Tablo[JOUR]))*(OFFSET(Tablo[JOUR],0,E$1)&lt;7)*(OFFSET(Tablo[JOUR],0,E$1)&lt;&gt;""))</f>
        <v>0</v>
      </c>
      <c r="F25" s="31">
        <f ca="1">SUMPRODUCT((Tablo[Mois]=$A23)*(ISNUMBER(Tablo[JOUR]))*(OFFSET(Tablo[JOUR],0,F$1)&lt;7)*(OFFSET(Tablo[JOUR],0,F$1)&lt;&gt;""))</f>
        <v>0</v>
      </c>
      <c r="G25" s="31">
        <f ca="1">SUMPRODUCT((Tablo[Mois]=$A23)*(ISNUMBER(Tablo[JOUR]))*(OFFSET(Tablo[JOUR],0,G$1)&lt;7)*(OFFSET(Tablo[JOUR],0,G$1)&lt;&gt;""))</f>
        <v>0</v>
      </c>
      <c r="H25" s="31">
        <f ca="1">SUMPRODUCT((Tablo[Mois]=$A23)*(ISNUMBER(Tablo[JOUR]))*(OFFSET(Tablo[JOUR],0,H$1)&lt;7)*(OFFSET(Tablo[JOUR],0,H$1)&lt;&gt;""))</f>
        <v>0</v>
      </c>
      <c r="I25" s="31">
        <f ca="1">SUMPRODUCT((Tablo[Mois]=$A23)*(ISNUMBER(Tablo[JOUR]))*(OFFSET(Tablo[JOUR],0,I$1)&lt;7)*(OFFSET(Tablo[JOUR],0,I$1)&lt;&gt;""))</f>
        <v>0</v>
      </c>
      <c r="J25" s="31">
        <f ca="1">SUMPRODUCT((Tablo[Mois]=$A23)*(ISNUMBER(Tablo[JOUR]))*(OFFSET(Tablo[JOUR],0,J$1)&lt;7)*(OFFSET(Tablo[JOUR],0,J$1)&lt;&gt;""))</f>
        <v>0</v>
      </c>
      <c r="K25" s="31">
        <f ca="1">SUMPRODUCT((Tablo[Mois]=$A23)*(ISNUMBER(Tablo[JOUR]))*(OFFSET(Tablo[JOUR],0,K$1)&lt;7)*(OFFSET(Tablo[JOUR],0,K$1)&lt;&gt;""))</f>
        <v>0</v>
      </c>
      <c r="L25" s="31">
        <f ca="1">SUMPRODUCT((Tablo[Mois]=$A23)*(ISNUMBER(Tablo[JOUR]))*(OFFSET(Tablo[JOUR],0,L$1)&lt;7)*(OFFSET(Tablo[JOUR],0,L$1)&lt;&gt;""))</f>
        <v>0</v>
      </c>
      <c r="M25" s="31">
        <f ca="1">SUMPRODUCT((Tablo[Mois]=$A23)*(ISNUMBER(Tablo[JOUR]))*(OFFSET(Tablo[JOUR],0,M$1)&lt;7)*(OFFSET(Tablo[JOUR],0,M$1)&lt;&gt;""))</f>
        <v>0</v>
      </c>
      <c r="N25" s="31">
        <f ca="1">SUMPRODUCT((Tablo[Mois]=$A23)*(ISNUMBER(Tablo[JOUR]))*(OFFSET(Tablo[JOUR],0,N$1)&lt;7)*(OFFSET(Tablo[JOUR],0,N$1)&lt;&gt;""))</f>
        <v>0</v>
      </c>
      <c r="O25" s="31">
        <f ca="1">SUMPRODUCT((Tablo[Mois]=$A23)*(ISNUMBER(Tablo[JOUR]))*(OFFSET(Tablo[JOUR],0,O$1)&lt;7)*(OFFSET(Tablo[JOUR],0,O$1)&lt;&gt;""))</f>
        <v>0</v>
      </c>
      <c r="P25" s="31">
        <f ca="1">SUMPRODUCT((Tablo[Mois]=$A23)*(ISNUMBER(Tablo[JOUR]))*(OFFSET(Tablo[JOUR],0,P$1)&lt;7)*(OFFSET(Tablo[JOUR],0,P$1)&lt;&gt;""))</f>
        <v>0</v>
      </c>
      <c r="Q25" s="31">
        <f ca="1">SUMPRODUCT((Tablo[Mois]=$A23)*(ISNUMBER(Tablo[JOUR]))*(OFFSET(Tablo[JOUR],0,Q$1)&lt;7)*(OFFSET(Tablo[JOUR],0,Q$1)&lt;&gt;""))</f>
        <v>0</v>
      </c>
      <c r="R25" s="31">
        <f ca="1">SUMPRODUCT((Tablo[Mois]=$A23)*(ISNUMBER(Tablo[JOUR]))*(OFFSET(Tablo[JOUR],0,R$1)&lt;7)*(OFFSET(Tablo[JOUR],0,R$1)&lt;&gt;""))</f>
        <v>0</v>
      </c>
    </row>
    <row r="26" spans="1:18" x14ac:dyDescent="0.25">
      <c r="A26" s="25"/>
      <c r="B26" s="22" t="s">
        <v>19</v>
      </c>
      <c r="C26" s="20" t="s">
        <v>38</v>
      </c>
      <c r="D26" s="20">
        <f>SUMPRODUCT((Tablo[Mois]=$A23)*(COUNTIF(JF,Tablo[JOUR])))</f>
        <v>0</v>
      </c>
      <c r="E26" s="20">
        <f>SUMPRODUCT((Tablo[Mois]=$A23)*(COUNTIF(JF,Tablo[JOUR])))</f>
        <v>0</v>
      </c>
      <c r="F26" s="20">
        <f>SUMPRODUCT((Tablo[Mois]=$A23)*(COUNTIF(JF,Tablo[JOUR])))</f>
        <v>0</v>
      </c>
      <c r="G26" s="20">
        <f>SUMPRODUCT((Tablo[Mois]=$A23)*(COUNTIF(JF,Tablo[JOUR])))</f>
        <v>0</v>
      </c>
      <c r="H26" s="20">
        <f>SUMPRODUCT((Tablo[Mois]=$A23)*(COUNTIF(JF,Tablo[JOUR])))</f>
        <v>0</v>
      </c>
      <c r="I26" s="20">
        <f>SUMPRODUCT((Tablo[Mois]=$A23)*(COUNTIF(JF,Tablo[JOUR])))</f>
        <v>0</v>
      </c>
      <c r="J26" s="20">
        <f>SUMPRODUCT((Tablo[Mois]=$A23)*(COUNTIF(JF,Tablo[JOUR])))</f>
        <v>0</v>
      </c>
      <c r="K26" s="20">
        <f>SUMPRODUCT((Tablo[Mois]=$A23)*(COUNTIF(JF,Tablo[JOUR])))</f>
        <v>0</v>
      </c>
      <c r="L26" s="20">
        <f>SUMPRODUCT((Tablo[Mois]=$A23)*(COUNTIF(JF,Tablo[JOUR])))</f>
        <v>0</v>
      </c>
      <c r="M26" s="20">
        <f>SUMPRODUCT((Tablo[Mois]=$A23)*(COUNTIF(JF,Tablo[JOUR])))</f>
        <v>0</v>
      </c>
      <c r="N26" s="20">
        <f>SUMPRODUCT((Tablo[Mois]=$A23)*(COUNTIF(JF,Tablo[JOUR])))</f>
        <v>0</v>
      </c>
      <c r="O26" s="20">
        <f>SUMPRODUCT((Tablo[Mois]=$A23)*(COUNTIF(JF,Tablo[JOUR])))</f>
        <v>0</v>
      </c>
      <c r="P26" s="20">
        <f>SUMPRODUCT((Tablo[Mois]=$A23)*(COUNTIF(JF,Tablo[JOUR])))</f>
        <v>0</v>
      </c>
      <c r="Q26" s="20">
        <f>SUMPRODUCT((Tablo[Mois]=$A23)*(COUNTIF(JF,Tablo[JOUR])))</f>
        <v>0</v>
      </c>
      <c r="R26" s="20">
        <f>SUMPRODUCT((Tablo[Mois]=$A23)*(COUNTIF(JF,Tablo[JOUR])))</f>
        <v>0</v>
      </c>
    </row>
    <row r="27" spans="1:18" x14ac:dyDescent="0.25">
      <c r="A27" s="25"/>
      <c r="B27" s="23" t="s">
        <v>34</v>
      </c>
      <c r="C27" s="20" t="s">
        <v>38</v>
      </c>
      <c r="D27" s="20">
        <f ca="1">SUMPRODUCT((Tablo[Mois]=$A23)*(OFFSET(Tablo[JOUR],0,D$1)=$B27))</f>
        <v>0</v>
      </c>
      <c r="E27" s="20">
        <f ca="1">SUMPRODUCT((Tablo[Mois]=$A23)*(OFFSET(Tablo[JOUR],0,E$1)=$B27))</f>
        <v>0</v>
      </c>
      <c r="F27" s="20">
        <f ca="1">SUMPRODUCT((Tablo[Mois]=$A23)*(OFFSET(Tablo[JOUR],0,F$1)=$B27))</f>
        <v>0</v>
      </c>
      <c r="G27" s="20">
        <f ca="1">SUMPRODUCT((Tablo[Mois]=$A23)*(OFFSET(Tablo[JOUR],0,G$1)=$B27))</f>
        <v>0</v>
      </c>
      <c r="H27" s="20">
        <f ca="1">SUMPRODUCT((Tablo[Mois]=$A23)*(OFFSET(Tablo[JOUR],0,H$1)=$B27))</f>
        <v>0</v>
      </c>
      <c r="I27" s="20">
        <f ca="1">SUMPRODUCT((Tablo[Mois]=$A23)*(OFFSET(Tablo[JOUR],0,I$1)=$B27))</f>
        <v>0</v>
      </c>
      <c r="J27" s="20">
        <f ca="1">SUMPRODUCT((Tablo[Mois]=$A23)*(OFFSET(Tablo[JOUR],0,J$1)=$B27))</f>
        <v>0</v>
      </c>
      <c r="K27" s="20">
        <f ca="1">SUMPRODUCT((Tablo[Mois]=$A23)*(OFFSET(Tablo[JOUR],0,K$1)=$B27))</f>
        <v>0</v>
      </c>
      <c r="L27" s="20">
        <f ca="1">SUMPRODUCT((Tablo[Mois]=$A23)*(OFFSET(Tablo[JOUR],0,L$1)=$B27))</f>
        <v>0</v>
      </c>
      <c r="M27" s="20">
        <f ca="1">SUMPRODUCT((Tablo[Mois]=$A23)*(OFFSET(Tablo[JOUR],0,M$1)=$B27))</f>
        <v>0</v>
      </c>
      <c r="N27" s="20">
        <f ca="1">SUMPRODUCT((Tablo[Mois]=$A23)*(OFFSET(Tablo[JOUR],0,N$1)=$B27))</f>
        <v>0</v>
      </c>
      <c r="O27" s="20">
        <f ca="1">SUMPRODUCT((Tablo[Mois]=$A23)*(OFFSET(Tablo[JOUR],0,O$1)=$B27))</f>
        <v>0</v>
      </c>
      <c r="P27" s="20">
        <f ca="1">SUMPRODUCT((Tablo[Mois]=$A23)*(OFFSET(Tablo[JOUR],0,P$1)=$B27))</f>
        <v>0</v>
      </c>
      <c r="Q27" s="20">
        <f ca="1">SUMPRODUCT((Tablo[Mois]=$A23)*(OFFSET(Tablo[JOUR],0,Q$1)=$B27))</f>
        <v>0</v>
      </c>
      <c r="R27" s="20">
        <f ca="1">SUMPRODUCT((Tablo[Mois]=$A23)*(OFFSET(Tablo[JOUR],0,R$1)=$B27))</f>
        <v>0</v>
      </c>
    </row>
    <row r="28" spans="1:18" x14ac:dyDescent="0.25">
      <c r="A28" s="25"/>
      <c r="B28" s="24" t="s">
        <v>33</v>
      </c>
      <c r="C28" s="20" t="s">
        <v>38</v>
      </c>
      <c r="D28" s="20">
        <f ca="1">SUMPRODUCT((Tablo[Mois]=$A23)*(OFFSET(Tablo[JOUR],0,D$1)=$B28))</f>
        <v>0</v>
      </c>
      <c r="E28" s="20">
        <f ca="1">SUMPRODUCT((Tablo[Mois]=$A23)*(OFFSET(Tablo[JOUR],0,E$1)=$B28))</f>
        <v>0</v>
      </c>
      <c r="F28" s="20">
        <f ca="1">SUMPRODUCT((Tablo[Mois]=$A23)*(OFFSET(Tablo[JOUR],0,F$1)=$B28))</f>
        <v>0</v>
      </c>
      <c r="G28" s="20">
        <f ca="1">SUMPRODUCT((Tablo[Mois]=$A23)*(OFFSET(Tablo[JOUR],0,G$1)=$B28))</f>
        <v>0</v>
      </c>
      <c r="H28" s="20">
        <f ca="1">SUMPRODUCT((Tablo[Mois]=$A23)*(OFFSET(Tablo[JOUR],0,H$1)=$B28))</f>
        <v>0</v>
      </c>
      <c r="I28" s="20">
        <f ca="1">SUMPRODUCT((Tablo[Mois]=$A23)*(OFFSET(Tablo[JOUR],0,I$1)=$B28))</f>
        <v>0</v>
      </c>
      <c r="J28" s="20">
        <f ca="1">SUMPRODUCT((Tablo[Mois]=$A23)*(OFFSET(Tablo[JOUR],0,J$1)=$B28))</f>
        <v>0</v>
      </c>
      <c r="K28" s="20">
        <f ca="1">SUMPRODUCT((Tablo[Mois]=$A23)*(OFFSET(Tablo[JOUR],0,K$1)=$B28))</f>
        <v>0</v>
      </c>
      <c r="L28" s="20">
        <f ca="1">SUMPRODUCT((Tablo[Mois]=$A23)*(OFFSET(Tablo[JOUR],0,L$1)=$B28))</f>
        <v>0</v>
      </c>
      <c r="M28" s="20">
        <f ca="1">SUMPRODUCT((Tablo[Mois]=$A23)*(OFFSET(Tablo[JOUR],0,M$1)=$B28))</f>
        <v>0</v>
      </c>
      <c r="N28" s="20">
        <f ca="1">SUMPRODUCT((Tablo[Mois]=$A23)*(OFFSET(Tablo[JOUR],0,N$1)=$B28))</f>
        <v>0</v>
      </c>
      <c r="O28" s="20">
        <f ca="1">SUMPRODUCT((Tablo[Mois]=$A23)*(OFFSET(Tablo[JOUR],0,O$1)=$B28))</f>
        <v>0</v>
      </c>
      <c r="P28" s="20">
        <f ca="1">SUMPRODUCT((Tablo[Mois]=$A23)*(OFFSET(Tablo[JOUR],0,P$1)=$B28))</f>
        <v>0</v>
      </c>
      <c r="Q28" s="20">
        <f ca="1">SUMPRODUCT((Tablo[Mois]=$A23)*(OFFSET(Tablo[JOUR],0,Q$1)=$B28))</f>
        <v>0</v>
      </c>
      <c r="R28" s="20">
        <f ca="1">SUMPRODUCT((Tablo[Mois]=$A23)*(OFFSET(Tablo[JOUR],0,R$1)=$B28))</f>
        <v>0</v>
      </c>
    </row>
    <row r="29" spans="1:18" x14ac:dyDescent="0.25">
      <c r="A29" s="25"/>
      <c r="B29" s="47" t="s">
        <v>46</v>
      </c>
      <c r="C29" s="46" t="s">
        <v>38</v>
      </c>
      <c r="D29" s="20">
        <f ca="1">SUMPRODUCT((Tablo[Mois]=$A23)*(OFFSET(Tablo[JOUR],0,D$1)=$B29))</f>
        <v>0</v>
      </c>
      <c r="E29" s="20">
        <f ca="1">SUMPRODUCT((Tablo[Mois]=$A23)*(OFFSET(Tablo[JOUR],0,E$1)=$B29))</f>
        <v>0</v>
      </c>
      <c r="F29" s="20">
        <f ca="1">SUMPRODUCT((Tablo[Mois]=$A23)*(OFFSET(Tablo[JOUR],0,F$1)=$B29))</f>
        <v>0</v>
      </c>
      <c r="G29" s="20">
        <f ca="1">SUMPRODUCT((Tablo[Mois]=$A23)*(OFFSET(Tablo[JOUR],0,G$1)=$B29))</f>
        <v>0</v>
      </c>
      <c r="H29" s="20">
        <f ca="1">SUMPRODUCT((Tablo[Mois]=$A23)*(OFFSET(Tablo[JOUR],0,H$1)=$B29))</f>
        <v>0</v>
      </c>
      <c r="I29" s="20">
        <f ca="1">SUMPRODUCT((Tablo[Mois]=$A23)*(OFFSET(Tablo[JOUR],0,I$1)=$B29))</f>
        <v>0</v>
      </c>
      <c r="J29" s="20">
        <f ca="1">SUMPRODUCT((Tablo[Mois]=$A23)*(OFFSET(Tablo[JOUR],0,J$1)=$B29))</f>
        <v>0</v>
      </c>
      <c r="K29" s="20">
        <f ca="1">SUMPRODUCT((Tablo[Mois]=$A23)*(OFFSET(Tablo[JOUR],0,K$1)=$B29))</f>
        <v>0</v>
      </c>
      <c r="L29" s="20">
        <f ca="1">SUMPRODUCT((Tablo[Mois]=$A23)*(OFFSET(Tablo[JOUR],0,L$1)=$B29))</f>
        <v>0</v>
      </c>
      <c r="M29" s="20">
        <f ca="1">SUMPRODUCT((Tablo[Mois]=$A23)*(OFFSET(Tablo[JOUR],0,M$1)=$B29))</f>
        <v>0</v>
      </c>
      <c r="N29" s="20">
        <f ca="1">SUMPRODUCT((Tablo[Mois]=$A23)*(OFFSET(Tablo[JOUR],0,N$1)=$B29))</f>
        <v>0</v>
      </c>
      <c r="O29" s="20">
        <f ca="1">SUMPRODUCT((Tablo[Mois]=$A23)*(OFFSET(Tablo[JOUR],0,O$1)=$B29))</f>
        <v>0</v>
      </c>
      <c r="P29" s="20">
        <f ca="1">SUMPRODUCT((Tablo[Mois]=$A23)*(OFFSET(Tablo[JOUR],0,P$1)=$B29))</f>
        <v>0</v>
      </c>
      <c r="Q29" s="20">
        <f ca="1">SUMPRODUCT((Tablo[Mois]=$A23)*(OFFSET(Tablo[JOUR],0,Q$1)=$B29))</f>
        <v>0</v>
      </c>
      <c r="R29" s="20">
        <f ca="1">SUMPRODUCT((Tablo[Mois]=$A23)*(OFFSET(Tablo[JOUR],0,R$1)=$B29))</f>
        <v>0</v>
      </c>
    </row>
    <row r="30" spans="1:18" x14ac:dyDescent="0.25">
      <c r="A30" s="25"/>
      <c r="B30" s="24" t="s">
        <v>47</v>
      </c>
      <c r="C30" s="46" t="s">
        <v>38</v>
      </c>
      <c r="D30" s="20">
        <f ca="1">SUMPRODUCT((Tablo[Mois]=$A23)*(OFFSET(Tablo[JOUR],0,D$1)=$B30))</f>
        <v>0</v>
      </c>
      <c r="E30" s="20">
        <f ca="1">SUMPRODUCT((Tablo[Mois]=$A23)*(OFFSET(Tablo[JOUR],0,E$1)=$B30))</f>
        <v>0</v>
      </c>
      <c r="F30" s="20">
        <f ca="1">SUMPRODUCT((Tablo[Mois]=$A23)*(OFFSET(Tablo[JOUR],0,F$1)=$B30))</f>
        <v>0</v>
      </c>
      <c r="G30" s="20">
        <f ca="1">SUMPRODUCT((Tablo[Mois]=$A23)*(OFFSET(Tablo[JOUR],0,G$1)=$B30))</f>
        <v>0</v>
      </c>
      <c r="H30" s="20">
        <f ca="1">SUMPRODUCT((Tablo[Mois]=$A23)*(OFFSET(Tablo[JOUR],0,H$1)=$B30))</f>
        <v>0</v>
      </c>
      <c r="I30" s="20">
        <f ca="1">SUMPRODUCT((Tablo[Mois]=$A23)*(OFFSET(Tablo[JOUR],0,I$1)=$B30))</f>
        <v>0</v>
      </c>
      <c r="J30" s="20">
        <f ca="1">SUMPRODUCT((Tablo[Mois]=$A23)*(OFFSET(Tablo[JOUR],0,J$1)=$B30))</f>
        <v>0</v>
      </c>
      <c r="K30" s="20">
        <f ca="1">SUMPRODUCT((Tablo[Mois]=$A23)*(OFFSET(Tablo[JOUR],0,K$1)=$B30))</f>
        <v>0</v>
      </c>
      <c r="L30" s="20">
        <f ca="1">SUMPRODUCT((Tablo[Mois]=$A23)*(OFFSET(Tablo[JOUR],0,L$1)=$B30))</f>
        <v>0</v>
      </c>
      <c r="M30" s="20">
        <f ca="1">SUMPRODUCT((Tablo[Mois]=$A23)*(OFFSET(Tablo[JOUR],0,M$1)=$B30))</f>
        <v>0</v>
      </c>
      <c r="N30" s="20">
        <f ca="1">SUMPRODUCT((Tablo[Mois]=$A23)*(OFFSET(Tablo[JOUR],0,N$1)=$B30))</f>
        <v>0</v>
      </c>
      <c r="O30" s="20">
        <f ca="1">SUMPRODUCT((Tablo[Mois]=$A23)*(OFFSET(Tablo[JOUR],0,O$1)=$B30))</f>
        <v>0</v>
      </c>
      <c r="P30" s="20">
        <f ca="1">SUMPRODUCT((Tablo[Mois]=$A23)*(OFFSET(Tablo[JOUR],0,P$1)=$B30))</f>
        <v>0</v>
      </c>
      <c r="Q30" s="20">
        <f ca="1">SUMPRODUCT((Tablo[Mois]=$A23)*(OFFSET(Tablo[JOUR],0,Q$1)=$B30))</f>
        <v>0</v>
      </c>
      <c r="R30" s="20">
        <f ca="1">SUMPRODUCT((Tablo[Mois]=$A23)*(OFFSET(Tablo[JOUR],0,R$1)=$B30))</f>
        <v>0</v>
      </c>
    </row>
    <row r="31" spans="1:18" x14ac:dyDescent="0.25">
      <c r="A31" s="25"/>
      <c r="B31" s="48" t="s">
        <v>48</v>
      </c>
      <c r="C31" s="46" t="s">
        <v>38</v>
      </c>
      <c r="D31" s="20">
        <f ca="1">SUMPRODUCT((Tablo[Mois]=$A23)*(OFFSET(Tablo[JOUR],0,D$1)=$B31))</f>
        <v>0</v>
      </c>
      <c r="E31" s="20">
        <f ca="1">SUMPRODUCT((Tablo[Mois]=$A23)*(OFFSET(Tablo[JOUR],0,E$1)=$B31))</f>
        <v>0</v>
      </c>
      <c r="F31" s="20">
        <f ca="1">SUMPRODUCT((Tablo[Mois]=$A23)*(OFFSET(Tablo[JOUR],0,F$1)=$B31))</f>
        <v>0</v>
      </c>
      <c r="G31" s="20">
        <f ca="1">SUMPRODUCT((Tablo[Mois]=$A23)*(OFFSET(Tablo[JOUR],0,G$1)=$B31))</f>
        <v>0</v>
      </c>
      <c r="H31" s="20">
        <f ca="1">SUMPRODUCT((Tablo[Mois]=$A23)*(OFFSET(Tablo[JOUR],0,H$1)=$B31))</f>
        <v>0</v>
      </c>
      <c r="I31" s="20">
        <f ca="1">SUMPRODUCT((Tablo[Mois]=$A23)*(OFFSET(Tablo[JOUR],0,I$1)=$B31))</f>
        <v>0</v>
      </c>
      <c r="J31" s="20">
        <f ca="1">SUMPRODUCT((Tablo[Mois]=$A23)*(OFFSET(Tablo[JOUR],0,J$1)=$B31))</f>
        <v>0</v>
      </c>
      <c r="K31" s="20">
        <f ca="1">SUMPRODUCT((Tablo[Mois]=$A23)*(OFFSET(Tablo[JOUR],0,K$1)=$B31))</f>
        <v>0</v>
      </c>
      <c r="L31" s="20">
        <f ca="1">SUMPRODUCT((Tablo[Mois]=$A23)*(OFFSET(Tablo[JOUR],0,L$1)=$B31))</f>
        <v>0</v>
      </c>
      <c r="M31" s="20">
        <f ca="1">SUMPRODUCT((Tablo[Mois]=$A23)*(OFFSET(Tablo[JOUR],0,M$1)=$B31))</f>
        <v>0</v>
      </c>
      <c r="N31" s="20">
        <f ca="1">SUMPRODUCT((Tablo[Mois]=$A23)*(OFFSET(Tablo[JOUR],0,N$1)=$B31))</f>
        <v>0</v>
      </c>
      <c r="O31" s="20">
        <f ca="1">SUMPRODUCT((Tablo[Mois]=$A23)*(OFFSET(Tablo[JOUR],0,O$1)=$B31))</f>
        <v>0</v>
      </c>
      <c r="P31" s="20">
        <f ca="1">SUMPRODUCT((Tablo[Mois]=$A23)*(OFFSET(Tablo[JOUR],0,P$1)=$B31))</f>
        <v>0</v>
      </c>
      <c r="Q31" s="20">
        <f ca="1">SUMPRODUCT((Tablo[Mois]=$A23)*(OFFSET(Tablo[JOUR],0,Q$1)=$B31))</f>
        <v>0</v>
      </c>
      <c r="R31" s="20">
        <f ca="1">SUMPRODUCT((Tablo[Mois]=$A23)*(OFFSET(Tablo[JOUR],0,R$1)=$B31))</f>
        <v>0</v>
      </c>
    </row>
    <row r="32" spans="1:18" s="18" customFormat="1" ht="13" thickBot="1" x14ac:dyDescent="0.3">
      <c r="A32" s="17"/>
      <c r="B32" s="26" t="s">
        <v>32</v>
      </c>
      <c r="C32" s="18" t="s">
        <v>38</v>
      </c>
      <c r="D32" s="18">
        <f ca="1">SUMPRODUCT((Tablo[Mois]=$A23)*(OFFSET(Tablo[JOUR],0,D$1)=$B32))</f>
        <v>0</v>
      </c>
      <c r="E32" s="18">
        <f ca="1">SUMPRODUCT((Tablo[Mois]=$A23)*(OFFSET(Tablo[JOUR],0,E$1)=$B32))</f>
        <v>0</v>
      </c>
      <c r="F32" s="18">
        <f ca="1">SUMPRODUCT((Tablo[Mois]=$A23)*(OFFSET(Tablo[JOUR],0,F$1)=$B32))</f>
        <v>0</v>
      </c>
      <c r="G32" s="18">
        <f ca="1">SUMPRODUCT((Tablo[Mois]=$A23)*(OFFSET(Tablo[JOUR],0,G$1)=$B32))</f>
        <v>0</v>
      </c>
      <c r="H32" s="18">
        <f ca="1">SUMPRODUCT((Tablo[Mois]=$A23)*(OFFSET(Tablo[JOUR],0,H$1)=$B32))</f>
        <v>0</v>
      </c>
      <c r="I32" s="18">
        <f ca="1">SUMPRODUCT((Tablo[Mois]=$A23)*(OFFSET(Tablo[JOUR],0,I$1)=$B32))</f>
        <v>0</v>
      </c>
      <c r="J32" s="18">
        <f ca="1">SUMPRODUCT((Tablo[Mois]=$A23)*(OFFSET(Tablo[JOUR],0,J$1)=$B32))</f>
        <v>0</v>
      </c>
      <c r="K32" s="18">
        <f ca="1">SUMPRODUCT((Tablo[Mois]=$A23)*(OFFSET(Tablo[JOUR],0,K$1)=$B32))</f>
        <v>0</v>
      </c>
      <c r="L32" s="18">
        <f ca="1">SUMPRODUCT((Tablo[Mois]=$A23)*(OFFSET(Tablo[JOUR],0,L$1)=$B32))</f>
        <v>0</v>
      </c>
      <c r="M32" s="18">
        <f ca="1">SUMPRODUCT((Tablo[Mois]=$A23)*(OFFSET(Tablo[JOUR],0,M$1)=$B32))</f>
        <v>0</v>
      </c>
      <c r="N32" s="18">
        <f ca="1">SUMPRODUCT((Tablo[Mois]=$A23)*(OFFSET(Tablo[JOUR],0,N$1)=$B32))</f>
        <v>0</v>
      </c>
      <c r="O32" s="18">
        <f ca="1">SUMPRODUCT((Tablo[Mois]=$A23)*(OFFSET(Tablo[JOUR],0,O$1)=$B32))</f>
        <v>0</v>
      </c>
      <c r="P32" s="18">
        <f ca="1">SUMPRODUCT((Tablo[Mois]=$A23)*(OFFSET(Tablo[JOUR],0,P$1)=$B32))</f>
        <v>0</v>
      </c>
      <c r="Q32" s="18">
        <f ca="1">SUMPRODUCT((Tablo[Mois]=$A23)*(OFFSET(Tablo[JOUR],0,Q$1)=$B32))</f>
        <v>0</v>
      </c>
      <c r="R32" s="18">
        <f ca="1">SUMPRODUCT((Tablo[Mois]=$A23)*(OFFSET(Tablo[JOUR],0,R$1)=$B32))</f>
        <v>0</v>
      </c>
    </row>
    <row r="33" spans="1:18" s="16" customFormat="1" ht="13" x14ac:dyDescent="0.3">
      <c r="A33" s="19">
        <f>EOMONTH(A23+1,0)</f>
        <v>42855</v>
      </c>
      <c r="B33" s="16" t="s">
        <v>17</v>
      </c>
      <c r="C33" s="16" t="s">
        <v>37</v>
      </c>
      <c r="D33" s="27">
        <f ca="1">SUMPRODUCT((Tablo[Mois]=$A33)*(Tablo[JOUR]=$B33),(OFFSET(Tablo[JOUR],0,D$1)))</f>
        <v>0</v>
      </c>
      <c r="E33" s="27">
        <f ca="1">SUMPRODUCT((Tablo[Mois]=$A33)*(Tablo[JOUR]=$B33),(OFFSET(Tablo[JOUR],0,E$1)))</f>
        <v>0</v>
      </c>
      <c r="F33" s="27">
        <f ca="1">SUMPRODUCT((Tablo[Mois]=$A33)*(Tablo[JOUR]=$B33),(OFFSET(Tablo[JOUR],0,F$1)))</f>
        <v>0</v>
      </c>
      <c r="G33" s="27">
        <f ca="1">SUMPRODUCT((Tablo[Mois]=$A33)*(Tablo[JOUR]=$B33),(OFFSET(Tablo[JOUR],0,G$1)))</f>
        <v>0</v>
      </c>
      <c r="H33" s="27">
        <f ca="1">SUMPRODUCT((Tablo[Mois]=$A33)*(Tablo[JOUR]=$B33),(OFFSET(Tablo[JOUR],0,H$1)))</f>
        <v>0</v>
      </c>
      <c r="I33" s="27">
        <f ca="1">SUMPRODUCT((Tablo[Mois]=$A33)*(Tablo[JOUR]=$B33),(OFFSET(Tablo[JOUR],0,I$1)))</f>
        <v>0</v>
      </c>
      <c r="J33" s="27">
        <f ca="1">SUMPRODUCT((Tablo[Mois]=$A33)*(Tablo[JOUR]=$B33),(OFFSET(Tablo[JOUR],0,J$1)))</f>
        <v>0</v>
      </c>
      <c r="K33" s="27">
        <f ca="1">SUMPRODUCT((Tablo[Mois]=$A33)*(Tablo[JOUR]=$B33),(OFFSET(Tablo[JOUR],0,K$1)))</f>
        <v>0</v>
      </c>
      <c r="L33" s="27">
        <f ca="1">SUMPRODUCT((Tablo[Mois]=$A33)*(Tablo[JOUR]=$B33),(OFFSET(Tablo[JOUR],0,L$1)))</f>
        <v>0</v>
      </c>
      <c r="M33" s="27">
        <f ca="1">SUMPRODUCT((Tablo[Mois]=$A33)*(Tablo[JOUR]=$B33),(OFFSET(Tablo[JOUR],0,M$1)))</f>
        <v>0</v>
      </c>
      <c r="N33" s="27">
        <f ca="1">SUMPRODUCT((Tablo[Mois]=$A33)*(Tablo[JOUR]=$B33),(OFFSET(Tablo[JOUR],0,N$1)))</f>
        <v>0</v>
      </c>
      <c r="O33" s="27">
        <f ca="1">SUMPRODUCT((Tablo[Mois]=$A33)*(Tablo[JOUR]=$B33),(OFFSET(Tablo[JOUR],0,O$1)))</f>
        <v>0</v>
      </c>
      <c r="P33" s="27">
        <f ca="1">SUMPRODUCT((Tablo[Mois]=$A33)*(Tablo[JOUR]=$B33),(OFFSET(Tablo[JOUR],0,P$1)))</f>
        <v>0</v>
      </c>
      <c r="Q33" s="27">
        <f ca="1">SUMPRODUCT((Tablo[Mois]=$A33)*(Tablo[JOUR]=$B33),(OFFSET(Tablo[JOUR],0,Q$1)))</f>
        <v>0</v>
      </c>
      <c r="R33" s="27">
        <f ca="1">SUMPRODUCT((Tablo[Mois]=$A33)*(Tablo[JOUR]=$B33),(OFFSET(Tablo[JOUR],0,R$1)))</f>
        <v>0</v>
      </c>
    </row>
    <row r="34" spans="1:18" ht="13" x14ac:dyDescent="0.3">
      <c r="A34" s="25"/>
      <c r="B34" s="20" t="s">
        <v>18</v>
      </c>
      <c r="C34" s="20" t="s">
        <v>37</v>
      </c>
      <c r="D34" s="28">
        <f ca="1">SUMPRODUCT((Tablo[Mois]=$A33)*(Tablo[JOUR]=$B34),(OFFSET(Tablo[JOUR],0,D$1)))</f>
        <v>0</v>
      </c>
      <c r="E34" s="28">
        <f ca="1">SUMPRODUCT((Tablo[Mois]=$A33)*(Tablo[JOUR]=$B34),(OFFSET(Tablo[JOUR],0,E$1)))</f>
        <v>0</v>
      </c>
      <c r="F34" s="28">
        <f ca="1">SUMPRODUCT((Tablo[Mois]=$A33)*(Tablo[JOUR]=$B34),(OFFSET(Tablo[JOUR],0,F$1)))</f>
        <v>0</v>
      </c>
      <c r="G34" s="28">
        <f ca="1">SUMPRODUCT((Tablo[Mois]=$A33)*(Tablo[JOUR]=$B34),(OFFSET(Tablo[JOUR],0,G$1)))</f>
        <v>0</v>
      </c>
      <c r="H34" s="28">
        <f ca="1">SUMPRODUCT((Tablo[Mois]=$A33)*(Tablo[JOUR]=$B34),(OFFSET(Tablo[JOUR],0,H$1)))</f>
        <v>0</v>
      </c>
      <c r="I34" s="28">
        <f ca="1">SUMPRODUCT((Tablo[Mois]=$A33)*(Tablo[JOUR]=$B34),(OFFSET(Tablo[JOUR],0,I$1)))</f>
        <v>0</v>
      </c>
      <c r="J34" s="28">
        <f ca="1">SUMPRODUCT((Tablo[Mois]=$A33)*(Tablo[JOUR]=$B34),(OFFSET(Tablo[JOUR],0,J$1)))</f>
        <v>0</v>
      </c>
      <c r="K34" s="28">
        <f ca="1">SUMPRODUCT((Tablo[Mois]=$A33)*(Tablo[JOUR]=$B34),(OFFSET(Tablo[JOUR],0,K$1)))</f>
        <v>0</v>
      </c>
      <c r="L34" s="28">
        <f ca="1">SUMPRODUCT((Tablo[Mois]=$A33)*(Tablo[JOUR]=$B34),(OFFSET(Tablo[JOUR],0,L$1)))</f>
        <v>0</v>
      </c>
      <c r="M34" s="28">
        <f ca="1">SUMPRODUCT((Tablo[Mois]=$A33)*(Tablo[JOUR]=$B34),(OFFSET(Tablo[JOUR],0,M$1)))</f>
        <v>0</v>
      </c>
      <c r="N34" s="28">
        <f ca="1">SUMPRODUCT((Tablo[Mois]=$A33)*(Tablo[JOUR]=$B34),(OFFSET(Tablo[JOUR],0,N$1)))</f>
        <v>0</v>
      </c>
      <c r="O34" s="28">
        <f ca="1">SUMPRODUCT((Tablo[Mois]=$A33)*(Tablo[JOUR]=$B34),(OFFSET(Tablo[JOUR],0,O$1)))</f>
        <v>0</v>
      </c>
      <c r="P34" s="28">
        <f ca="1">SUMPRODUCT((Tablo[Mois]=$A33)*(Tablo[JOUR]=$B34),(OFFSET(Tablo[JOUR],0,P$1)))</f>
        <v>0</v>
      </c>
      <c r="Q34" s="28">
        <f ca="1">SUMPRODUCT((Tablo[Mois]=$A33)*(Tablo[JOUR]=$B34),(OFFSET(Tablo[JOUR],0,Q$1)))</f>
        <v>0</v>
      </c>
      <c r="R34" s="28">
        <f ca="1">SUMPRODUCT((Tablo[Mois]=$A33)*(Tablo[JOUR]=$B34),(OFFSET(Tablo[JOUR],0,R$1)))</f>
        <v>0</v>
      </c>
    </row>
    <row r="35" spans="1:18" s="31" customFormat="1" x14ac:dyDescent="0.25">
      <c r="A35" s="30"/>
      <c r="B35" s="31" t="s">
        <v>39</v>
      </c>
      <c r="C35" s="32" t="s">
        <v>38</v>
      </c>
      <c r="D35" s="31">
        <f ca="1">SUMPRODUCT((Tablo[Mois]=$A33)*(ISNUMBER(Tablo[JOUR]))*(OFFSET(Tablo[JOUR],0,D$1)&lt;7)*(OFFSET(Tablo[JOUR],0,D$1)&lt;&gt;""))</f>
        <v>0</v>
      </c>
      <c r="E35" s="31">
        <f ca="1">SUMPRODUCT((Tablo[Mois]=$A33)*(ISNUMBER(Tablo[JOUR]))*(OFFSET(Tablo[JOUR],0,E$1)&lt;7)*(OFFSET(Tablo[JOUR],0,E$1)&lt;&gt;""))</f>
        <v>0</v>
      </c>
      <c r="F35" s="31">
        <f ca="1">SUMPRODUCT((Tablo[Mois]=$A33)*(ISNUMBER(Tablo[JOUR]))*(OFFSET(Tablo[JOUR],0,F$1)&lt;7)*(OFFSET(Tablo[JOUR],0,F$1)&lt;&gt;""))</f>
        <v>0</v>
      </c>
      <c r="G35" s="31">
        <f ca="1">SUMPRODUCT((Tablo[Mois]=$A33)*(ISNUMBER(Tablo[JOUR]))*(OFFSET(Tablo[JOUR],0,G$1)&lt;7)*(OFFSET(Tablo[JOUR],0,G$1)&lt;&gt;""))</f>
        <v>0</v>
      </c>
      <c r="H35" s="31">
        <f ca="1">SUMPRODUCT((Tablo[Mois]=$A33)*(ISNUMBER(Tablo[JOUR]))*(OFFSET(Tablo[JOUR],0,H$1)&lt;7)*(OFFSET(Tablo[JOUR],0,H$1)&lt;&gt;""))</f>
        <v>0</v>
      </c>
      <c r="I35" s="31">
        <f ca="1">SUMPRODUCT((Tablo[Mois]=$A33)*(ISNUMBER(Tablo[JOUR]))*(OFFSET(Tablo[JOUR],0,I$1)&lt;7)*(OFFSET(Tablo[JOUR],0,I$1)&lt;&gt;""))</f>
        <v>0</v>
      </c>
      <c r="J35" s="31">
        <f ca="1">SUMPRODUCT((Tablo[Mois]=$A33)*(ISNUMBER(Tablo[JOUR]))*(OFFSET(Tablo[JOUR],0,J$1)&lt;7)*(OFFSET(Tablo[JOUR],0,J$1)&lt;&gt;""))</f>
        <v>0</v>
      </c>
      <c r="K35" s="31">
        <f ca="1">SUMPRODUCT((Tablo[Mois]=$A33)*(ISNUMBER(Tablo[JOUR]))*(OFFSET(Tablo[JOUR],0,K$1)&lt;7)*(OFFSET(Tablo[JOUR],0,K$1)&lt;&gt;""))</f>
        <v>0</v>
      </c>
      <c r="L35" s="31">
        <f ca="1">SUMPRODUCT((Tablo[Mois]=$A33)*(ISNUMBER(Tablo[JOUR]))*(OFFSET(Tablo[JOUR],0,L$1)&lt;7)*(OFFSET(Tablo[JOUR],0,L$1)&lt;&gt;""))</f>
        <v>0</v>
      </c>
      <c r="M35" s="31">
        <f ca="1">SUMPRODUCT((Tablo[Mois]=$A33)*(ISNUMBER(Tablo[JOUR]))*(OFFSET(Tablo[JOUR],0,M$1)&lt;7)*(OFFSET(Tablo[JOUR],0,M$1)&lt;&gt;""))</f>
        <v>0</v>
      </c>
      <c r="N35" s="31">
        <f ca="1">SUMPRODUCT((Tablo[Mois]=$A33)*(ISNUMBER(Tablo[JOUR]))*(OFFSET(Tablo[JOUR],0,N$1)&lt;7)*(OFFSET(Tablo[JOUR],0,N$1)&lt;&gt;""))</f>
        <v>0</v>
      </c>
      <c r="O35" s="31">
        <f ca="1">SUMPRODUCT((Tablo[Mois]=$A33)*(ISNUMBER(Tablo[JOUR]))*(OFFSET(Tablo[JOUR],0,O$1)&lt;7)*(OFFSET(Tablo[JOUR],0,O$1)&lt;&gt;""))</f>
        <v>0</v>
      </c>
      <c r="P35" s="31">
        <f ca="1">SUMPRODUCT((Tablo[Mois]=$A33)*(ISNUMBER(Tablo[JOUR]))*(OFFSET(Tablo[JOUR],0,P$1)&lt;7)*(OFFSET(Tablo[JOUR],0,P$1)&lt;&gt;""))</f>
        <v>0</v>
      </c>
      <c r="Q35" s="31">
        <f ca="1">SUMPRODUCT((Tablo[Mois]=$A33)*(ISNUMBER(Tablo[JOUR]))*(OFFSET(Tablo[JOUR],0,Q$1)&lt;7)*(OFFSET(Tablo[JOUR],0,Q$1)&lt;&gt;""))</f>
        <v>0</v>
      </c>
      <c r="R35" s="31">
        <f ca="1">SUMPRODUCT((Tablo[Mois]=$A33)*(ISNUMBER(Tablo[JOUR]))*(OFFSET(Tablo[JOUR],0,R$1)&lt;7)*(OFFSET(Tablo[JOUR],0,R$1)&lt;&gt;""))</f>
        <v>0</v>
      </c>
    </row>
    <row r="36" spans="1:18" x14ac:dyDescent="0.25">
      <c r="A36" s="25"/>
      <c r="B36" s="22" t="s">
        <v>19</v>
      </c>
      <c r="C36" s="20" t="s">
        <v>38</v>
      </c>
      <c r="D36" s="20">
        <f>SUMPRODUCT((Tablo[Mois]=$A33)*(COUNTIF(JF,Tablo[JOUR])))</f>
        <v>1</v>
      </c>
      <c r="E36" s="20">
        <f>SUMPRODUCT((Tablo[Mois]=$A33)*(COUNTIF(JF,Tablo[JOUR])))</f>
        <v>1</v>
      </c>
      <c r="F36" s="20">
        <f>SUMPRODUCT((Tablo[Mois]=$A33)*(COUNTIF(JF,Tablo[JOUR])))</f>
        <v>1</v>
      </c>
      <c r="G36" s="20">
        <f>SUMPRODUCT((Tablo[Mois]=$A33)*(COUNTIF(JF,Tablo[JOUR])))</f>
        <v>1</v>
      </c>
      <c r="H36" s="20">
        <f>SUMPRODUCT((Tablo[Mois]=$A33)*(COUNTIF(JF,Tablo[JOUR])))</f>
        <v>1</v>
      </c>
      <c r="I36" s="20">
        <f>SUMPRODUCT((Tablo[Mois]=$A33)*(COUNTIF(JF,Tablo[JOUR])))</f>
        <v>1</v>
      </c>
      <c r="J36" s="20">
        <f>SUMPRODUCT((Tablo[Mois]=$A33)*(COUNTIF(JF,Tablo[JOUR])))</f>
        <v>1</v>
      </c>
      <c r="K36" s="20">
        <f>SUMPRODUCT((Tablo[Mois]=$A33)*(COUNTIF(JF,Tablo[JOUR])))</f>
        <v>1</v>
      </c>
      <c r="L36" s="20">
        <f>SUMPRODUCT((Tablo[Mois]=$A33)*(COUNTIF(JF,Tablo[JOUR])))</f>
        <v>1</v>
      </c>
      <c r="M36" s="20">
        <f>SUMPRODUCT((Tablo[Mois]=$A33)*(COUNTIF(JF,Tablo[JOUR])))</f>
        <v>1</v>
      </c>
      <c r="N36" s="20">
        <f>SUMPRODUCT((Tablo[Mois]=$A33)*(COUNTIF(JF,Tablo[JOUR])))</f>
        <v>1</v>
      </c>
      <c r="O36" s="20">
        <f>SUMPRODUCT((Tablo[Mois]=$A33)*(COUNTIF(JF,Tablo[JOUR])))</f>
        <v>1</v>
      </c>
      <c r="P36" s="20">
        <f>SUMPRODUCT((Tablo[Mois]=$A33)*(COUNTIF(JF,Tablo[JOUR])))</f>
        <v>1</v>
      </c>
      <c r="Q36" s="20">
        <f>SUMPRODUCT((Tablo[Mois]=$A33)*(COUNTIF(JF,Tablo[JOUR])))</f>
        <v>1</v>
      </c>
      <c r="R36" s="20">
        <f>SUMPRODUCT((Tablo[Mois]=$A33)*(COUNTIF(JF,Tablo[JOUR])))</f>
        <v>1</v>
      </c>
    </row>
    <row r="37" spans="1:18" x14ac:dyDescent="0.25">
      <c r="A37" s="25"/>
      <c r="B37" s="23" t="s">
        <v>34</v>
      </c>
      <c r="C37" s="20" t="s">
        <v>38</v>
      </c>
      <c r="D37" s="20">
        <f ca="1">SUMPRODUCT((Tablo[Mois]=$A33)*(OFFSET(Tablo[JOUR],0,D$1)=$B37))</f>
        <v>0</v>
      </c>
      <c r="E37" s="20">
        <f ca="1">SUMPRODUCT((Tablo[Mois]=$A33)*(OFFSET(Tablo[JOUR],0,E$1)=$B37))</f>
        <v>0</v>
      </c>
      <c r="F37" s="20">
        <f ca="1">SUMPRODUCT((Tablo[Mois]=$A33)*(OFFSET(Tablo[JOUR],0,F$1)=$B37))</f>
        <v>0</v>
      </c>
      <c r="G37" s="20">
        <f ca="1">SUMPRODUCT((Tablo[Mois]=$A33)*(OFFSET(Tablo[JOUR],0,G$1)=$B37))</f>
        <v>0</v>
      </c>
      <c r="H37" s="20">
        <f ca="1">SUMPRODUCT((Tablo[Mois]=$A33)*(OFFSET(Tablo[JOUR],0,H$1)=$B37))</f>
        <v>0</v>
      </c>
      <c r="I37" s="20">
        <f ca="1">SUMPRODUCT((Tablo[Mois]=$A33)*(OFFSET(Tablo[JOUR],0,I$1)=$B37))</f>
        <v>0</v>
      </c>
      <c r="J37" s="20">
        <f ca="1">SUMPRODUCT((Tablo[Mois]=$A33)*(OFFSET(Tablo[JOUR],0,J$1)=$B37))</f>
        <v>0</v>
      </c>
      <c r="K37" s="20">
        <f ca="1">SUMPRODUCT((Tablo[Mois]=$A33)*(OFFSET(Tablo[JOUR],0,K$1)=$B37))</f>
        <v>0</v>
      </c>
      <c r="L37" s="20">
        <f ca="1">SUMPRODUCT((Tablo[Mois]=$A33)*(OFFSET(Tablo[JOUR],0,L$1)=$B37))</f>
        <v>0</v>
      </c>
      <c r="M37" s="20">
        <f ca="1">SUMPRODUCT((Tablo[Mois]=$A33)*(OFFSET(Tablo[JOUR],0,M$1)=$B37))</f>
        <v>0</v>
      </c>
      <c r="N37" s="20">
        <f ca="1">SUMPRODUCT((Tablo[Mois]=$A33)*(OFFSET(Tablo[JOUR],0,N$1)=$B37))</f>
        <v>0</v>
      </c>
      <c r="O37" s="20">
        <f ca="1">SUMPRODUCT((Tablo[Mois]=$A33)*(OFFSET(Tablo[JOUR],0,O$1)=$B37))</f>
        <v>0</v>
      </c>
      <c r="P37" s="20">
        <f ca="1">SUMPRODUCT((Tablo[Mois]=$A33)*(OFFSET(Tablo[JOUR],0,P$1)=$B37))</f>
        <v>0</v>
      </c>
      <c r="Q37" s="20">
        <f ca="1">SUMPRODUCT((Tablo[Mois]=$A33)*(OFFSET(Tablo[JOUR],0,Q$1)=$B37))</f>
        <v>0</v>
      </c>
      <c r="R37" s="20">
        <f ca="1">SUMPRODUCT((Tablo[Mois]=$A33)*(OFFSET(Tablo[JOUR],0,R$1)=$B37))</f>
        <v>0</v>
      </c>
    </row>
    <row r="38" spans="1:18" x14ac:dyDescent="0.25">
      <c r="A38" s="25"/>
      <c r="B38" s="24" t="s">
        <v>33</v>
      </c>
      <c r="C38" s="20" t="s">
        <v>38</v>
      </c>
      <c r="D38" s="20">
        <f ca="1">SUMPRODUCT((Tablo[Mois]=$A33)*(OFFSET(Tablo[JOUR],0,D$1)=$B38))</f>
        <v>0</v>
      </c>
      <c r="E38" s="20">
        <f ca="1">SUMPRODUCT((Tablo[Mois]=$A33)*(OFFSET(Tablo[JOUR],0,E$1)=$B38))</f>
        <v>0</v>
      </c>
      <c r="F38" s="20">
        <f ca="1">SUMPRODUCT((Tablo[Mois]=$A33)*(OFFSET(Tablo[JOUR],0,F$1)=$B38))</f>
        <v>0</v>
      </c>
      <c r="G38" s="20">
        <f ca="1">SUMPRODUCT((Tablo[Mois]=$A33)*(OFFSET(Tablo[JOUR],0,G$1)=$B38))</f>
        <v>0</v>
      </c>
      <c r="H38" s="20">
        <f ca="1">SUMPRODUCT((Tablo[Mois]=$A33)*(OFFSET(Tablo[JOUR],0,H$1)=$B38))</f>
        <v>0</v>
      </c>
      <c r="I38" s="20">
        <f ca="1">SUMPRODUCT((Tablo[Mois]=$A33)*(OFFSET(Tablo[JOUR],0,I$1)=$B38))</f>
        <v>0</v>
      </c>
      <c r="J38" s="20">
        <f ca="1">SUMPRODUCT((Tablo[Mois]=$A33)*(OFFSET(Tablo[JOUR],0,J$1)=$B38))</f>
        <v>0</v>
      </c>
      <c r="K38" s="20">
        <f ca="1">SUMPRODUCT((Tablo[Mois]=$A33)*(OFFSET(Tablo[JOUR],0,K$1)=$B38))</f>
        <v>0</v>
      </c>
      <c r="L38" s="20">
        <f ca="1">SUMPRODUCT((Tablo[Mois]=$A33)*(OFFSET(Tablo[JOUR],0,L$1)=$B38))</f>
        <v>0</v>
      </c>
      <c r="M38" s="20">
        <f ca="1">SUMPRODUCT((Tablo[Mois]=$A33)*(OFFSET(Tablo[JOUR],0,M$1)=$B38))</f>
        <v>0</v>
      </c>
      <c r="N38" s="20">
        <f ca="1">SUMPRODUCT((Tablo[Mois]=$A33)*(OFFSET(Tablo[JOUR],0,N$1)=$B38))</f>
        <v>0</v>
      </c>
      <c r="O38" s="20">
        <f ca="1">SUMPRODUCT((Tablo[Mois]=$A33)*(OFFSET(Tablo[JOUR],0,O$1)=$B38))</f>
        <v>0</v>
      </c>
      <c r="P38" s="20">
        <f ca="1">SUMPRODUCT((Tablo[Mois]=$A33)*(OFFSET(Tablo[JOUR],0,P$1)=$B38))</f>
        <v>0</v>
      </c>
      <c r="Q38" s="20">
        <f ca="1">SUMPRODUCT((Tablo[Mois]=$A33)*(OFFSET(Tablo[JOUR],0,Q$1)=$B38))</f>
        <v>0</v>
      </c>
      <c r="R38" s="20">
        <f ca="1">SUMPRODUCT((Tablo[Mois]=$A33)*(OFFSET(Tablo[JOUR],0,R$1)=$B38))</f>
        <v>0</v>
      </c>
    </row>
    <row r="39" spans="1:18" x14ac:dyDescent="0.25">
      <c r="A39" s="25"/>
      <c r="B39" s="47" t="s">
        <v>46</v>
      </c>
      <c r="C39" s="46" t="s">
        <v>38</v>
      </c>
      <c r="D39" s="20">
        <f ca="1">SUMPRODUCT((Tablo[Mois]=$A33)*(OFFSET(Tablo[JOUR],0,D$1)=$B39))</f>
        <v>0</v>
      </c>
      <c r="E39" s="20">
        <f ca="1">SUMPRODUCT((Tablo[Mois]=$A33)*(OFFSET(Tablo[JOUR],0,E$1)=$B39))</f>
        <v>0</v>
      </c>
      <c r="F39" s="20">
        <f ca="1">SUMPRODUCT((Tablo[Mois]=$A33)*(OFFSET(Tablo[JOUR],0,F$1)=$B39))</f>
        <v>0</v>
      </c>
      <c r="G39" s="20">
        <f ca="1">SUMPRODUCT((Tablo[Mois]=$A33)*(OFFSET(Tablo[JOUR],0,G$1)=$B39))</f>
        <v>0</v>
      </c>
      <c r="H39" s="20">
        <f ca="1">SUMPRODUCT((Tablo[Mois]=$A33)*(OFFSET(Tablo[JOUR],0,H$1)=$B39))</f>
        <v>0</v>
      </c>
      <c r="I39" s="20">
        <f ca="1">SUMPRODUCT((Tablo[Mois]=$A33)*(OFFSET(Tablo[JOUR],0,I$1)=$B39))</f>
        <v>0</v>
      </c>
      <c r="J39" s="20">
        <f ca="1">SUMPRODUCT((Tablo[Mois]=$A33)*(OFFSET(Tablo[JOUR],0,J$1)=$B39))</f>
        <v>0</v>
      </c>
      <c r="K39" s="20">
        <f ca="1">SUMPRODUCT((Tablo[Mois]=$A33)*(OFFSET(Tablo[JOUR],0,K$1)=$B39))</f>
        <v>0</v>
      </c>
      <c r="L39" s="20">
        <f ca="1">SUMPRODUCT((Tablo[Mois]=$A33)*(OFFSET(Tablo[JOUR],0,L$1)=$B39))</f>
        <v>0</v>
      </c>
      <c r="M39" s="20">
        <f ca="1">SUMPRODUCT((Tablo[Mois]=$A33)*(OFFSET(Tablo[JOUR],0,M$1)=$B39))</f>
        <v>0</v>
      </c>
      <c r="N39" s="20">
        <f ca="1">SUMPRODUCT((Tablo[Mois]=$A33)*(OFFSET(Tablo[JOUR],0,N$1)=$B39))</f>
        <v>0</v>
      </c>
      <c r="O39" s="20">
        <f ca="1">SUMPRODUCT((Tablo[Mois]=$A33)*(OFFSET(Tablo[JOUR],0,O$1)=$B39))</f>
        <v>0</v>
      </c>
      <c r="P39" s="20">
        <f ca="1">SUMPRODUCT((Tablo[Mois]=$A33)*(OFFSET(Tablo[JOUR],0,P$1)=$B39))</f>
        <v>0</v>
      </c>
      <c r="Q39" s="20">
        <f ca="1">SUMPRODUCT((Tablo[Mois]=$A33)*(OFFSET(Tablo[JOUR],0,Q$1)=$B39))</f>
        <v>0</v>
      </c>
      <c r="R39" s="20">
        <f ca="1">SUMPRODUCT((Tablo[Mois]=$A33)*(OFFSET(Tablo[JOUR],0,R$1)=$B39))</f>
        <v>0</v>
      </c>
    </row>
    <row r="40" spans="1:18" x14ac:dyDescent="0.25">
      <c r="A40" s="25"/>
      <c r="B40" s="24" t="s">
        <v>47</v>
      </c>
      <c r="C40" s="46" t="s">
        <v>38</v>
      </c>
      <c r="D40" s="20">
        <f ca="1">SUMPRODUCT((Tablo[Mois]=$A33)*(OFFSET(Tablo[JOUR],0,D$1)=$B40))</f>
        <v>0</v>
      </c>
      <c r="E40" s="20">
        <f ca="1">SUMPRODUCT((Tablo[Mois]=$A33)*(OFFSET(Tablo[JOUR],0,E$1)=$B40))</f>
        <v>0</v>
      </c>
      <c r="F40" s="20">
        <f ca="1">SUMPRODUCT((Tablo[Mois]=$A33)*(OFFSET(Tablo[JOUR],0,F$1)=$B40))</f>
        <v>0</v>
      </c>
      <c r="G40" s="20">
        <f ca="1">SUMPRODUCT((Tablo[Mois]=$A33)*(OFFSET(Tablo[JOUR],0,G$1)=$B40))</f>
        <v>0</v>
      </c>
      <c r="H40" s="20">
        <f ca="1">SUMPRODUCT((Tablo[Mois]=$A33)*(OFFSET(Tablo[JOUR],0,H$1)=$B40))</f>
        <v>0</v>
      </c>
      <c r="I40" s="20">
        <f ca="1">SUMPRODUCT((Tablo[Mois]=$A33)*(OFFSET(Tablo[JOUR],0,I$1)=$B40))</f>
        <v>0</v>
      </c>
      <c r="J40" s="20">
        <f ca="1">SUMPRODUCT((Tablo[Mois]=$A33)*(OFFSET(Tablo[JOUR],0,J$1)=$B40))</f>
        <v>0</v>
      </c>
      <c r="K40" s="20">
        <f ca="1">SUMPRODUCT((Tablo[Mois]=$A33)*(OFFSET(Tablo[JOUR],0,K$1)=$B40))</f>
        <v>0</v>
      </c>
      <c r="L40" s="20">
        <f ca="1">SUMPRODUCT((Tablo[Mois]=$A33)*(OFFSET(Tablo[JOUR],0,L$1)=$B40))</f>
        <v>0</v>
      </c>
      <c r="M40" s="20">
        <f ca="1">SUMPRODUCT((Tablo[Mois]=$A33)*(OFFSET(Tablo[JOUR],0,M$1)=$B40))</f>
        <v>0</v>
      </c>
      <c r="N40" s="20">
        <f ca="1">SUMPRODUCT((Tablo[Mois]=$A33)*(OFFSET(Tablo[JOUR],0,N$1)=$B40))</f>
        <v>0</v>
      </c>
      <c r="O40" s="20">
        <f ca="1">SUMPRODUCT((Tablo[Mois]=$A33)*(OFFSET(Tablo[JOUR],0,O$1)=$B40))</f>
        <v>0</v>
      </c>
      <c r="P40" s="20">
        <f ca="1">SUMPRODUCT((Tablo[Mois]=$A33)*(OFFSET(Tablo[JOUR],0,P$1)=$B40))</f>
        <v>0</v>
      </c>
      <c r="Q40" s="20">
        <f ca="1">SUMPRODUCT((Tablo[Mois]=$A33)*(OFFSET(Tablo[JOUR],0,Q$1)=$B40))</f>
        <v>0</v>
      </c>
      <c r="R40" s="20">
        <f ca="1">SUMPRODUCT((Tablo[Mois]=$A33)*(OFFSET(Tablo[JOUR],0,R$1)=$B40))</f>
        <v>0</v>
      </c>
    </row>
    <row r="41" spans="1:18" x14ac:dyDescent="0.25">
      <c r="A41" s="25"/>
      <c r="B41" s="48" t="s">
        <v>48</v>
      </c>
      <c r="C41" s="46" t="s">
        <v>38</v>
      </c>
      <c r="D41" s="20">
        <f ca="1">SUMPRODUCT((Tablo[Mois]=$A33)*(OFFSET(Tablo[JOUR],0,D$1)=$B41))</f>
        <v>0</v>
      </c>
      <c r="E41" s="20">
        <f ca="1">SUMPRODUCT((Tablo[Mois]=$A33)*(OFFSET(Tablo[JOUR],0,E$1)=$B41))</f>
        <v>0</v>
      </c>
      <c r="F41" s="20">
        <f ca="1">SUMPRODUCT((Tablo[Mois]=$A33)*(OFFSET(Tablo[JOUR],0,F$1)=$B41))</f>
        <v>0</v>
      </c>
      <c r="G41" s="20">
        <f ca="1">SUMPRODUCT((Tablo[Mois]=$A33)*(OFFSET(Tablo[JOUR],0,G$1)=$B41))</f>
        <v>0</v>
      </c>
      <c r="H41" s="20">
        <f ca="1">SUMPRODUCT((Tablo[Mois]=$A33)*(OFFSET(Tablo[JOUR],0,H$1)=$B41))</f>
        <v>0</v>
      </c>
      <c r="I41" s="20">
        <f ca="1">SUMPRODUCT((Tablo[Mois]=$A33)*(OFFSET(Tablo[JOUR],0,I$1)=$B41))</f>
        <v>0</v>
      </c>
      <c r="J41" s="20">
        <f ca="1">SUMPRODUCT((Tablo[Mois]=$A33)*(OFFSET(Tablo[JOUR],0,J$1)=$B41))</f>
        <v>0</v>
      </c>
      <c r="K41" s="20">
        <f ca="1">SUMPRODUCT((Tablo[Mois]=$A33)*(OFFSET(Tablo[JOUR],0,K$1)=$B41))</f>
        <v>0</v>
      </c>
      <c r="L41" s="20">
        <f ca="1">SUMPRODUCT((Tablo[Mois]=$A33)*(OFFSET(Tablo[JOUR],0,L$1)=$B41))</f>
        <v>0</v>
      </c>
      <c r="M41" s="20">
        <f ca="1">SUMPRODUCT((Tablo[Mois]=$A33)*(OFFSET(Tablo[JOUR],0,M$1)=$B41))</f>
        <v>0</v>
      </c>
      <c r="N41" s="20">
        <f ca="1">SUMPRODUCT((Tablo[Mois]=$A33)*(OFFSET(Tablo[JOUR],0,N$1)=$B41))</f>
        <v>0</v>
      </c>
      <c r="O41" s="20">
        <f ca="1">SUMPRODUCT((Tablo[Mois]=$A33)*(OFFSET(Tablo[JOUR],0,O$1)=$B41))</f>
        <v>0</v>
      </c>
      <c r="P41" s="20">
        <f ca="1">SUMPRODUCT((Tablo[Mois]=$A33)*(OFFSET(Tablo[JOUR],0,P$1)=$B41))</f>
        <v>0</v>
      </c>
      <c r="Q41" s="20">
        <f ca="1">SUMPRODUCT((Tablo[Mois]=$A33)*(OFFSET(Tablo[JOUR],0,Q$1)=$B41))</f>
        <v>0</v>
      </c>
      <c r="R41" s="20">
        <f ca="1">SUMPRODUCT((Tablo[Mois]=$A33)*(OFFSET(Tablo[JOUR],0,R$1)=$B41))</f>
        <v>0</v>
      </c>
    </row>
    <row r="42" spans="1:18" s="18" customFormat="1" ht="13" thickBot="1" x14ac:dyDescent="0.3">
      <c r="A42" s="17"/>
      <c r="B42" s="26" t="s">
        <v>32</v>
      </c>
      <c r="C42" s="18" t="s">
        <v>38</v>
      </c>
      <c r="D42" s="18">
        <f ca="1">SUMPRODUCT((Tablo[Mois]=$A33)*(OFFSET(Tablo[JOUR],0,D$1)=$B42))</f>
        <v>0</v>
      </c>
      <c r="E42" s="18">
        <f ca="1">SUMPRODUCT((Tablo[Mois]=$A33)*(OFFSET(Tablo[JOUR],0,E$1)=$B42))</f>
        <v>0</v>
      </c>
      <c r="F42" s="18">
        <f ca="1">SUMPRODUCT((Tablo[Mois]=$A33)*(OFFSET(Tablo[JOUR],0,F$1)=$B42))</f>
        <v>0</v>
      </c>
      <c r="G42" s="18">
        <f ca="1">SUMPRODUCT((Tablo[Mois]=$A33)*(OFFSET(Tablo[JOUR],0,G$1)=$B42))</f>
        <v>0</v>
      </c>
      <c r="H42" s="18">
        <f ca="1">SUMPRODUCT((Tablo[Mois]=$A33)*(OFFSET(Tablo[JOUR],0,H$1)=$B42))</f>
        <v>0</v>
      </c>
      <c r="I42" s="18">
        <f ca="1">SUMPRODUCT((Tablo[Mois]=$A33)*(OFFSET(Tablo[JOUR],0,I$1)=$B42))</f>
        <v>0</v>
      </c>
      <c r="J42" s="18">
        <f ca="1">SUMPRODUCT((Tablo[Mois]=$A33)*(OFFSET(Tablo[JOUR],0,J$1)=$B42))</f>
        <v>0</v>
      </c>
      <c r="K42" s="18">
        <f ca="1">SUMPRODUCT((Tablo[Mois]=$A33)*(OFFSET(Tablo[JOUR],0,K$1)=$B42))</f>
        <v>0</v>
      </c>
      <c r="L42" s="18">
        <f ca="1">SUMPRODUCT((Tablo[Mois]=$A33)*(OFFSET(Tablo[JOUR],0,L$1)=$B42))</f>
        <v>0</v>
      </c>
      <c r="M42" s="18">
        <f ca="1">SUMPRODUCT((Tablo[Mois]=$A33)*(OFFSET(Tablo[JOUR],0,M$1)=$B42))</f>
        <v>0</v>
      </c>
      <c r="N42" s="18">
        <f ca="1">SUMPRODUCT((Tablo[Mois]=$A33)*(OFFSET(Tablo[JOUR],0,N$1)=$B42))</f>
        <v>0</v>
      </c>
      <c r="O42" s="18">
        <f ca="1">SUMPRODUCT((Tablo[Mois]=$A33)*(OFFSET(Tablo[JOUR],0,O$1)=$B42))</f>
        <v>0</v>
      </c>
      <c r="P42" s="18">
        <f ca="1">SUMPRODUCT((Tablo[Mois]=$A33)*(OFFSET(Tablo[JOUR],0,P$1)=$B42))</f>
        <v>0</v>
      </c>
      <c r="Q42" s="18">
        <f ca="1">SUMPRODUCT((Tablo[Mois]=$A33)*(OFFSET(Tablo[JOUR],0,Q$1)=$B42))</f>
        <v>0</v>
      </c>
      <c r="R42" s="18">
        <f ca="1">SUMPRODUCT((Tablo[Mois]=$A33)*(OFFSET(Tablo[JOUR],0,R$1)=$B42))</f>
        <v>0</v>
      </c>
    </row>
    <row r="43" spans="1:18" s="16" customFormat="1" ht="13" x14ac:dyDescent="0.3">
      <c r="A43" s="19">
        <f>EOMONTH(A33+1,0)</f>
        <v>42886</v>
      </c>
      <c r="B43" s="16" t="s">
        <v>17</v>
      </c>
      <c r="C43" s="16" t="s">
        <v>37</v>
      </c>
      <c r="D43" s="27">
        <f ca="1">SUMPRODUCT((Tablo[Mois]=$A43)*(Tablo[JOUR]=$B43),(OFFSET(Tablo[JOUR],0,D$1)))</f>
        <v>0</v>
      </c>
      <c r="E43" s="27">
        <f ca="1">SUMPRODUCT((Tablo[Mois]=$A43)*(Tablo[JOUR]=$B43),(OFFSET(Tablo[JOUR],0,E$1)))</f>
        <v>0</v>
      </c>
      <c r="F43" s="27">
        <f ca="1">SUMPRODUCT((Tablo[Mois]=$A43)*(Tablo[JOUR]=$B43),(OFFSET(Tablo[JOUR],0,F$1)))</f>
        <v>0</v>
      </c>
      <c r="G43" s="27">
        <f ca="1">SUMPRODUCT((Tablo[Mois]=$A43)*(Tablo[JOUR]=$B43),(OFFSET(Tablo[JOUR],0,G$1)))</f>
        <v>0</v>
      </c>
      <c r="H43" s="27">
        <f ca="1">SUMPRODUCT((Tablo[Mois]=$A43)*(Tablo[JOUR]=$B43),(OFFSET(Tablo[JOUR],0,H$1)))</f>
        <v>0</v>
      </c>
      <c r="I43" s="27">
        <f ca="1">SUMPRODUCT((Tablo[Mois]=$A43)*(Tablo[JOUR]=$B43),(OFFSET(Tablo[JOUR],0,I$1)))</f>
        <v>0</v>
      </c>
      <c r="J43" s="27">
        <f ca="1">SUMPRODUCT((Tablo[Mois]=$A43)*(Tablo[JOUR]=$B43),(OFFSET(Tablo[JOUR],0,J$1)))</f>
        <v>0</v>
      </c>
      <c r="K43" s="27">
        <f ca="1">SUMPRODUCT((Tablo[Mois]=$A43)*(Tablo[JOUR]=$B43),(OFFSET(Tablo[JOUR],0,K$1)))</f>
        <v>0</v>
      </c>
      <c r="L43" s="27">
        <f ca="1">SUMPRODUCT((Tablo[Mois]=$A43)*(Tablo[JOUR]=$B43),(OFFSET(Tablo[JOUR],0,L$1)))</f>
        <v>0</v>
      </c>
      <c r="M43" s="27">
        <f ca="1">SUMPRODUCT((Tablo[Mois]=$A43)*(Tablo[JOUR]=$B43),(OFFSET(Tablo[JOUR],0,M$1)))</f>
        <v>0</v>
      </c>
      <c r="N43" s="27">
        <f ca="1">SUMPRODUCT((Tablo[Mois]=$A43)*(Tablo[JOUR]=$B43),(OFFSET(Tablo[JOUR],0,N$1)))</f>
        <v>0</v>
      </c>
      <c r="O43" s="27">
        <f ca="1">SUMPRODUCT((Tablo[Mois]=$A43)*(Tablo[JOUR]=$B43),(OFFSET(Tablo[JOUR],0,O$1)))</f>
        <v>0</v>
      </c>
      <c r="P43" s="27">
        <f ca="1">SUMPRODUCT((Tablo[Mois]=$A43)*(Tablo[JOUR]=$B43),(OFFSET(Tablo[JOUR],0,P$1)))</f>
        <v>0</v>
      </c>
      <c r="Q43" s="27">
        <f ca="1">SUMPRODUCT((Tablo[Mois]=$A43)*(Tablo[JOUR]=$B43),(OFFSET(Tablo[JOUR],0,Q$1)))</f>
        <v>0</v>
      </c>
      <c r="R43" s="27">
        <f ca="1">SUMPRODUCT((Tablo[Mois]=$A43)*(Tablo[JOUR]=$B43),(OFFSET(Tablo[JOUR],0,R$1)))</f>
        <v>0</v>
      </c>
    </row>
    <row r="44" spans="1:18" ht="13" x14ac:dyDescent="0.3">
      <c r="A44" s="25"/>
      <c r="B44" s="20" t="s">
        <v>18</v>
      </c>
      <c r="C44" s="20" t="s">
        <v>37</v>
      </c>
      <c r="D44" s="28">
        <f ca="1">SUMPRODUCT((Tablo[Mois]=$A43)*(Tablo[JOUR]=$B44),(OFFSET(Tablo[JOUR],0,D$1)))</f>
        <v>0</v>
      </c>
      <c r="E44" s="28">
        <f ca="1">SUMPRODUCT((Tablo[Mois]=$A43)*(Tablo[JOUR]=$B44),(OFFSET(Tablo[JOUR],0,E$1)))</f>
        <v>0</v>
      </c>
      <c r="F44" s="28">
        <f ca="1">SUMPRODUCT((Tablo[Mois]=$A43)*(Tablo[JOUR]=$B44),(OFFSET(Tablo[JOUR],0,F$1)))</f>
        <v>0</v>
      </c>
      <c r="G44" s="28">
        <f ca="1">SUMPRODUCT((Tablo[Mois]=$A43)*(Tablo[JOUR]=$B44),(OFFSET(Tablo[JOUR],0,G$1)))</f>
        <v>0</v>
      </c>
      <c r="H44" s="28">
        <f ca="1">SUMPRODUCT((Tablo[Mois]=$A43)*(Tablo[JOUR]=$B44),(OFFSET(Tablo[JOUR],0,H$1)))</f>
        <v>0</v>
      </c>
      <c r="I44" s="28">
        <f ca="1">SUMPRODUCT((Tablo[Mois]=$A43)*(Tablo[JOUR]=$B44),(OFFSET(Tablo[JOUR],0,I$1)))</f>
        <v>0</v>
      </c>
      <c r="J44" s="28">
        <f ca="1">SUMPRODUCT((Tablo[Mois]=$A43)*(Tablo[JOUR]=$B44),(OFFSET(Tablo[JOUR],0,J$1)))</f>
        <v>0</v>
      </c>
      <c r="K44" s="28">
        <f ca="1">SUMPRODUCT((Tablo[Mois]=$A43)*(Tablo[JOUR]=$B44),(OFFSET(Tablo[JOUR],0,K$1)))</f>
        <v>0</v>
      </c>
      <c r="L44" s="28">
        <f ca="1">SUMPRODUCT((Tablo[Mois]=$A43)*(Tablo[JOUR]=$B44),(OFFSET(Tablo[JOUR],0,L$1)))</f>
        <v>0</v>
      </c>
      <c r="M44" s="28">
        <f ca="1">SUMPRODUCT((Tablo[Mois]=$A43)*(Tablo[JOUR]=$B44),(OFFSET(Tablo[JOUR],0,M$1)))</f>
        <v>0</v>
      </c>
      <c r="N44" s="28">
        <f ca="1">SUMPRODUCT((Tablo[Mois]=$A43)*(Tablo[JOUR]=$B44),(OFFSET(Tablo[JOUR],0,N$1)))</f>
        <v>0</v>
      </c>
      <c r="O44" s="28">
        <f ca="1">SUMPRODUCT((Tablo[Mois]=$A43)*(Tablo[JOUR]=$B44),(OFFSET(Tablo[JOUR],0,O$1)))</f>
        <v>0</v>
      </c>
      <c r="P44" s="28">
        <f ca="1">SUMPRODUCT((Tablo[Mois]=$A43)*(Tablo[JOUR]=$B44),(OFFSET(Tablo[JOUR],0,P$1)))</f>
        <v>0</v>
      </c>
      <c r="Q44" s="28">
        <f ca="1">SUMPRODUCT((Tablo[Mois]=$A43)*(Tablo[JOUR]=$B44),(OFFSET(Tablo[JOUR],0,Q$1)))</f>
        <v>0</v>
      </c>
      <c r="R44" s="28">
        <f ca="1">SUMPRODUCT((Tablo[Mois]=$A43)*(Tablo[JOUR]=$B44),(OFFSET(Tablo[JOUR],0,R$1)))</f>
        <v>0</v>
      </c>
    </row>
    <row r="45" spans="1:18" s="31" customFormat="1" x14ac:dyDescent="0.25">
      <c r="A45" s="30"/>
      <c r="B45" s="31" t="s">
        <v>39</v>
      </c>
      <c r="C45" s="32" t="s">
        <v>38</v>
      </c>
      <c r="D45" s="31">
        <f ca="1">SUMPRODUCT((Tablo[Mois]=$A43)*(ISNUMBER(Tablo[JOUR]))*(OFFSET(Tablo[JOUR],0,D$1)&lt;7)*(OFFSET(Tablo[JOUR],0,D$1)&lt;&gt;""))</f>
        <v>0</v>
      </c>
      <c r="E45" s="31">
        <f ca="1">SUMPRODUCT((Tablo[Mois]=$A43)*(ISNUMBER(Tablo[JOUR]))*(OFFSET(Tablo[JOUR],0,E$1)&lt;7)*(OFFSET(Tablo[JOUR],0,E$1)&lt;&gt;""))</f>
        <v>0</v>
      </c>
      <c r="F45" s="31">
        <f ca="1">SUMPRODUCT((Tablo[Mois]=$A43)*(ISNUMBER(Tablo[JOUR]))*(OFFSET(Tablo[JOUR],0,F$1)&lt;7)*(OFFSET(Tablo[JOUR],0,F$1)&lt;&gt;""))</f>
        <v>0</v>
      </c>
      <c r="G45" s="31">
        <f ca="1">SUMPRODUCT((Tablo[Mois]=$A43)*(ISNUMBER(Tablo[JOUR]))*(OFFSET(Tablo[JOUR],0,G$1)&lt;7)*(OFFSET(Tablo[JOUR],0,G$1)&lt;&gt;""))</f>
        <v>0</v>
      </c>
      <c r="H45" s="31">
        <f ca="1">SUMPRODUCT((Tablo[Mois]=$A43)*(ISNUMBER(Tablo[JOUR]))*(OFFSET(Tablo[JOUR],0,H$1)&lt;7)*(OFFSET(Tablo[JOUR],0,H$1)&lt;&gt;""))</f>
        <v>0</v>
      </c>
      <c r="I45" s="31">
        <f ca="1">SUMPRODUCT((Tablo[Mois]=$A43)*(ISNUMBER(Tablo[JOUR]))*(OFFSET(Tablo[JOUR],0,I$1)&lt;7)*(OFFSET(Tablo[JOUR],0,I$1)&lt;&gt;""))</f>
        <v>0</v>
      </c>
      <c r="J45" s="31">
        <f ca="1">SUMPRODUCT((Tablo[Mois]=$A43)*(ISNUMBER(Tablo[JOUR]))*(OFFSET(Tablo[JOUR],0,J$1)&lt;7)*(OFFSET(Tablo[JOUR],0,J$1)&lt;&gt;""))</f>
        <v>0</v>
      </c>
      <c r="K45" s="31">
        <f ca="1">SUMPRODUCT((Tablo[Mois]=$A43)*(ISNUMBER(Tablo[JOUR]))*(OFFSET(Tablo[JOUR],0,K$1)&lt;7)*(OFFSET(Tablo[JOUR],0,K$1)&lt;&gt;""))</f>
        <v>0</v>
      </c>
      <c r="L45" s="31">
        <f ca="1">SUMPRODUCT((Tablo[Mois]=$A43)*(ISNUMBER(Tablo[JOUR]))*(OFFSET(Tablo[JOUR],0,L$1)&lt;7)*(OFFSET(Tablo[JOUR],0,L$1)&lt;&gt;""))</f>
        <v>0</v>
      </c>
      <c r="M45" s="31">
        <f ca="1">SUMPRODUCT((Tablo[Mois]=$A43)*(ISNUMBER(Tablo[JOUR]))*(OFFSET(Tablo[JOUR],0,M$1)&lt;7)*(OFFSET(Tablo[JOUR],0,M$1)&lt;&gt;""))</f>
        <v>0</v>
      </c>
      <c r="N45" s="31">
        <f ca="1">SUMPRODUCT((Tablo[Mois]=$A43)*(ISNUMBER(Tablo[JOUR]))*(OFFSET(Tablo[JOUR],0,N$1)&lt;7)*(OFFSET(Tablo[JOUR],0,N$1)&lt;&gt;""))</f>
        <v>0</v>
      </c>
      <c r="O45" s="31">
        <f ca="1">SUMPRODUCT((Tablo[Mois]=$A43)*(ISNUMBER(Tablo[JOUR]))*(OFFSET(Tablo[JOUR],0,O$1)&lt;7)*(OFFSET(Tablo[JOUR],0,O$1)&lt;&gt;""))</f>
        <v>0</v>
      </c>
      <c r="P45" s="31">
        <f ca="1">SUMPRODUCT((Tablo[Mois]=$A43)*(ISNUMBER(Tablo[JOUR]))*(OFFSET(Tablo[JOUR],0,P$1)&lt;7)*(OFFSET(Tablo[JOUR],0,P$1)&lt;&gt;""))</f>
        <v>0</v>
      </c>
      <c r="Q45" s="31">
        <f ca="1">SUMPRODUCT((Tablo[Mois]=$A43)*(ISNUMBER(Tablo[JOUR]))*(OFFSET(Tablo[JOUR],0,Q$1)&lt;7)*(OFFSET(Tablo[JOUR],0,Q$1)&lt;&gt;""))</f>
        <v>0</v>
      </c>
      <c r="R45" s="31">
        <f ca="1">SUMPRODUCT((Tablo[Mois]=$A43)*(ISNUMBER(Tablo[JOUR]))*(OFFSET(Tablo[JOUR],0,R$1)&lt;7)*(OFFSET(Tablo[JOUR],0,R$1)&lt;&gt;""))</f>
        <v>0</v>
      </c>
    </row>
    <row r="46" spans="1:18" x14ac:dyDescent="0.25">
      <c r="A46" s="25"/>
      <c r="B46" s="22" t="s">
        <v>19</v>
      </c>
      <c r="C46" s="20" t="s">
        <v>38</v>
      </c>
      <c r="D46" s="20">
        <f>SUMPRODUCT((Tablo[Mois]=$A43)*(COUNTIF(JF,Tablo[JOUR])))</f>
        <v>3</v>
      </c>
      <c r="E46" s="20">
        <f>SUMPRODUCT((Tablo[Mois]=$A43)*(COUNTIF(JF,Tablo[JOUR])))</f>
        <v>3</v>
      </c>
      <c r="F46" s="20">
        <f>SUMPRODUCT((Tablo[Mois]=$A43)*(COUNTIF(JF,Tablo[JOUR])))</f>
        <v>3</v>
      </c>
      <c r="G46" s="20">
        <f>SUMPRODUCT((Tablo[Mois]=$A43)*(COUNTIF(JF,Tablo[JOUR])))</f>
        <v>3</v>
      </c>
      <c r="H46" s="20">
        <f>SUMPRODUCT((Tablo[Mois]=$A43)*(COUNTIF(JF,Tablo[JOUR])))</f>
        <v>3</v>
      </c>
      <c r="I46" s="20">
        <f>SUMPRODUCT((Tablo[Mois]=$A43)*(COUNTIF(JF,Tablo[JOUR])))</f>
        <v>3</v>
      </c>
      <c r="J46" s="20">
        <f>SUMPRODUCT((Tablo[Mois]=$A43)*(COUNTIF(JF,Tablo[JOUR])))</f>
        <v>3</v>
      </c>
      <c r="K46" s="20">
        <f>SUMPRODUCT((Tablo[Mois]=$A43)*(COUNTIF(JF,Tablo[JOUR])))</f>
        <v>3</v>
      </c>
      <c r="L46" s="20">
        <f>SUMPRODUCT((Tablo[Mois]=$A43)*(COUNTIF(JF,Tablo[JOUR])))</f>
        <v>3</v>
      </c>
      <c r="M46" s="20">
        <f>SUMPRODUCT((Tablo[Mois]=$A43)*(COUNTIF(JF,Tablo[JOUR])))</f>
        <v>3</v>
      </c>
      <c r="N46" s="20">
        <f>SUMPRODUCT((Tablo[Mois]=$A43)*(COUNTIF(JF,Tablo[JOUR])))</f>
        <v>3</v>
      </c>
      <c r="O46" s="20">
        <f>SUMPRODUCT((Tablo[Mois]=$A43)*(COUNTIF(JF,Tablo[JOUR])))</f>
        <v>3</v>
      </c>
      <c r="P46" s="20">
        <f>SUMPRODUCT((Tablo[Mois]=$A43)*(COUNTIF(JF,Tablo[JOUR])))</f>
        <v>3</v>
      </c>
      <c r="Q46" s="20">
        <f>SUMPRODUCT((Tablo[Mois]=$A43)*(COUNTIF(JF,Tablo[JOUR])))</f>
        <v>3</v>
      </c>
      <c r="R46" s="20">
        <f>SUMPRODUCT((Tablo[Mois]=$A43)*(COUNTIF(JF,Tablo[JOUR])))</f>
        <v>3</v>
      </c>
    </row>
    <row r="47" spans="1:18" x14ac:dyDescent="0.25">
      <c r="A47" s="25"/>
      <c r="B47" s="23" t="s">
        <v>34</v>
      </c>
      <c r="C47" s="20" t="s">
        <v>38</v>
      </c>
      <c r="D47" s="20">
        <f ca="1">SUMPRODUCT((Tablo[Mois]=$A43)*(OFFSET(Tablo[JOUR],0,D$1)=$B47))</f>
        <v>0</v>
      </c>
      <c r="E47" s="20">
        <f ca="1">SUMPRODUCT((Tablo[Mois]=$A43)*(OFFSET(Tablo[JOUR],0,E$1)=$B47))</f>
        <v>0</v>
      </c>
      <c r="F47" s="20">
        <f ca="1">SUMPRODUCT((Tablo[Mois]=$A43)*(OFFSET(Tablo[JOUR],0,F$1)=$B47))</f>
        <v>0</v>
      </c>
      <c r="G47" s="20">
        <f ca="1">SUMPRODUCT((Tablo[Mois]=$A43)*(OFFSET(Tablo[JOUR],0,G$1)=$B47))</f>
        <v>0</v>
      </c>
      <c r="H47" s="20">
        <f ca="1">SUMPRODUCT((Tablo[Mois]=$A43)*(OFFSET(Tablo[JOUR],0,H$1)=$B47))</f>
        <v>0</v>
      </c>
      <c r="I47" s="20">
        <f ca="1">SUMPRODUCT((Tablo[Mois]=$A43)*(OFFSET(Tablo[JOUR],0,I$1)=$B47))</f>
        <v>0</v>
      </c>
      <c r="J47" s="20">
        <f ca="1">SUMPRODUCT((Tablo[Mois]=$A43)*(OFFSET(Tablo[JOUR],0,J$1)=$B47))</f>
        <v>0</v>
      </c>
      <c r="K47" s="20">
        <f ca="1">SUMPRODUCT((Tablo[Mois]=$A43)*(OFFSET(Tablo[JOUR],0,K$1)=$B47))</f>
        <v>0</v>
      </c>
      <c r="L47" s="20">
        <f ca="1">SUMPRODUCT((Tablo[Mois]=$A43)*(OFFSET(Tablo[JOUR],0,L$1)=$B47))</f>
        <v>0</v>
      </c>
      <c r="M47" s="20">
        <f ca="1">SUMPRODUCT((Tablo[Mois]=$A43)*(OFFSET(Tablo[JOUR],0,M$1)=$B47))</f>
        <v>0</v>
      </c>
      <c r="N47" s="20">
        <f ca="1">SUMPRODUCT((Tablo[Mois]=$A43)*(OFFSET(Tablo[JOUR],0,N$1)=$B47))</f>
        <v>0</v>
      </c>
      <c r="O47" s="20">
        <f ca="1">SUMPRODUCT((Tablo[Mois]=$A43)*(OFFSET(Tablo[JOUR],0,O$1)=$B47))</f>
        <v>0</v>
      </c>
      <c r="P47" s="20">
        <f ca="1">SUMPRODUCT((Tablo[Mois]=$A43)*(OFFSET(Tablo[JOUR],0,P$1)=$B47))</f>
        <v>0</v>
      </c>
      <c r="Q47" s="20">
        <f ca="1">SUMPRODUCT((Tablo[Mois]=$A43)*(OFFSET(Tablo[JOUR],0,Q$1)=$B47))</f>
        <v>0</v>
      </c>
      <c r="R47" s="20">
        <f ca="1">SUMPRODUCT((Tablo[Mois]=$A43)*(OFFSET(Tablo[JOUR],0,R$1)=$B47))</f>
        <v>0</v>
      </c>
    </row>
    <row r="48" spans="1:18" x14ac:dyDescent="0.25">
      <c r="A48" s="25"/>
      <c r="B48" s="24" t="s">
        <v>33</v>
      </c>
      <c r="C48" s="20" t="s">
        <v>38</v>
      </c>
      <c r="D48" s="20">
        <f ca="1">SUMPRODUCT((Tablo[Mois]=$A43)*(OFFSET(Tablo[JOUR],0,D$1)=$B48))</f>
        <v>0</v>
      </c>
      <c r="E48" s="20">
        <f ca="1">SUMPRODUCT((Tablo[Mois]=$A43)*(OFFSET(Tablo[JOUR],0,E$1)=$B48))</f>
        <v>0</v>
      </c>
      <c r="F48" s="20">
        <f ca="1">SUMPRODUCT((Tablo[Mois]=$A43)*(OFFSET(Tablo[JOUR],0,F$1)=$B48))</f>
        <v>0</v>
      </c>
      <c r="G48" s="20">
        <f ca="1">SUMPRODUCT((Tablo[Mois]=$A43)*(OFFSET(Tablo[JOUR],0,G$1)=$B48))</f>
        <v>0</v>
      </c>
      <c r="H48" s="20">
        <f ca="1">SUMPRODUCT((Tablo[Mois]=$A43)*(OFFSET(Tablo[JOUR],0,H$1)=$B48))</f>
        <v>0</v>
      </c>
      <c r="I48" s="20">
        <f ca="1">SUMPRODUCT((Tablo[Mois]=$A43)*(OFFSET(Tablo[JOUR],0,I$1)=$B48))</f>
        <v>0</v>
      </c>
      <c r="J48" s="20">
        <f ca="1">SUMPRODUCT((Tablo[Mois]=$A43)*(OFFSET(Tablo[JOUR],0,J$1)=$B48))</f>
        <v>0</v>
      </c>
      <c r="K48" s="20">
        <f ca="1">SUMPRODUCT((Tablo[Mois]=$A43)*(OFFSET(Tablo[JOUR],0,K$1)=$B48))</f>
        <v>0</v>
      </c>
      <c r="L48" s="20">
        <f ca="1">SUMPRODUCT((Tablo[Mois]=$A43)*(OFFSET(Tablo[JOUR],0,L$1)=$B48))</f>
        <v>0</v>
      </c>
      <c r="M48" s="20">
        <f ca="1">SUMPRODUCT((Tablo[Mois]=$A43)*(OFFSET(Tablo[JOUR],0,M$1)=$B48))</f>
        <v>0</v>
      </c>
      <c r="N48" s="20">
        <f ca="1">SUMPRODUCT((Tablo[Mois]=$A43)*(OFFSET(Tablo[JOUR],0,N$1)=$B48))</f>
        <v>0</v>
      </c>
      <c r="O48" s="20">
        <f ca="1">SUMPRODUCT((Tablo[Mois]=$A43)*(OFFSET(Tablo[JOUR],0,O$1)=$B48))</f>
        <v>0</v>
      </c>
      <c r="P48" s="20">
        <f ca="1">SUMPRODUCT((Tablo[Mois]=$A43)*(OFFSET(Tablo[JOUR],0,P$1)=$B48))</f>
        <v>0</v>
      </c>
      <c r="Q48" s="20">
        <f ca="1">SUMPRODUCT((Tablo[Mois]=$A43)*(OFFSET(Tablo[JOUR],0,Q$1)=$B48))</f>
        <v>0</v>
      </c>
      <c r="R48" s="20">
        <f ca="1">SUMPRODUCT((Tablo[Mois]=$A43)*(OFFSET(Tablo[JOUR],0,R$1)=$B48))</f>
        <v>0</v>
      </c>
    </row>
    <row r="49" spans="1:18" x14ac:dyDescent="0.25">
      <c r="A49" s="25"/>
      <c r="B49" s="47" t="s">
        <v>46</v>
      </c>
      <c r="C49" s="46" t="s">
        <v>38</v>
      </c>
      <c r="D49" s="20">
        <f ca="1">SUMPRODUCT((Tablo[Mois]=$A43)*(OFFSET(Tablo[JOUR],0,D$1)=$B49))</f>
        <v>0</v>
      </c>
      <c r="E49" s="20">
        <f ca="1">SUMPRODUCT((Tablo[Mois]=$A43)*(OFFSET(Tablo[JOUR],0,E$1)=$B49))</f>
        <v>0</v>
      </c>
      <c r="F49" s="20">
        <f ca="1">SUMPRODUCT((Tablo[Mois]=$A43)*(OFFSET(Tablo[JOUR],0,F$1)=$B49))</f>
        <v>0</v>
      </c>
      <c r="G49" s="20">
        <f ca="1">SUMPRODUCT((Tablo[Mois]=$A43)*(OFFSET(Tablo[JOUR],0,G$1)=$B49))</f>
        <v>0</v>
      </c>
      <c r="H49" s="20">
        <f ca="1">SUMPRODUCT((Tablo[Mois]=$A43)*(OFFSET(Tablo[JOUR],0,H$1)=$B49))</f>
        <v>0</v>
      </c>
      <c r="I49" s="20">
        <f ca="1">SUMPRODUCT((Tablo[Mois]=$A43)*(OFFSET(Tablo[JOUR],0,I$1)=$B49))</f>
        <v>0</v>
      </c>
      <c r="J49" s="20">
        <f ca="1">SUMPRODUCT((Tablo[Mois]=$A43)*(OFFSET(Tablo[JOUR],0,J$1)=$B49))</f>
        <v>0</v>
      </c>
      <c r="K49" s="20">
        <f ca="1">SUMPRODUCT((Tablo[Mois]=$A43)*(OFFSET(Tablo[JOUR],0,K$1)=$B49))</f>
        <v>0</v>
      </c>
      <c r="L49" s="20">
        <f ca="1">SUMPRODUCT((Tablo[Mois]=$A43)*(OFFSET(Tablo[JOUR],0,L$1)=$B49))</f>
        <v>0</v>
      </c>
      <c r="M49" s="20">
        <f ca="1">SUMPRODUCT((Tablo[Mois]=$A43)*(OFFSET(Tablo[JOUR],0,M$1)=$B49))</f>
        <v>0</v>
      </c>
      <c r="N49" s="20">
        <f ca="1">SUMPRODUCT((Tablo[Mois]=$A43)*(OFFSET(Tablo[JOUR],0,N$1)=$B49))</f>
        <v>0</v>
      </c>
      <c r="O49" s="20">
        <f ca="1">SUMPRODUCT((Tablo[Mois]=$A43)*(OFFSET(Tablo[JOUR],0,O$1)=$B49))</f>
        <v>0</v>
      </c>
      <c r="P49" s="20">
        <f ca="1">SUMPRODUCT((Tablo[Mois]=$A43)*(OFFSET(Tablo[JOUR],0,P$1)=$B49))</f>
        <v>0</v>
      </c>
      <c r="Q49" s="20">
        <f ca="1">SUMPRODUCT((Tablo[Mois]=$A43)*(OFFSET(Tablo[JOUR],0,Q$1)=$B49))</f>
        <v>0</v>
      </c>
      <c r="R49" s="20">
        <f ca="1">SUMPRODUCT((Tablo[Mois]=$A43)*(OFFSET(Tablo[JOUR],0,R$1)=$B49))</f>
        <v>0</v>
      </c>
    </row>
    <row r="50" spans="1:18" x14ac:dyDescent="0.25">
      <c r="A50" s="25"/>
      <c r="B50" s="24" t="s">
        <v>47</v>
      </c>
      <c r="C50" s="46" t="s">
        <v>38</v>
      </c>
      <c r="D50" s="20">
        <f ca="1">SUMPRODUCT((Tablo[Mois]=$A43)*(OFFSET(Tablo[JOUR],0,D$1)=$B50))</f>
        <v>0</v>
      </c>
      <c r="E50" s="20">
        <f ca="1">SUMPRODUCT((Tablo[Mois]=$A43)*(OFFSET(Tablo[JOUR],0,E$1)=$B50))</f>
        <v>0</v>
      </c>
      <c r="F50" s="20">
        <f ca="1">SUMPRODUCT((Tablo[Mois]=$A43)*(OFFSET(Tablo[JOUR],0,F$1)=$B50))</f>
        <v>0</v>
      </c>
      <c r="G50" s="20">
        <f ca="1">SUMPRODUCT((Tablo[Mois]=$A43)*(OFFSET(Tablo[JOUR],0,G$1)=$B50))</f>
        <v>0</v>
      </c>
      <c r="H50" s="20">
        <f ca="1">SUMPRODUCT((Tablo[Mois]=$A43)*(OFFSET(Tablo[JOUR],0,H$1)=$B50))</f>
        <v>0</v>
      </c>
      <c r="I50" s="20">
        <f ca="1">SUMPRODUCT((Tablo[Mois]=$A43)*(OFFSET(Tablo[JOUR],0,I$1)=$B50))</f>
        <v>0</v>
      </c>
      <c r="J50" s="20">
        <f ca="1">SUMPRODUCT((Tablo[Mois]=$A43)*(OFFSET(Tablo[JOUR],0,J$1)=$B50))</f>
        <v>0</v>
      </c>
      <c r="K50" s="20">
        <f ca="1">SUMPRODUCT((Tablo[Mois]=$A43)*(OFFSET(Tablo[JOUR],0,K$1)=$B50))</f>
        <v>0</v>
      </c>
      <c r="L50" s="20">
        <f ca="1">SUMPRODUCT((Tablo[Mois]=$A43)*(OFFSET(Tablo[JOUR],0,L$1)=$B50))</f>
        <v>0</v>
      </c>
      <c r="M50" s="20">
        <f ca="1">SUMPRODUCT((Tablo[Mois]=$A43)*(OFFSET(Tablo[JOUR],0,M$1)=$B50))</f>
        <v>0</v>
      </c>
      <c r="N50" s="20">
        <f ca="1">SUMPRODUCT((Tablo[Mois]=$A43)*(OFFSET(Tablo[JOUR],0,N$1)=$B50))</f>
        <v>0</v>
      </c>
      <c r="O50" s="20">
        <f ca="1">SUMPRODUCT((Tablo[Mois]=$A43)*(OFFSET(Tablo[JOUR],0,O$1)=$B50))</f>
        <v>0</v>
      </c>
      <c r="P50" s="20">
        <f ca="1">SUMPRODUCT((Tablo[Mois]=$A43)*(OFFSET(Tablo[JOUR],0,P$1)=$B50))</f>
        <v>0</v>
      </c>
      <c r="Q50" s="20">
        <f ca="1">SUMPRODUCT((Tablo[Mois]=$A43)*(OFFSET(Tablo[JOUR],0,Q$1)=$B50))</f>
        <v>0</v>
      </c>
      <c r="R50" s="20">
        <f ca="1">SUMPRODUCT((Tablo[Mois]=$A43)*(OFFSET(Tablo[JOUR],0,R$1)=$B50))</f>
        <v>0</v>
      </c>
    </row>
    <row r="51" spans="1:18" x14ac:dyDescent="0.25">
      <c r="A51" s="25"/>
      <c r="B51" s="48" t="s">
        <v>48</v>
      </c>
      <c r="C51" s="46" t="s">
        <v>38</v>
      </c>
      <c r="D51" s="20">
        <f ca="1">SUMPRODUCT((Tablo[Mois]=$A43)*(OFFSET(Tablo[JOUR],0,D$1)=$B51))</f>
        <v>0</v>
      </c>
      <c r="E51" s="20">
        <f ca="1">SUMPRODUCT((Tablo[Mois]=$A43)*(OFFSET(Tablo[JOUR],0,E$1)=$B51))</f>
        <v>0</v>
      </c>
      <c r="F51" s="20">
        <f ca="1">SUMPRODUCT((Tablo[Mois]=$A43)*(OFFSET(Tablo[JOUR],0,F$1)=$B51))</f>
        <v>0</v>
      </c>
      <c r="G51" s="20">
        <f ca="1">SUMPRODUCT((Tablo[Mois]=$A43)*(OFFSET(Tablo[JOUR],0,G$1)=$B51))</f>
        <v>0</v>
      </c>
      <c r="H51" s="20">
        <f ca="1">SUMPRODUCT((Tablo[Mois]=$A43)*(OFFSET(Tablo[JOUR],0,H$1)=$B51))</f>
        <v>0</v>
      </c>
      <c r="I51" s="20">
        <f ca="1">SUMPRODUCT((Tablo[Mois]=$A43)*(OFFSET(Tablo[JOUR],0,I$1)=$B51))</f>
        <v>0</v>
      </c>
      <c r="J51" s="20">
        <f ca="1">SUMPRODUCT((Tablo[Mois]=$A43)*(OFFSET(Tablo[JOUR],0,J$1)=$B51))</f>
        <v>0</v>
      </c>
      <c r="K51" s="20">
        <f ca="1">SUMPRODUCT((Tablo[Mois]=$A43)*(OFFSET(Tablo[JOUR],0,K$1)=$B51))</f>
        <v>0</v>
      </c>
      <c r="L51" s="20">
        <f ca="1">SUMPRODUCT((Tablo[Mois]=$A43)*(OFFSET(Tablo[JOUR],0,L$1)=$B51))</f>
        <v>0</v>
      </c>
      <c r="M51" s="20">
        <f ca="1">SUMPRODUCT((Tablo[Mois]=$A43)*(OFFSET(Tablo[JOUR],0,M$1)=$B51))</f>
        <v>0</v>
      </c>
      <c r="N51" s="20">
        <f ca="1">SUMPRODUCT((Tablo[Mois]=$A43)*(OFFSET(Tablo[JOUR],0,N$1)=$B51))</f>
        <v>0</v>
      </c>
      <c r="O51" s="20">
        <f ca="1">SUMPRODUCT((Tablo[Mois]=$A43)*(OFFSET(Tablo[JOUR],0,O$1)=$B51))</f>
        <v>0</v>
      </c>
      <c r="P51" s="20">
        <f ca="1">SUMPRODUCT((Tablo[Mois]=$A43)*(OFFSET(Tablo[JOUR],0,P$1)=$B51))</f>
        <v>0</v>
      </c>
      <c r="Q51" s="20">
        <f ca="1">SUMPRODUCT((Tablo[Mois]=$A43)*(OFFSET(Tablo[JOUR],0,Q$1)=$B51))</f>
        <v>0</v>
      </c>
      <c r="R51" s="20">
        <f ca="1">SUMPRODUCT((Tablo[Mois]=$A43)*(OFFSET(Tablo[JOUR],0,R$1)=$B51))</f>
        <v>0</v>
      </c>
    </row>
    <row r="52" spans="1:18" s="18" customFormat="1" ht="13" thickBot="1" x14ac:dyDescent="0.3">
      <c r="A52" s="17"/>
      <c r="B52" s="26" t="s">
        <v>32</v>
      </c>
      <c r="C52" s="18" t="s">
        <v>38</v>
      </c>
      <c r="D52" s="18">
        <f ca="1">SUMPRODUCT((Tablo[Mois]=$A43)*(OFFSET(Tablo[JOUR],0,D$1)=$B52))</f>
        <v>0</v>
      </c>
      <c r="E52" s="18">
        <f ca="1">SUMPRODUCT((Tablo[Mois]=$A43)*(OFFSET(Tablo[JOUR],0,E$1)=$B52))</f>
        <v>0</v>
      </c>
      <c r="F52" s="18">
        <f ca="1">SUMPRODUCT((Tablo[Mois]=$A43)*(OFFSET(Tablo[JOUR],0,F$1)=$B52))</f>
        <v>0</v>
      </c>
      <c r="G52" s="18">
        <f ca="1">SUMPRODUCT((Tablo[Mois]=$A43)*(OFFSET(Tablo[JOUR],0,G$1)=$B52))</f>
        <v>0</v>
      </c>
      <c r="H52" s="18">
        <f ca="1">SUMPRODUCT((Tablo[Mois]=$A43)*(OFFSET(Tablo[JOUR],0,H$1)=$B52))</f>
        <v>0</v>
      </c>
      <c r="I52" s="18">
        <f ca="1">SUMPRODUCT((Tablo[Mois]=$A43)*(OFFSET(Tablo[JOUR],0,I$1)=$B52))</f>
        <v>0</v>
      </c>
      <c r="J52" s="18">
        <f ca="1">SUMPRODUCT((Tablo[Mois]=$A43)*(OFFSET(Tablo[JOUR],0,J$1)=$B52))</f>
        <v>0</v>
      </c>
      <c r="K52" s="18">
        <f ca="1">SUMPRODUCT((Tablo[Mois]=$A43)*(OFFSET(Tablo[JOUR],0,K$1)=$B52))</f>
        <v>0</v>
      </c>
      <c r="L52" s="18">
        <f ca="1">SUMPRODUCT((Tablo[Mois]=$A43)*(OFFSET(Tablo[JOUR],0,L$1)=$B52))</f>
        <v>0</v>
      </c>
      <c r="M52" s="18">
        <f ca="1">SUMPRODUCT((Tablo[Mois]=$A43)*(OFFSET(Tablo[JOUR],0,M$1)=$B52))</f>
        <v>0</v>
      </c>
      <c r="N52" s="18">
        <f ca="1">SUMPRODUCT((Tablo[Mois]=$A43)*(OFFSET(Tablo[JOUR],0,N$1)=$B52))</f>
        <v>0</v>
      </c>
      <c r="O52" s="18">
        <f ca="1">SUMPRODUCT((Tablo[Mois]=$A43)*(OFFSET(Tablo[JOUR],0,O$1)=$B52))</f>
        <v>0</v>
      </c>
      <c r="P52" s="18">
        <f ca="1">SUMPRODUCT((Tablo[Mois]=$A43)*(OFFSET(Tablo[JOUR],0,P$1)=$B52))</f>
        <v>0</v>
      </c>
      <c r="Q52" s="18">
        <f ca="1">SUMPRODUCT((Tablo[Mois]=$A43)*(OFFSET(Tablo[JOUR],0,Q$1)=$B52))</f>
        <v>0</v>
      </c>
      <c r="R52" s="18">
        <f ca="1">SUMPRODUCT((Tablo[Mois]=$A43)*(OFFSET(Tablo[JOUR],0,R$1)=$B52))</f>
        <v>0</v>
      </c>
    </row>
    <row r="53" spans="1:18" s="16" customFormat="1" ht="13" x14ac:dyDescent="0.3">
      <c r="A53" s="19">
        <f>EOMONTH(A43+1,0)</f>
        <v>42916</v>
      </c>
      <c r="B53" s="16" t="s">
        <v>17</v>
      </c>
      <c r="C53" s="16" t="s">
        <v>37</v>
      </c>
      <c r="D53" s="27">
        <f ca="1">SUMPRODUCT((Tablo[Mois]=$A53)*(Tablo[JOUR]=$B53),(OFFSET(Tablo[JOUR],0,D$1)))</f>
        <v>0</v>
      </c>
      <c r="E53" s="27">
        <f ca="1">SUMPRODUCT((Tablo[Mois]=$A53)*(Tablo[JOUR]=$B53),(OFFSET(Tablo[JOUR],0,E$1)))</f>
        <v>0</v>
      </c>
      <c r="F53" s="27">
        <f ca="1">SUMPRODUCT((Tablo[Mois]=$A53)*(Tablo[JOUR]=$B53),(OFFSET(Tablo[JOUR],0,F$1)))</f>
        <v>0</v>
      </c>
      <c r="G53" s="27">
        <f ca="1">SUMPRODUCT((Tablo[Mois]=$A53)*(Tablo[JOUR]=$B53),(OFFSET(Tablo[JOUR],0,G$1)))</f>
        <v>0</v>
      </c>
      <c r="H53" s="27">
        <f ca="1">SUMPRODUCT((Tablo[Mois]=$A53)*(Tablo[JOUR]=$B53),(OFFSET(Tablo[JOUR],0,H$1)))</f>
        <v>0</v>
      </c>
      <c r="I53" s="27">
        <f ca="1">SUMPRODUCT((Tablo[Mois]=$A53)*(Tablo[JOUR]=$B53),(OFFSET(Tablo[JOUR],0,I$1)))</f>
        <v>0</v>
      </c>
      <c r="J53" s="27">
        <f ca="1">SUMPRODUCT((Tablo[Mois]=$A53)*(Tablo[JOUR]=$B53),(OFFSET(Tablo[JOUR],0,J$1)))</f>
        <v>0</v>
      </c>
      <c r="K53" s="27">
        <f ca="1">SUMPRODUCT((Tablo[Mois]=$A53)*(Tablo[JOUR]=$B53),(OFFSET(Tablo[JOUR],0,K$1)))</f>
        <v>0</v>
      </c>
      <c r="L53" s="27">
        <f ca="1">SUMPRODUCT((Tablo[Mois]=$A53)*(Tablo[JOUR]=$B53),(OFFSET(Tablo[JOUR],0,L$1)))</f>
        <v>0</v>
      </c>
      <c r="M53" s="27">
        <f ca="1">SUMPRODUCT((Tablo[Mois]=$A53)*(Tablo[JOUR]=$B53),(OFFSET(Tablo[JOUR],0,M$1)))</f>
        <v>0</v>
      </c>
      <c r="N53" s="27">
        <f ca="1">SUMPRODUCT((Tablo[Mois]=$A53)*(Tablo[JOUR]=$B53),(OFFSET(Tablo[JOUR],0,N$1)))</f>
        <v>0</v>
      </c>
      <c r="O53" s="27">
        <f ca="1">SUMPRODUCT((Tablo[Mois]=$A53)*(Tablo[JOUR]=$B53),(OFFSET(Tablo[JOUR],0,O$1)))</f>
        <v>0</v>
      </c>
      <c r="P53" s="27">
        <f ca="1">SUMPRODUCT((Tablo[Mois]=$A53)*(Tablo[JOUR]=$B53),(OFFSET(Tablo[JOUR],0,P$1)))</f>
        <v>0</v>
      </c>
      <c r="Q53" s="27">
        <f ca="1">SUMPRODUCT((Tablo[Mois]=$A53)*(Tablo[JOUR]=$B53),(OFFSET(Tablo[JOUR],0,Q$1)))</f>
        <v>0</v>
      </c>
      <c r="R53" s="27">
        <f ca="1">SUMPRODUCT((Tablo[Mois]=$A53)*(Tablo[JOUR]=$B53),(OFFSET(Tablo[JOUR],0,R$1)))</f>
        <v>0</v>
      </c>
    </row>
    <row r="54" spans="1:18" ht="13" x14ac:dyDescent="0.3">
      <c r="A54" s="25"/>
      <c r="B54" s="20" t="s">
        <v>18</v>
      </c>
      <c r="C54" s="20" t="s">
        <v>37</v>
      </c>
      <c r="D54" s="28">
        <f ca="1">SUMPRODUCT((Tablo[Mois]=$A53)*(Tablo[JOUR]=$B54),(OFFSET(Tablo[JOUR],0,D$1)))</f>
        <v>0</v>
      </c>
      <c r="E54" s="28">
        <f ca="1">SUMPRODUCT((Tablo[Mois]=$A53)*(Tablo[JOUR]=$B54),(OFFSET(Tablo[JOUR],0,E$1)))</f>
        <v>0</v>
      </c>
      <c r="F54" s="28">
        <f ca="1">SUMPRODUCT((Tablo[Mois]=$A53)*(Tablo[JOUR]=$B54),(OFFSET(Tablo[JOUR],0,F$1)))</f>
        <v>0</v>
      </c>
      <c r="G54" s="28">
        <f ca="1">SUMPRODUCT((Tablo[Mois]=$A53)*(Tablo[JOUR]=$B54),(OFFSET(Tablo[JOUR],0,G$1)))</f>
        <v>0</v>
      </c>
      <c r="H54" s="28">
        <f ca="1">SUMPRODUCT((Tablo[Mois]=$A53)*(Tablo[JOUR]=$B54),(OFFSET(Tablo[JOUR],0,H$1)))</f>
        <v>0</v>
      </c>
      <c r="I54" s="28">
        <f ca="1">SUMPRODUCT((Tablo[Mois]=$A53)*(Tablo[JOUR]=$B54),(OFFSET(Tablo[JOUR],0,I$1)))</f>
        <v>0</v>
      </c>
      <c r="J54" s="28">
        <f ca="1">SUMPRODUCT((Tablo[Mois]=$A53)*(Tablo[JOUR]=$B54),(OFFSET(Tablo[JOUR],0,J$1)))</f>
        <v>0</v>
      </c>
      <c r="K54" s="28">
        <f ca="1">SUMPRODUCT((Tablo[Mois]=$A53)*(Tablo[JOUR]=$B54),(OFFSET(Tablo[JOUR],0,K$1)))</f>
        <v>0</v>
      </c>
      <c r="L54" s="28">
        <f ca="1">SUMPRODUCT((Tablo[Mois]=$A53)*(Tablo[JOUR]=$B54),(OFFSET(Tablo[JOUR],0,L$1)))</f>
        <v>0</v>
      </c>
      <c r="M54" s="28">
        <f ca="1">SUMPRODUCT((Tablo[Mois]=$A53)*(Tablo[JOUR]=$B54),(OFFSET(Tablo[JOUR],0,M$1)))</f>
        <v>0</v>
      </c>
      <c r="N54" s="28">
        <f ca="1">SUMPRODUCT((Tablo[Mois]=$A53)*(Tablo[JOUR]=$B54),(OFFSET(Tablo[JOUR],0,N$1)))</f>
        <v>0</v>
      </c>
      <c r="O54" s="28">
        <f ca="1">SUMPRODUCT((Tablo[Mois]=$A53)*(Tablo[JOUR]=$B54),(OFFSET(Tablo[JOUR],0,O$1)))</f>
        <v>0</v>
      </c>
      <c r="P54" s="28">
        <f ca="1">SUMPRODUCT((Tablo[Mois]=$A53)*(Tablo[JOUR]=$B54),(OFFSET(Tablo[JOUR],0,P$1)))</f>
        <v>0</v>
      </c>
      <c r="Q54" s="28">
        <f ca="1">SUMPRODUCT((Tablo[Mois]=$A53)*(Tablo[JOUR]=$B54),(OFFSET(Tablo[JOUR],0,Q$1)))</f>
        <v>0</v>
      </c>
      <c r="R54" s="28">
        <f ca="1">SUMPRODUCT((Tablo[Mois]=$A53)*(Tablo[JOUR]=$B54),(OFFSET(Tablo[JOUR],0,R$1)))</f>
        <v>0</v>
      </c>
    </row>
    <row r="55" spans="1:18" s="31" customFormat="1" x14ac:dyDescent="0.25">
      <c r="A55" s="30"/>
      <c r="B55" s="31" t="s">
        <v>39</v>
      </c>
      <c r="C55" s="32" t="s">
        <v>38</v>
      </c>
      <c r="D55" s="31">
        <f ca="1">SUMPRODUCT((Tablo[Mois]=$A53)*(ISNUMBER(Tablo[JOUR]))*(OFFSET(Tablo[JOUR],0,D$1)&lt;7)*(OFFSET(Tablo[JOUR],0,D$1)&lt;&gt;""))</f>
        <v>0</v>
      </c>
      <c r="E55" s="31">
        <f ca="1">SUMPRODUCT((Tablo[Mois]=$A53)*(ISNUMBER(Tablo[JOUR]))*(OFFSET(Tablo[JOUR],0,E$1)&lt;7)*(OFFSET(Tablo[JOUR],0,E$1)&lt;&gt;""))</f>
        <v>0</v>
      </c>
      <c r="F55" s="31">
        <f ca="1">SUMPRODUCT((Tablo[Mois]=$A53)*(ISNUMBER(Tablo[JOUR]))*(OFFSET(Tablo[JOUR],0,F$1)&lt;7)*(OFFSET(Tablo[JOUR],0,F$1)&lt;&gt;""))</f>
        <v>0</v>
      </c>
      <c r="G55" s="31">
        <f ca="1">SUMPRODUCT((Tablo[Mois]=$A53)*(ISNUMBER(Tablo[JOUR]))*(OFFSET(Tablo[JOUR],0,G$1)&lt;7)*(OFFSET(Tablo[JOUR],0,G$1)&lt;&gt;""))</f>
        <v>0</v>
      </c>
      <c r="H55" s="31">
        <f ca="1">SUMPRODUCT((Tablo[Mois]=$A53)*(ISNUMBER(Tablo[JOUR]))*(OFFSET(Tablo[JOUR],0,H$1)&lt;7)*(OFFSET(Tablo[JOUR],0,H$1)&lt;&gt;""))</f>
        <v>0</v>
      </c>
      <c r="I55" s="31">
        <f ca="1">SUMPRODUCT((Tablo[Mois]=$A53)*(ISNUMBER(Tablo[JOUR]))*(OFFSET(Tablo[JOUR],0,I$1)&lt;7)*(OFFSET(Tablo[JOUR],0,I$1)&lt;&gt;""))</f>
        <v>0</v>
      </c>
      <c r="J55" s="31">
        <f ca="1">SUMPRODUCT((Tablo[Mois]=$A53)*(ISNUMBER(Tablo[JOUR]))*(OFFSET(Tablo[JOUR],0,J$1)&lt;7)*(OFFSET(Tablo[JOUR],0,J$1)&lt;&gt;""))</f>
        <v>0</v>
      </c>
      <c r="K55" s="31">
        <f ca="1">SUMPRODUCT((Tablo[Mois]=$A53)*(ISNUMBER(Tablo[JOUR]))*(OFFSET(Tablo[JOUR],0,K$1)&lt;7)*(OFFSET(Tablo[JOUR],0,K$1)&lt;&gt;""))</f>
        <v>0</v>
      </c>
      <c r="L55" s="31">
        <f ca="1">SUMPRODUCT((Tablo[Mois]=$A53)*(ISNUMBER(Tablo[JOUR]))*(OFFSET(Tablo[JOUR],0,L$1)&lt;7)*(OFFSET(Tablo[JOUR],0,L$1)&lt;&gt;""))</f>
        <v>0</v>
      </c>
      <c r="M55" s="31">
        <f ca="1">SUMPRODUCT((Tablo[Mois]=$A53)*(ISNUMBER(Tablo[JOUR]))*(OFFSET(Tablo[JOUR],0,M$1)&lt;7)*(OFFSET(Tablo[JOUR],0,M$1)&lt;&gt;""))</f>
        <v>0</v>
      </c>
      <c r="N55" s="31">
        <f ca="1">SUMPRODUCT((Tablo[Mois]=$A53)*(ISNUMBER(Tablo[JOUR]))*(OFFSET(Tablo[JOUR],0,N$1)&lt;7)*(OFFSET(Tablo[JOUR],0,N$1)&lt;&gt;""))</f>
        <v>0</v>
      </c>
      <c r="O55" s="31">
        <f ca="1">SUMPRODUCT((Tablo[Mois]=$A53)*(ISNUMBER(Tablo[JOUR]))*(OFFSET(Tablo[JOUR],0,O$1)&lt;7)*(OFFSET(Tablo[JOUR],0,O$1)&lt;&gt;""))</f>
        <v>0</v>
      </c>
      <c r="P55" s="31">
        <f ca="1">SUMPRODUCT((Tablo[Mois]=$A53)*(ISNUMBER(Tablo[JOUR]))*(OFFSET(Tablo[JOUR],0,P$1)&lt;7)*(OFFSET(Tablo[JOUR],0,P$1)&lt;&gt;""))</f>
        <v>0</v>
      </c>
      <c r="Q55" s="31">
        <f ca="1">SUMPRODUCT((Tablo[Mois]=$A53)*(ISNUMBER(Tablo[JOUR]))*(OFFSET(Tablo[JOUR],0,Q$1)&lt;7)*(OFFSET(Tablo[JOUR],0,Q$1)&lt;&gt;""))</f>
        <v>0</v>
      </c>
      <c r="R55" s="31">
        <f ca="1">SUMPRODUCT((Tablo[Mois]=$A53)*(ISNUMBER(Tablo[JOUR]))*(OFFSET(Tablo[JOUR],0,R$1)&lt;7)*(OFFSET(Tablo[JOUR],0,R$1)&lt;&gt;""))</f>
        <v>0</v>
      </c>
    </row>
    <row r="56" spans="1:18" x14ac:dyDescent="0.25">
      <c r="A56" s="25"/>
      <c r="B56" s="22" t="s">
        <v>19</v>
      </c>
      <c r="C56" s="20" t="s">
        <v>38</v>
      </c>
      <c r="D56" s="20">
        <f>SUMPRODUCT((Tablo[Mois]=$A53)*(COUNTIF(JF,Tablo[JOUR])))</f>
        <v>1</v>
      </c>
      <c r="E56" s="20">
        <f>SUMPRODUCT((Tablo[Mois]=$A53)*(COUNTIF(JF,Tablo[JOUR])))</f>
        <v>1</v>
      </c>
      <c r="F56" s="20">
        <f>SUMPRODUCT((Tablo[Mois]=$A53)*(COUNTIF(JF,Tablo[JOUR])))</f>
        <v>1</v>
      </c>
      <c r="G56" s="20">
        <f>SUMPRODUCT((Tablo[Mois]=$A53)*(COUNTIF(JF,Tablo[JOUR])))</f>
        <v>1</v>
      </c>
      <c r="H56" s="20">
        <f>SUMPRODUCT((Tablo[Mois]=$A53)*(COUNTIF(JF,Tablo[JOUR])))</f>
        <v>1</v>
      </c>
      <c r="I56" s="20">
        <f>SUMPRODUCT((Tablo[Mois]=$A53)*(COUNTIF(JF,Tablo[JOUR])))</f>
        <v>1</v>
      </c>
      <c r="J56" s="20">
        <f>SUMPRODUCT((Tablo[Mois]=$A53)*(COUNTIF(JF,Tablo[JOUR])))</f>
        <v>1</v>
      </c>
      <c r="K56" s="20">
        <f>SUMPRODUCT((Tablo[Mois]=$A53)*(COUNTIF(JF,Tablo[JOUR])))</f>
        <v>1</v>
      </c>
      <c r="L56" s="20">
        <f>SUMPRODUCT((Tablo[Mois]=$A53)*(COUNTIF(JF,Tablo[JOUR])))</f>
        <v>1</v>
      </c>
      <c r="M56" s="20">
        <f>SUMPRODUCT((Tablo[Mois]=$A53)*(COUNTIF(JF,Tablo[JOUR])))</f>
        <v>1</v>
      </c>
      <c r="N56" s="20">
        <f>SUMPRODUCT((Tablo[Mois]=$A53)*(COUNTIF(JF,Tablo[JOUR])))</f>
        <v>1</v>
      </c>
      <c r="O56" s="20">
        <f>SUMPRODUCT((Tablo[Mois]=$A53)*(COUNTIF(JF,Tablo[JOUR])))</f>
        <v>1</v>
      </c>
      <c r="P56" s="20">
        <f>SUMPRODUCT((Tablo[Mois]=$A53)*(COUNTIF(JF,Tablo[JOUR])))</f>
        <v>1</v>
      </c>
      <c r="Q56" s="20">
        <f>SUMPRODUCT((Tablo[Mois]=$A53)*(COUNTIF(JF,Tablo[JOUR])))</f>
        <v>1</v>
      </c>
      <c r="R56" s="20">
        <f>SUMPRODUCT((Tablo[Mois]=$A53)*(COUNTIF(JF,Tablo[JOUR])))</f>
        <v>1</v>
      </c>
    </row>
    <row r="57" spans="1:18" x14ac:dyDescent="0.25">
      <c r="A57" s="25"/>
      <c r="B57" s="23" t="s">
        <v>34</v>
      </c>
      <c r="C57" s="20" t="s">
        <v>38</v>
      </c>
      <c r="D57" s="20">
        <f ca="1">SUMPRODUCT((Tablo[Mois]=$A53)*(OFFSET(Tablo[JOUR],0,D$1)=$B57))</f>
        <v>0</v>
      </c>
      <c r="E57" s="20">
        <f ca="1">SUMPRODUCT((Tablo[Mois]=$A53)*(OFFSET(Tablo[JOUR],0,E$1)=$B57))</f>
        <v>0</v>
      </c>
      <c r="F57" s="20">
        <f ca="1">SUMPRODUCT((Tablo[Mois]=$A53)*(OFFSET(Tablo[JOUR],0,F$1)=$B57))</f>
        <v>0</v>
      </c>
      <c r="G57" s="20">
        <f ca="1">SUMPRODUCT((Tablo[Mois]=$A53)*(OFFSET(Tablo[JOUR],0,G$1)=$B57))</f>
        <v>0</v>
      </c>
      <c r="H57" s="20">
        <f ca="1">SUMPRODUCT((Tablo[Mois]=$A53)*(OFFSET(Tablo[JOUR],0,H$1)=$B57))</f>
        <v>0</v>
      </c>
      <c r="I57" s="20">
        <f ca="1">SUMPRODUCT((Tablo[Mois]=$A53)*(OFFSET(Tablo[JOUR],0,I$1)=$B57))</f>
        <v>0</v>
      </c>
      <c r="J57" s="20">
        <f ca="1">SUMPRODUCT((Tablo[Mois]=$A53)*(OFFSET(Tablo[JOUR],0,J$1)=$B57))</f>
        <v>0</v>
      </c>
      <c r="K57" s="20">
        <f ca="1">SUMPRODUCT((Tablo[Mois]=$A53)*(OFFSET(Tablo[JOUR],0,K$1)=$B57))</f>
        <v>0</v>
      </c>
      <c r="L57" s="20">
        <f ca="1">SUMPRODUCT((Tablo[Mois]=$A53)*(OFFSET(Tablo[JOUR],0,L$1)=$B57))</f>
        <v>0</v>
      </c>
      <c r="M57" s="20">
        <f ca="1">SUMPRODUCT((Tablo[Mois]=$A53)*(OFFSET(Tablo[JOUR],0,M$1)=$B57))</f>
        <v>0</v>
      </c>
      <c r="N57" s="20">
        <f ca="1">SUMPRODUCT((Tablo[Mois]=$A53)*(OFFSET(Tablo[JOUR],0,N$1)=$B57))</f>
        <v>0</v>
      </c>
      <c r="O57" s="20">
        <f ca="1">SUMPRODUCT((Tablo[Mois]=$A53)*(OFFSET(Tablo[JOUR],0,O$1)=$B57))</f>
        <v>0</v>
      </c>
      <c r="P57" s="20">
        <f ca="1">SUMPRODUCT((Tablo[Mois]=$A53)*(OFFSET(Tablo[JOUR],0,P$1)=$B57))</f>
        <v>0</v>
      </c>
      <c r="Q57" s="20">
        <f ca="1">SUMPRODUCT((Tablo[Mois]=$A53)*(OFFSET(Tablo[JOUR],0,Q$1)=$B57))</f>
        <v>0</v>
      </c>
      <c r="R57" s="20">
        <f ca="1">SUMPRODUCT((Tablo[Mois]=$A53)*(OFFSET(Tablo[JOUR],0,R$1)=$B57))</f>
        <v>0</v>
      </c>
    </row>
    <row r="58" spans="1:18" x14ac:dyDescent="0.25">
      <c r="A58" s="25"/>
      <c r="B58" s="24" t="s">
        <v>33</v>
      </c>
      <c r="C58" s="20" t="s">
        <v>38</v>
      </c>
      <c r="D58" s="20">
        <f ca="1">SUMPRODUCT((Tablo[Mois]=$A53)*(OFFSET(Tablo[JOUR],0,D$1)=$B58))</f>
        <v>0</v>
      </c>
      <c r="E58" s="20">
        <f ca="1">SUMPRODUCT((Tablo[Mois]=$A53)*(OFFSET(Tablo[JOUR],0,E$1)=$B58))</f>
        <v>0</v>
      </c>
      <c r="F58" s="20">
        <f ca="1">SUMPRODUCT((Tablo[Mois]=$A53)*(OFFSET(Tablo[JOUR],0,F$1)=$B58))</f>
        <v>0</v>
      </c>
      <c r="G58" s="20">
        <f ca="1">SUMPRODUCT((Tablo[Mois]=$A53)*(OFFSET(Tablo[JOUR],0,G$1)=$B58))</f>
        <v>0</v>
      </c>
      <c r="H58" s="20">
        <f ca="1">SUMPRODUCT((Tablo[Mois]=$A53)*(OFFSET(Tablo[JOUR],0,H$1)=$B58))</f>
        <v>0</v>
      </c>
      <c r="I58" s="20">
        <f ca="1">SUMPRODUCT((Tablo[Mois]=$A53)*(OFFSET(Tablo[JOUR],0,I$1)=$B58))</f>
        <v>0</v>
      </c>
      <c r="J58" s="20">
        <f ca="1">SUMPRODUCT((Tablo[Mois]=$A53)*(OFFSET(Tablo[JOUR],0,J$1)=$B58))</f>
        <v>0</v>
      </c>
      <c r="K58" s="20">
        <f ca="1">SUMPRODUCT((Tablo[Mois]=$A53)*(OFFSET(Tablo[JOUR],0,K$1)=$B58))</f>
        <v>0</v>
      </c>
      <c r="L58" s="20">
        <f ca="1">SUMPRODUCT((Tablo[Mois]=$A53)*(OFFSET(Tablo[JOUR],0,L$1)=$B58))</f>
        <v>0</v>
      </c>
      <c r="M58" s="20">
        <f ca="1">SUMPRODUCT((Tablo[Mois]=$A53)*(OFFSET(Tablo[JOUR],0,M$1)=$B58))</f>
        <v>0</v>
      </c>
      <c r="N58" s="20">
        <f ca="1">SUMPRODUCT((Tablo[Mois]=$A53)*(OFFSET(Tablo[JOUR],0,N$1)=$B58))</f>
        <v>0</v>
      </c>
      <c r="O58" s="20">
        <f ca="1">SUMPRODUCT((Tablo[Mois]=$A53)*(OFFSET(Tablo[JOUR],0,O$1)=$B58))</f>
        <v>0</v>
      </c>
      <c r="P58" s="20">
        <f ca="1">SUMPRODUCT((Tablo[Mois]=$A53)*(OFFSET(Tablo[JOUR],0,P$1)=$B58))</f>
        <v>0</v>
      </c>
      <c r="Q58" s="20">
        <f ca="1">SUMPRODUCT((Tablo[Mois]=$A53)*(OFFSET(Tablo[JOUR],0,Q$1)=$B58))</f>
        <v>0</v>
      </c>
      <c r="R58" s="20">
        <f ca="1">SUMPRODUCT((Tablo[Mois]=$A53)*(OFFSET(Tablo[JOUR],0,R$1)=$B58))</f>
        <v>0</v>
      </c>
    </row>
    <row r="59" spans="1:18" x14ac:dyDescent="0.25">
      <c r="A59" s="25"/>
      <c r="B59" s="47" t="s">
        <v>46</v>
      </c>
      <c r="C59" s="46" t="s">
        <v>38</v>
      </c>
      <c r="D59" s="20">
        <f ca="1">SUMPRODUCT((Tablo[Mois]=$A53)*(OFFSET(Tablo[JOUR],0,D$1)=$B59))</f>
        <v>0</v>
      </c>
      <c r="E59" s="20">
        <f ca="1">SUMPRODUCT((Tablo[Mois]=$A53)*(OFFSET(Tablo[JOUR],0,E$1)=$B59))</f>
        <v>0</v>
      </c>
      <c r="F59" s="20">
        <f ca="1">SUMPRODUCT((Tablo[Mois]=$A53)*(OFFSET(Tablo[JOUR],0,F$1)=$B59))</f>
        <v>0</v>
      </c>
      <c r="G59" s="20">
        <f ca="1">SUMPRODUCT((Tablo[Mois]=$A53)*(OFFSET(Tablo[JOUR],0,G$1)=$B59))</f>
        <v>0</v>
      </c>
      <c r="H59" s="20">
        <f ca="1">SUMPRODUCT((Tablo[Mois]=$A53)*(OFFSET(Tablo[JOUR],0,H$1)=$B59))</f>
        <v>0</v>
      </c>
      <c r="I59" s="20">
        <f ca="1">SUMPRODUCT((Tablo[Mois]=$A53)*(OFFSET(Tablo[JOUR],0,I$1)=$B59))</f>
        <v>0</v>
      </c>
      <c r="J59" s="20">
        <f ca="1">SUMPRODUCT((Tablo[Mois]=$A53)*(OFFSET(Tablo[JOUR],0,J$1)=$B59))</f>
        <v>0</v>
      </c>
      <c r="K59" s="20">
        <f ca="1">SUMPRODUCT((Tablo[Mois]=$A53)*(OFFSET(Tablo[JOUR],0,K$1)=$B59))</f>
        <v>0</v>
      </c>
      <c r="L59" s="20">
        <f ca="1">SUMPRODUCT((Tablo[Mois]=$A53)*(OFFSET(Tablo[JOUR],0,L$1)=$B59))</f>
        <v>0</v>
      </c>
      <c r="M59" s="20">
        <f ca="1">SUMPRODUCT((Tablo[Mois]=$A53)*(OFFSET(Tablo[JOUR],0,M$1)=$B59))</f>
        <v>0</v>
      </c>
      <c r="N59" s="20">
        <f ca="1">SUMPRODUCT((Tablo[Mois]=$A53)*(OFFSET(Tablo[JOUR],0,N$1)=$B59))</f>
        <v>0</v>
      </c>
      <c r="O59" s="20">
        <f ca="1">SUMPRODUCT((Tablo[Mois]=$A53)*(OFFSET(Tablo[JOUR],0,O$1)=$B59))</f>
        <v>0</v>
      </c>
      <c r="P59" s="20">
        <f ca="1">SUMPRODUCT((Tablo[Mois]=$A53)*(OFFSET(Tablo[JOUR],0,P$1)=$B59))</f>
        <v>0</v>
      </c>
      <c r="Q59" s="20">
        <f ca="1">SUMPRODUCT((Tablo[Mois]=$A53)*(OFFSET(Tablo[JOUR],0,Q$1)=$B59))</f>
        <v>0</v>
      </c>
      <c r="R59" s="20">
        <f ca="1">SUMPRODUCT((Tablo[Mois]=$A53)*(OFFSET(Tablo[JOUR],0,R$1)=$B59))</f>
        <v>0</v>
      </c>
    </row>
    <row r="60" spans="1:18" x14ac:dyDescent="0.25">
      <c r="A60" s="25"/>
      <c r="B60" s="24" t="s">
        <v>47</v>
      </c>
      <c r="C60" s="46" t="s">
        <v>38</v>
      </c>
      <c r="D60" s="20">
        <f ca="1">SUMPRODUCT((Tablo[Mois]=$A53)*(OFFSET(Tablo[JOUR],0,D$1)=$B60))</f>
        <v>0</v>
      </c>
      <c r="E60" s="20">
        <f ca="1">SUMPRODUCT((Tablo[Mois]=$A53)*(OFFSET(Tablo[JOUR],0,E$1)=$B60))</f>
        <v>0</v>
      </c>
      <c r="F60" s="20">
        <f ca="1">SUMPRODUCT((Tablo[Mois]=$A53)*(OFFSET(Tablo[JOUR],0,F$1)=$B60))</f>
        <v>0</v>
      </c>
      <c r="G60" s="20">
        <f ca="1">SUMPRODUCT((Tablo[Mois]=$A53)*(OFFSET(Tablo[JOUR],0,G$1)=$B60))</f>
        <v>0</v>
      </c>
      <c r="H60" s="20">
        <f ca="1">SUMPRODUCT((Tablo[Mois]=$A53)*(OFFSET(Tablo[JOUR],0,H$1)=$B60))</f>
        <v>0</v>
      </c>
      <c r="I60" s="20">
        <f ca="1">SUMPRODUCT((Tablo[Mois]=$A53)*(OFFSET(Tablo[JOUR],0,I$1)=$B60))</f>
        <v>0</v>
      </c>
      <c r="J60" s="20">
        <f ca="1">SUMPRODUCT((Tablo[Mois]=$A53)*(OFFSET(Tablo[JOUR],0,J$1)=$B60))</f>
        <v>0</v>
      </c>
      <c r="K60" s="20">
        <f ca="1">SUMPRODUCT((Tablo[Mois]=$A53)*(OFFSET(Tablo[JOUR],0,K$1)=$B60))</f>
        <v>0</v>
      </c>
      <c r="L60" s="20">
        <f ca="1">SUMPRODUCT((Tablo[Mois]=$A53)*(OFFSET(Tablo[JOUR],0,L$1)=$B60))</f>
        <v>0</v>
      </c>
      <c r="M60" s="20">
        <f ca="1">SUMPRODUCT((Tablo[Mois]=$A53)*(OFFSET(Tablo[JOUR],0,M$1)=$B60))</f>
        <v>0</v>
      </c>
      <c r="N60" s="20">
        <f ca="1">SUMPRODUCT((Tablo[Mois]=$A53)*(OFFSET(Tablo[JOUR],0,N$1)=$B60))</f>
        <v>0</v>
      </c>
      <c r="O60" s="20">
        <f ca="1">SUMPRODUCT((Tablo[Mois]=$A53)*(OFFSET(Tablo[JOUR],0,O$1)=$B60))</f>
        <v>0</v>
      </c>
      <c r="P60" s="20">
        <f ca="1">SUMPRODUCT((Tablo[Mois]=$A53)*(OFFSET(Tablo[JOUR],0,P$1)=$B60))</f>
        <v>0</v>
      </c>
      <c r="Q60" s="20">
        <f ca="1">SUMPRODUCT((Tablo[Mois]=$A53)*(OFFSET(Tablo[JOUR],0,Q$1)=$B60))</f>
        <v>0</v>
      </c>
      <c r="R60" s="20">
        <f ca="1">SUMPRODUCT((Tablo[Mois]=$A53)*(OFFSET(Tablo[JOUR],0,R$1)=$B60))</f>
        <v>0</v>
      </c>
    </row>
    <row r="61" spans="1:18" x14ac:dyDescent="0.25">
      <c r="A61" s="25"/>
      <c r="B61" s="48" t="s">
        <v>48</v>
      </c>
      <c r="C61" s="46" t="s">
        <v>38</v>
      </c>
      <c r="D61" s="20">
        <f ca="1">SUMPRODUCT((Tablo[Mois]=$A53)*(OFFSET(Tablo[JOUR],0,D$1)=$B61))</f>
        <v>0</v>
      </c>
      <c r="E61" s="20">
        <f ca="1">SUMPRODUCT((Tablo[Mois]=$A53)*(OFFSET(Tablo[JOUR],0,E$1)=$B61))</f>
        <v>0</v>
      </c>
      <c r="F61" s="20">
        <f ca="1">SUMPRODUCT((Tablo[Mois]=$A53)*(OFFSET(Tablo[JOUR],0,F$1)=$B61))</f>
        <v>0</v>
      </c>
      <c r="G61" s="20">
        <f ca="1">SUMPRODUCT((Tablo[Mois]=$A53)*(OFFSET(Tablo[JOUR],0,G$1)=$B61))</f>
        <v>0</v>
      </c>
      <c r="H61" s="20">
        <f ca="1">SUMPRODUCT((Tablo[Mois]=$A53)*(OFFSET(Tablo[JOUR],0,H$1)=$B61))</f>
        <v>0</v>
      </c>
      <c r="I61" s="20">
        <f ca="1">SUMPRODUCT((Tablo[Mois]=$A53)*(OFFSET(Tablo[JOUR],0,I$1)=$B61))</f>
        <v>0</v>
      </c>
      <c r="J61" s="20">
        <f ca="1">SUMPRODUCT((Tablo[Mois]=$A53)*(OFFSET(Tablo[JOUR],0,J$1)=$B61))</f>
        <v>0</v>
      </c>
      <c r="K61" s="20">
        <f ca="1">SUMPRODUCT((Tablo[Mois]=$A53)*(OFFSET(Tablo[JOUR],0,K$1)=$B61))</f>
        <v>0</v>
      </c>
      <c r="L61" s="20">
        <f ca="1">SUMPRODUCT((Tablo[Mois]=$A53)*(OFFSET(Tablo[JOUR],0,L$1)=$B61))</f>
        <v>0</v>
      </c>
      <c r="M61" s="20">
        <f ca="1">SUMPRODUCT((Tablo[Mois]=$A53)*(OFFSET(Tablo[JOUR],0,M$1)=$B61))</f>
        <v>0</v>
      </c>
      <c r="N61" s="20">
        <f ca="1">SUMPRODUCT((Tablo[Mois]=$A53)*(OFFSET(Tablo[JOUR],0,N$1)=$B61))</f>
        <v>0</v>
      </c>
      <c r="O61" s="20">
        <f ca="1">SUMPRODUCT((Tablo[Mois]=$A53)*(OFFSET(Tablo[JOUR],0,O$1)=$B61))</f>
        <v>0</v>
      </c>
      <c r="P61" s="20">
        <f ca="1">SUMPRODUCT((Tablo[Mois]=$A53)*(OFFSET(Tablo[JOUR],0,P$1)=$B61))</f>
        <v>0</v>
      </c>
      <c r="Q61" s="20">
        <f ca="1">SUMPRODUCT((Tablo[Mois]=$A53)*(OFFSET(Tablo[JOUR],0,Q$1)=$B61))</f>
        <v>0</v>
      </c>
      <c r="R61" s="20">
        <f ca="1">SUMPRODUCT((Tablo[Mois]=$A53)*(OFFSET(Tablo[JOUR],0,R$1)=$B61))</f>
        <v>0</v>
      </c>
    </row>
    <row r="62" spans="1:18" s="18" customFormat="1" ht="13" thickBot="1" x14ac:dyDescent="0.3">
      <c r="A62" s="17"/>
      <c r="B62" s="26" t="s">
        <v>32</v>
      </c>
      <c r="C62" s="18" t="s">
        <v>38</v>
      </c>
      <c r="D62" s="18">
        <f ca="1">SUMPRODUCT((Tablo[Mois]=$A53)*(OFFSET(Tablo[JOUR],0,D$1)=$B62))</f>
        <v>0</v>
      </c>
      <c r="E62" s="18">
        <f ca="1">SUMPRODUCT((Tablo[Mois]=$A53)*(OFFSET(Tablo[JOUR],0,E$1)=$B62))</f>
        <v>0</v>
      </c>
      <c r="F62" s="18">
        <f ca="1">SUMPRODUCT((Tablo[Mois]=$A53)*(OFFSET(Tablo[JOUR],0,F$1)=$B62))</f>
        <v>0</v>
      </c>
      <c r="G62" s="18">
        <f ca="1">SUMPRODUCT((Tablo[Mois]=$A53)*(OFFSET(Tablo[JOUR],0,G$1)=$B62))</f>
        <v>0</v>
      </c>
      <c r="H62" s="18">
        <f ca="1">SUMPRODUCT((Tablo[Mois]=$A53)*(OFFSET(Tablo[JOUR],0,H$1)=$B62))</f>
        <v>0</v>
      </c>
      <c r="I62" s="18">
        <f ca="1">SUMPRODUCT((Tablo[Mois]=$A53)*(OFFSET(Tablo[JOUR],0,I$1)=$B62))</f>
        <v>0</v>
      </c>
      <c r="J62" s="18">
        <f ca="1">SUMPRODUCT((Tablo[Mois]=$A53)*(OFFSET(Tablo[JOUR],0,J$1)=$B62))</f>
        <v>0</v>
      </c>
      <c r="K62" s="18">
        <f ca="1">SUMPRODUCT((Tablo[Mois]=$A53)*(OFFSET(Tablo[JOUR],0,K$1)=$B62))</f>
        <v>0</v>
      </c>
      <c r="L62" s="18">
        <f ca="1">SUMPRODUCT((Tablo[Mois]=$A53)*(OFFSET(Tablo[JOUR],0,L$1)=$B62))</f>
        <v>0</v>
      </c>
      <c r="M62" s="18">
        <f ca="1">SUMPRODUCT((Tablo[Mois]=$A53)*(OFFSET(Tablo[JOUR],0,M$1)=$B62))</f>
        <v>0</v>
      </c>
      <c r="N62" s="18">
        <f ca="1">SUMPRODUCT((Tablo[Mois]=$A53)*(OFFSET(Tablo[JOUR],0,N$1)=$B62))</f>
        <v>0</v>
      </c>
      <c r="O62" s="18">
        <f ca="1">SUMPRODUCT((Tablo[Mois]=$A53)*(OFFSET(Tablo[JOUR],0,O$1)=$B62))</f>
        <v>0</v>
      </c>
      <c r="P62" s="18">
        <f ca="1">SUMPRODUCT((Tablo[Mois]=$A53)*(OFFSET(Tablo[JOUR],0,P$1)=$B62))</f>
        <v>0</v>
      </c>
      <c r="Q62" s="18">
        <f ca="1">SUMPRODUCT((Tablo[Mois]=$A53)*(OFFSET(Tablo[JOUR],0,Q$1)=$B62))</f>
        <v>0</v>
      </c>
      <c r="R62" s="18">
        <f ca="1">SUMPRODUCT((Tablo[Mois]=$A53)*(OFFSET(Tablo[JOUR],0,R$1)=$B62))</f>
        <v>0</v>
      </c>
    </row>
    <row r="63" spans="1:18" s="16" customFormat="1" ht="13" x14ac:dyDescent="0.3">
      <c r="A63" s="19">
        <f>EOMONTH(A53+1,0)</f>
        <v>42947</v>
      </c>
      <c r="B63" s="16" t="s">
        <v>17</v>
      </c>
      <c r="C63" s="16" t="s">
        <v>37</v>
      </c>
      <c r="D63" s="27">
        <f ca="1">SUMPRODUCT((Tablo[Mois]=$A63)*(Tablo[JOUR]=$B63),(OFFSET(Tablo[JOUR],0,D$1)))</f>
        <v>0</v>
      </c>
      <c r="E63" s="27">
        <f ca="1">SUMPRODUCT((Tablo[Mois]=$A63)*(Tablo[JOUR]=$B63),(OFFSET(Tablo[JOUR],0,E$1)))</f>
        <v>0</v>
      </c>
      <c r="F63" s="27">
        <f ca="1">SUMPRODUCT((Tablo[Mois]=$A63)*(Tablo[JOUR]=$B63),(OFFSET(Tablo[JOUR],0,F$1)))</f>
        <v>0</v>
      </c>
      <c r="G63" s="27">
        <f ca="1">SUMPRODUCT((Tablo[Mois]=$A63)*(Tablo[JOUR]=$B63),(OFFSET(Tablo[JOUR],0,G$1)))</f>
        <v>0</v>
      </c>
      <c r="H63" s="27">
        <f ca="1">SUMPRODUCT((Tablo[Mois]=$A63)*(Tablo[JOUR]=$B63),(OFFSET(Tablo[JOUR],0,H$1)))</f>
        <v>0</v>
      </c>
      <c r="I63" s="27">
        <f ca="1">SUMPRODUCT((Tablo[Mois]=$A63)*(Tablo[JOUR]=$B63),(OFFSET(Tablo[JOUR],0,I$1)))</f>
        <v>0</v>
      </c>
      <c r="J63" s="27">
        <f ca="1">SUMPRODUCT((Tablo[Mois]=$A63)*(Tablo[JOUR]=$B63),(OFFSET(Tablo[JOUR],0,J$1)))</f>
        <v>0</v>
      </c>
      <c r="K63" s="27">
        <f ca="1">SUMPRODUCT((Tablo[Mois]=$A63)*(Tablo[JOUR]=$B63),(OFFSET(Tablo[JOUR],0,K$1)))</f>
        <v>0</v>
      </c>
      <c r="L63" s="27">
        <f ca="1">SUMPRODUCT((Tablo[Mois]=$A63)*(Tablo[JOUR]=$B63),(OFFSET(Tablo[JOUR],0,L$1)))</f>
        <v>0</v>
      </c>
      <c r="M63" s="27">
        <f ca="1">SUMPRODUCT((Tablo[Mois]=$A63)*(Tablo[JOUR]=$B63),(OFFSET(Tablo[JOUR],0,M$1)))</f>
        <v>0</v>
      </c>
      <c r="N63" s="27">
        <f ca="1">SUMPRODUCT((Tablo[Mois]=$A63)*(Tablo[JOUR]=$B63),(OFFSET(Tablo[JOUR],0,N$1)))</f>
        <v>0</v>
      </c>
      <c r="O63" s="27">
        <f ca="1">SUMPRODUCT((Tablo[Mois]=$A63)*(Tablo[JOUR]=$B63),(OFFSET(Tablo[JOUR],0,O$1)))</f>
        <v>0</v>
      </c>
      <c r="P63" s="27">
        <f ca="1">SUMPRODUCT((Tablo[Mois]=$A63)*(Tablo[JOUR]=$B63),(OFFSET(Tablo[JOUR],0,P$1)))</f>
        <v>0</v>
      </c>
      <c r="Q63" s="27">
        <f ca="1">SUMPRODUCT((Tablo[Mois]=$A63)*(Tablo[JOUR]=$B63),(OFFSET(Tablo[JOUR],0,Q$1)))</f>
        <v>0</v>
      </c>
      <c r="R63" s="27">
        <f ca="1">SUMPRODUCT((Tablo[Mois]=$A63)*(Tablo[JOUR]=$B63),(OFFSET(Tablo[JOUR],0,R$1)))</f>
        <v>0</v>
      </c>
    </row>
    <row r="64" spans="1:18" ht="13" x14ac:dyDescent="0.3">
      <c r="A64" s="25"/>
      <c r="B64" s="20" t="s">
        <v>18</v>
      </c>
      <c r="C64" s="20" t="s">
        <v>37</v>
      </c>
      <c r="D64" s="28">
        <f ca="1">SUMPRODUCT((Tablo[Mois]=$A63)*(Tablo[JOUR]=$B64),(OFFSET(Tablo[JOUR],0,D$1)))</f>
        <v>0</v>
      </c>
      <c r="E64" s="28">
        <f ca="1">SUMPRODUCT((Tablo[Mois]=$A63)*(Tablo[JOUR]=$B64),(OFFSET(Tablo[JOUR],0,E$1)))</f>
        <v>0</v>
      </c>
      <c r="F64" s="28">
        <f ca="1">SUMPRODUCT((Tablo[Mois]=$A63)*(Tablo[JOUR]=$B64),(OFFSET(Tablo[JOUR],0,F$1)))</f>
        <v>0</v>
      </c>
      <c r="G64" s="28">
        <f ca="1">SUMPRODUCT((Tablo[Mois]=$A63)*(Tablo[JOUR]=$B64),(OFFSET(Tablo[JOUR],0,G$1)))</f>
        <v>0</v>
      </c>
      <c r="H64" s="28">
        <f ca="1">SUMPRODUCT((Tablo[Mois]=$A63)*(Tablo[JOUR]=$B64),(OFFSET(Tablo[JOUR],0,H$1)))</f>
        <v>0</v>
      </c>
      <c r="I64" s="28">
        <f ca="1">SUMPRODUCT((Tablo[Mois]=$A63)*(Tablo[JOUR]=$B64),(OFFSET(Tablo[JOUR],0,I$1)))</f>
        <v>0</v>
      </c>
      <c r="J64" s="28">
        <f ca="1">SUMPRODUCT((Tablo[Mois]=$A63)*(Tablo[JOUR]=$B64),(OFFSET(Tablo[JOUR],0,J$1)))</f>
        <v>0</v>
      </c>
      <c r="K64" s="28">
        <f ca="1">SUMPRODUCT((Tablo[Mois]=$A63)*(Tablo[JOUR]=$B64),(OFFSET(Tablo[JOUR],0,K$1)))</f>
        <v>0</v>
      </c>
      <c r="L64" s="28">
        <f ca="1">SUMPRODUCT((Tablo[Mois]=$A63)*(Tablo[JOUR]=$B64),(OFFSET(Tablo[JOUR],0,L$1)))</f>
        <v>0</v>
      </c>
      <c r="M64" s="28">
        <f ca="1">SUMPRODUCT((Tablo[Mois]=$A63)*(Tablo[JOUR]=$B64),(OFFSET(Tablo[JOUR],0,M$1)))</f>
        <v>0</v>
      </c>
      <c r="N64" s="28">
        <f ca="1">SUMPRODUCT((Tablo[Mois]=$A63)*(Tablo[JOUR]=$B64),(OFFSET(Tablo[JOUR],0,N$1)))</f>
        <v>0</v>
      </c>
      <c r="O64" s="28">
        <f ca="1">SUMPRODUCT((Tablo[Mois]=$A63)*(Tablo[JOUR]=$B64),(OFFSET(Tablo[JOUR],0,O$1)))</f>
        <v>0</v>
      </c>
      <c r="P64" s="28">
        <f ca="1">SUMPRODUCT((Tablo[Mois]=$A63)*(Tablo[JOUR]=$B64),(OFFSET(Tablo[JOUR],0,P$1)))</f>
        <v>0</v>
      </c>
      <c r="Q64" s="28">
        <f ca="1">SUMPRODUCT((Tablo[Mois]=$A63)*(Tablo[JOUR]=$B64),(OFFSET(Tablo[JOUR],0,Q$1)))</f>
        <v>0</v>
      </c>
      <c r="R64" s="28">
        <f ca="1">SUMPRODUCT((Tablo[Mois]=$A63)*(Tablo[JOUR]=$B64),(OFFSET(Tablo[JOUR],0,R$1)))</f>
        <v>0</v>
      </c>
    </row>
    <row r="65" spans="1:18" s="31" customFormat="1" x14ac:dyDescent="0.25">
      <c r="A65" s="30"/>
      <c r="B65" s="31" t="s">
        <v>39</v>
      </c>
      <c r="C65" s="32" t="s">
        <v>38</v>
      </c>
      <c r="D65" s="31">
        <f ca="1">SUMPRODUCT((Tablo[Mois]=$A63)*(ISNUMBER(Tablo[JOUR]))*(OFFSET(Tablo[JOUR],0,D$1)&lt;7)*(OFFSET(Tablo[JOUR],0,D$1)&lt;&gt;""))</f>
        <v>0</v>
      </c>
      <c r="E65" s="31">
        <f ca="1">SUMPRODUCT((Tablo[Mois]=$A63)*(ISNUMBER(Tablo[JOUR]))*(OFFSET(Tablo[JOUR],0,E$1)&lt;7)*(OFFSET(Tablo[JOUR],0,E$1)&lt;&gt;""))</f>
        <v>0</v>
      </c>
      <c r="F65" s="31">
        <f ca="1">SUMPRODUCT((Tablo[Mois]=$A63)*(ISNUMBER(Tablo[JOUR]))*(OFFSET(Tablo[JOUR],0,F$1)&lt;7)*(OFFSET(Tablo[JOUR],0,F$1)&lt;&gt;""))</f>
        <v>0</v>
      </c>
      <c r="G65" s="31">
        <f ca="1">SUMPRODUCT((Tablo[Mois]=$A63)*(ISNUMBER(Tablo[JOUR]))*(OFFSET(Tablo[JOUR],0,G$1)&lt;7)*(OFFSET(Tablo[JOUR],0,G$1)&lt;&gt;""))</f>
        <v>0</v>
      </c>
      <c r="H65" s="31">
        <f ca="1">SUMPRODUCT((Tablo[Mois]=$A63)*(ISNUMBER(Tablo[JOUR]))*(OFFSET(Tablo[JOUR],0,H$1)&lt;7)*(OFFSET(Tablo[JOUR],0,H$1)&lt;&gt;""))</f>
        <v>0</v>
      </c>
      <c r="I65" s="31">
        <f ca="1">SUMPRODUCT((Tablo[Mois]=$A63)*(ISNUMBER(Tablo[JOUR]))*(OFFSET(Tablo[JOUR],0,I$1)&lt;7)*(OFFSET(Tablo[JOUR],0,I$1)&lt;&gt;""))</f>
        <v>0</v>
      </c>
      <c r="J65" s="31">
        <f ca="1">SUMPRODUCT((Tablo[Mois]=$A63)*(ISNUMBER(Tablo[JOUR]))*(OFFSET(Tablo[JOUR],0,J$1)&lt;7)*(OFFSET(Tablo[JOUR],0,J$1)&lt;&gt;""))</f>
        <v>0</v>
      </c>
      <c r="K65" s="31">
        <f ca="1">SUMPRODUCT((Tablo[Mois]=$A63)*(ISNUMBER(Tablo[JOUR]))*(OFFSET(Tablo[JOUR],0,K$1)&lt;7)*(OFFSET(Tablo[JOUR],0,K$1)&lt;&gt;""))</f>
        <v>0</v>
      </c>
      <c r="L65" s="31">
        <f ca="1">SUMPRODUCT((Tablo[Mois]=$A63)*(ISNUMBER(Tablo[JOUR]))*(OFFSET(Tablo[JOUR],0,L$1)&lt;7)*(OFFSET(Tablo[JOUR],0,L$1)&lt;&gt;""))</f>
        <v>0</v>
      </c>
      <c r="M65" s="31">
        <f ca="1">SUMPRODUCT((Tablo[Mois]=$A63)*(ISNUMBER(Tablo[JOUR]))*(OFFSET(Tablo[JOUR],0,M$1)&lt;7)*(OFFSET(Tablo[JOUR],0,M$1)&lt;&gt;""))</f>
        <v>0</v>
      </c>
      <c r="N65" s="31">
        <f ca="1">SUMPRODUCT((Tablo[Mois]=$A63)*(ISNUMBER(Tablo[JOUR]))*(OFFSET(Tablo[JOUR],0,N$1)&lt;7)*(OFFSET(Tablo[JOUR],0,N$1)&lt;&gt;""))</f>
        <v>0</v>
      </c>
      <c r="O65" s="31">
        <f ca="1">SUMPRODUCT((Tablo[Mois]=$A63)*(ISNUMBER(Tablo[JOUR]))*(OFFSET(Tablo[JOUR],0,O$1)&lt;7)*(OFFSET(Tablo[JOUR],0,O$1)&lt;&gt;""))</f>
        <v>0</v>
      </c>
      <c r="P65" s="31">
        <f ca="1">SUMPRODUCT((Tablo[Mois]=$A63)*(ISNUMBER(Tablo[JOUR]))*(OFFSET(Tablo[JOUR],0,P$1)&lt;7)*(OFFSET(Tablo[JOUR],0,P$1)&lt;&gt;""))</f>
        <v>0</v>
      </c>
      <c r="Q65" s="31">
        <f ca="1">SUMPRODUCT((Tablo[Mois]=$A63)*(ISNUMBER(Tablo[JOUR]))*(OFFSET(Tablo[JOUR],0,Q$1)&lt;7)*(OFFSET(Tablo[JOUR],0,Q$1)&lt;&gt;""))</f>
        <v>0</v>
      </c>
      <c r="R65" s="31">
        <f ca="1">SUMPRODUCT((Tablo[Mois]=$A63)*(ISNUMBER(Tablo[JOUR]))*(OFFSET(Tablo[JOUR],0,R$1)&lt;7)*(OFFSET(Tablo[JOUR],0,R$1)&lt;&gt;""))</f>
        <v>0</v>
      </c>
    </row>
    <row r="66" spans="1:18" x14ac:dyDescent="0.25">
      <c r="A66" s="25"/>
      <c r="B66" s="22" t="s">
        <v>19</v>
      </c>
      <c r="C66" s="20" t="s">
        <v>38</v>
      </c>
      <c r="D66" s="20">
        <f>SUMPRODUCT((Tablo[Mois]=$A63)*(COUNTIF(JF,Tablo[JOUR])))</f>
        <v>0</v>
      </c>
      <c r="E66" s="20">
        <f>SUMPRODUCT((Tablo[Mois]=$A63)*(COUNTIF(JF,Tablo[JOUR])))</f>
        <v>0</v>
      </c>
      <c r="F66" s="20">
        <f>SUMPRODUCT((Tablo[Mois]=$A63)*(COUNTIF(JF,Tablo[JOUR])))</f>
        <v>0</v>
      </c>
      <c r="G66" s="20">
        <f>SUMPRODUCT((Tablo[Mois]=$A63)*(COUNTIF(JF,Tablo[JOUR])))</f>
        <v>0</v>
      </c>
      <c r="H66" s="20">
        <f>SUMPRODUCT((Tablo[Mois]=$A63)*(COUNTIF(JF,Tablo[JOUR])))</f>
        <v>0</v>
      </c>
      <c r="I66" s="20">
        <f>SUMPRODUCT((Tablo[Mois]=$A63)*(COUNTIF(JF,Tablo[JOUR])))</f>
        <v>0</v>
      </c>
      <c r="J66" s="20">
        <f>SUMPRODUCT((Tablo[Mois]=$A63)*(COUNTIF(JF,Tablo[JOUR])))</f>
        <v>0</v>
      </c>
      <c r="K66" s="20">
        <f>SUMPRODUCT((Tablo[Mois]=$A63)*(COUNTIF(JF,Tablo[JOUR])))</f>
        <v>0</v>
      </c>
      <c r="L66" s="20">
        <f>SUMPRODUCT((Tablo[Mois]=$A63)*(COUNTIF(JF,Tablo[JOUR])))</f>
        <v>0</v>
      </c>
      <c r="M66" s="20">
        <f>SUMPRODUCT((Tablo[Mois]=$A63)*(COUNTIF(JF,Tablo[JOUR])))</f>
        <v>0</v>
      </c>
      <c r="N66" s="20">
        <f>SUMPRODUCT((Tablo[Mois]=$A63)*(COUNTIF(JF,Tablo[JOUR])))</f>
        <v>0</v>
      </c>
      <c r="O66" s="20">
        <f>SUMPRODUCT((Tablo[Mois]=$A63)*(COUNTIF(JF,Tablo[JOUR])))</f>
        <v>0</v>
      </c>
      <c r="P66" s="20">
        <f>SUMPRODUCT((Tablo[Mois]=$A63)*(COUNTIF(JF,Tablo[JOUR])))</f>
        <v>0</v>
      </c>
      <c r="Q66" s="20">
        <f>SUMPRODUCT((Tablo[Mois]=$A63)*(COUNTIF(JF,Tablo[JOUR])))</f>
        <v>0</v>
      </c>
      <c r="R66" s="20">
        <f>SUMPRODUCT((Tablo[Mois]=$A63)*(COUNTIF(JF,Tablo[JOUR])))</f>
        <v>0</v>
      </c>
    </row>
    <row r="67" spans="1:18" x14ac:dyDescent="0.25">
      <c r="A67" s="25"/>
      <c r="B67" s="23" t="s">
        <v>34</v>
      </c>
      <c r="C67" s="20" t="s">
        <v>38</v>
      </c>
      <c r="D67" s="20">
        <f ca="1">SUMPRODUCT((Tablo[Mois]=$A63)*(OFFSET(Tablo[JOUR],0,D$1)=$B67))</f>
        <v>0</v>
      </c>
      <c r="E67" s="20">
        <f ca="1">SUMPRODUCT((Tablo[Mois]=$A63)*(OFFSET(Tablo[JOUR],0,E$1)=$B67))</f>
        <v>0</v>
      </c>
      <c r="F67" s="20">
        <f ca="1">SUMPRODUCT((Tablo[Mois]=$A63)*(OFFSET(Tablo[JOUR],0,F$1)=$B67))</f>
        <v>0</v>
      </c>
      <c r="G67" s="20">
        <f ca="1">SUMPRODUCT((Tablo[Mois]=$A63)*(OFFSET(Tablo[JOUR],0,G$1)=$B67))</f>
        <v>0</v>
      </c>
      <c r="H67" s="20">
        <f ca="1">SUMPRODUCT((Tablo[Mois]=$A63)*(OFFSET(Tablo[JOUR],0,H$1)=$B67))</f>
        <v>0</v>
      </c>
      <c r="I67" s="20">
        <f ca="1">SUMPRODUCT((Tablo[Mois]=$A63)*(OFFSET(Tablo[JOUR],0,I$1)=$B67))</f>
        <v>0</v>
      </c>
      <c r="J67" s="20">
        <f ca="1">SUMPRODUCT((Tablo[Mois]=$A63)*(OFFSET(Tablo[JOUR],0,J$1)=$B67))</f>
        <v>0</v>
      </c>
      <c r="K67" s="20">
        <f ca="1">SUMPRODUCT((Tablo[Mois]=$A63)*(OFFSET(Tablo[JOUR],0,K$1)=$B67))</f>
        <v>0</v>
      </c>
      <c r="L67" s="20">
        <f ca="1">SUMPRODUCT((Tablo[Mois]=$A63)*(OFFSET(Tablo[JOUR],0,L$1)=$B67))</f>
        <v>0</v>
      </c>
      <c r="M67" s="20">
        <f ca="1">SUMPRODUCT((Tablo[Mois]=$A63)*(OFFSET(Tablo[JOUR],0,M$1)=$B67))</f>
        <v>0</v>
      </c>
      <c r="N67" s="20">
        <f ca="1">SUMPRODUCT((Tablo[Mois]=$A63)*(OFFSET(Tablo[JOUR],0,N$1)=$B67))</f>
        <v>0</v>
      </c>
      <c r="O67" s="20">
        <f ca="1">SUMPRODUCT((Tablo[Mois]=$A63)*(OFFSET(Tablo[JOUR],0,O$1)=$B67))</f>
        <v>0</v>
      </c>
      <c r="P67" s="20">
        <f ca="1">SUMPRODUCT((Tablo[Mois]=$A63)*(OFFSET(Tablo[JOUR],0,P$1)=$B67))</f>
        <v>0</v>
      </c>
      <c r="Q67" s="20">
        <f ca="1">SUMPRODUCT((Tablo[Mois]=$A63)*(OFFSET(Tablo[JOUR],0,Q$1)=$B67))</f>
        <v>0</v>
      </c>
      <c r="R67" s="20">
        <f ca="1">SUMPRODUCT((Tablo[Mois]=$A63)*(OFFSET(Tablo[JOUR],0,R$1)=$B67))</f>
        <v>0</v>
      </c>
    </row>
    <row r="68" spans="1:18" x14ac:dyDescent="0.25">
      <c r="A68" s="25"/>
      <c r="B68" s="24" t="s">
        <v>33</v>
      </c>
      <c r="C68" s="20" t="s">
        <v>38</v>
      </c>
      <c r="D68" s="20">
        <f ca="1">SUMPRODUCT((Tablo[Mois]=$A63)*(OFFSET(Tablo[JOUR],0,D$1)=$B68))</f>
        <v>0</v>
      </c>
      <c r="E68" s="20">
        <f ca="1">SUMPRODUCT((Tablo[Mois]=$A63)*(OFFSET(Tablo[JOUR],0,E$1)=$B68))</f>
        <v>0</v>
      </c>
      <c r="F68" s="20">
        <f ca="1">SUMPRODUCT((Tablo[Mois]=$A63)*(OFFSET(Tablo[JOUR],0,F$1)=$B68))</f>
        <v>0</v>
      </c>
      <c r="G68" s="20">
        <f ca="1">SUMPRODUCT((Tablo[Mois]=$A63)*(OFFSET(Tablo[JOUR],0,G$1)=$B68))</f>
        <v>0</v>
      </c>
      <c r="H68" s="20">
        <f ca="1">SUMPRODUCT((Tablo[Mois]=$A63)*(OFFSET(Tablo[JOUR],0,H$1)=$B68))</f>
        <v>0</v>
      </c>
      <c r="I68" s="20">
        <f ca="1">SUMPRODUCT((Tablo[Mois]=$A63)*(OFFSET(Tablo[JOUR],0,I$1)=$B68))</f>
        <v>0</v>
      </c>
      <c r="J68" s="20">
        <f ca="1">SUMPRODUCT((Tablo[Mois]=$A63)*(OFFSET(Tablo[JOUR],0,J$1)=$B68))</f>
        <v>0</v>
      </c>
      <c r="K68" s="20">
        <f ca="1">SUMPRODUCT((Tablo[Mois]=$A63)*(OFFSET(Tablo[JOUR],0,K$1)=$B68))</f>
        <v>0</v>
      </c>
      <c r="L68" s="20">
        <f ca="1">SUMPRODUCT((Tablo[Mois]=$A63)*(OFFSET(Tablo[JOUR],0,L$1)=$B68))</f>
        <v>0</v>
      </c>
      <c r="M68" s="20">
        <f ca="1">SUMPRODUCT((Tablo[Mois]=$A63)*(OFFSET(Tablo[JOUR],0,M$1)=$B68))</f>
        <v>0</v>
      </c>
      <c r="N68" s="20">
        <f ca="1">SUMPRODUCT((Tablo[Mois]=$A63)*(OFFSET(Tablo[JOUR],0,N$1)=$B68))</f>
        <v>0</v>
      </c>
      <c r="O68" s="20">
        <f ca="1">SUMPRODUCT((Tablo[Mois]=$A63)*(OFFSET(Tablo[JOUR],0,O$1)=$B68))</f>
        <v>0</v>
      </c>
      <c r="P68" s="20">
        <f ca="1">SUMPRODUCT((Tablo[Mois]=$A63)*(OFFSET(Tablo[JOUR],0,P$1)=$B68))</f>
        <v>0</v>
      </c>
      <c r="Q68" s="20">
        <f ca="1">SUMPRODUCT((Tablo[Mois]=$A63)*(OFFSET(Tablo[JOUR],0,Q$1)=$B68))</f>
        <v>0</v>
      </c>
      <c r="R68" s="20">
        <f ca="1">SUMPRODUCT((Tablo[Mois]=$A63)*(OFFSET(Tablo[JOUR],0,R$1)=$B68))</f>
        <v>0</v>
      </c>
    </row>
    <row r="69" spans="1:18" s="18" customFormat="1" ht="13" thickBot="1" x14ac:dyDescent="0.3">
      <c r="A69" s="17"/>
      <c r="B69" s="26" t="s">
        <v>32</v>
      </c>
      <c r="C69" s="18" t="s">
        <v>38</v>
      </c>
      <c r="D69" s="18">
        <f ca="1">SUMPRODUCT((Tablo[Mois]=$A63)*(OFFSET(Tablo[JOUR],0,D$1)=$B69))</f>
        <v>0</v>
      </c>
      <c r="E69" s="18">
        <f ca="1">SUMPRODUCT((Tablo[Mois]=$A63)*(OFFSET(Tablo[JOUR],0,E$1)=$B69))</f>
        <v>0</v>
      </c>
      <c r="F69" s="18">
        <f ca="1">SUMPRODUCT((Tablo[Mois]=$A63)*(OFFSET(Tablo[JOUR],0,F$1)=$B69))</f>
        <v>0</v>
      </c>
      <c r="G69" s="18">
        <f ca="1">SUMPRODUCT((Tablo[Mois]=$A63)*(OFFSET(Tablo[JOUR],0,G$1)=$B69))</f>
        <v>0</v>
      </c>
      <c r="H69" s="18">
        <f ca="1">SUMPRODUCT((Tablo[Mois]=$A63)*(OFFSET(Tablo[JOUR],0,H$1)=$B69))</f>
        <v>0</v>
      </c>
      <c r="I69" s="18">
        <f ca="1">SUMPRODUCT((Tablo[Mois]=$A63)*(OFFSET(Tablo[JOUR],0,I$1)=$B69))</f>
        <v>0</v>
      </c>
      <c r="J69" s="18">
        <f ca="1">SUMPRODUCT((Tablo[Mois]=$A63)*(OFFSET(Tablo[JOUR],0,J$1)=$B69))</f>
        <v>0</v>
      </c>
      <c r="K69" s="18">
        <f ca="1">SUMPRODUCT((Tablo[Mois]=$A63)*(OFFSET(Tablo[JOUR],0,K$1)=$B69))</f>
        <v>0</v>
      </c>
      <c r="L69" s="18">
        <f ca="1">SUMPRODUCT((Tablo[Mois]=$A63)*(OFFSET(Tablo[JOUR],0,L$1)=$B69))</f>
        <v>0</v>
      </c>
      <c r="M69" s="18">
        <f ca="1">SUMPRODUCT((Tablo[Mois]=$A63)*(OFFSET(Tablo[JOUR],0,M$1)=$B69))</f>
        <v>0</v>
      </c>
      <c r="N69" s="18">
        <f ca="1">SUMPRODUCT((Tablo[Mois]=$A63)*(OFFSET(Tablo[JOUR],0,N$1)=$B69))</f>
        <v>0</v>
      </c>
      <c r="O69" s="18">
        <f ca="1">SUMPRODUCT((Tablo[Mois]=$A63)*(OFFSET(Tablo[JOUR],0,O$1)=$B69))</f>
        <v>0</v>
      </c>
      <c r="P69" s="18">
        <f ca="1">SUMPRODUCT((Tablo[Mois]=$A63)*(OFFSET(Tablo[JOUR],0,P$1)=$B69))</f>
        <v>0</v>
      </c>
      <c r="Q69" s="18">
        <f ca="1">SUMPRODUCT((Tablo[Mois]=$A63)*(OFFSET(Tablo[JOUR],0,Q$1)=$B69))</f>
        <v>0</v>
      </c>
      <c r="R69" s="18">
        <f ca="1">SUMPRODUCT((Tablo[Mois]=$A63)*(OFFSET(Tablo[JOUR],0,R$1)=$B69))</f>
        <v>0</v>
      </c>
    </row>
    <row r="70" spans="1:18" s="16" customFormat="1" ht="13" x14ac:dyDescent="0.3">
      <c r="A70" s="19">
        <f>EOMONTH(A63+1,0)</f>
        <v>42978</v>
      </c>
      <c r="B70" s="16" t="s">
        <v>17</v>
      </c>
      <c r="C70" s="16" t="s">
        <v>37</v>
      </c>
      <c r="D70" s="27">
        <f ca="1">SUMPRODUCT((Tablo[Mois]=$A70)*(Tablo[JOUR]=$B70),(OFFSET(Tablo[JOUR],0,D$1)))</f>
        <v>0</v>
      </c>
      <c r="E70" s="27">
        <f ca="1">SUMPRODUCT((Tablo[Mois]=$A70)*(Tablo[JOUR]=$B70),(OFFSET(Tablo[JOUR],0,E$1)))</f>
        <v>0</v>
      </c>
      <c r="F70" s="27">
        <f ca="1">SUMPRODUCT((Tablo[Mois]=$A70)*(Tablo[JOUR]=$B70),(OFFSET(Tablo[JOUR],0,F$1)))</f>
        <v>0</v>
      </c>
      <c r="G70" s="27">
        <f ca="1">SUMPRODUCT((Tablo[Mois]=$A70)*(Tablo[JOUR]=$B70),(OFFSET(Tablo[JOUR],0,G$1)))</f>
        <v>0</v>
      </c>
      <c r="H70" s="27">
        <f ca="1">SUMPRODUCT((Tablo[Mois]=$A70)*(Tablo[JOUR]=$B70),(OFFSET(Tablo[JOUR],0,H$1)))</f>
        <v>0</v>
      </c>
      <c r="I70" s="27">
        <f ca="1">SUMPRODUCT((Tablo[Mois]=$A70)*(Tablo[JOUR]=$B70),(OFFSET(Tablo[JOUR],0,I$1)))</f>
        <v>0</v>
      </c>
      <c r="J70" s="27">
        <f ca="1">SUMPRODUCT((Tablo[Mois]=$A70)*(Tablo[JOUR]=$B70),(OFFSET(Tablo[JOUR],0,J$1)))</f>
        <v>0</v>
      </c>
      <c r="K70" s="27">
        <f ca="1">SUMPRODUCT((Tablo[Mois]=$A70)*(Tablo[JOUR]=$B70),(OFFSET(Tablo[JOUR],0,K$1)))</f>
        <v>0</v>
      </c>
      <c r="L70" s="27">
        <f ca="1">SUMPRODUCT((Tablo[Mois]=$A70)*(Tablo[JOUR]=$B70),(OFFSET(Tablo[JOUR],0,L$1)))</f>
        <v>0</v>
      </c>
      <c r="M70" s="27">
        <f ca="1">SUMPRODUCT((Tablo[Mois]=$A70)*(Tablo[JOUR]=$B70),(OFFSET(Tablo[JOUR],0,M$1)))</f>
        <v>0</v>
      </c>
      <c r="N70" s="27">
        <f ca="1">SUMPRODUCT((Tablo[Mois]=$A70)*(Tablo[JOUR]=$B70),(OFFSET(Tablo[JOUR],0,N$1)))</f>
        <v>0</v>
      </c>
      <c r="O70" s="27">
        <f ca="1">SUMPRODUCT((Tablo[Mois]=$A70)*(Tablo[JOUR]=$B70),(OFFSET(Tablo[JOUR],0,O$1)))</f>
        <v>0</v>
      </c>
      <c r="P70" s="27">
        <f ca="1">SUMPRODUCT((Tablo[Mois]=$A70)*(Tablo[JOUR]=$B70),(OFFSET(Tablo[JOUR],0,P$1)))</f>
        <v>0</v>
      </c>
      <c r="Q70" s="27">
        <f ca="1">SUMPRODUCT((Tablo[Mois]=$A70)*(Tablo[JOUR]=$B70),(OFFSET(Tablo[JOUR],0,Q$1)))</f>
        <v>0</v>
      </c>
      <c r="R70" s="27">
        <f ca="1">SUMPRODUCT((Tablo[Mois]=$A70)*(Tablo[JOUR]=$B70),(OFFSET(Tablo[JOUR],0,R$1)))</f>
        <v>0</v>
      </c>
    </row>
    <row r="71" spans="1:18" ht="13" x14ac:dyDescent="0.3">
      <c r="A71" s="25"/>
      <c r="B71" s="20" t="s">
        <v>18</v>
      </c>
      <c r="C71" s="20" t="s">
        <v>37</v>
      </c>
      <c r="D71" s="28">
        <f ca="1">SUMPRODUCT((Tablo[Mois]=$A70)*(Tablo[JOUR]=$B71),(OFFSET(Tablo[JOUR],0,D$1)))</f>
        <v>0</v>
      </c>
      <c r="E71" s="28">
        <f ca="1">SUMPRODUCT((Tablo[Mois]=$A70)*(Tablo[JOUR]=$B71),(OFFSET(Tablo[JOUR],0,E$1)))</f>
        <v>0</v>
      </c>
      <c r="F71" s="28">
        <f ca="1">SUMPRODUCT((Tablo[Mois]=$A70)*(Tablo[JOUR]=$B71),(OFFSET(Tablo[JOUR],0,F$1)))</f>
        <v>0</v>
      </c>
      <c r="G71" s="28">
        <f ca="1">SUMPRODUCT((Tablo[Mois]=$A70)*(Tablo[JOUR]=$B71),(OFFSET(Tablo[JOUR],0,G$1)))</f>
        <v>0</v>
      </c>
      <c r="H71" s="28">
        <f ca="1">SUMPRODUCT((Tablo[Mois]=$A70)*(Tablo[JOUR]=$B71),(OFFSET(Tablo[JOUR],0,H$1)))</f>
        <v>0</v>
      </c>
      <c r="I71" s="28">
        <f ca="1">SUMPRODUCT((Tablo[Mois]=$A70)*(Tablo[JOUR]=$B71),(OFFSET(Tablo[JOUR],0,I$1)))</f>
        <v>0</v>
      </c>
      <c r="J71" s="28">
        <f ca="1">SUMPRODUCT((Tablo[Mois]=$A70)*(Tablo[JOUR]=$B71),(OFFSET(Tablo[JOUR],0,J$1)))</f>
        <v>0</v>
      </c>
      <c r="K71" s="28">
        <f ca="1">SUMPRODUCT((Tablo[Mois]=$A70)*(Tablo[JOUR]=$B71),(OFFSET(Tablo[JOUR],0,K$1)))</f>
        <v>0</v>
      </c>
      <c r="L71" s="28">
        <f ca="1">SUMPRODUCT((Tablo[Mois]=$A70)*(Tablo[JOUR]=$B71),(OFFSET(Tablo[JOUR],0,L$1)))</f>
        <v>0</v>
      </c>
      <c r="M71" s="28">
        <f ca="1">SUMPRODUCT((Tablo[Mois]=$A70)*(Tablo[JOUR]=$B71),(OFFSET(Tablo[JOUR],0,M$1)))</f>
        <v>0</v>
      </c>
      <c r="N71" s="28">
        <f ca="1">SUMPRODUCT((Tablo[Mois]=$A70)*(Tablo[JOUR]=$B71),(OFFSET(Tablo[JOUR],0,N$1)))</f>
        <v>0</v>
      </c>
      <c r="O71" s="28">
        <f ca="1">SUMPRODUCT((Tablo[Mois]=$A70)*(Tablo[JOUR]=$B71),(OFFSET(Tablo[JOUR],0,O$1)))</f>
        <v>0</v>
      </c>
      <c r="P71" s="28">
        <f ca="1">SUMPRODUCT((Tablo[Mois]=$A70)*(Tablo[JOUR]=$B71),(OFFSET(Tablo[JOUR],0,P$1)))</f>
        <v>0</v>
      </c>
      <c r="Q71" s="28">
        <f ca="1">SUMPRODUCT((Tablo[Mois]=$A70)*(Tablo[JOUR]=$B71),(OFFSET(Tablo[JOUR],0,Q$1)))</f>
        <v>0</v>
      </c>
      <c r="R71" s="28">
        <f ca="1">SUMPRODUCT((Tablo[Mois]=$A70)*(Tablo[JOUR]=$B71),(OFFSET(Tablo[JOUR],0,R$1)))</f>
        <v>0</v>
      </c>
    </row>
    <row r="72" spans="1:18" s="31" customFormat="1" x14ac:dyDescent="0.25">
      <c r="A72" s="30"/>
      <c r="B72" s="31" t="s">
        <v>39</v>
      </c>
      <c r="C72" s="32" t="s">
        <v>38</v>
      </c>
      <c r="D72" s="31">
        <f ca="1">SUMPRODUCT((Tablo[Mois]=$A70)*(ISNUMBER(Tablo[JOUR]))*(OFFSET(Tablo[JOUR],0,D$1)&lt;7)*(OFFSET(Tablo[JOUR],0,D$1)&lt;&gt;""))</f>
        <v>0</v>
      </c>
      <c r="E72" s="31">
        <f ca="1">SUMPRODUCT((Tablo[Mois]=$A70)*(ISNUMBER(Tablo[JOUR]))*(OFFSET(Tablo[JOUR],0,E$1)&lt;7)*(OFFSET(Tablo[JOUR],0,E$1)&lt;&gt;""))</f>
        <v>0</v>
      </c>
      <c r="F72" s="31">
        <f ca="1">SUMPRODUCT((Tablo[Mois]=$A70)*(ISNUMBER(Tablo[JOUR]))*(OFFSET(Tablo[JOUR],0,F$1)&lt;7)*(OFFSET(Tablo[JOUR],0,F$1)&lt;&gt;""))</f>
        <v>0</v>
      </c>
      <c r="G72" s="31">
        <f ca="1">SUMPRODUCT((Tablo[Mois]=$A70)*(ISNUMBER(Tablo[JOUR]))*(OFFSET(Tablo[JOUR],0,G$1)&lt;7)*(OFFSET(Tablo[JOUR],0,G$1)&lt;&gt;""))</f>
        <v>0</v>
      </c>
      <c r="H72" s="31">
        <f ca="1">SUMPRODUCT((Tablo[Mois]=$A70)*(ISNUMBER(Tablo[JOUR]))*(OFFSET(Tablo[JOUR],0,H$1)&lt;7)*(OFFSET(Tablo[JOUR],0,H$1)&lt;&gt;""))</f>
        <v>0</v>
      </c>
      <c r="I72" s="31">
        <f ca="1">SUMPRODUCT((Tablo[Mois]=$A70)*(ISNUMBER(Tablo[JOUR]))*(OFFSET(Tablo[JOUR],0,I$1)&lt;7)*(OFFSET(Tablo[JOUR],0,I$1)&lt;&gt;""))</f>
        <v>0</v>
      </c>
      <c r="J72" s="31">
        <f ca="1">SUMPRODUCT((Tablo[Mois]=$A70)*(ISNUMBER(Tablo[JOUR]))*(OFFSET(Tablo[JOUR],0,J$1)&lt;7)*(OFFSET(Tablo[JOUR],0,J$1)&lt;&gt;""))</f>
        <v>0</v>
      </c>
      <c r="K72" s="31">
        <f ca="1">SUMPRODUCT((Tablo[Mois]=$A70)*(ISNUMBER(Tablo[JOUR]))*(OFFSET(Tablo[JOUR],0,K$1)&lt;7)*(OFFSET(Tablo[JOUR],0,K$1)&lt;&gt;""))</f>
        <v>0</v>
      </c>
      <c r="L72" s="31">
        <f ca="1">SUMPRODUCT((Tablo[Mois]=$A70)*(ISNUMBER(Tablo[JOUR]))*(OFFSET(Tablo[JOUR],0,L$1)&lt;7)*(OFFSET(Tablo[JOUR],0,L$1)&lt;&gt;""))</f>
        <v>0</v>
      </c>
      <c r="M72" s="31">
        <f ca="1">SUMPRODUCT((Tablo[Mois]=$A70)*(ISNUMBER(Tablo[JOUR]))*(OFFSET(Tablo[JOUR],0,M$1)&lt;7)*(OFFSET(Tablo[JOUR],0,M$1)&lt;&gt;""))</f>
        <v>0</v>
      </c>
      <c r="N72" s="31">
        <f ca="1">SUMPRODUCT((Tablo[Mois]=$A70)*(ISNUMBER(Tablo[JOUR]))*(OFFSET(Tablo[JOUR],0,N$1)&lt;7)*(OFFSET(Tablo[JOUR],0,N$1)&lt;&gt;""))</f>
        <v>0</v>
      </c>
      <c r="O72" s="31">
        <f ca="1">SUMPRODUCT((Tablo[Mois]=$A70)*(ISNUMBER(Tablo[JOUR]))*(OFFSET(Tablo[JOUR],0,O$1)&lt;7)*(OFFSET(Tablo[JOUR],0,O$1)&lt;&gt;""))</f>
        <v>0</v>
      </c>
      <c r="P72" s="31">
        <f ca="1">SUMPRODUCT((Tablo[Mois]=$A70)*(ISNUMBER(Tablo[JOUR]))*(OFFSET(Tablo[JOUR],0,P$1)&lt;7)*(OFFSET(Tablo[JOUR],0,P$1)&lt;&gt;""))</f>
        <v>0</v>
      </c>
      <c r="Q72" s="31">
        <f ca="1">SUMPRODUCT((Tablo[Mois]=$A70)*(ISNUMBER(Tablo[JOUR]))*(OFFSET(Tablo[JOUR],0,Q$1)&lt;7)*(OFFSET(Tablo[JOUR],0,Q$1)&lt;&gt;""))</f>
        <v>0</v>
      </c>
      <c r="R72" s="31">
        <f ca="1">SUMPRODUCT((Tablo[Mois]=$A70)*(ISNUMBER(Tablo[JOUR]))*(OFFSET(Tablo[JOUR],0,R$1)&lt;7)*(OFFSET(Tablo[JOUR],0,R$1)&lt;&gt;""))</f>
        <v>0</v>
      </c>
    </row>
    <row r="73" spans="1:18" x14ac:dyDescent="0.25">
      <c r="A73" s="25"/>
      <c r="B73" s="22" t="s">
        <v>19</v>
      </c>
      <c r="C73" s="20" t="s">
        <v>38</v>
      </c>
      <c r="D73" s="20">
        <f>SUMPRODUCT((Tablo[Mois]=$A70)*(COUNTIF(JF,Tablo[JOUR])))</f>
        <v>0</v>
      </c>
      <c r="E73" s="20">
        <f>SUMPRODUCT((Tablo[Mois]=$A70)*(COUNTIF(JF,Tablo[JOUR])))</f>
        <v>0</v>
      </c>
      <c r="F73" s="20">
        <f>SUMPRODUCT((Tablo[Mois]=$A70)*(COUNTIF(JF,Tablo[JOUR])))</f>
        <v>0</v>
      </c>
      <c r="G73" s="20">
        <f>SUMPRODUCT((Tablo[Mois]=$A70)*(COUNTIF(JF,Tablo[JOUR])))</f>
        <v>0</v>
      </c>
      <c r="H73" s="20">
        <f>SUMPRODUCT((Tablo[Mois]=$A70)*(COUNTIF(JF,Tablo[JOUR])))</f>
        <v>0</v>
      </c>
      <c r="I73" s="20">
        <f>SUMPRODUCT((Tablo[Mois]=$A70)*(COUNTIF(JF,Tablo[JOUR])))</f>
        <v>0</v>
      </c>
      <c r="J73" s="20">
        <f>SUMPRODUCT((Tablo[Mois]=$A70)*(COUNTIF(JF,Tablo[JOUR])))</f>
        <v>0</v>
      </c>
      <c r="K73" s="20">
        <f>SUMPRODUCT((Tablo[Mois]=$A70)*(COUNTIF(JF,Tablo[JOUR])))</f>
        <v>0</v>
      </c>
      <c r="L73" s="20">
        <f>SUMPRODUCT((Tablo[Mois]=$A70)*(COUNTIF(JF,Tablo[JOUR])))</f>
        <v>0</v>
      </c>
      <c r="M73" s="20">
        <f>SUMPRODUCT((Tablo[Mois]=$A70)*(COUNTIF(JF,Tablo[JOUR])))</f>
        <v>0</v>
      </c>
      <c r="N73" s="20">
        <f>SUMPRODUCT((Tablo[Mois]=$A70)*(COUNTIF(JF,Tablo[JOUR])))</f>
        <v>0</v>
      </c>
      <c r="O73" s="20">
        <f>SUMPRODUCT((Tablo[Mois]=$A70)*(COUNTIF(JF,Tablo[JOUR])))</f>
        <v>0</v>
      </c>
      <c r="P73" s="20">
        <f>SUMPRODUCT((Tablo[Mois]=$A70)*(COUNTIF(JF,Tablo[JOUR])))</f>
        <v>0</v>
      </c>
      <c r="Q73" s="20">
        <f>SUMPRODUCT((Tablo[Mois]=$A70)*(COUNTIF(JF,Tablo[JOUR])))</f>
        <v>0</v>
      </c>
      <c r="R73" s="20">
        <f>SUMPRODUCT((Tablo[Mois]=$A70)*(COUNTIF(JF,Tablo[JOUR])))</f>
        <v>0</v>
      </c>
    </row>
    <row r="74" spans="1:18" x14ac:dyDescent="0.25">
      <c r="A74" s="25"/>
      <c r="B74" s="23" t="s">
        <v>34</v>
      </c>
      <c r="C74" s="20" t="s">
        <v>38</v>
      </c>
      <c r="D74" s="20">
        <f ca="1">SUMPRODUCT((Tablo[Mois]=$A70)*(OFFSET(Tablo[JOUR],0,D$1)=$B74))</f>
        <v>0</v>
      </c>
      <c r="E74" s="20">
        <f ca="1">SUMPRODUCT((Tablo[Mois]=$A70)*(OFFSET(Tablo[JOUR],0,E$1)=$B74))</f>
        <v>0</v>
      </c>
      <c r="F74" s="20">
        <f ca="1">SUMPRODUCT((Tablo[Mois]=$A70)*(OFFSET(Tablo[JOUR],0,F$1)=$B74))</f>
        <v>0</v>
      </c>
      <c r="G74" s="20">
        <f ca="1">SUMPRODUCT((Tablo[Mois]=$A70)*(OFFSET(Tablo[JOUR],0,G$1)=$B74))</f>
        <v>0</v>
      </c>
      <c r="H74" s="20">
        <f ca="1">SUMPRODUCT((Tablo[Mois]=$A70)*(OFFSET(Tablo[JOUR],0,H$1)=$B74))</f>
        <v>0</v>
      </c>
      <c r="I74" s="20">
        <f ca="1">SUMPRODUCT((Tablo[Mois]=$A70)*(OFFSET(Tablo[JOUR],0,I$1)=$B74))</f>
        <v>0</v>
      </c>
      <c r="J74" s="20">
        <f ca="1">SUMPRODUCT((Tablo[Mois]=$A70)*(OFFSET(Tablo[JOUR],0,J$1)=$B74))</f>
        <v>0</v>
      </c>
      <c r="K74" s="20">
        <f ca="1">SUMPRODUCT((Tablo[Mois]=$A70)*(OFFSET(Tablo[JOUR],0,K$1)=$B74))</f>
        <v>0</v>
      </c>
      <c r="L74" s="20">
        <f ca="1">SUMPRODUCT((Tablo[Mois]=$A70)*(OFFSET(Tablo[JOUR],0,L$1)=$B74))</f>
        <v>0</v>
      </c>
      <c r="M74" s="20">
        <f ca="1">SUMPRODUCT((Tablo[Mois]=$A70)*(OFFSET(Tablo[JOUR],0,M$1)=$B74))</f>
        <v>0</v>
      </c>
      <c r="N74" s="20">
        <f ca="1">SUMPRODUCT((Tablo[Mois]=$A70)*(OFFSET(Tablo[JOUR],0,N$1)=$B74))</f>
        <v>0</v>
      </c>
      <c r="O74" s="20">
        <f ca="1">SUMPRODUCT((Tablo[Mois]=$A70)*(OFFSET(Tablo[JOUR],0,O$1)=$B74))</f>
        <v>0</v>
      </c>
      <c r="P74" s="20">
        <f ca="1">SUMPRODUCT((Tablo[Mois]=$A70)*(OFFSET(Tablo[JOUR],0,P$1)=$B74))</f>
        <v>0</v>
      </c>
      <c r="Q74" s="20">
        <f ca="1">SUMPRODUCT((Tablo[Mois]=$A70)*(OFFSET(Tablo[JOUR],0,Q$1)=$B74))</f>
        <v>0</v>
      </c>
      <c r="R74" s="20">
        <f ca="1">SUMPRODUCT((Tablo[Mois]=$A70)*(OFFSET(Tablo[JOUR],0,R$1)=$B74))</f>
        <v>0</v>
      </c>
    </row>
    <row r="75" spans="1:18" x14ac:dyDescent="0.25">
      <c r="A75" s="25"/>
      <c r="B75" s="24" t="s">
        <v>33</v>
      </c>
      <c r="C75" s="20" t="s">
        <v>38</v>
      </c>
      <c r="D75" s="20">
        <f ca="1">SUMPRODUCT((Tablo[Mois]=$A70)*(OFFSET(Tablo[JOUR],0,D$1)=$B75))</f>
        <v>0</v>
      </c>
      <c r="E75" s="20">
        <f ca="1">SUMPRODUCT((Tablo[Mois]=$A70)*(OFFSET(Tablo[JOUR],0,E$1)=$B75))</f>
        <v>0</v>
      </c>
      <c r="F75" s="20">
        <f ca="1">SUMPRODUCT((Tablo[Mois]=$A70)*(OFFSET(Tablo[JOUR],0,F$1)=$B75))</f>
        <v>0</v>
      </c>
      <c r="G75" s="20">
        <f ca="1">SUMPRODUCT((Tablo[Mois]=$A70)*(OFFSET(Tablo[JOUR],0,G$1)=$B75))</f>
        <v>0</v>
      </c>
      <c r="H75" s="20">
        <f ca="1">SUMPRODUCT((Tablo[Mois]=$A70)*(OFFSET(Tablo[JOUR],0,H$1)=$B75))</f>
        <v>0</v>
      </c>
      <c r="I75" s="20">
        <f ca="1">SUMPRODUCT((Tablo[Mois]=$A70)*(OFFSET(Tablo[JOUR],0,I$1)=$B75))</f>
        <v>0</v>
      </c>
      <c r="J75" s="20">
        <f ca="1">SUMPRODUCT((Tablo[Mois]=$A70)*(OFFSET(Tablo[JOUR],0,J$1)=$B75))</f>
        <v>0</v>
      </c>
      <c r="K75" s="20">
        <f ca="1">SUMPRODUCT((Tablo[Mois]=$A70)*(OFFSET(Tablo[JOUR],0,K$1)=$B75))</f>
        <v>0</v>
      </c>
      <c r="L75" s="20">
        <f ca="1">SUMPRODUCT((Tablo[Mois]=$A70)*(OFFSET(Tablo[JOUR],0,L$1)=$B75))</f>
        <v>0</v>
      </c>
      <c r="M75" s="20">
        <f ca="1">SUMPRODUCT((Tablo[Mois]=$A70)*(OFFSET(Tablo[JOUR],0,M$1)=$B75))</f>
        <v>0</v>
      </c>
      <c r="N75" s="20">
        <f ca="1">SUMPRODUCT((Tablo[Mois]=$A70)*(OFFSET(Tablo[JOUR],0,N$1)=$B75))</f>
        <v>0</v>
      </c>
      <c r="O75" s="20">
        <f ca="1">SUMPRODUCT((Tablo[Mois]=$A70)*(OFFSET(Tablo[JOUR],0,O$1)=$B75))</f>
        <v>0</v>
      </c>
      <c r="P75" s="20">
        <f ca="1">SUMPRODUCT((Tablo[Mois]=$A70)*(OFFSET(Tablo[JOUR],0,P$1)=$B75))</f>
        <v>0</v>
      </c>
      <c r="Q75" s="20">
        <f ca="1">SUMPRODUCT((Tablo[Mois]=$A70)*(OFFSET(Tablo[JOUR],0,Q$1)=$B75))</f>
        <v>0</v>
      </c>
      <c r="R75" s="20">
        <f ca="1">SUMPRODUCT((Tablo[Mois]=$A70)*(OFFSET(Tablo[JOUR],0,R$1)=$B75))</f>
        <v>0</v>
      </c>
    </row>
    <row r="76" spans="1:18" s="18" customFormat="1" ht="13" thickBot="1" x14ac:dyDescent="0.3">
      <c r="A76" s="17"/>
      <c r="B76" s="26" t="s">
        <v>32</v>
      </c>
      <c r="C76" s="18" t="s">
        <v>38</v>
      </c>
      <c r="D76" s="18">
        <f ca="1">SUMPRODUCT((Tablo[Mois]=$A70)*(OFFSET(Tablo[JOUR],0,D$1)=$B76))</f>
        <v>0</v>
      </c>
      <c r="E76" s="18">
        <f ca="1">SUMPRODUCT((Tablo[Mois]=$A70)*(OFFSET(Tablo[JOUR],0,E$1)=$B76))</f>
        <v>0</v>
      </c>
      <c r="F76" s="18">
        <f ca="1">SUMPRODUCT((Tablo[Mois]=$A70)*(OFFSET(Tablo[JOUR],0,F$1)=$B76))</f>
        <v>0</v>
      </c>
      <c r="G76" s="18">
        <f ca="1">SUMPRODUCT((Tablo[Mois]=$A70)*(OFFSET(Tablo[JOUR],0,G$1)=$B76))</f>
        <v>0</v>
      </c>
      <c r="H76" s="18">
        <f ca="1">SUMPRODUCT((Tablo[Mois]=$A70)*(OFFSET(Tablo[JOUR],0,H$1)=$B76))</f>
        <v>0</v>
      </c>
      <c r="I76" s="18">
        <f ca="1">SUMPRODUCT((Tablo[Mois]=$A70)*(OFFSET(Tablo[JOUR],0,I$1)=$B76))</f>
        <v>0</v>
      </c>
      <c r="J76" s="18">
        <f ca="1">SUMPRODUCT((Tablo[Mois]=$A70)*(OFFSET(Tablo[JOUR],0,J$1)=$B76))</f>
        <v>0</v>
      </c>
      <c r="K76" s="18">
        <f ca="1">SUMPRODUCT((Tablo[Mois]=$A70)*(OFFSET(Tablo[JOUR],0,K$1)=$B76))</f>
        <v>0</v>
      </c>
      <c r="L76" s="18">
        <f ca="1">SUMPRODUCT((Tablo[Mois]=$A70)*(OFFSET(Tablo[JOUR],0,L$1)=$B76))</f>
        <v>0</v>
      </c>
      <c r="M76" s="18">
        <f ca="1">SUMPRODUCT((Tablo[Mois]=$A70)*(OFFSET(Tablo[JOUR],0,M$1)=$B76))</f>
        <v>0</v>
      </c>
      <c r="N76" s="18">
        <f ca="1">SUMPRODUCT((Tablo[Mois]=$A70)*(OFFSET(Tablo[JOUR],0,N$1)=$B76))</f>
        <v>0</v>
      </c>
      <c r="O76" s="18">
        <f ca="1">SUMPRODUCT((Tablo[Mois]=$A70)*(OFFSET(Tablo[JOUR],0,O$1)=$B76))</f>
        <v>0</v>
      </c>
      <c r="P76" s="18">
        <f ca="1">SUMPRODUCT((Tablo[Mois]=$A70)*(OFFSET(Tablo[JOUR],0,P$1)=$B76))</f>
        <v>0</v>
      </c>
      <c r="Q76" s="18">
        <f ca="1">SUMPRODUCT((Tablo[Mois]=$A70)*(OFFSET(Tablo[JOUR],0,Q$1)=$B76))</f>
        <v>0</v>
      </c>
      <c r="R76" s="18">
        <f ca="1">SUMPRODUCT((Tablo[Mois]=$A70)*(OFFSET(Tablo[JOUR],0,R$1)=$B76))</f>
        <v>0</v>
      </c>
    </row>
    <row r="77" spans="1:18" s="16" customFormat="1" ht="13" x14ac:dyDescent="0.3">
      <c r="A77" s="19">
        <f>EOMONTH(A70+1,0)</f>
        <v>43008</v>
      </c>
      <c r="B77" s="16" t="s">
        <v>17</v>
      </c>
      <c r="C77" s="16" t="s">
        <v>37</v>
      </c>
      <c r="D77" s="27">
        <f ca="1">SUMPRODUCT((Tablo[Mois]=$A77)*(Tablo[JOUR]=$B77),(OFFSET(Tablo[JOUR],0,D$1)))</f>
        <v>0</v>
      </c>
      <c r="E77" s="27">
        <f ca="1">SUMPRODUCT((Tablo[Mois]=$A77)*(Tablo[JOUR]=$B77),(OFFSET(Tablo[JOUR],0,E$1)))</f>
        <v>0</v>
      </c>
      <c r="F77" s="27">
        <f ca="1">SUMPRODUCT((Tablo[Mois]=$A77)*(Tablo[JOUR]=$B77),(OFFSET(Tablo[JOUR],0,F$1)))</f>
        <v>0</v>
      </c>
      <c r="G77" s="27">
        <f ca="1">SUMPRODUCT((Tablo[Mois]=$A77)*(Tablo[JOUR]=$B77),(OFFSET(Tablo[JOUR],0,G$1)))</f>
        <v>0</v>
      </c>
      <c r="H77" s="27">
        <f ca="1">SUMPRODUCT((Tablo[Mois]=$A77)*(Tablo[JOUR]=$B77),(OFFSET(Tablo[JOUR],0,H$1)))</f>
        <v>0</v>
      </c>
      <c r="I77" s="27">
        <f ca="1">SUMPRODUCT((Tablo[Mois]=$A77)*(Tablo[JOUR]=$B77),(OFFSET(Tablo[JOUR],0,I$1)))</f>
        <v>0</v>
      </c>
      <c r="J77" s="27">
        <f ca="1">SUMPRODUCT((Tablo[Mois]=$A77)*(Tablo[JOUR]=$B77),(OFFSET(Tablo[JOUR],0,J$1)))</f>
        <v>0</v>
      </c>
      <c r="K77" s="27">
        <f ca="1">SUMPRODUCT((Tablo[Mois]=$A77)*(Tablo[JOUR]=$B77),(OFFSET(Tablo[JOUR],0,K$1)))</f>
        <v>0</v>
      </c>
      <c r="L77" s="27">
        <f ca="1">SUMPRODUCT((Tablo[Mois]=$A77)*(Tablo[JOUR]=$B77),(OFFSET(Tablo[JOUR],0,L$1)))</f>
        <v>0</v>
      </c>
      <c r="M77" s="27">
        <f ca="1">SUMPRODUCT((Tablo[Mois]=$A77)*(Tablo[JOUR]=$B77),(OFFSET(Tablo[JOUR],0,M$1)))</f>
        <v>0</v>
      </c>
      <c r="N77" s="27">
        <f ca="1">SUMPRODUCT((Tablo[Mois]=$A77)*(Tablo[JOUR]=$B77),(OFFSET(Tablo[JOUR],0,N$1)))</f>
        <v>0</v>
      </c>
      <c r="O77" s="27">
        <f ca="1">SUMPRODUCT((Tablo[Mois]=$A77)*(Tablo[JOUR]=$B77),(OFFSET(Tablo[JOUR],0,O$1)))</f>
        <v>0</v>
      </c>
      <c r="P77" s="27">
        <f ca="1">SUMPRODUCT((Tablo[Mois]=$A77)*(Tablo[JOUR]=$B77),(OFFSET(Tablo[JOUR],0,P$1)))</f>
        <v>0</v>
      </c>
      <c r="Q77" s="27">
        <f ca="1">SUMPRODUCT((Tablo[Mois]=$A77)*(Tablo[JOUR]=$B77),(OFFSET(Tablo[JOUR],0,Q$1)))</f>
        <v>0</v>
      </c>
      <c r="R77" s="27">
        <f ca="1">SUMPRODUCT((Tablo[Mois]=$A77)*(Tablo[JOUR]=$B77),(OFFSET(Tablo[JOUR],0,R$1)))</f>
        <v>0</v>
      </c>
    </row>
    <row r="78" spans="1:18" ht="13" x14ac:dyDescent="0.3">
      <c r="A78" s="25"/>
      <c r="B78" s="20" t="s">
        <v>18</v>
      </c>
      <c r="C78" s="20" t="s">
        <v>37</v>
      </c>
      <c r="D78" s="28">
        <f ca="1">SUMPRODUCT((Tablo[Mois]=$A77)*(Tablo[JOUR]=$B78),(OFFSET(Tablo[JOUR],0,D$1)))</f>
        <v>0</v>
      </c>
      <c r="E78" s="28">
        <f ca="1">SUMPRODUCT((Tablo[Mois]=$A77)*(Tablo[JOUR]=$B78),(OFFSET(Tablo[JOUR],0,E$1)))</f>
        <v>0</v>
      </c>
      <c r="F78" s="28">
        <f ca="1">SUMPRODUCT((Tablo[Mois]=$A77)*(Tablo[JOUR]=$B78),(OFFSET(Tablo[JOUR],0,F$1)))</f>
        <v>0</v>
      </c>
      <c r="G78" s="28">
        <f ca="1">SUMPRODUCT((Tablo[Mois]=$A77)*(Tablo[JOUR]=$B78),(OFFSET(Tablo[JOUR],0,G$1)))</f>
        <v>0</v>
      </c>
      <c r="H78" s="28">
        <f ca="1">SUMPRODUCT((Tablo[Mois]=$A77)*(Tablo[JOUR]=$B78),(OFFSET(Tablo[JOUR],0,H$1)))</f>
        <v>0</v>
      </c>
      <c r="I78" s="28">
        <f ca="1">SUMPRODUCT((Tablo[Mois]=$A77)*(Tablo[JOUR]=$B78),(OFFSET(Tablo[JOUR],0,I$1)))</f>
        <v>0</v>
      </c>
      <c r="J78" s="28">
        <f ca="1">SUMPRODUCT((Tablo[Mois]=$A77)*(Tablo[JOUR]=$B78),(OFFSET(Tablo[JOUR],0,J$1)))</f>
        <v>0</v>
      </c>
      <c r="K78" s="28">
        <f ca="1">SUMPRODUCT((Tablo[Mois]=$A77)*(Tablo[JOUR]=$B78),(OFFSET(Tablo[JOUR],0,K$1)))</f>
        <v>0</v>
      </c>
      <c r="L78" s="28">
        <f ca="1">SUMPRODUCT((Tablo[Mois]=$A77)*(Tablo[JOUR]=$B78),(OFFSET(Tablo[JOUR],0,L$1)))</f>
        <v>0</v>
      </c>
      <c r="M78" s="28">
        <f ca="1">SUMPRODUCT((Tablo[Mois]=$A77)*(Tablo[JOUR]=$B78),(OFFSET(Tablo[JOUR],0,M$1)))</f>
        <v>0</v>
      </c>
      <c r="N78" s="28">
        <f ca="1">SUMPRODUCT((Tablo[Mois]=$A77)*(Tablo[JOUR]=$B78),(OFFSET(Tablo[JOUR],0,N$1)))</f>
        <v>0</v>
      </c>
      <c r="O78" s="28">
        <f ca="1">SUMPRODUCT((Tablo[Mois]=$A77)*(Tablo[JOUR]=$B78),(OFFSET(Tablo[JOUR],0,O$1)))</f>
        <v>0</v>
      </c>
      <c r="P78" s="28">
        <f ca="1">SUMPRODUCT((Tablo[Mois]=$A77)*(Tablo[JOUR]=$B78),(OFFSET(Tablo[JOUR],0,P$1)))</f>
        <v>0</v>
      </c>
      <c r="Q78" s="28">
        <f ca="1">SUMPRODUCT((Tablo[Mois]=$A77)*(Tablo[JOUR]=$B78),(OFFSET(Tablo[JOUR],0,Q$1)))</f>
        <v>0</v>
      </c>
      <c r="R78" s="28">
        <f ca="1">SUMPRODUCT((Tablo[Mois]=$A77)*(Tablo[JOUR]=$B78),(OFFSET(Tablo[JOUR],0,R$1)))</f>
        <v>0</v>
      </c>
    </row>
    <row r="79" spans="1:18" s="31" customFormat="1" x14ac:dyDescent="0.25">
      <c r="A79" s="30"/>
      <c r="B79" s="31" t="s">
        <v>39</v>
      </c>
      <c r="C79" s="32" t="s">
        <v>38</v>
      </c>
      <c r="D79" s="31">
        <f ca="1">SUMPRODUCT((Tablo[Mois]=$A77)*(ISNUMBER(Tablo[JOUR]))*(OFFSET(Tablo[JOUR],0,D$1)&lt;7)*(OFFSET(Tablo[JOUR],0,D$1)&lt;&gt;""))</f>
        <v>0</v>
      </c>
      <c r="E79" s="31">
        <f ca="1">SUMPRODUCT((Tablo[Mois]=$A77)*(ISNUMBER(Tablo[JOUR]))*(OFFSET(Tablo[JOUR],0,E$1)&lt;7)*(OFFSET(Tablo[JOUR],0,E$1)&lt;&gt;""))</f>
        <v>0</v>
      </c>
      <c r="F79" s="31">
        <f ca="1">SUMPRODUCT((Tablo[Mois]=$A77)*(ISNUMBER(Tablo[JOUR]))*(OFFSET(Tablo[JOUR],0,F$1)&lt;7)*(OFFSET(Tablo[JOUR],0,F$1)&lt;&gt;""))</f>
        <v>0</v>
      </c>
      <c r="G79" s="31">
        <f ca="1">SUMPRODUCT((Tablo[Mois]=$A77)*(ISNUMBER(Tablo[JOUR]))*(OFFSET(Tablo[JOUR],0,G$1)&lt;7)*(OFFSET(Tablo[JOUR],0,G$1)&lt;&gt;""))</f>
        <v>0</v>
      </c>
      <c r="H79" s="31">
        <f ca="1">SUMPRODUCT((Tablo[Mois]=$A77)*(ISNUMBER(Tablo[JOUR]))*(OFFSET(Tablo[JOUR],0,H$1)&lt;7)*(OFFSET(Tablo[JOUR],0,H$1)&lt;&gt;""))</f>
        <v>0</v>
      </c>
      <c r="I79" s="31">
        <f ca="1">SUMPRODUCT((Tablo[Mois]=$A77)*(ISNUMBER(Tablo[JOUR]))*(OFFSET(Tablo[JOUR],0,I$1)&lt;7)*(OFFSET(Tablo[JOUR],0,I$1)&lt;&gt;""))</f>
        <v>0</v>
      </c>
      <c r="J79" s="31">
        <f ca="1">SUMPRODUCT((Tablo[Mois]=$A77)*(ISNUMBER(Tablo[JOUR]))*(OFFSET(Tablo[JOUR],0,J$1)&lt;7)*(OFFSET(Tablo[JOUR],0,J$1)&lt;&gt;""))</f>
        <v>0</v>
      </c>
      <c r="K79" s="31">
        <f ca="1">SUMPRODUCT((Tablo[Mois]=$A77)*(ISNUMBER(Tablo[JOUR]))*(OFFSET(Tablo[JOUR],0,K$1)&lt;7)*(OFFSET(Tablo[JOUR],0,K$1)&lt;&gt;""))</f>
        <v>0</v>
      </c>
      <c r="L79" s="31">
        <f ca="1">SUMPRODUCT((Tablo[Mois]=$A77)*(ISNUMBER(Tablo[JOUR]))*(OFFSET(Tablo[JOUR],0,L$1)&lt;7)*(OFFSET(Tablo[JOUR],0,L$1)&lt;&gt;""))</f>
        <v>0</v>
      </c>
      <c r="M79" s="31">
        <f ca="1">SUMPRODUCT((Tablo[Mois]=$A77)*(ISNUMBER(Tablo[JOUR]))*(OFFSET(Tablo[JOUR],0,M$1)&lt;7)*(OFFSET(Tablo[JOUR],0,M$1)&lt;&gt;""))</f>
        <v>0</v>
      </c>
      <c r="N79" s="31">
        <f ca="1">SUMPRODUCT((Tablo[Mois]=$A77)*(ISNUMBER(Tablo[JOUR]))*(OFFSET(Tablo[JOUR],0,N$1)&lt;7)*(OFFSET(Tablo[JOUR],0,N$1)&lt;&gt;""))</f>
        <v>0</v>
      </c>
      <c r="O79" s="31">
        <f ca="1">SUMPRODUCT((Tablo[Mois]=$A77)*(ISNUMBER(Tablo[JOUR]))*(OFFSET(Tablo[JOUR],0,O$1)&lt;7)*(OFFSET(Tablo[JOUR],0,O$1)&lt;&gt;""))</f>
        <v>0</v>
      </c>
      <c r="P79" s="31">
        <f ca="1">SUMPRODUCT((Tablo[Mois]=$A77)*(ISNUMBER(Tablo[JOUR]))*(OFFSET(Tablo[JOUR],0,P$1)&lt;7)*(OFFSET(Tablo[JOUR],0,P$1)&lt;&gt;""))</f>
        <v>0</v>
      </c>
      <c r="Q79" s="31">
        <f ca="1">SUMPRODUCT((Tablo[Mois]=$A77)*(ISNUMBER(Tablo[JOUR]))*(OFFSET(Tablo[JOUR],0,Q$1)&lt;7)*(OFFSET(Tablo[JOUR],0,Q$1)&lt;&gt;""))</f>
        <v>0</v>
      </c>
      <c r="R79" s="31">
        <f ca="1">SUMPRODUCT((Tablo[Mois]=$A77)*(ISNUMBER(Tablo[JOUR]))*(OFFSET(Tablo[JOUR],0,R$1)&lt;7)*(OFFSET(Tablo[JOUR],0,R$1)&lt;&gt;""))</f>
        <v>0</v>
      </c>
    </row>
    <row r="80" spans="1:18" x14ac:dyDescent="0.25">
      <c r="A80" s="25"/>
      <c r="B80" s="22" t="s">
        <v>19</v>
      </c>
      <c r="C80" s="20" t="s">
        <v>38</v>
      </c>
      <c r="D80" s="20">
        <f>SUMPRODUCT((Tablo[Mois]=$A77)*(COUNTIF(JF,Tablo[JOUR])))</f>
        <v>0</v>
      </c>
      <c r="E80" s="20">
        <f>SUMPRODUCT((Tablo[Mois]=$A77)*(COUNTIF(JF,Tablo[JOUR])))</f>
        <v>0</v>
      </c>
      <c r="F80" s="20">
        <f>SUMPRODUCT((Tablo[Mois]=$A77)*(COUNTIF(JF,Tablo[JOUR])))</f>
        <v>0</v>
      </c>
      <c r="G80" s="20">
        <f>SUMPRODUCT((Tablo[Mois]=$A77)*(COUNTIF(JF,Tablo[JOUR])))</f>
        <v>0</v>
      </c>
      <c r="H80" s="20">
        <f>SUMPRODUCT((Tablo[Mois]=$A77)*(COUNTIF(JF,Tablo[JOUR])))</f>
        <v>0</v>
      </c>
      <c r="I80" s="20">
        <f>SUMPRODUCT((Tablo[Mois]=$A77)*(COUNTIF(JF,Tablo[JOUR])))</f>
        <v>0</v>
      </c>
      <c r="J80" s="20">
        <f>SUMPRODUCT((Tablo[Mois]=$A77)*(COUNTIF(JF,Tablo[JOUR])))</f>
        <v>0</v>
      </c>
      <c r="K80" s="20">
        <f>SUMPRODUCT((Tablo[Mois]=$A77)*(COUNTIF(JF,Tablo[JOUR])))</f>
        <v>0</v>
      </c>
      <c r="L80" s="20">
        <f>SUMPRODUCT((Tablo[Mois]=$A77)*(COUNTIF(JF,Tablo[JOUR])))</f>
        <v>0</v>
      </c>
      <c r="M80" s="20">
        <f>SUMPRODUCT((Tablo[Mois]=$A77)*(COUNTIF(JF,Tablo[JOUR])))</f>
        <v>0</v>
      </c>
      <c r="N80" s="20">
        <f>SUMPRODUCT((Tablo[Mois]=$A77)*(COUNTIF(JF,Tablo[JOUR])))</f>
        <v>0</v>
      </c>
      <c r="O80" s="20">
        <f>SUMPRODUCT((Tablo[Mois]=$A77)*(COUNTIF(JF,Tablo[JOUR])))</f>
        <v>0</v>
      </c>
      <c r="P80" s="20">
        <f>SUMPRODUCT((Tablo[Mois]=$A77)*(COUNTIF(JF,Tablo[JOUR])))</f>
        <v>0</v>
      </c>
      <c r="Q80" s="20">
        <f>SUMPRODUCT((Tablo[Mois]=$A77)*(COUNTIF(JF,Tablo[JOUR])))</f>
        <v>0</v>
      </c>
      <c r="R80" s="20">
        <f>SUMPRODUCT((Tablo[Mois]=$A77)*(COUNTIF(JF,Tablo[JOUR])))</f>
        <v>0</v>
      </c>
    </row>
    <row r="81" spans="1:18" x14ac:dyDescent="0.25">
      <c r="A81" s="25"/>
      <c r="B81" s="23" t="s">
        <v>34</v>
      </c>
      <c r="C81" s="20" t="s">
        <v>38</v>
      </c>
      <c r="D81" s="20">
        <f ca="1">SUMPRODUCT((Tablo[Mois]=$A77)*(OFFSET(Tablo[JOUR],0,D$1)=$B81))</f>
        <v>0</v>
      </c>
      <c r="E81" s="20">
        <f ca="1">SUMPRODUCT((Tablo[Mois]=$A77)*(OFFSET(Tablo[JOUR],0,E$1)=$B81))</f>
        <v>0</v>
      </c>
      <c r="F81" s="20">
        <f ca="1">SUMPRODUCT((Tablo[Mois]=$A77)*(OFFSET(Tablo[JOUR],0,F$1)=$B81))</f>
        <v>0</v>
      </c>
      <c r="G81" s="20">
        <f ca="1">SUMPRODUCT((Tablo[Mois]=$A77)*(OFFSET(Tablo[JOUR],0,G$1)=$B81))</f>
        <v>0</v>
      </c>
      <c r="H81" s="20">
        <f ca="1">SUMPRODUCT((Tablo[Mois]=$A77)*(OFFSET(Tablo[JOUR],0,H$1)=$B81))</f>
        <v>0</v>
      </c>
      <c r="I81" s="20">
        <f ca="1">SUMPRODUCT((Tablo[Mois]=$A77)*(OFFSET(Tablo[JOUR],0,I$1)=$B81))</f>
        <v>0</v>
      </c>
      <c r="J81" s="20">
        <f ca="1">SUMPRODUCT((Tablo[Mois]=$A77)*(OFFSET(Tablo[JOUR],0,J$1)=$B81))</f>
        <v>0</v>
      </c>
      <c r="K81" s="20">
        <f ca="1">SUMPRODUCT((Tablo[Mois]=$A77)*(OFFSET(Tablo[JOUR],0,K$1)=$B81))</f>
        <v>0</v>
      </c>
      <c r="L81" s="20">
        <f ca="1">SUMPRODUCT((Tablo[Mois]=$A77)*(OFFSET(Tablo[JOUR],0,L$1)=$B81))</f>
        <v>0</v>
      </c>
      <c r="M81" s="20">
        <f ca="1">SUMPRODUCT((Tablo[Mois]=$A77)*(OFFSET(Tablo[JOUR],0,M$1)=$B81))</f>
        <v>0</v>
      </c>
      <c r="N81" s="20">
        <f ca="1">SUMPRODUCT((Tablo[Mois]=$A77)*(OFFSET(Tablo[JOUR],0,N$1)=$B81))</f>
        <v>0</v>
      </c>
      <c r="O81" s="20">
        <f ca="1">SUMPRODUCT((Tablo[Mois]=$A77)*(OFFSET(Tablo[JOUR],0,O$1)=$B81))</f>
        <v>0</v>
      </c>
      <c r="P81" s="20">
        <f ca="1">SUMPRODUCT((Tablo[Mois]=$A77)*(OFFSET(Tablo[JOUR],0,P$1)=$B81))</f>
        <v>0</v>
      </c>
      <c r="Q81" s="20">
        <f ca="1">SUMPRODUCT((Tablo[Mois]=$A77)*(OFFSET(Tablo[JOUR],0,Q$1)=$B81))</f>
        <v>0</v>
      </c>
      <c r="R81" s="20">
        <f ca="1">SUMPRODUCT((Tablo[Mois]=$A77)*(OFFSET(Tablo[JOUR],0,R$1)=$B81))</f>
        <v>0</v>
      </c>
    </row>
    <row r="82" spans="1:18" x14ac:dyDescent="0.25">
      <c r="A82" s="25"/>
      <c r="B82" s="24" t="s">
        <v>33</v>
      </c>
      <c r="C82" s="20" t="s">
        <v>38</v>
      </c>
      <c r="D82" s="20">
        <f ca="1">SUMPRODUCT((Tablo[Mois]=$A77)*(OFFSET(Tablo[JOUR],0,D$1)=$B82))</f>
        <v>0</v>
      </c>
      <c r="E82" s="20">
        <f ca="1">SUMPRODUCT((Tablo[Mois]=$A77)*(OFFSET(Tablo[JOUR],0,E$1)=$B82))</f>
        <v>0</v>
      </c>
      <c r="F82" s="20">
        <f ca="1">SUMPRODUCT((Tablo[Mois]=$A77)*(OFFSET(Tablo[JOUR],0,F$1)=$B82))</f>
        <v>0</v>
      </c>
      <c r="G82" s="20">
        <f ca="1">SUMPRODUCT((Tablo[Mois]=$A77)*(OFFSET(Tablo[JOUR],0,G$1)=$B82))</f>
        <v>0</v>
      </c>
      <c r="H82" s="20">
        <f ca="1">SUMPRODUCT((Tablo[Mois]=$A77)*(OFFSET(Tablo[JOUR],0,H$1)=$B82))</f>
        <v>0</v>
      </c>
      <c r="I82" s="20">
        <f ca="1">SUMPRODUCT((Tablo[Mois]=$A77)*(OFFSET(Tablo[JOUR],0,I$1)=$B82))</f>
        <v>0</v>
      </c>
      <c r="J82" s="20">
        <f ca="1">SUMPRODUCT((Tablo[Mois]=$A77)*(OFFSET(Tablo[JOUR],0,J$1)=$B82))</f>
        <v>0</v>
      </c>
      <c r="K82" s="20">
        <f ca="1">SUMPRODUCT((Tablo[Mois]=$A77)*(OFFSET(Tablo[JOUR],0,K$1)=$B82))</f>
        <v>0</v>
      </c>
      <c r="L82" s="20">
        <f ca="1">SUMPRODUCT((Tablo[Mois]=$A77)*(OFFSET(Tablo[JOUR],0,L$1)=$B82))</f>
        <v>0</v>
      </c>
      <c r="M82" s="20">
        <f ca="1">SUMPRODUCT((Tablo[Mois]=$A77)*(OFFSET(Tablo[JOUR],0,M$1)=$B82))</f>
        <v>0</v>
      </c>
      <c r="N82" s="20">
        <f ca="1">SUMPRODUCT((Tablo[Mois]=$A77)*(OFFSET(Tablo[JOUR],0,N$1)=$B82))</f>
        <v>0</v>
      </c>
      <c r="O82" s="20">
        <f ca="1">SUMPRODUCT((Tablo[Mois]=$A77)*(OFFSET(Tablo[JOUR],0,O$1)=$B82))</f>
        <v>0</v>
      </c>
      <c r="P82" s="20">
        <f ca="1">SUMPRODUCT((Tablo[Mois]=$A77)*(OFFSET(Tablo[JOUR],0,P$1)=$B82))</f>
        <v>0</v>
      </c>
      <c r="Q82" s="20">
        <f ca="1">SUMPRODUCT((Tablo[Mois]=$A77)*(OFFSET(Tablo[JOUR],0,Q$1)=$B82))</f>
        <v>0</v>
      </c>
      <c r="R82" s="20">
        <f ca="1">SUMPRODUCT((Tablo[Mois]=$A77)*(OFFSET(Tablo[JOUR],0,R$1)=$B82))</f>
        <v>0</v>
      </c>
    </row>
    <row r="83" spans="1:18" s="18" customFormat="1" ht="13" thickBot="1" x14ac:dyDescent="0.3">
      <c r="A83" s="17"/>
      <c r="B83" s="26" t="s">
        <v>32</v>
      </c>
      <c r="C83" s="18" t="s">
        <v>38</v>
      </c>
      <c r="D83" s="18">
        <f ca="1">SUMPRODUCT((Tablo[Mois]=$A77)*(OFFSET(Tablo[JOUR],0,D$1)=$B83))</f>
        <v>0</v>
      </c>
      <c r="E83" s="18">
        <f ca="1">SUMPRODUCT((Tablo[Mois]=$A77)*(OFFSET(Tablo[JOUR],0,E$1)=$B83))</f>
        <v>0</v>
      </c>
      <c r="F83" s="18">
        <f ca="1">SUMPRODUCT((Tablo[Mois]=$A77)*(OFFSET(Tablo[JOUR],0,F$1)=$B83))</f>
        <v>0</v>
      </c>
      <c r="G83" s="18">
        <f ca="1">SUMPRODUCT((Tablo[Mois]=$A77)*(OFFSET(Tablo[JOUR],0,G$1)=$B83))</f>
        <v>0</v>
      </c>
      <c r="H83" s="18">
        <f ca="1">SUMPRODUCT((Tablo[Mois]=$A77)*(OFFSET(Tablo[JOUR],0,H$1)=$B83))</f>
        <v>0</v>
      </c>
      <c r="I83" s="18">
        <f ca="1">SUMPRODUCT((Tablo[Mois]=$A77)*(OFFSET(Tablo[JOUR],0,I$1)=$B83))</f>
        <v>0</v>
      </c>
      <c r="J83" s="18">
        <f ca="1">SUMPRODUCT((Tablo[Mois]=$A77)*(OFFSET(Tablo[JOUR],0,J$1)=$B83))</f>
        <v>0</v>
      </c>
      <c r="K83" s="18">
        <f ca="1">SUMPRODUCT((Tablo[Mois]=$A77)*(OFFSET(Tablo[JOUR],0,K$1)=$B83))</f>
        <v>0</v>
      </c>
      <c r="L83" s="18">
        <f ca="1">SUMPRODUCT((Tablo[Mois]=$A77)*(OFFSET(Tablo[JOUR],0,L$1)=$B83))</f>
        <v>0</v>
      </c>
      <c r="M83" s="18">
        <f ca="1">SUMPRODUCT((Tablo[Mois]=$A77)*(OFFSET(Tablo[JOUR],0,M$1)=$B83))</f>
        <v>0</v>
      </c>
      <c r="N83" s="18">
        <f ca="1">SUMPRODUCT((Tablo[Mois]=$A77)*(OFFSET(Tablo[JOUR],0,N$1)=$B83))</f>
        <v>0</v>
      </c>
      <c r="O83" s="18">
        <f ca="1">SUMPRODUCT((Tablo[Mois]=$A77)*(OFFSET(Tablo[JOUR],0,O$1)=$B83))</f>
        <v>0</v>
      </c>
      <c r="P83" s="18">
        <f ca="1">SUMPRODUCT((Tablo[Mois]=$A77)*(OFFSET(Tablo[JOUR],0,P$1)=$B83))</f>
        <v>0</v>
      </c>
      <c r="Q83" s="18">
        <f ca="1">SUMPRODUCT((Tablo[Mois]=$A77)*(OFFSET(Tablo[JOUR],0,Q$1)=$B83))</f>
        <v>0</v>
      </c>
      <c r="R83" s="18">
        <f ca="1">SUMPRODUCT((Tablo[Mois]=$A77)*(OFFSET(Tablo[JOUR],0,R$1)=$B83))</f>
        <v>0</v>
      </c>
    </row>
    <row r="84" spans="1:18" s="16" customFormat="1" ht="13" x14ac:dyDescent="0.3">
      <c r="A84" s="19">
        <f>EOMONTH(A77+1,0)</f>
        <v>43039</v>
      </c>
      <c r="B84" s="16" t="s">
        <v>17</v>
      </c>
      <c r="C84" s="16" t="s">
        <v>37</v>
      </c>
      <c r="D84" s="27">
        <f ca="1">SUMPRODUCT((Tablo[Mois]=$A84)*(Tablo[JOUR]=$B84),(OFFSET(Tablo[JOUR],0,D$1)))</f>
        <v>0</v>
      </c>
      <c r="E84" s="27">
        <f ca="1">SUMPRODUCT((Tablo[Mois]=$A84)*(Tablo[JOUR]=$B84),(OFFSET(Tablo[JOUR],0,E$1)))</f>
        <v>0</v>
      </c>
      <c r="F84" s="27">
        <f ca="1">SUMPRODUCT((Tablo[Mois]=$A84)*(Tablo[JOUR]=$B84),(OFFSET(Tablo[JOUR],0,F$1)))</f>
        <v>0</v>
      </c>
      <c r="G84" s="27">
        <f ca="1">SUMPRODUCT((Tablo[Mois]=$A84)*(Tablo[JOUR]=$B84),(OFFSET(Tablo[JOUR],0,G$1)))</f>
        <v>0</v>
      </c>
      <c r="H84" s="27">
        <f ca="1">SUMPRODUCT((Tablo[Mois]=$A84)*(Tablo[JOUR]=$B84),(OFFSET(Tablo[JOUR],0,H$1)))</f>
        <v>0</v>
      </c>
      <c r="I84" s="27">
        <f ca="1">SUMPRODUCT((Tablo[Mois]=$A84)*(Tablo[JOUR]=$B84),(OFFSET(Tablo[JOUR],0,I$1)))</f>
        <v>0</v>
      </c>
      <c r="J84" s="27">
        <f ca="1">SUMPRODUCT((Tablo[Mois]=$A84)*(Tablo[JOUR]=$B84),(OFFSET(Tablo[JOUR],0,J$1)))</f>
        <v>0</v>
      </c>
      <c r="K84" s="27">
        <f ca="1">SUMPRODUCT((Tablo[Mois]=$A84)*(Tablo[JOUR]=$B84),(OFFSET(Tablo[JOUR],0,K$1)))</f>
        <v>0</v>
      </c>
      <c r="L84" s="27">
        <f ca="1">SUMPRODUCT((Tablo[Mois]=$A84)*(Tablo[JOUR]=$B84),(OFFSET(Tablo[JOUR],0,L$1)))</f>
        <v>0</v>
      </c>
      <c r="M84" s="27">
        <f ca="1">SUMPRODUCT((Tablo[Mois]=$A84)*(Tablo[JOUR]=$B84),(OFFSET(Tablo[JOUR],0,M$1)))</f>
        <v>0</v>
      </c>
      <c r="N84" s="27">
        <f ca="1">SUMPRODUCT((Tablo[Mois]=$A84)*(Tablo[JOUR]=$B84),(OFFSET(Tablo[JOUR],0,N$1)))</f>
        <v>0</v>
      </c>
      <c r="O84" s="27">
        <f ca="1">SUMPRODUCT((Tablo[Mois]=$A84)*(Tablo[JOUR]=$B84),(OFFSET(Tablo[JOUR],0,O$1)))</f>
        <v>0</v>
      </c>
      <c r="P84" s="27">
        <f ca="1">SUMPRODUCT((Tablo[Mois]=$A84)*(Tablo[JOUR]=$B84),(OFFSET(Tablo[JOUR],0,P$1)))</f>
        <v>0</v>
      </c>
      <c r="Q84" s="27">
        <f ca="1">SUMPRODUCT((Tablo[Mois]=$A84)*(Tablo[JOUR]=$B84),(OFFSET(Tablo[JOUR],0,Q$1)))</f>
        <v>0</v>
      </c>
      <c r="R84" s="27">
        <f ca="1">SUMPRODUCT((Tablo[Mois]=$A84)*(Tablo[JOUR]=$B84),(OFFSET(Tablo[JOUR],0,R$1)))</f>
        <v>0</v>
      </c>
    </row>
    <row r="85" spans="1:18" ht="13" x14ac:dyDescent="0.3">
      <c r="A85" s="25"/>
      <c r="B85" s="20" t="s">
        <v>18</v>
      </c>
      <c r="C85" s="20" t="s">
        <v>37</v>
      </c>
      <c r="D85" s="28">
        <f ca="1">SUMPRODUCT((Tablo[Mois]=$A84)*(Tablo[JOUR]=$B85),(OFFSET(Tablo[JOUR],0,D$1)))</f>
        <v>0</v>
      </c>
      <c r="E85" s="28">
        <f ca="1">SUMPRODUCT((Tablo[Mois]=$A84)*(Tablo[JOUR]=$B85),(OFFSET(Tablo[JOUR],0,E$1)))</f>
        <v>0</v>
      </c>
      <c r="F85" s="28">
        <f ca="1">SUMPRODUCT((Tablo[Mois]=$A84)*(Tablo[JOUR]=$B85),(OFFSET(Tablo[JOUR],0,F$1)))</f>
        <v>0</v>
      </c>
      <c r="G85" s="28">
        <f ca="1">SUMPRODUCT((Tablo[Mois]=$A84)*(Tablo[JOUR]=$B85),(OFFSET(Tablo[JOUR],0,G$1)))</f>
        <v>0</v>
      </c>
      <c r="H85" s="28">
        <f ca="1">SUMPRODUCT((Tablo[Mois]=$A84)*(Tablo[JOUR]=$B85),(OFFSET(Tablo[JOUR],0,H$1)))</f>
        <v>0</v>
      </c>
      <c r="I85" s="28">
        <f ca="1">SUMPRODUCT((Tablo[Mois]=$A84)*(Tablo[JOUR]=$B85),(OFFSET(Tablo[JOUR],0,I$1)))</f>
        <v>0</v>
      </c>
      <c r="J85" s="28">
        <f ca="1">SUMPRODUCT((Tablo[Mois]=$A84)*(Tablo[JOUR]=$B85),(OFFSET(Tablo[JOUR],0,J$1)))</f>
        <v>0</v>
      </c>
      <c r="K85" s="28">
        <f ca="1">SUMPRODUCT((Tablo[Mois]=$A84)*(Tablo[JOUR]=$B85),(OFFSET(Tablo[JOUR],0,K$1)))</f>
        <v>0</v>
      </c>
      <c r="L85" s="28">
        <f ca="1">SUMPRODUCT((Tablo[Mois]=$A84)*(Tablo[JOUR]=$B85),(OFFSET(Tablo[JOUR],0,L$1)))</f>
        <v>0</v>
      </c>
      <c r="M85" s="28">
        <f ca="1">SUMPRODUCT((Tablo[Mois]=$A84)*(Tablo[JOUR]=$B85),(OFFSET(Tablo[JOUR],0,M$1)))</f>
        <v>0</v>
      </c>
      <c r="N85" s="28">
        <f ca="1">SUMPRODUCT((Tablo[Mois]=$A84)*(Tablo[JOUR]=$B85),(OFFSET(Tablo[JOUR],0,N$1)))</f>
        <v>0</v>
      </c>
      <c r="O85" s="28">
        <f ca="1">SUMPRODUCT((Tablo[Mois]=$A84)*(Tablo[JOUR]=$B85),(OFFSET(Tablo[JOUR],0,O$1)))</f>
        <v>0</v>
      </c>
      <c r="P85" s="28">
        <f ca="1">SUMPRODUCT((Tablo[Mois]=$A84)*(Tablo[JOUR]=$B85),(OFFSET(Tablo[JOUR],0,P$1)))</f>
        <v>0</v>
      </c>
      <c r="Q85" s="28">
        <f ca="1">SUMPRODUCT((Tablo[Mois]=$A84)*(Tablo[JOUR]=$B85),(OFFSET(Tablo[JOUR],0,Q$1)))</f>
        <v>0</v>
      </c>
      <c r="R85" s="28">
        <f ca="1">SUMPRODUCT((Tablo[Mois]=$A84)*(Tablo[JOUR]=$B85),(OFFSET(Tablo[JOUR],0,R$1)))</f>
        <v>0</v>
      </c>
    </row>
    <row r="86" spans="1:18" s="31" customFormat="1" x14ac:dyDescent="0.25">
      <c r="A86" s="30"/>
      <c r="B86" s="31" t="s">
        <v>39</v>
      </c>
      <c r="C86" s="32" t="s">
        <v>38</v>
      </c>
      <c r="D86" s="31">
        <f ca="1">SUMPRODUCT((Tablo[Mois]=$A84)*(ISNUMBER(Tablo[JOUR]))*(OFFSET(Tablo[JOUR],0,D$1)&lt;7)*(OFFSET(Tablo[JOUR],0,D$1)&lt;&gt;""))</f>
        <v>0</v>
      </c>
      <c r="E86" s="31">
        <f ca="1">SUMPRODUCT((Tablo[Mois]=$A84)*(ISNUMBER(Tablo[JOUR]))*(OFFSET(Tablo[JOUR],0,E$1)&lt;7)*(OFFSET(Tablo[JOUR],0,E$1)&lt;&gt;""))</f>
        <v>0</v>
      </c>
      <c r="F86" s="31">
        <f ca="1">SUMPRODUCT((Tablo[Mois]=$A84)*(ISNUMBER(Tablo[JOUR]))*(OFFSET(Tablo[JOUR],0,F$1)&lt;7)*(OFFSET(Tablo[JOUR],0,F$1)&lt;&gt;""))</f>
        <v>0</v>
      </c>
      <c r="G86" s="31">
        <f ca="1">SUMPRODUCT((Tablo[Mois]=$A84)*(ISNUMBER(Tablo[JOUR]))*(OFFSET(Tablo[JOUR],0,G$1)&lt;7)*(OFFSET(Tablo[JOUR],0,G$1)&lt;&gt;""))</f>
        <v>0</v>
      </c>
      <c r="H86" s="31">
        <f ca="1">SUMPRODUCT((Tablo[Mois]=$A84)*(ISNUMBER(Tablo[JOUR]))*(OFFSET(Tablo[JOUR],0,H$1)&lt;7)*(OFFSET(Tablo[JOUR],0,H$1)&lt;&gt;""))</f>
        <v>0</v>
      </c>
      <c r="I86" s="31">
        <f ca="1">SUMPRODUCT((Tablo[Mois]=$A84)*(ISNUMBER(Tablo[JOUR]))*(OFFSET(Tablo[JOUR],0,I$1)&lt;7)*(OFFSET(Tablo[JOUR],0,I$1)&lt;&gt;""))</f>
        <v>0</v>
      </c>
      <c r="J86" s="31">
        <f ca="1">SUMPRODUCT((Tablo[Mois]=$A84)*(ISNUMBER(Tablo[JOUR]))*(OFFSET(Tablo[JOUR],0,J$1)&lt;7)*(OFFSET(Tablo[JOUR],0,J$1)&lt;&gt;""))</f>
        <v>0</v>
      </c>
      <c r="K86" s="31">
        <f ca="1">SUMPRODUCT((Tablo[Mois]=$A84)*(ISNUMBER(Tablo[JOUR]))*(OFFSET(Tablo[JOUR],0,K$1)&lt;7)*(OFFSET(Tablo[JOUR],0,K$1)&lt;&gt;""))</f>
        <v>0</v>
      </c>
      <c r="L86" s="31">
        <f ca="1">SUMPRODUCT((Tablo[Mois]=$A84)*(ISNUMBER(Tablo[JOUR]))*(OFFSET(Tablo[JOUR],0,L$1)&lt;7)*(OFFSET(Tablo[JOUR],0,L$1)&lt;&gt;""))</f>
        <v>0</v>
      </c>
      <c r="M86" s="31">
        <f ca="1">SUMPRODUCT((Tablo[Mois]=$A84)*(ISNUMBER(Tablo[JOUR]))*(OFFSET(Tablo[JOUR],0,M$1)&lt;7)*(OFFSET(Tablo[JOUR],0,M$1)&lt;&gt;""))</f>
        <v>0</v>
      </c>
      <c r="N86" s="31">
        <f ca="1">SUMPRODUCT((Tablo[Mois]=$A84)*(ISNUMBER(Tablo[JOUR]))*(OFFSET(Tablo[JOUR],0,N$1)&lt;7)*(OFFSET(Tablo[JOUR],0,N$1)&lt;&gt;""))</f>
        <v>0</v>
      </c>
      <c r="O86" s="31">
        <f ca="1">SUMPRODUCT((Tablo[Mois]=$A84)*(ISNUMBER(Tablo[JOUR]))*(OFFSET(Tablo[JOUR],0,O$1)&lt;7)*(OFFSET(Tablo[JOUR],0,O$1)&lt;&gt;""))</f>
        <v>0</v>
      </c>
      <c r="P86" s="31">
        <f ca="1">SUMPRODUCT((Tablo[Mois]=$A84)*(ISNUMBER(Tablo[JOUR]))*(OFFSET(Tablo[JOUR],0,P$1)&lt;7)*(OFFSET(Tablo[JOUR],0,P$1)&lt;&gt;""))</f>
        <v>0</v>
      </c>
      <c r="Q86" s="31">
        <f ca="1">SUMPRODUCT((Tablo[Mois]=$A84)*(ISNUMBER(Tablo[JOUR]))*(OFFSET(Tablo[JOUR],0,Q$1)&lt;7)*(OFFSET(Tablo[JOUR],0,Q$1)&lt;&gt;""))</f>
        <v>0</v>
      </c>
      <c r="R86" s="31">
        <f ca="1">SUMPRODUCT((Tablo[Mois]=$A84)*(ISNUMBER(Tablo[JOUR]))*(OFFSET(Tablo[JOUR],0,R$1)&lt;7)*(OFFSET(Tablo[JOUR],0,R$1)&lt;&gt;""))</f>
        <v>0</v>
      </c>
    </row>
    <row r="87" spans="1:18" x14ac:dyDescent="0.25">
      <c r="A87" s="25"/>
      <c r="B87" s="22" t="s">
        <v>19</v>
      </c>
      <c r="C87" s="20" t="s">
        <v>38</v>
      </c>
      <c r="D87" s="20">
        <f>SUMPRODUCT((Tablo[Mois]=$A84)*(COUNTIF(JF,Tablo[JOUR])))</f>
        <v>0</v>
      </c>
      <c r="E87" s="20">
        <f>SUMPRODUCT((Tablo[Mois]=$A84)*(COUNTIF(JF,Tablo[JOUR])))</f>
        <v>0</v>
      </c>
      <c r="F87" s="20">
        <f>SUMPRODUCT((Tablo[Mois]=$A84)*(COUNTIF(JF,Tablo[JOUR])))</f>
        <v>0</v>
      </c>
      <c r="G87" s="20">
        <f>SUMPRODUCT((Tablo[Mois]=$A84)*(COUNTIF(JF,Tablo[JOUR])))</f>
        <v>0</v>
      </c>
      <c r="H87" s="20">
        <f>SUMPRODUCT((Tablo[Mois]=$A84)*(COUNTIF(JF,Tablo[JOUR])))</f>
        <v>0</v>
      </c>
      <c r="I87" s="20">
        <f>SUMPRODUCT((Tablo[Mois]=$A84)*(COUNTIF(JF,Tablo[JOUR])))</f>
        <v>0</v>
      </c>
      <c r="J87" s="20">
        <f>SUMPRODUCT((Tablo[Mois]=$A84)*(COUNTIF(JF,Tablo[JOUR])))</f>
        <v>0</v>
      </c>
      <c r="K87" s="20">
        <f>SUMPRODUCT((Tablo[Mois]=$A84)*(COUNTIF(JF,Tablo[JOUR])))</f>
        <v>0</v>
      </c>
      <c r="L87" s="20">
        <f>SUMPRODUCT((Tablo[Mois]=$A84)*(COUNTIF(JF,Tablo[JOUR])))</f>
        <v>0</v>
      </c>
      <c r="M87" s="20">
        <f>SUMPRODUCT((Tablo[Mois]=$A84)*(COUNTIF(JF,Tablo[JOUR])))</f>
        <v>0</v>
      </c>
      <c r="N87" s="20">
        <f>SUMPRODUCT((Tablo[Mois]=$A84)*(COUNTIF(JF,Tablo[JOUR])))</f>
        <v>0</v>
      </c>
      <c r="O87" s="20">
        <f>SUMPRODUCT((Tablo[Mois]=$A84)*(COUNTIF(JF,Tablo[JOUR])))</f>
        <v>0</v>
      </c>
      <c r="P87" s="20">
        <f>SUMPRODUCT((Tablo[Mois]=$A84)*(COUNTIF(JF,Tablo[JOUR])))</f>
        <v>0</v>
      </c>
      <c r="Q87" s="20">
        <f>SUMPRODUCT((Tablo[Mois]=$A84)*(COUNTIF(JF,Tablo[JOUR])))</f>
        <v>0</v>
      </c>
      <c r="R87" s="20">
        <f>SUMPRODUCT((Tablo[Mois]=$A84)*(COUNTIF(JF,Tablo[JOUR])))</f>
        <v>0</v>
      </c>
    </row>
    <row r="88" spans="1:18" x14ac:dyDescent="0.25">
      <c r="A88" s="25"/>
      <c r="B88" s="23" t="s">
        <v>34</v>
      </c>
      <c r="C88" s="20" t="s">
        <v>38</v>
      </c>
      <c r="D88" s="20">
        <f ca="1">SUMPRODUCT((Tablo[Mois]=$A84)*(OFFSET(Tablo[JOUR],0,D$1)=$B88))</f>
        <v>0</v>
      </c>
      <c r="E88" s="20">
        <f ca="1">SUMPRODUCT((Tablo[Mois]=$A84)*(OFFSET(Tablo[JOUR],0,E$1)=$B88))</f>
        <v>0</v>
      </c>
      <c r="F88" s="20">
        <f ca="1">SUMPRODUCT((Tablo[Mois]=$A84)*(OFFSET(Tablo[JOUR],0,F$1)=$B88))</f>
        <v>0</v>
      </c>
      <c r="G88" s="20">
        <f ca="1">SUMPRODUCT((Tablo[Mois]=$A84)*(OFFSET(Tablo[JOUR],0,G$1)=$B88))</f>
        <v>0</v>
      </c>
      <c r="H88" s="20">
        <f ca="1">SUMPRODUCT((Tablo[Mois]=$A84)*(OFFSET(Tablo[JOUR],0,H$1)=$B88))</f>
        <v>0</v>
      </c>
      <c r="I88" s="20">
        <f ca="1">SUMPRODUCT((Tablo[Mois]=$A84)*(OFFSET(Tablo[JOUR],0,I$1)=$B88))</f>
        <v>0</v>
      </c>
      <c r="J88" s="20">
        <f ca="1">SUMPRODUCT((Tablo[Mois]=$A84)*(OFFSET(Tablo[JOUR],0,J$1)=$B88))</f>
        <v>0</v>
      </c>
      <c r="K88" s="20">
        <f ca="1">SUMPRODUCT((Tablo[Mois]=$A84)*(OFFSET(Tablo[JOUR],0,K$1)=$B88))</f>
        <v>0</v>
      </c>
      <c r="L88" s="20">
        <f ca="1">SUMPRODUCT((Tablo[Mois]=$A84)*(OFFSET(Tablo[JOUR],0,L$1)=$B88))</f>
        <v>0</v>
      </c>
      <c r="M88" s="20">
        <f ca="1">SUMPRODUCT((Tablo[Mois]=$A84)*(OFFSET(Tablo[JOUR],0,M$1)=$B88))</f>
        <v>0</v>
      </c>
      <c r="N88" s="20">
        <f ca="1">SUMPRODUCT((Tablo[Mois]=$A84)*(OFFSET(Tablo[JOUR],0,N$1)=$B88))</f>
        <v>0</v>
      </c>
      <c r="O88" s="20">
        <f ca="1">SUMPRODUCT((Tablo[Mois]=$A84)*(OFFSET(Tablo[JOUR],0,O$1)=$B88))</f>
        <v>0</v>
      </c>
      <c r="P88" s="20">
        <f ca="1">SUMPRODUCT((Tablo[Mois]=$A84)*(OFFSET(Tablo[JOUR],0,P$1)=$B88))</f>
        <v>0</v>
      </c>
      <c r="Q88" s="20">
        <f ca="1">SUMPRODUCT((Tablo[Mois]=$A84)*(OFFSET(Tablo[JOUR],0,Q$1)=$B88))</f>
        <v>0</v>
      </c>
      <c r="R88" s="20">
        <f ca="1">SUMPRODUCT((Tablo[Mois]=$A84)*(OFFSET(Tablo[JOUR],0,R$1)=$B88))</f>
        <v>0</v>
      </c>
    </row>
    <row r="89" spans="1:18" x14ac:dyDescent="0.25">
      <c r="A89" s="25"/>
      <c r="B89" s="24" t="s">
        <v>33</v>
      </c>
      <c r="C89" s="20" t="s">
        <v>38</v>
      </c>
      <c r="D89" s="20">
        <f ca="1">SUMPRODUCT((Tablo[Mois]=$A84)*(OFFSET(Tablo[JOUR],0,D$1)=$B89))</f>
        <v>0</v>
      </c>
      <c r="E89" s="20">
        <f ca="1">SUMPRODUCT((Tablo[Mois]=$A84)*(OFFSET(Tablo[JOUR],0,E$1)=$B89))</f>
        <v>0</v>
      </c>
      <c r="F89" s="20">
        <f ca="1">SUMPRODUCT((Tablo[Mois]=$A84)*(OFFSET(Tablo[JOUR],0,F$1)=$B89))</f>
        <v>0</v>
      </c>
      <c r="G89" s="20">
        <f ca="1">SUMPRODUCT((Tablo[Mois]=$A84)*(OFFSET(Tablo[JOUR],0,G$1)=$B89))</f>
        <v>0</v>
      </c>
      <c r="H89" s="20">
        <f ca="1">SUMPRODUCT((Tablo[Mois]=$A84)*(OFFSET(Tablo[JOUR],0,H$1)=$B89))</f>
        <v>0</v>
      </c>
      <c r="I89" s="20">
        <f ca="1">SUMPRODUCT((Tablo[Mois]=$A84)*(OFFSET(Tablo[JOUR],0,I$1)=$B89))</f>
        <v>0</v>
      </c>
      <c r="J89" s="20">
        <f ca="1">SUMPRODUCT((Tablo[Mois]=$A84)*(OFFSET(Tablo[JOUR],0,J$1)=$B89))</f>
        <v>0</v>
      </c>
      <c r="K89" s="20">
        <f ca="1">SUMPRODUCT((Tablo[Mois]=$A84)*(OFFSET(Tablo[JOUR],0,K$1)=$B89))</f>
        <v>0</v>
      </c>
      <c r="L89" s="20">
        <f ca="1">SUMPRODUCT((Tablo[Mois]=$A84)*(OFFSET(Tablo[JOUR],0,L$1)=$B89))</f>
        <v>0</v>
      </c>
      <c r="M89" s="20">
        <f ca="1">SUMPRODUCT((Tablo[Mois]=$A84)*(OFFSET(Tablo[JOUR],0,M$1)=$B89))</f>
        <v>0</v>
      </c>
      <c r="N89" s="20">
        <f ca="1">SUMPRODUCT((Tablo[Mois]=$A84)*(OFFSET(Tablo[JOUR],0,N$1)=$B89))</f>
        <v>0</v>
      </c>
      <c r="O89" s="20">
        <f ca="1">SUMPRODUCT((Tablo[Mois]=$A84)*(OFFSET(Tablo[JOUR],0,O$1)=$B89))</f>
        <v>0</v>
      </c>
      <c r="P89" s="20">
        <f ca="1">SUMPRODUCT((Tablo[Mois]=$A84)*(OFFSET(Tablo[JOUR],0,P$1)=$B89))</f>
        <v>0</v>
      </c>
      <c r="Q89" s="20">
        <f ca="1">SUMPRODUCT((Tablo[Mois]=$A84)*(OFFSET(Tablo[JOUR],0,Q$1)=$B89))</f>
        <v>0</v>
      </c>
      <c r="R89" s="20">
        <f ca="1">SUMPRODUCT((Tablo[Mois]=$A84)*(OFFSET(Tablo[JOUR],0,R$1)=$B89))</f>
        <v>0</v>
      </c>
    </row>
    <row r="90" spans="1:18" s="18" customFormat="1" ht="13" thickBot="1" x14ac:dyDescent="0.3">
      <c r="A90" s="17"/>
      <c r="B90" s="26" t="s">
        <v>32</v>
      </c>
      <c r="C90" s="18" t="s">
        <v>38</v>
      </c>
      <c r="D90" s="18">
        <f ca="1">SUMPRODUCT((Tablo[Mois]=$A84)*(OFFSET(Tablo[JOUR],0,D$1)=$B90))</f>
        <v>0</v>
      </c>
      <c r="E90" s="18">
        <f ca="1">SUMPRODUCT((Tablo[Mois]=$A84)*(OFFSET(Tablo[JOUR],0,E$1)=$B90))</f>
        <v>0</v>
      </c>
      <c r="F90" s="18">
        <f ca="1">SUMPRODUCT((Tablo[Mois]=$A84)*(OFFSET(Tablo[JOUR],0,F$1)=$B90))</f>
        <v>0</v>
      </c>
      <c r="G90" s="18">
        <f ca="1">SUMPRODUCT((Tablo[Mois]=$A84)*(OFFSET(Tablo[JOUR],0,G$1)=$B90))</f>
        <v>0</v>
      </c>
      <c r="H90" s="18">
        <f ca="1">SUMPRODUCT((Tablo[Mois]=$A84)*(OFFSET(Tablo[JOUR],0,H$1)=$B90))</f>
        <v>0</v>
      </c>
      <c r="I90" s="18">
        <f ca="1">SUMPRODUCT((Tablo[Mois]=$A84)*(OFFSET(Tablo[JOUR],0,I$1)=$B90))</f>
        <v>0</v>
      </c>
      <c r="J90" s="18">
        <f ca="1">SUMPRODUCT((Tablo[Mois]=$A84)*(OFFSET(Tablo[JOUR],0,J$1)=$B90))</f>
        <v>0</v>
      </c>
      <c r="K90" s="18">
        <f ca="1">SUMPRODUCT((Tablo[Mois]=$A84)*(OFFSET(Tablo[JOUR],0,K$1)=$B90))</f>
        <v>0</v>
      </c>
      <c r="L90" s="18">
        <f ca="1">SUMPRODUCT((Tablo[Mois]=$A84)*(OFFSET(Tablo[JOUR],0,L$1)=$B90))</f>
        <v>0</v>
      </c>
      <c r="M90" s="18">
        <f ca="1">SUMPRODUCT((Tablo[Mois]=$A84)*(OFFSET(Tablo[JOUR],0,M$1)=$B90))</f>
        <v>0</v>
      </c>
      <c r="N90" s="18">
        <f ca="1">SUMPRODUCT((Tablo[Mois]=$A84)*(OFFSET(Tablo[JOUR],0,N$1)=$B90))</f>
        <v>0</v>
      </c>
      <c r="O90" s="18">
        <f ca="1">SUMPRODUCT((Tablo[Mois]=$A84)*(OFFSET(Tablo[JOUR],0,O$1)=$B90))</f>
        <v>0</v>
      </c>
      <c r="P90" s="18">
        <f ca="1">SUMPRODUCT((Tablo[Mois]=$A84)*(OFFSET(Tablo[JOUR],0,P$1)=$B90))</f>
        <v>0</v>
      </c>
      <c r="Q90" s="18">
        <f ca="1">SUMPRODUCT((Tablo[Mois]=$A84)*(OFFSET(Tablo[JOUR],0,Q$1)=$B90))</f>
        <v>0</v>
      </c>
      <c r="R90" s="18">
        <f ca="1">SUMPRODUCT((Tablo[Mois]=$A84)*(OFFSET(Tablo[JOUR],0,R$1)=$B90))</f>
        <v>0</v>
      </c>
    </row>
    <row r="91" spans="1:18" s="16" customFormat="1" ht="13" x14ac:dyDescent="0.3">
      <c r="A91" s="19">
        <f>EOMONTH(A84+1,0)</f>
        <v>43069</v>
      </c>
      <c r="B91" s="16" t="s">
        <v>17</v>
      </c>
      <c r="C91" s="16" t="s">
        <v>37</v>
      </c>
      <c r="D91" s="27">
        <f ca="1">SUMPRODUCT((Tablo[Mois]=$A91)*(Tablo[JOUR]=$B91),(OFFSET(Tablo[JOUR],0,D$1)))</f>
        <v>0</v>
      </c>
      <c r="E91" s="27">
        <f ca="1">SUMPRODUCT((Tablo[Mois]=$A91)*(Tablo[JOUR]=$B91),(OFFSET(Tablo[JOUR],0,E$1)))</f>
        <v>0</v>
      </c>
      <c r="F91" s="27">
        <f ca="1">SUMPRODUCT((Tablo[Mois]=$A91)*(Tablo[JOUR]=$B91),(OFFSET(Tablo[JOUR],0,F$1)))</f>
        <v>0</v>
      </c>
      <c r="G91" s="27">
        <f ca="1">SUMPRODUCT((Tablo[Mois]=$A91)*(Tablo[JOUR]=$B91),(OFFSET(Tablo[JOUR],0,G$1)))</f>
        <v>0</v>
      </c>
      <c r="H91" s="27">
        <f ca="1">SUMPRODUCT((Tablo[Mois]=$A91)*(Tablo[JOUR]=$B91),(OFFSET(Tablo[JOUR],0,H$1)))</f>
        <v>0</v>
      </c>
      <c r="I91" s="27">
        <f ca="1">SUMPRODUCT((Tablo[Mois]=$A91)*(Tablo[JOUR]=$B91),(OFFSET(Tablo[JOUR],0,I$1)))</f>
        <v>0</v>
      </c>
      <c r="J91" s="27">
        <f ca="1">SUMPRODUCT((Tablo[Mois]=$A91)*(Tablo[JOUR]=$B91),(OFFSET(Tablo[JOUR],0,J$1)))</f>
        <v>0</v>
      </c>
      <c r="K91" s="27">
        <f ca="1">SUMPRODUCT((Tablo[Mois]=$A91)*(Tablo[JOUR]=$B91),(OFFSET(Tablo[JOUR],0,K$1)))</f>
        <v>0</v>
      </c>
      <c r="L91" s="27">
        <f ca="1">SUMPRODUCT((Tablo[Mois]=$A91)*(Tablo[JOUR]=$B91),(OFFSET(Tablo[JOUR],0,L$1)))</f>
        <v>0</v>
      </c>
      <c r="M91" s="27">
        <f ca="1">SUMPRODUCT((Tablo[Mois]=$A91)*(Tablo[JOUR]=$B91),(OFFSET(Tablo[JOUR],0,M$1)))</f>
        <v>0</v>
      </c>
      <c r="N91" s="27">
        <f ca="1">SUMPRODUCT((Tablo[Mois]=$A91)*(Tablo[JOUR]=$B91),(OFFSET(Tablo[JOUR],0,N$1)))</f>
        <v>0</v>
      </c>
      <c r="O91" s="27">
        <f ca="1">SUMPRODUCT((Tablo[Mois]=$A91)*(Tablo[JOUR]=$B91),(OFFSET(Tablo[JOUR],0,O$1)))</f>
        <v>0</v>
      </c>
      <c r="P91" s="27">
        <f ca="1">SUMPRODUCT((Tablo[Mois]=$A91)*(Tablo[JOUR]=$B91),(OFFSET(Tablo[JOUR],0,P$1)))</f>
        <v>0</v>
      </c>
      <c r="Q91" s="27">
        <f ca="1">SUMPRODUCT((Tablo[Mois]=$A91)*(Tablo[JOUR]=$B91),(OFFSET(Tablo[JOUR],0,Q$1)))</f>
        <v>0</v>
      </c>
      <c r="R91" s="27">
        <f ca="1">SUMPRODUCT((Tablo[Mois]=$A91)*(Tablo[JOUR]=$B91),(OFFSET(Tablo[JOUR],0,R$1)))</f>
        <v>0</v>
      </c>
    </row>
    <row r="92" spans="1:18" ht="13" x14ac:dyDescent="0.3">
      <c r="A92" s="25"/>
      <c r="B92" s="20" t="s">
        <v>18</v>
      </c>
      <c r="C92" s="20" t="s">
        <v>37</v>
      </c>
      <c r="D92" s="28">
        <f ca="1">SUMPRODUCT((Tablo[Mois]=$A91)*(Tablo[JOUR]=$B92),(OFFSET(Tablo[JOUR],0,D$1)))</f>
        <v>0</v>
      </c>
      <c r="E92" s="28">
        <f ca="1">SUMPRODUCT((Tablo[Mois]=$A91)*(Tablo[JOUR]=$B92),(OFFSET(Tablo[JOUR],0,E$1)))</f>
        <v>0</v>
      </c>
      <c r="F92" s="28">
        <f ca="1">SUMPRODUCT((Tablo[Mois]=$A91)*(Tablo[JOUR]=$B92),(OFFSET(Tablo[JOUR],0,F$1)))</f>
        <v>0</v>
      </c>
      <c r="G92" s="28">
        <f ca="1">SUMPRODUCT((Tablo[Mois]=$A91)*(Tablo[JOUR]=$B92),(OFFSET(Tablo[JOUR],0,G$1)))</f>
        <v>0</v>
      </c>
      <c r="H92" s="28">
        <f ca="1">SUMPRODUCT((Tablo[Mois]=$A91)*(Tablo[JOUR]=$B92),(OFFSET(Tablo[JOUR],0,H$1)))</f>
        <v>0</v>
      </c>
      <c r="I92" s="28">
        <f ca="1">SUMPRODUCT((Tablo[Mois]=$A91)*(Tablo[JOUR]=$B92),(OFFSET(Tablo[JOUR],0,I$1)))</f>
        <v>0</v>
      </c>
      <c r="J92" s="28">
        <f ca="1">SUMPRODUCT((Tablo[Mois]=$A91)*(Tablo[JOUR]=$B92),(OFFSET(Tablo[JOUR],0,J$1)))</f>
        <v>0</v>
      </c>
      <c r="K92" s="28">
        <f ca="1">SUMPRODUCT((Tablo[Mois]=$A91)*(Tablo[JOUR]=$B92),(OFFSET(Tablo[JOUR],0,K$1)))</f>
        <v>0</v>
      </c>
      <c r="L92" s="28">
        <f ca="1">SUMPRODUCT((Tablo[Mois]=$A91)*(Tablo[JOUR]=$B92),(OFFSET(Tablo[JOUR],0,L$1)))</f>
        <v>0</v>
      </c>
      <c r="M92" s="28">
        <f ca="1">SUMPRODUCT((Tablo[Mois]=$A91)*(Tablo[JOUR]=$B92),(OFFSET(Tablo[JOUR],0,M$1)))</f>
        <v>0</v>
      </c>
      <c r="N92" s="28">
        <f ca="1">SUMPRODUCT((Tablo[Mois]=$A91)*(Tablo[JOUR]=$B92),(OFFSET(Tablo[JOUR],0,N$1)))</f>
        <v>0</v>
      </c>
      <c r="O92" s="28">
        <f ca="1">SUMPRODUCT((Tablo[Mois]=$A91)*(Tablo[JOUR]=$B92),(OFFSET(Tablo[JOUR],0,O$1)))</f>
        <v>0</v>
      </c>
      <c r="P92" s="28">
        <f ca="1">SUMPRODUCT((Tablo[Mois]=$A91)*(Tablo[JOUR]=$B92),(OFFSET(Tablo[JOUR],0,P$1)))</f>
        <v>0</v>
      </c>
      <c r="Q92" s="28">
        <f ca="1">SUMPRODUCT((Tablo[Mois]=$A91)*(Tablo[JOUR]=$B92),(OFFSET(Tablo[JOUR],0,Q$1)))</f>
        <v>0</v>
      </c>
      <c r="R92" s="28">
        <f ca="1">SUMPRODUCT((Tablo[Mois]=$A91)*(Tablo[JOUR]=$B92),(OFFSET(Tablo[JOUR],0,R$1)))</f>
        <v>0</v>
      </c>
    </row>
    <row r="93" spans="1:18" s="31" customFormat="1" x14ac:dyDescent="0.25">
      <c r="A93" s="30"/>
      <c r="B93" s="31" t="s">
        <v>39</v>
      </c>
      <c r="C93" s="32" t="s">
        <v>38</v>
      </c>
      <c r="D93" s="31">
        <f ca="1">SUMPRODUCT((Tablo[Mois]=$A91)*(ISNUMBER(Tablo[JOUR]))*(OFFSET(Tablo[JOUR],0,D$1)&lt;7)*(OFFSET(Tablo[JOUR],0,D$1)&lt;&gt;""))</f>
        <v>0</v>
      </c>
      <c r="E93" s="31">
        <f ca="1">SUMPRODUCT((Tablo[Mois]=$A91)*(ISNUMBER(Tablo[JOUR]))*(OFFSET(Tablo[JOUR],0,E$1)&lt;7)*(OFFSET(Tablo[JOUR],0,E$1)&lt;&gt;""))</f>
        <v>0</v>
      </c>
      <c r="F93" s="31">
        <f ca="1">SUMPRODUCT((Tablo[Mois]=$A91)*(ISNUMBER(Tablo[JOUR]))*(OFFSET(Tablo[JOUR],0,F$1)&lt;7)*(OFFSET(Tablo[JOUR],0,F$1)&lt;&gt;""))</f>
        <v>0</v>
      </c>
      <c r="G93" s="31">
        <f ca="1">SUMPRODUCT((Tablo[Mois]=$A91)*(ISNUMBER(Tablo[JOUR]))*(OFFSET(Tablo[JOUR],0,G$1)&lt;7)*(OFFSET(Tablo[JOUR],0,G$1)&lt;&gt;""))</f>
        <v>0</v>
      </c>
      <c r="H93" s="31">
        <f ca="1">SUMPRODUCT((Tablo[Mois]=$A91)*(ISNUMBER(Tablo[JOUR]))*(OFFSET(Tablo[JOUR],0,H$1)&lt;7)*(OFFSET(Tablo[JOUR],0,H$1)&lt;&gt;""))</f>
        <v>0</v>
      </c>
      <c r="I93" s="31">
        <f ca="1">SUMPRODUCT((Tablo[Mois]=$A91)*(ISNUMBER(Tablo[JOUR]))*(OFFSET(Tablo[JOUR],0,I$1)&lt;7)*(OFFSET(Tablo[JOUR],0,I$1)&lt;&gt;""))</f>
        <v>0</v>
      </c>
      <c r="J93" s="31">
        <f ca="1">SUMPRODUCT((Tablo[Mois]=$A91)*(ISNUMBER(Tablo[JOUR]))*(OFFSET(Tablo[JOUR],0,J$1)&lt;7)*(OFFSET(Tablo[JOUR],0,J$1)&lt;&gt;""))</f>
        <v>0</v>
      </c>
      <c r="K93" s="31">
        <f ca="1">SUMPRODUCT((Tablo[Mois]=$A91)*(ISNUMBER(Tablo[JOUR]))*(OFFSET(Tablo[JOUR],0,K$1)&lt;7)*(OFFSET(Tablo[JOUR],0,K$1)&lt;&gt;""))</f>
        <v>0</v>
      </c>
      <c r="L93" s="31">
        <f ca="1">SUMPRODUCT((Tablo[Mois]=$A91)*(ISNUMBER(Tablo[JOUR]))*(OFFSET(Tablo[JOUR],0,L$1)&lt;7)*(OFFSET(Tablo[JOUR],0,L$1)&lt;&gt;""))</f>
        <v>0</v>
      </c>
      <c r="M93" s="31">
        <f ca="1">SUMPRODUCT((Tablo[Mois]=$A91)*(ISNUMBER(Tablo[JOUR]))*(OFFSET(Tablo[JOUR],0,M$1)&lt;7)*(OFFSET(Tablo[JOUR],0,M$1)&lt;&gt;""))</f>
        <v>0</v>
      </c>
      <c r="N93" s="31">
        <f ca="1">SUMPRODUCT((Tablo[Mois]=$A91)*(ISNUMBER(Tablo[JOUR]))*(OFFSET(Tablo[JOUR],0,N$1)&lt;7)*(OFFSET(Tablo[JOUR],0,N$1)&lt;&gt;""))</f>
        <v>0</v>
      </c>
      <c r="O93" s="31">
        <f ca="1">SUMPRODUCT((Tablo[Mois]=$A91)*(ISNUMBER(Tablo[JOUR]))*(OFFSET(Tablo[JOUR],0,O$1)&lt;7)*(OFFSET(Tablo[JOUR],0,O$1)&lt;&gt;""))</f>
        <v>0</v>
      </c>
      <c r="P93" s="31">
        <f ca="1">SUMPRODUCT((Tablo[Mois]=$A91)*(ISNUMBER(Tablo[JOUR]))*(OFFSET(Tablo[JOUR],0,P$1)&lt;7)*(OFFSET(Tablo[JOUR],0,P$1)&lt;&gt;""))</f>
        <v>0</v>
      </c>
      <c r="Q93" s="31">
        <f ca="1">SUMPRODUCT((Tablo[Mois]=$A91)*(ISNUMBER(Tablo[JOUR]))*(OFFSET(Tablo[JOUR],0,Q$1)&lt;7)*(OFFSET(Tablo[JOUR],0,Q$1)&lt;&gt;""))</f>
        <v>0</v>
      </c>
      <c r="R93" s="31">
        <f ca="1">SUMPRODUCT((Tablo[Mois]=$A91)*(ISNUMBER(Tablo[JOUR]))*(OFFSET(Tablo[JOUR],0,R$1)&lt;7)*(OFFSET(Tablo[JOUR],0,R$1)&lt;&gt;""))</f>
        <v>0</v>
      </c>
    </row>
    <row r="94" spans="1:18" x14ac:dyDescent="0.25">
      <c r="A94" s="25"/>
      <c r="B94" s="22" t="s">
        <v>19</v>
      </c>
      <c r="C94" s="20" t="s">
        <v>38</v>
      </c>
      <c r="D94" s="20">
        <f>SUMPRODUCT((Tablo[Mois]=$A91)*(COUNTIF(JF,Tablo[JOUR])))</f>
        <v>0</v>
      </c>
      <c r="E94" s="20">
        <f>SUMPRODUCT((Tablo[Mois]=$A91)*(COUNTIF(JF,Tablo[JOUR])))</f>
        <v>0</v>
      </c>
      <c r="F94" s="20">
        <f>SUMPRODUCT((Tablo[Mois]=$A91)*(COUNTIF(JF,Tablo[JOUR])))</f>
        <v>0</v>
      </c>
      <c r="G94" s="20">
        <f>SUMPRODUCT((Tablo[Mois]=$A91)*(COUNTIF(JF,Tablo[JOUR])))</f>
        <v>0</v>
      </c>
      <c r="H94" s="20">
        <f>SUMPRODUCT((Tablo[Mois]=$A91)*(COUNTIF(JF,Tablo[JOUR])))</f>
        <v>0</v>
      </c>
      <c r="I94" s="20">
        <f>SUMPRODUCT((Tablo[Mois]=$A91)*(COUNTIF(JF,Tablo[JOUR])))</f>
        <v>0</v>
      </c>
      <c r="J94" s="20">
        <f>SUMPRODUCT((Tablo[Mois]=$A91)*(COUNTIF(JF,Tablo[JOUR])))</f>
        <v>0</v>
      </c>
      <c r="K94" s="20">
        <f>SUMPRODUCT((Tablo[Mois]=$A91)*(COUNTIF(JF,Tablo[JOUR])))</f>
        <v>0</v>
      </c>
      <c r="L94" s="20">
        <f>SUMPRODUCT((Tablo[Mois]=$A91)*(COUNTIF(JF,Tablo[JOUR])))</f>
        <v>0</v>
      </c>
      <c r="M94" s="20">
        <f>SUMPRODUCT((Tablo[Mois]=$A91)*(COUNTIF(JF,Tablo[JOUR])))</f>
        <v>0</v>
      </c>
      <c r="N94" s="20">
        <f>SUMPRODUCT((Tablo[Mois]=$A91)*(COUNTIF(JF,Tablo[JOUR])))</f>
        <v>0</v>
      </c>
      <c r="O94" s="20">
        <f>SUMPRODUCT((Tablo[Mois]=$A91)*(COUNTIF(JF,Tablo[JOUR])))</f>
        <v>0</v>
      </c>
      <c r="P94" s="20">
        <f>SUMPRODUCT((Tablo[Mois]=$A91)*(COUNTIF(JF,Tablo[JOUR])))</f>
        <v>0</v>
      </c>
      <c r="Q94" s="20">
        <f>SUMPRODUCT((Tablo[Mois]=$A91)*(COUNTIF(JF,Tablo[JOUR])))</f>
        <v>0</v>
      </c>
      <c r="R94" s="20">
        <f>SUMPRODUCT((Tablo[Mois]=$A91)*(COUNTIF(JF,Tablo[JOUR])))</f>
        <v>0</v>
      </c>
    </row>
    <row r="95" spans="1:18" x14ac:dyDescent="0.25">
      <c r="A95" s="25"/>
      <c r="B95" s="23" t="s">
        <v>34</v>
      </c>
      <c r="C95" s="20" t="s">
        <v>38</v>
      </c>
      <c r="D95" s="20">
        <f ca="1">SUMPRODUCT((Tablo[Mois]=$A91)*(OFFSET(Tablo[JOUR],0,D$1)=$B95))</f>
        <v>0</v>
      </c>
      <c r="E95" s="20">
        <f ca="1">SUMPRODUCT((Tablo[Mois]=$A91)*(OFFSET(Tablo[JOUR],0,E$1)=$B95))</f>
        <v>0</v>
      </c>
      <c r="F95" s="20">
        <f ca="1">SUMPRODUCT((Tablo[Mois]=$A91)*(OFFSET(Tablo[JOUR],0,F$1)=$B95))</f>
        <v>0</v>
      </c>
      <c r="G95" s="20">
        <f ca="1">SUMPRODUCT((Tablo[Mois]=$A91)*(OFFSET(Tablo[JOUR],0,G$1)=$B95))</f>
        <v>0</v>
      </c>
      <c r="H95" s="20">
        <f ca="1">SUMPRODUCT((Tablo[Mois]=$A91)*(OFFSET(Tablo[JOUR],0,H$1)=$B95))</f>
        <v>0</v>
      </c>
      <c r="I95" s="20">
        <f ca="1">SUMPRODUCT((Tablo[Mois]=$A91)*(OFFSET(Tablo[JOUR],0,I$1)=$B95))</f>
        <v>0</v>
      </c>
      <c r="J95" s="20">
        <f ca="1">SUMPRODUCT((Tablo[Mois]=$A91)*(OFFSET(Tablo[JOUR],0,J$1)=$B95))</f>
        <v>0</v>
      </c>
      <c r="K95" s="20">
        <f ca="1">SUMPRODUCT((Tablo[Mois]=$A91)*(OFFSET(Tablo[JOUR],0,K$1)=$B95))</f>
        <v>0</v>
      </c>
      <c r="L95" s="20">
        <f ca="1">SUMPRODUCT((Tablo[Mois]=$A91)*(OFFSET(Tablo[JOUR],0,L$1)=$B95))</f>
        <v>0</v>
      </c>
      <c r="M95" s="20">
        <f ca="1">SUMPRODUCT((Tablo[Mois]=$A91)*(OFFSET(Tablo[JOUR],0,M$1)=$B95))</f>
        <v>0</v>
      </c>
      <c r="N95" s="20">
        <f ca="1">SUMPRODUCT((Tablo[Mois]=$A91)*(OFFSET(Tablo[JOUR],0,N$1)=$B95))</f>
        <v>0</v>
      </c>
      <c r="O95" s="20">
        <f ca="1">SUMPRODUCT((Tablo[Mois]=$A91)*(OFFSET(Tablo[JOUR],0,O$1)=$B95))</f>
        <v>0</v>
      </c>
      <c r="P95" s="20">
        <f ca="1">SUMPRODUCT((Tablo[Mois]=$A91)*(OFFSET(Tablo[JOUR],0,P$1)=$B95))</f>
        <v>0</v>
      </c>
      <c r="Q95" s="20">
        <f ca="1">SUMPRODUCT((Tablo[Mois]=$A91)*(OFFSET(Tablo[JOUR],0,Q$1)=$B95))</f>
        <v>0</v>
      </c>
      <c r="R95" s="20">
        <f ca="1">SUMPRODUCT((Tablo[Mois]=$A91)*(OFFSET(Tablo[JOUR],0,R$1)=$B95))</f>
        <v>0</v>
      </c>
    </row>
    <row r="96" spans="1:18" x14ac:dyDescent="0.25">
      <c r="A96" s="25"/>
      <c r="B96" s="24" t="s">
        <v>33</v>
      </c>
      <c r="C96" s="20" t="s">
        <v>38</v>
      </c>
      <c r="D96" s="20">
        <f ca="1">SUMPRODUCT((Tablo[Mois]=$A91)*(OFFSET(Tablo[JOUR],0,D$1)=$B96))</f>
        <v>0</v>
      </c>
      <c r="E96" s="20">
        <f ca="1">SUMPRODUCT((Tablo[Mois]=$A91)*(OFFSET(Tablo[JOUR],0,E$1)=$B96))</f>
        <v>0</v>
      </c>
      <c r="F96" s="20">
        <f ca="1">SUMPRODUCT((Tablo[Mois]=$A91)*(OFFSET(Tablo[JOUR],0,F$1)=$B96))</f>
        <v>0</v>
      </c>
      <c r="G96" s="20">
        <f ca="1">SUMPRODUCT((Tablo[Mois]=$A91)*(OFFSET(Tablo[JOUR],0,G$1)=$B96))</f>
        <v>0</v>
      </c>
      <c r="H96" s="20">
        <f ca="1">SUMPRODUCT((Tablo[Mois]=$A91)*(OFFSET(Tablo[JOUR],0,H$1)=$B96))</f>
        <v>0</v>
      </c>
      <c r="I96" s="20">
        <f ca="1">SUMPRODUCT((Tablo[Mois]=$A91)*(OFFSET(Tablo[JOUR],0,I$1)=$B96))</f>
        <v>0</v>
      </c>
      <c r="J96" s="20">
        <f ca="1">SUMPRODUCT((Tablo[Mois]=$A91)*(OFFSET(Tablo[JOUR],0,J$1)=$B96))</f>
        <v>0</v>
      </c>
      <c r="K96" s="20">
        <f ca="1">SUMPRODUCT((Tablo[Mois]=$A91)*(OFFSET(Tablo[JOUR],0,K$1)=$B96))</f>
        <v>0</v>
      </c>
      <c r="L96" s="20">
        <f ca="1">SUMPRODUCT((Tablo[Mois]=$A91)*(OFFSET(Tablo[JOUR],0,L$1)=$B96))</f>
        <v>0</v>
      </c>
      <c r="M96" s="20">
        <f ca="1">SUMPRODUCT((Tablo[Mois]=$A91)*(OFFSET(Tablo[JOUR],0,M$1)=$B96))</f>
        <v>0</v>
      </c>
      <c r="N96" s="20">
        <f ca="1">SUMPRODUCT((Tablo[Mois]=$A91)*(OFFSET(Tablo[JOUR],0,N$1)=$B96))</f>
        <v>0</v>
      </c>
      <c r="O96" s="20">
        <f ca="1">SUMPRODUCT((Tablo[Mois]=$A91)*(OFFSET(Tablo[JOUR],0,O$1)=$B96))</f>
        <v>0</v>
      </c>
      <c r="P96" s="20">
        <f ca="1">SUMPRODUCT((Tablo[Mois]=$A91)*(OFFSET(Tablo[JOUR],0,P$1)=$B96))</f>
        <v>0</v>
      </c>
      <c r="Q96" s="20">
        <f ca="1">SUMPRODUCT((Tablo[Mois]=$A91)*(OFFSET(Tablo[JOUR],0,Q$1)=$B96))</f>
        <v>0</v>
      </c>
      <c r="R96" s="20">
        <f ca="1">SUMPRODUCT((Tablo[Mois]=$A91)*(OFFSET(Tablo[JOUR],0,R$1)=$B96))</f>
        <v>0</v>
      </c>
    </row>
    <row r="97" spans="1:18" s="18" customFormat="1" ht="13" thickBot="1" x14ac:dyDescent="0.3">
      <c r="A97" s="17"/>
      <c r="B97" s="26" t="s">
        <v>32</v>
      </c>
      <c r="C97" s="18" t="s">
        <v>38</v>
      </c>
      <c r="D97" s="18">
        <f ca="1">SUMPRODUCT((Tablo[Mois]=$A91)*(OFFSET(Tablo[JOUR],0,D$1)=$B97))</f>
        <v>0</v>
      </c>
      <c r="E97" s="18">
        <f ca="1">SUMPRODUCT((Tablo[Mois]=$A91)*(OFFSET(Tablo[JOUR],0,E$1)=$B97))</f>
        <v>0</v>
      </c>
      <c r="F97" s="18">
        <f ca="1">SUMPRODUCT((Tablo[Mois]=$A91)*(OFFSET(Tablo[JOUR],0,F$1)=$B97))</f>
        <v>0</v>
      </c>
      <c r="G97" s="18">
        <f ca="1">SUMPRODUCT((Tablo[Mois]=$A91)*(OFFSET(Tablo[JOUR],0,G$1)=$B97))</f>
        <v>0</v>
      </c>
      <c r="H97" s="18">
        <f ca="1">SUMPRODUCT((Tablo[Mois]=$A91)*(OFFSET(Tablo[JOUR],0,H$1)=$B97))</f>
        <v>0</v>
      </c>
      <c r="I97" s="18">
        <f ca="1">SUMPRODUCT((Tablo[Mois]=$A91)*(OFFSET(Tablo[JOUR],0,I$1)=$B97))</f>
        <v>0</v>
      </c>
      <c r="J97" s="18">
        <f ca="1">SUMPRODUCT((Tablo[Mois]=$A91)*(OFFSET(Tablo[JOUR],0,J$1)=$B97))</f>
        <v>0</v>
      </c>
      <c r="K97" s="18">
        <f ca="1">SUMPRODUCT((Tablo[Mois]=$A91)*(OFFSET(Tablo[JOUR],0,K$1)=$B97))</f>
        <v>0</v>
      </c>
      <c r="L97" s="18">
        <f ca="1">SUMPRODUCT((Tablo[Mois]=$A91)*(OFFSET(Tablo[JOUR],0,L$1)=$B97))</f>
        <v>0</v>
      </c>
      <c r="M97" s="18">
        <f ca="1">SUMPRODUCT((Tablo[Mois]=$A91)*(OFFSET(Tablo[JOUR],0,M$1)=$B97))</f>
        <v>0</v>
      </c>
      <c r="N97" s="18">
        <f ca="1">SUMPRODUCT((Tablo[Mois]=$A91)*(OFFSET(Tablo[JOUR],0,N$1)=$B97))</f>
        <v>0</v>
      </c>
      <c r="O97" s="18">
        <f ca="1">SUMPRODUCT((Tablo[Mois]=$A91)*(OFFSET(Tablo[JOUR],0,O$1)=$B97))</f>
        <v>0</v>
      </c>
      <c r="P97" s="18">
        <f ca="1">SUMPRODUCT((Tablo[Mois]=$A91)*(OFFSET(Tablo[JOUR],0,P$1)=$B97))</f>
        <v>0</v>
      </c>
      <c r="Q97" s="18">
        <f ca="1">SUMPRODUCT((Tablo[Mois]=$A91)*(OFFSET(Tablo[JOUR],0,Q$1)=$B97))</f>
        <v>0</v>
      </c>
      <c r="R97" s="18">
        <f ca="1">SUMPRODUCT((Tablo[Mois]=$A91)*(OFFSET(Tablo[JOUR],0,R$1)=$B97))</f>
        <v>0</v>
      </c>
    </row>
    <row r="98" spans="1:18" s="16" customFormat="1" ht="13" x14ac:dyDescent="0.3">
      <c r="A98" s="19">
        <f>EOMONTH(A91+1,0)</f>
        <v>43100</v>
      </c>
      <c r="B98" s="16" t="s">
        <v>17</v>
      </c>
      <c r="C98" s="16" t="s">
        <v>37</v>
      </c>
      <c r="D98" s="27">
        <f ca="1">SUMPRODUCT((Tablo[Mois]=$A98)*(Tablo[JOUR]=$B98),(OFFSET(Tablo[JOUR],0,D$1)))</f>
        <v>0</v>
      </c>
      <c r="E98" s="27">
        <f ca="1">SUMPRODUCT((Tablo[Mois]=$A98)*(Tablo[JOUR]=$B98),(OFFSET(Tablo[JOUR],0,E$1)))</f>
        <v>0</v>
      </c>
      <c r="F98" s="27">
        <f ca="1">SUMPRODUCT((Tablo[Mois]=$A98)*(Tablo[JOUR]=$B98),(OFFSET(Tablo[JOUR],0,F$1)))</f>
        <v>0</v>
      </c>
      <c r="G98" s="27">
        <f ca="1">SUMPRODUCT((Tablo[Mois]=$A98)*(Tablo[JOUR]=$B98),(OFFSET(Tablo[JOUR],0,G$1)))</f>
        <v>0</v>
      </c>
      <c r="H98" s="27">
        <f ca="1">SUMPRODUCT((Tablo[Mois]=$A98)*(Tablo[JOUR]=$B98),(OFFSET(Tablo[JOUR],0,H$1)))</f>
        <v>0</v>
      </c>
      <c r="I98" s="27">
        <f ca="1">SUMPRODUCT((Tablo[Mois]=$A98)*(Tablo[JOUR]=$B98),(OFFSET(Tablo[JOUR],0,I$1)))</f>
        <v>0</v>
      </c>
      <c r="J98" s="27">
        <f ca="1">SUMPRODUCT((Tablo[Mois]=$A98)*(Tablo[JOUR]=$B98),(OFFSET(Tablo[JOUR],0,J$1)))</f>
        <v>0</v>
      </c>
      <c r="K98" s="27">
        <f ca="1">SUMPRODUCT((Tablo[Mois]=$A98)*(Tablo[JOUR]=$B98),(OFFSET(Tablo[JOUR],0,K$1)))</f>
        <v>0</v>
      </c>
      <c r="L98" s="27">
        <f ca="1">SUMPRODUCT((Tablo[Mois]=$A98)*(Tablo[JOUR]=$B98),(OFFSET(Tablo[JOUR],0,L$1)))</f>
        <v>0</v>
      </c>
      <c r="M98" s="27">
        <f ca="1">SUMPRODUCT((Tablo[Mois]=$A98)*(Tablo[JOUR]=$B98),(OFFSET(Tablo[JOUR],0,M$1)))</f>
        <v>0</v>
      </c>
      <c r="N98" s="27">
        <f ca="1">SUMPRODUCT((Tablo[Mois]=$A98)*(Tablo[JOUR]=$B98),(OFFSET(Tablo[JOUR],0,N$1)))</f>
        <v>0</v>
      </c>
      <c r="O98" s="27">
        <f ca="1">SUMPRODUCT((Tablo[Mois]=$A98)*(Tablo[JOUR]=$B98),(OFFSET(Tablo[JOUR],0,O$1)))</f>
        <v>0</v>
      </c>
      <c r="P98" s="27">
        <f ca="1">SUMPRODUCT((Tablo[Mois]=$A98)*(Tablo[JOUR]=$B98),(OFFSET(Tablo[JOUR],0,P$1)))</f>
        <v>0</v>
      </c>
      <c r="Q98" s="27">
        <f ca="1">SUMPRODUCT((Tablo[Mois]=$A98)*(Tablo[JOUR]=$B98),(OFFSET(Tablo[JOUR],0,Q$1)))</f>
        <v>0</v>
      </c>
      <c r="R98" s="27">
        <f ca="1">SUMPRODUCT((Tablo[Mois]=$A98)*(Tablo[JOUR]=$B98),(OFFSET(Tablo[JOUR],0,R$1)))</f>
        <v>0</v>
      </c>
    </row>
    <row r="99" spans="1:18" ht="13" x14ac:dyDescent="0.3">
      <c r="A99" s="25"/>
      <c r="B99" s="20" t="s">
        <v>18</v>
      </c>
      <c r="C99" s="20" t="s">
        <v>37</v>
      </c>
      <c r="D99" s="28">
        <f ca="1">SUMPRODUCT((Tablo[Mois]=$A98)*(Tablo[JOUR]=$B99),(OFFSET(Tablo[JOUR],0,D$1)))</f>
        <v>0</v>
      </c>
      <c r="E99" s="28">
        <f ca="1">SUMPRODUCT((Tablo[Mois]=$A98)*(Tablo[JOUR]=$B99),(OFFSET(Tablo[JOUR],0,E$1)))</f>
        <v>0</v>
      </c>
      <c r="F99" s="28">
        <f ca="1">SUMPRODUCT((Tablo[Mois]=$A98)*(Tablo[JOUR]=$B99),(OFFSET(Tablo[JOUR],0,F$1)))</f>
        <v>0</v>
      </c>
      <c r="G99" s="28">
        <f ca="1">SUMPRODUCT((Tablo[Mois]=$A98)*(Tablo[JOUR]=$B99),(OFFSET(Tablo[JOUR],0,G$1)))</f>
        <v>0</v>
      </c>
      <c r="H99" s="28">
        <f ca="1">SUMPRODUCT((Tablo[Mois]=$A98)*(Tablo[JOUR]=$B99),(OFFSET(Tablo[JOUR],0,H$1)))</f>
        <v>0</v>
      </c>
      <c r="I99" s="28">
        <f ca="1">SUMPRODUCT((Tablo[Mois]=$A98)*(Tablo[JOUR]=$B99),(OFFSET(Tablo[JOUR],0,I$1)))</f>
        <v>0</v>
      </c>
      <c r="J99" s="28">
        <f ca="1">SUMPRODUCT((Tablo[Mois]=$A98)*(Tablo[JOUR]=$B99),(OFFSET(Tablo[JOUR],0,J$1)))</f>
        <v>0</v>
      </c>
      <c r="K99" s="28">
        <f ca="1">SUMPRODUCT((Tablo[Mois]=$A98)*(Tablo[JOUR]=$B99),(OFFSET(Tablo[JOUR],0,K$1)))</f>
        <v>0</v>
      </c>
      <c r="L99" s="28">
        <f ca="1">SUMPRODUCT((Tablo[Mois]=$A98)*(Tablo[JOUR]=$B99),(OFFSET(Tablo[JOUR],0,L$1)))</f>
        <v>0</v>
      </c>
      <c r="M99" s="28">
        <f ca="1">SUMPRODUCT((Tablo[Mois]=$A98)*(Tablo[JOUR]=$B99),(OFFSET(Tablo[JOUR],0,M$1)))</f>
        <v>0</v>
      </c>
      <c r="N99" s="28">
        <f ca="1">SUMPRODUCT((Tablo[Mois]=$A98)*(Tablo[JOUR]=$B99),(OFFSET(Tablo[JOUR],0,N$1)))</f>
        <v>0</v>
      </c>
      <c r="O99" s="28">
        <f ca="1">SUMPRODUCT((Tablo[Mois]=$A98)*(Tablo[JOUR]=$B99),(OFFSET(Tablo[JOUR],0,O$1)))</f>
        <v>0</v>
      </c>
      <c r="P99" s="28">
        <f ca="1">SUMPRODUCT((Tablo[Mois]=$A98)*(Tablo[JOUR]=$B99),(OFFSET(Tablo[JOUR],0,P$1)))</f>
        <v>0</v>
      </c>
      <c r="Q99" s="28">
        <f ca="1">SUMPRODUCT((Tablo[Mois]=$A98)*(Tablo[JOUR]=$B99),(OFFSET(Tablo[JOUR],0,Q$1)))</f>
        <v>0</v>
      </c>
      <c r="R99" s="28">
        <f ca="1">SUMPRODUCT((Tablo[Mois]=$A98)*(Tablo[JOUR]=$B99),(OFFSET(Tablo[JOUR],0,R$1)))</f>
        <v>0</v>
      </c>
    </row>
    <row r="100" spans="1:18" s="31" customFormat="1" x14ac:dyDescent="0.25">
      <c r="A100" s="30"/>
      <c r="B100" s="31" t="s">
        <v>39</v>
      </c>
      <c r="C100" s="32" t="s">
        <v>38</v>
      </c>
      <c r="D100" s="31">
        <f ca="1">SUMPRODUCT((Tablo[Mois]=$A98)*(ISNUMBER(Tablo[JOUR]))*(OFFSET(Tablo[JOUR],0,D$1)&lt;7)*(OFFSET(Tablo[JOUR],0,D$1)&lt;&gt;""))</f>
        <v>0</v>
      </c>
      <c r="E100" s="31">
        <f ca="1">SUMPRODUCT((Tablo[Mois]=$A98)*(ISNUMBER(Tablo[JOUR]))*(OFFSET(Tablo[JOUR],0,E$1)&lt;7)*(OFFSET(Tablo[JOUR],0,E$1)&lt;&gt;""))</f>
        <v>0</v>
      </c>
      <c r="F100" s="31">
        <f ca="1">SUMPRODUCT((Tablo[Mois]=$A98)*(ISNUMBER(Tablo[JOUR]))*(OFFSET(Tablo[JOUR],0,F$1)&lt;7)*(OFFSET(Tablo[JOUR],0,F$1)&lt;&gt;""))</f>
        <v>0</v>
      </c>
      <c r="G100" s="31">
        <f ca="1">SUMPRODUCT((Tablo[Mois]=$A98)*(ISNUMBER(Tablo[JOUR]))*(OFFSET(Tablo[JOUR],0,G$1)&lt;7)*(OFFSET(Tablo[JOUR],0,G$1)&lt;&gt;""))</f>
        <v>0</v>
      </c>
      <c r="H100" s="31">
        <f ca="1">SUMPRODUCT((Tablo[Mois]=$A98)*(ISNUMBER(Tablo[JOUR]))*(OFFSET(Tablo[JOUR],0,H$1)&lt;7)*(OFFSET(Tablo[JOUR],0,H$1)&lt;&gt;""))</f>
        <v>0</v>
      </c>
      <c r="I100" s="31">
        <f ca="1">SUMPRODUCT((Tablo[Mois]=$A98)*(ISNUMBER(Tablo[JOUR]))*(OFFSET(Tablo[JOUR],0,I$1)&lt;7)*(OFFSET(Tablo[JOUR],0,I$1)&lt;&gt;""))</f>
        <v>0</v>
      </c>
      <c r="J100" s="31">
        <f ca="1">SUMPRODUCT((Tablo[Mois]=$A98)*(ISNUMBER(Tablo[JOUR]))*(OFFSET(Tablo[JOUR],0,J$1)&lt;7)*(OFFSET(Tablo[JOUR],0,J$1)&lt;&gt;""))</f>
        <v>0</v>
      </c>
      <c r="K100" s="31">
        <f ca="1">SUMPRODUCT((Tablo[Mois]=$A98)*(ISNUMBER(Tablo[JOUR]))*(OFFSET(Tablo[JOUR],0,K$1)&lt;7)*(OFFSET(Tablo[JOUR],0,K$1)&lt;&gt;""))</f>
        <v>0</v>
      </c>
      <c r="L100" s="31">
        <f ca="1">SUMPRODUCT((Tablo[Mois]=$A98)*(ISNUMBER(Tablo[JOUR]))*(OFFSET(Tablo[JOUR],0,L$1)&lt;7)*(OFFSET(Tablo[JOUR],0,L$1)&lt;&gt;""))</f>
        <v>0</v>
      </c>
      <c r="M100" s="31">
        <f ca="1">SUMPRODUCT((Tablo[Mois]=$A98)*(ISNUMBER(Tablo[JOUR]))*(OFFSET(Tablo[JOUR],0,M$1)&lt;7)*(OFFSET(Tablo[JOUR],0,M$1)&lt;&gt;""))</f>
        <v>0</v>
      </c>
      <c r="N100" s="31">
        <f ca="1">SUMPRODUCT((Tablo[Mois]=$A98)*(ISNUMBER(Tablo[JOUR]))*(OFFSET(Tablo[JOUR],0,N$1)&lt;7)*(OFFSET(Tablo[JOUR],0,N$1)&lt;&gt;""))</f>
        <v>0</v>
      </c>
      <c r="O100" s="31">
        <f ca="1">SUMPRODUCT((Tablo[Mois]=$A98)*(ISNUMBER(Tablo[JOUR]))*(OFFSET(Tablo[JOUR],0,O$1)&lt;7)*(OFFSET(Tablo[JOUR],0,O$1)&lt;&gt;""))</f>
        <v>0</v>
      </c>
      <c r="P100" s="31">
        <f ca="1">SUMPRODUCT((Tablo[Mois]=$A98)*(ISNUMBER(Tablo[JOUR]))*(OFFSET(Tablo[JOUR],0,P$1)&lt;7)*(OFFSET(Tablo[JOUR],0,P$1)&lt;&gt;""))</f>
        <v>0</v>
      </c>
      <c r="Q100" s="31">
        <f ca="1">SUMPRODUCT((Tablo[Mois]=$A98)*(ISNUMBER(Tablo[JOUR]))*(OFFSET(Tablo[JOUR],0,Q$1)&lt;7)*(OFFSET(Tablo[JOUR],0,Q$1)&lt;&gt;""))</f>
        <v>0</v>
      </c>
      <c r="R100" s="31">
        <f ca="1">SUMPRODUCT((Tablo[Mois]=$A98)*(ISNUMBER(Tablo[JOUR]))*(OFFSET(Tablo[JOUR],0,R$1)&lt;7)*(OFFSET(Tablo[JOUR],0,R$1)&lt;&gt;""))</f>
        <v>0</v>
      </c>
    </row>
    <row r="101" spans="1:18" x14ac:dyDescent="0.25">
      <c r="A101" s="25"/>
      <c r="B101" s="22" t="s">
        <v>19</v>
      </c>
      <c r="C101" s="20" t="s">
        <v>38</v>
      </c>
      <c r="D101" s="20">
        <f>SUMPRODUCT((Tablo[Mois]=$A98)*(COUNTIF(JF,Tablo[JOUR])))</f>
        <v>0</v>
      </c>
      <c r="E101" s="20">
        <f>SUMPRODUCT((Tablo[Mois]=$A98)*(COUNTIF(JF,Tablo[JOUR])))</f>
        <v>0</v>
      </c>
      <c r="F101" s="20">
        <f>SUMPRODUCT((Tablo[Mois]=$A98)*(COUNTIF(JF,Tablo[JOUR])))</f>
        <v>0</v>
      </c>
      <c r="G101" s="20">
        <f>SUMPRODUCT((Tablo[Mois]=$A98)*(COUNTIF(JF,Tablo[JOUR])))</f>
        <v>0</v>
      </c>
      <c r="H101" s="20">
        <f>SUMPRODUCT((Tablo[Mois]=$A98)*(COUNTIF(JF,Tablo[JOUR])))</f>
        <v>0</v>
      </c>
      <c r="I101" s="20">
        <f>SUMPRODUCT((Tablo[Mois]=$A98)*(COUNTIF(JF,Tablo[JOUR])))</f>
        <v>0</v>
      </c>
      <c r="J101" s="20">
        <f>SUMPRODUCT((Tablo[Mois]=$A98)*(COUNTIF(JF,Tablo[JOUR])))</f>
        <v>0</v>
      </c>
      <c r="K101" s="20">
        <f>SUMPRODUCT((Tablo[Mois]=$A98)*(COUNTIF(JF,Tablo[JOUR])))</f>
        <v>0</v>
      </c>
      <c r="L101" s="20">
        <f>SUMPRODUCT((Tablo[Mois]=$A98)*(COUNTIF(JF,Tablo[JOUR])))</f>
        <v>0</v>
      </c>
      <c r="M101" s="20">
        <f>SUMPRODUCT((Tablo[Mois]=$A98)*(COUNTIF(JF,Tablo[JOUR])))</f>
        <v>0</v>
      </c>
      <c r="N101" s="20">
        <f>SUMPRODUCT((Tablo[Mois]=$A98)*(COUNTIF(JF,Tablo[JOUR])))</f>
        <v>0</v>
      </c>
      <c r="O101" s="20">
        <f>SUMPRODUCT((Tablo[Mois]=$A98)*(COUNTIF(JF,Tablo[JOUR])))</f>
        <v>0</v>
      </c>
      <c r="P101" s="20">
        <f>SUMPRODUCT((Tablo[Mois]=$A98)*(COUNTIF(JF,Tablo[JOUR])))</f>
        <v>0</v>
      </c>
      <c r="Q101" s="20">
        <f>SUMPRODUCT((Tablo[Mois]=$A98)*(COUNTIF(JF,Tablo[JOUR])))</f>
        <v>0</v>
      </c>
      <c r="R101" s="20">
        <f>SUMPRODUCT((Tablo[Mois]=$A98)*(COUNTIF(JF,Tablo[JOUR])))</f>
        <v>0</v>
      </c>
    </row>
    <row r="102" spans="1:18" x14ac:dyDescent="0.25">
      <c r="A102" s="25"/>
      <c r="B102" s="23" t="s">
        <v>34</v>
      </c>
      <c r="C102" s="20" t="s">
        <v>38</v>
      </c>
      <c r="D102" s="20">
        <f ca="1">SUMPRODUCT((Tablo[Mois]=$A98)*(OFFSET(Tablo[JOUR],0,D$1)=$B102))</f>
        <v>0</v>
      </c>
      <c r="E102" s="20">
        <f ca="1">SUMPRODUCT((Tablo[Mois]=$A98)*(OFFSET(Tablo[JOUR],0,E$1)=$B102))</f>
        <v>0</v>
      </c>
      <c r="F102" s="20">
        <f ca="1">SUMPRODUCT((Tablo[Mois]=$A98)*(OFFSET(Tablo[JOUR],0,F$1)=$B102))</f>
        <v>0</v>
      </c>
      <c r="G102" s="20">
        <f ca="1">SUMPRODUCT((Tablo[Mois]=$A98)*(OFFSET(Tablo[JOUR],0,G$1)=$B102))</f>
        <v>0</v>
      </c>
      <c r="H102" s="20">
        <f ca="1">SUMPRODUCT((Tablo[Mois]=$A98)*(OFFSET(Tablo[JOUR],0,H$1)=$B102))</f>
        <v>0</v>
      </c>
      <c r="I102" s="20">
        <f ca="1">SUMPRODUCT((Tablo[Mois]=$A98)*(OFFSET(Tablo[JOUR],0,I$1)=$B102))</f>
        <v>0</v>
      </c>
      <c r="J102" s="20">
        <f ca="1">SUMPRODUCT((Tablo[Mois]=$A98)*(OFFSET(Tablo[JOUR],0,J$1)=$B102))</f>
        <v>0</v>
      </c>
      <c r="K102" s="20">
        <f ca="1">SUMPRODUCT((Tablo[Mois]=$A98)*(OFFSET(Tablo[JOUR],0,K$1)=$B102))</f>
        <v>0</v>
      </c>
      <c r="L102" s="20">
        <f ca="1">SUMPRODUCT((Tablo[Mois]=$A98)*(OFFSET(Tablo[JOUR],0,L$1)=$B102))</f>
        <v>0</v>
      </c>
      <c r="M102" s="20">
        <f ca="1">SUMPRODUCT((Tablo[Mois]=$A98)*(OFFSET(Tablo[JOUR],0,M$1)=$B102))</f>
        <v>0</v>
      </c>
      <c r="N102" s="20">
        <f ca="1">SUMPRODUCT((Tablo[Mois]=$A98)*(OFFSET(Tablo[JOUR],0,N$1)=$B102))</f>
        <v>0</v>
      </c>
      <c r="O102" s="20">
        <f ca="1">SUMPRODUCT((Tablo[Mois]=$A98)*(OFFSET(Tablo[JOUR],0,O$1)=$B102))</f>
        <v>0</v>
      </c>
      <c r="P102" s="20">
        <f ca="1">SUMPRODUCT((Tablo[Mois]=$A98)*(OFFSET(Tablo[JOUR],0,P$1)=$B102))</f>
        <v>0</v>
      </c>
      <c r="Q102" s="20">
        <f ca="1">SUMPRODUCT((Tablo[Mois]=$A98)*(OFFSET(Tablo[JOUR],0,Q$1)=$B102))</f>
        <v>0</v>
      </c>
      <c r="R102" s="20">
        <f ca="1">SUMPRODUCT((Tablo[Mois]=$A98)*(OFFSET(Tablo[JOUR],0,R$1)=$B102))</f>
        <v>0</v>
      </c>
    </row>
    <row r="103" spans="1:18" x14ac:dyDescent="0.25">
      <c r="A103" s="25"/>
      <c r="B103" s="24" t="s">
        <v>33</v>
      </c>
      <c r="C103" s="20" t="s">
        <v>38</v>
      </c>
      <c r="D103" s="20">
        <f ca="1">SUMPRODUCT((Tablo[Mois]=$A98)*(OFFSET(Tablo[JOUR],0,D$1)=$B103))</f>
        <v>0</v>
      </c>
      <c r="E103" s="20">
        <f ca="1">SUMPRODUCT((Tablo[Mois]=$A98)*(OFFSET(Tablo[JOUR],0,E$1)=$B103))</f>
        <v>0</v>
      </c>
      <c r="F103" s="20">
        <f ca="1">SUMPRODUCT((Tablo[Mois]=$A98)*(OFFSET(Tablo[JOUR],0,F$1)=$B103))</f>
        <v>0</v>
      </c>
      <c r="G103" s="20">
        <f ca="1">SUMPRODUCT((Tablo[Mois]=$A98)*(OFFSET(Tablo[JOUR],0,G$1)=$B103))</f>
        <v>0</v>
      </c>
      <c r="H103" s="20">
        <f ca="1">SUMPRODUCT((Tablo[Mois]=$A98)*(OFFSET(Tablo[JOUR],0,H$1)=$B103))</f>
        <v>0</v>
      </c>
      <c r="I103" s="20">
        <f ca="1">SUMPRODUCT((Tablo[Mois]=$A98)*(OFFSET(Tablo[JOUR],0,I$1)=$B103))</f>
        <v>0</v>
      </c>
      <c r="J103" s="20">
        <f ca="1">SUMPRODUCT((Tablo[Mois]=$A98)*(OFFSET(Tablo[JOUR],0,J$1)=$B103))</f>
        <v>0</v>
      </c>
      <c r="K103" s="20">
        <f ca="1">SUMPRODUCT((Tablo[Mois]=$A98)*(OFFSET(Tablo[JOUR],0,K$1)=$B103))</f>
        <v>0</v>
      </c>
      <c r="L103" s="20">
        <f ca="1">SUMPRODUCT((Tablo[Mois]=$A98)*(OFFSET(Tablo[JOUR],0,L$1)=$B103))</f>
        <v>0</v>
      </c>
      <c r="M103" s="20">
        <f ca="1">SUMPRODUCT((Tablo[Mois]=$A98)*(OFFSET(Tablo[JOUR],0,M$1)=$B103))</f>
        <v>0</v>
      </c>
      <c r="N103" s="20">
        <f ca="1">SUMPRODUCT((Tablo[Mois]=$A98)*(OFFSET(Tablo[JOUR],0,N$1)=$B103))</f>
        <v>0</v>
      </c>
      <c r="O103" s="20">
        <f ca="1">SUMPRODUCT((Tablo[Mois]=$A98)*(OFFSET(Tablo[JOUR],0,O$1)=$B103))</f>
        <v>0</v>
      </c>
      <c r="P103" s="20">
        <f ca="1">SUMPRODUCT((Tablo[Mois]=$A98)*(OFFSET(Tablo[JOUR],0,P$1)=$B103))</f>
        <v>0</v>
      </c>
      <c r="Q103" s="20">
        <f ca="1">SUMPRODUCT((Tablo[Mois]=$A98)*(OFFSET(Tablo[JOUR],0,Q$1)=$B103))</f>
        <v>0</v>
      </c>
      <c r="R103" s="20">
        <f ca="1">SUMPRODUCT((Tablo[Mois]=$A98)*(OFFSET(Tablo[JOUR],0,R$1)=$B103))</f>
        <v>0</v>
      </c>
    </row>
    <row r="104" spans="1:18" s="18" customFormat="1" ht="13" thickBot="1" x14ac:dyDescent="0.3">
      <c r="A104" s="17"/>
      <c r="B104" s="26" t="s">
        <v>32</v>
      </c>
      <c r="C104" s="18" t="s">
        <v>38</v>
      </c>
      <c r="D104" s="18">
        <f ca="1">SUMPRODUCT((Tablo[Mois]=$A98)*(OFFSET(Tablo[JOUR],0,D$1)=$B104))</f>
        <v>0</v>
      </c>
      <c r="E104" s="18">
        <f ca="1">SUMPRODUCT((Tablo[Mois]=$A98)*(OFFSET(Tablo[JOUR],0,E$1)=$B104))</f>
        <v>0</v>
      </c>
      <c r="F104" s="18">
        <f ca="1">SUMPRODUCT((Tablo[Mois]=$A98)*(OFFSET(Tablo[JOUR],0,F$1)=$B104))</f>
        <v>0</v>
      </c>
      <c r="G104" s="18">
        <f ca="1">SUMPRODUCT((Tablo[Mois]=$A98)*(OFFSET(Tablo[JOUR],0,G$1)=$B104))</f>
        <v>0</v>
      </c>
      <c r="H104" s="18">
        <f ca="1">SUMPRODUCT((Tablo[Mois]=$A98)*(OFFSET(Tablo[JOUR],0,H$1)=$B104))</f>
        <v>0</v>
      </c>
      <c r="I104" s="18">
        <f ca="1">SUMPRODUCT((Tablo[Mois]=$A98)*(OFFSET(Tablo[JOUR],0,I$1)=$B104))</f>
        <v>0</v>
      </c>
      <c r="J104" s="18">
        <f ca="1">SUMPRODUCT((Tablo[Mois]=$A98)*(OFFSET(Tablo[JOUR],0,J$1)=$B104))</f>
        <v>0</v>
      </c>
      <c r="K104" s="18">
        <f ca="1">SUMPRODUCT((Tablo[Mois]=$A98)*(OFFSET(Tablo[JOUR],0,K$1)=$B104))</f>
        <v>0</v>
      </c>
      <c r="L104" s="18">
        <f ca="1">SUMPRODUCT((Tablo[Mois]=$A98)*(OFFSET(Tablo[JOUR],0,L$1)=$B104))</f>
        <v>0</v>
      </c>
      <c r="M104" s="18">
        <f ca="1">SUMPRODUCT((Tablo[Mois]=$A98)*(OFFSET(Tablo[JOUR],0,M$1)=$B104))</f>
        <v>0</v>
      </c>
      <c r="N104" s="18">
        <f ca="1">SUMPRODUCT((Tablo[Mois]=$A98)*(OFFSET(Tablo[JOUR],0,N$1)=$B104))</f>
        <v>0</v>
      </c>
      <c r="O104" s="18">
        <f ca="1">SUMPRODUCT((Tablo[Mois]=$A98)*(OFFSET(Tablo[JOUR],0,O$1)=$B104))</f>
        <v>0</v>
      </c>
      <c r="P104" s="18">
        <f ca="1">SUMPRODUCT((Tablo[Mois]=$A98)*(OFFSET(Tablo[JOUR],0,P$1)=$B104))</f>
        <v>0</v>
      </c>
      <c r="Q104" s="18">
        <f ca="1">SUMPRODUCT((Tablo[Mois]=$A98)*(OFFSET(Tablo[JOUR],0,Q$1)=$B104))</f>
        <v>0</v>
      </c>
      <c r="R104" s="18">
        <f ca="1">SUMPRODUCT((Tablo[Mois]=$A98)*(OFFSET(Tablo[JOUR],0,R$1)=$B104))</f>
        <v>0</v>
      </c>
    </row>
  </sheetData>
  <sheetProtection formatCells="0" formatColumns="0"/>
  <conditionalFormatting sqref="B6:B12">
    <cfRule type="cellIs" dxfId="62" priority="55" operator="equal">
      <formula>"ABS"</formula>
    </cfRule>
    <cfRule type="cellIs" dxfId="61" priority="56" operator="equal">
      <formula>"CON"</formula>
    </cfRule>
    <cfRule type="cellIs" dxfId="60" priority="57" operator="equal">
      <formula>"MAL"</formula>
    </cfRule>
  </conditionalFormatting>
  <conditionalFormatting sqref="B16:B18 B22">
    <cfRule type="cellIs" dxfId="59" priority="52" operator="equal">
      <formula>"ABS"</formula>
    </cfRule>
    <cfRule type="cellIs" dxfId="58" priority="53" operator="equal">
      <formula>"CON"</formula>
    </cfRule>
    <cfRule type="cellIs" dxfId="57" priority="54" operator="equal">
      <formula>"MAL"</formula>
    </cfRule>
  </conditionalFormatting>
  <conditionalFormatting sqref="B26:B28 B32">
    <cfRule type="cellIs" dxfId="56" priority="49" operator="equal">
      <formula>"ABS"</formula>
    </cfRule>
    <cfRule type="cellIs" dxfId="55" priority="50" operator="equal">
      <formula>"CON"</formula>
    </cfRule>
    <cfRule type="cellIs" dxfId="54" priority="51" operator="equal">
      <formula>"MAL"</formula>
    </cfRule>
  </conditionalFormatting>
  <conditionalFormatting sqref="B36:B38 B42">
    <cfRule type="cellIs" dxfId="53" priority="46" operator="equal">
      <formula>"ABS"</formula>
    </cfRule>
    <cfRule type="cellIs" dxfId="52" priority="47" operator="equal">
      <formula>"CON"</formula>
    </cfRule>
    <cfRule type="cellIs" dxfId="51" priority="48" operator="equal">
      <formula>"MAL"</formula>
    </cfRule>
  </conditionalFormatting>
  <conditionalFormatting sqref="B46:B48 B52">
    <cfRule type="cellIs" dxfId="50" priority="43" operator="equal">
      <formula>"ABS"</formula>
    </cfRule>
    <cfRule type="cellIs" dxfId="49" priority="44" operator="equal">
      <formula>"CON"</formula>
    </cfRule>
    <cfRule type="cellIs" dxfId="48" priority="45" operator="equal">
      <formula>"MAL"</formula>
    </cfRule>
  </conditionalFormatting>
  <conditionalFormatting sqref="B56:B58 B62">
    <cfRule type="cellIs" dxfId="47" priority="40" operator="equal">
      <formula>"ABS"</formula>
    </cfRule>
    <cfRule type="cellIs" dxfId="46" priority="41" operator="equal">
      <formula>"CON"</formula>
    </cfRule>
    <cfRule type="cellIs" dxfId="45" priority="42" operator="equal">
      <formula>"MAL"</formula>
    </cfRule>
  </conditionalFormatting>
  <conditionalFormatting sqref="B66:B69">
    <cfRule type="cellIs" dxfId="44" priority="37" operator="equal">
      <formula>"ABS"</formula>
    </cfRule>
    <cfRule type="cellIs" dxfId="43" priority="38" operator="equal">
      <formula>"CON"</formula>
    </cfRule>
    <cfRule type="cellIs" dxfId="42" priority="39" operator="equal">
      <formula>"MAL"</formula>
    </cfRule>
  </conditionalFormatting>
  <conditionalFormatting sqref="B73:B76">
    <cfRule type="cellIs" dxfId="41" priority="34" operator="equal">
      <formula>"ABS"</formula>
    </cfRule>
    <cfRule type="cellIs" dxfId="40" priority="35" operator="equal">
      <formula>"CON"</formula>
    </cfRule>
    <cfRule type="cellIs" dxfId="39" priority="36" operator="equal">
      <formula>"MAL"</formula>
    </cfRule>
  </conditionalFormatting>
  <conditionalFormatting sqref="B80:B83">
    <cfRule type="cellIs" dxfId="38" priority="31" operator="equal">
      <formula>"ABS"</formula>
    </cfRule>
    <cfRule type="cellIs" dxfId="37" priority="32" operator="equal">
      <formula>"CON"</formula>
    </cfRule>
    <cfRule type="cellIs" dxfId="36" priority="33" operator="equal">
      <formula>"MAL"</formula>
    </cfRule>
  </conditionalFormatting>
  <conditionalFormatting sqref="B87:B90">
    <cfRule type="cellIs" dxfId="35" priority="28" operator="equal">
      <formula>"ABS"</formula>
    </cfRule>
    <cfRule type="cellIs" dxfId="34" priority="29" operator="equal">
      <formula>"CON"</formula>
    </cfRule>
    <cfRule type="cellIs" dxfId="33" priority="30" operator="equal">
      <formula>"MAL"</formula>
    </cfRule>
  </conditionalFormatting>
  <conditionalFormatting sqref="B94:B97">
    <cfRule type="cellIs" dxfId="32" priority="25" operator="equal">
      <formula>"ABS"</formula>
    </cfRule>
    <cfRule type="cellIs" dxfId="31" priority="26" operator="equal">
      <formula>"CON"</formula>
    </cfRule>
    <cfRule type="cellIs" dxfId="30" priority="27" operator="equal">
      <formula>"MAL"</formula>
    </cfRule>
  </conditionalFormatting>
  <conditionalFormatting sqref="B101:B104">
    <cfRule type="cellIs" dxfId="29" priority="22" operator="equal">
      <formula>"ABS"</formula>
    </cfRule>
    <cfRule type="cellIs" dxfId="28" priority="23" operator="equal">
      <formula>"CON"</formula>
    </cfRule>
    <cfRule type="cellIs" dxfId="27" priority="24" operator="equal">
      <formula>"MAL"</formula>
    </cfRule>
  </conditionalFormatting>
  <conditionalFormatting sqref="D3:R18 D22:R28 D32:R38 D42:R48 D52:R58 D62:R104">
    <cfRule type="cellIs" dxfId="26" priority="21" operator="equal">
      <formula>"""RET"""</formula>
    </cfRule>
  </conditionalFormatting>
  <conditionalFormatting sqref="B19:B21">
    <cfRule type="cellIs" dxfId="25" priority="18" operator="equal">
      <formula>"ABS"</formula>
    </cfRule>
    <cfRule type="cellIs" dxfId="24" priority="19" operator="equal">
      <formula>"CON"</formula>
    </cfRule>
    <cfRule type="cellIs" dxfId="23" priority="20" operator="equal">
      <formula>"MAL"</formula>
    </cfRule>
  </conditionalFormatting>
  <conditionalFormatting sqref="D19:R21">
    <cfRule type="cellIs" dxfId="22" priority="17" operator="equal">
      <formula>"""RET"""</formula>
    </cfRule>
  </conditionalFormatting>
  <conditionalFormatting sqref="B29:B31">
    <cfRule type="cellIs" dxfId="21" priority="14" operator="equal">
      <formula>"ABS"</formula>
    </cfRule>
    <cfRule type="cellIs" dxfId="20" priority="15" operator="equal">
      <formula>"CON"</formula>
    </cfRule>
    <cfRule type="cellIs" dxfId="19" priority="16" operator="equal">
      <formula>"MAL"</formula>
    </cfRule>
  </conditionalFormatting>
  <conditionalFormatting sqref="D29:R31">
    <cfRule type="cellIs" dxfId="18" priority="13" operator="equal">
      <formula>"""RET"""</formula>
    </cfRule>
  </conditionalFormatting>
  <conditionalFormatting sqref="D39:R41">
    <cfRule type="cellIs" dxfId="17" priority="9" operator="equal">
      <formula>"""RET"""</formula>
    </cfRule>
  </conditionalFormatting>
  <conditionalFormatting sqref="B39:B41">
    <cfRule type="cellIs" dxfId="16" priority="10" operator="equal">
      <formula>"ABS"</formula>
    </cfRule>
    <cfRule type="cellIs" dxfId="15" priority="11" operator="equal">
      <formula>"CON"</formula>
    </cfRule>
    <cfRule type="cellIs" dxfId="14" priority="12" operator="equal">
      <formula>"MAL"</formula>
    </cfRule>
  </conditionalFormatting>
  <conditionalFormatting sqref="D49:R51">
    <cfRule type="cellIs" dxfId="13" priority="5" operator="equal">
      <formula>"""RET"""</formula>
    </cfRule>
  </conditionalFormatting>
  <conditionalFormatting sqref="B49:B51">
    <cfRule type="cellIs" dxfId="12" priority="6" operator="equal">
      <formula>"ABS"</formula>
    </cfRule>
    <cfRule type="cellIs" dxfId="11" priority="7" operator="equal">
      <formula>"CON"</formula>
    </cfRule>
    <cfRule type="cellIs" dxfId="10" priority="8" operator="equal">
      <formula>"MAL"</formula>
    </cfRule>
  </conditionalFormatting>
  <conditionalFormatting sqref="D59:R61">
    <cfRule type="cellIs" dxfId="9" priority="1" operator="equal">
      <formula>"""RET"""</formula>
    </cfRule>
  </conditionalFormatting>
  <conditionalFormatting sqref="B59:B61">
    <cfRule type="cellIs" dxfId="8" priority="2" operator="equal">
      <formula>"ABS"</formula>
    </cfRule>
    <cfRule type="cellIs" dxfId="7" priority="3" operator="equal">
      <formula>"CON"</formula>
    </cfRule>
    <cfRule type="cellIs" dxfId="6" priority="4" operator="equal">
      <formula>"MAL"</formula>
    </cfRule>
  </conditionalFormatting>
  <pageMargins left="0.7" right="0.7" top="0.75" bottom="0.75" header="0.3" footer="0.3"/>
  <pageSetup paperSize="9" orientation="portrait" r:id="rId1"/>
  <ignoredErrors>
    <ignoredError sqref="D9:R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G2" sqref="G2"/>
    </sheetView>
  </sheetViews>
  <sheetFormatPr baseColWidth="10" defaultColWidth="14.26953125" defaultRowHeight="12.5" x14ac:dyDescent="0.25"/>
  <sheetData>
    <row r="1" spans="1:9" ht="14.5" x14ac:dyDescent="0.35">
      <c r="A1" s="3" t="s">
        <v>49</v>
      </c>
      <c r="B1" s="3" t="s">
        <v>52</v>
      </c>
      <c r="C1" s="3" t="s">
        <v>53</v>
      </c>
      <c r="D1" s="3"/>
      <c r="E1" s="52" t="s">
        <v>51</v>
      </c>
      <c r="F1" s="51" t="s">
        <v>52</v>
      </c>
      <c r="G1" s="51" t="s">
        <v>53</v>
      </c>
      <c r="I1" s="51" t="s">
        <v>54</v>
      </c>
    </row>
    <row r="2" spans="1:9" x14ac:dyDescent="0.25">
      <c r="A2" s="23" t="s">
        <v>34</v>
      </c>
      <c r="B2" s="3">
        <v>7</v>
      </c>
      <c r="C2" s="3"/>
      <c r="D2" s="3"/>
      <c r="E2" s="53" t="s">
        <v>50</v>
      </c>
      <c r="F2" s="54">
        <v>7</v>
      </c>
      <c r="G2" s="54"/>
      <c r="I2" s="54">
        <v>35</v>
      </c>
    </row>
    <row r="3" spans="1:9" x14ac:dyDescent="0.25">
      <c r="A3" s="24" t="s">
        <v>33</v>
      </c>
      <c r="B3" s="3"/>
      <c r="C3" s="3"/>
      <c r="D3" s="3"/>
      <c r="E3" s="3"/>
      <c r="F3" s="3"/>
      <c r="G3" s="3"/>
    </row>
    <row r="4" spans="1:9" x14ac:dyDescent="0.25">
      <c r="A4" s="47" t="s">
        <v>46</v>
      </c>
      <c r="B4" s="3"/>
      <c r="C4" s="3"/>
      <c r="D4" s="3"/>
      <c r="E4" s="3"/>
      <c r="F4" s="3"/>
      <c r="G4" s="3"/>
    </row>
    <row r="5" spans="1:9" x14ac:dyDescent="0.25">
      <c r="A5" s="24" t="s">
        <v>47</v>
      </c>
      <c r="B5" s="3">
        <v>7</v>
      </c>
      <c r="C5" s="3"/>
      <c r="D5" s="3"/>
      <c r="E5" s="3"/>
      <c r="F5" s="3"/>
      <c r="G5" s="3"/>
    </row>
    <row r="6" spans="1:9" x14ac:dyDescent="0.25">
      <c r="A6" s="48" t="s">
        <v>48</v>
      </c>
      <c r="B6" s="3">
        <v>7</v>
      </c>
      <c r="C6" s="3">
        <v>7</v>
      </c>
    </row>
    <row r="7" spans="1:9" ht="13" thickBot="1" x14ac:dyDescent="0.3">
      <c r="A7" s="26" t="s">
        <v>32</v>
      </c>
      <c r="B7" s="3"/>
      <c r="C7" s="3"/>
    </row>
  </sheetData>
  <conditionalFormatting sqref="A2:A7">
    <cfRule type="cellIs" dxfId="2" priority="1" operator="equal">
      <formula>"ABS"</formula>
    </cfRule>
    <cfRule type="cellIs" dxfId="1" priority="2" operator="equal">
      <formula>"CON"</formula>
    </cfRule>
    <cfRule type="cellIs" dxfId="0" priority="3" operator="equal">
      <formula>"MAL"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/>
  </sheetViews>
  <sheetFormatPr baseColWidth="10" defaultColWidth="10.81640625" defaultRowHeight="12.5" x14ac:dyDescent="0.25"/>
  <cols>
    <col min="1" max="1" width="22" style="6" bestFit="1" customWidth="1"/>
    <col min="2" max="2" width="10.26953125" style="6" bestFit="1" customWidth="1"/>
    <col min="3" max="4" width="10.1796875" style="6" bestFit="1" customWidth="1"/>
    <col min="5" max="5" width="9.81640625" style="6" bestFit="1" customWidth="1"/>
    <col min="6" max="6" width="10.26953125" style="6" bestFit="1" customWidth="1"/>
    <col min="7" max="7" width="10.1796875" style="6" bestFit="1" customWidth="1"/>
    <col min="8" max="8" width="9.81640625" style="6" bestFit="1" customWidth="1"/>
    <col min="9" max="9" width="10.1796875" style="6" bestFit="1" customWidth="1"/>
    <col min="10" max="10" width="10.26953125" style="6" bestFit="1" customWidth="1"/>
    <col min="11" max="11" width="9.81640625" style="6" bestFit="1" customWidth="1"/>
    <col min="12" max="16384" width="10.81640625" style="6"/>
  </cols>
  <sheetData>
    <row r="1" spans="1:11" s="3" customFormat="1" ht="13" x14ac:dyDescent="0.3">
      <c r="A1" s="1" t="s">
        <v>19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ht="13" x14ac:dyDescent="0.3">
      <c r="A2" s="4" t="s">
        <v>20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ht="13" x14ac:dyDescent="0.3">
      <c r="A3" s="4" t="s">
        <v>21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ht="13" x14ac:dyDescent="0.3">
      <c r="A4" s="4" t="s">
        <v>22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ht="13" x14ac:dyDescent="0.3">
      <c r="A5" s="4" t="s">
        <v>23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ht="13" x14ac:dyDescent="0.3">
      <c r="A6" s="4" t="s">
        <v>24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ht="13" x14ac:dyDescent="0.3">
      <c r="A7" s="4" t="s">
        <v>25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ht="13" x14ac:dyDescent="0.3">
      <c r="A8" s="4" t="s">
        <v>26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ht="13" x14ac:dyDescent="0.3">
      <c r="A9" s="4" t="s">
        <v>27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ht="13" x14ac:dyDescent="0.3">
      <c r="A10" s="4" t="s">
        <v>28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ht="13" x14ac:dyDescent="0.3">
      <c r="A11" s="4" t="s">
        <v>29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ht="13" x14ac:dyDescent="0.3">
      <c r="A12" s="4" t="s">
        <v>30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ht="13" x14ac:dyDescent="0.3">
      <c r="A13" s="4" t="s">
        <v>31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Heures</vt:lpstr>
      <vt:lpstr>récap</vt:lpstr>
      <vt:lpstr>param</vt:lpstr>
      <vt:lpstr>JF</vt:lpstr>
      <vt:lpstr>JF</vt:lpstr>
      <vt:lpstr>JFHN</vt:lpstr>
      <vt:lpstr>JFHS</vt:lpstr>
      <vt:lpstr>sem</vt:lpstr>
    </vt:vector>
  </TitlesOfParts>
  <Company>Lifting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Michel</cp:lastModifiedBy>
  <cp:lastPrinted>2016-10-03T07:23:56Z</cp:lastPrinted>
  <dcterms:created xsi:type="dcterms:W3CDTF">2013-03-18T10:15:01Z</dcterms:created>
  <dcterms:modified xsi:type="dcterms:W3CDTF">2017-01-21T04:11:55Z</dcterms:modified>
</cp:coreProperties>
</file>