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du 02-09-19 au 29-09-19" sheetId="1" r:id="rId1"/>
  </sheets>
  <externalReferences>
    <externalReference r:id="rId2"/>
  </externalReferences>
  <definedNames>
    <definedName name="Annee">#REF!</definedName>
    <definedName name="Feries">#REF!</definedName>
    <definedName name="MaxLignePlanning" localSheetId="0">'du 02-09-19 au 29-09-19'!$A$60</definedName>
    <definedName name="MaxLignePlanning">#REF!</definedName>
    <definedName name="_xlnm.Print_Area" localSheetId="0">'du 02-09-19 au 29-09-19'!$A$1:$AF$57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57" i="1" l="1"/>
  <c r="AF54" i="1"/>
  <c r="AF51" i="1"/>
  <c r="AF48" i="1"/>
  <c r="AF45" i="1"/>
  <c r="AF42" i="1"/>
  <c r="AF39" i="1"/>
  <c r="AF36" i="1"/>
  <c r="AF33" i="1"/>
  <c r="AF30" i="1"/>
  <c r="AF27" i="1"/>
  <c r="AF24" i="1"/>
  <c r="AF21" i="1"/>
  <c r="AF18" i="1"/>
  <c r="AF15" i="1"/>
  <c r="AF12" i="1"/>
  <c r="AF9" i="1"/>
  <c r="AF6" i="1"/>
  <c r="P57" i="1"/>
  <c r="P9" i="1"/>
  <c r="P12" i="1"/>
  <c r="P15" i="1"/>
  <c r="P18" i="1"/>
  <c r="P21" i="1"/>
  <c r="P24" i="1"/>
  <c r="P27" i="1"/>
  <c r="P30" i="1"/>
  <c r="P33" i="1"/>
  <c r="P36" i="1"/>
  <c r="P39" i="1"/>
  <c r="P42" i="1"/>
  <c r="P45" i="1"/>
  <c r="P48" i="1"/>
  <c r="P51" i="1"/>
  <c r="P54" i="1"/>
  <c r="P6" i="1"/>
  <c r="AE59" i="1"/>
  <c r="AC59" i="1"/>
  <c r="AA59" i="1"/>
  <c r="Y59" i="1"/>
  <c r="W59" i="1"/>
  <c r="U59" i="1"/>
  <c r="S59" i="1"/>
  <c r="AD58" i="1"/>
  <c r="AB58" i="1"/>
  <c r="Z58" i="1"/>
  <c r="X58" i="1"/>
  <c r="V58" i="1"/>
  <c r="T58" i="1"/>
  <c r="R58" i="1"/>
  <c r="D58" i="1"/>
  <c r="F58" i="1"/>
  <c r="H58" i="1"/>
  <c r="J58" i="1"/>
  <c r="L58" i="1"/>
  <c r="N58" i="1"/>
  <c r="E59" i="1"/>
  <c r="G59" i="1"/>
  <c r="I59" i="1"/>
  <c r="K59" i="1"/>
  <c r="M59" i="1"/>
  <c r="O59" i="1"/>
  <c r="C59" i="1"/>
  <c r="B58" i="1"/>
  <c r="A40" i="1" l="1"/>
  <c r="A37" i="1"/>
  <c r="A31" i="1"/>
  <c r="A28" i="1"/>
  <c r="A25" i="1"/>
  <c r="A19" i="1"/>
  <c r="A16" i="1"/>
  <c r="A13" i="1"/>
  <c r="A10" i="1"/>
  <c r="A7" i="1"/>
  <c r="A4" i="1"/>
  <c r="B3" i="1"/>
  <c r="A60" i="1" l="1"/>
  <c r="A3" i="1"/>
  <c r="D3" i="1"/>
  <c r="B2" i="1"/>
  <c r="D2" i="1" l="1"/>
  <c r="F3" i="1"/>
  <c r="F2" i="1" l="1"/>
  <c r="H3" i="1"/>
  <c r="J3" i="1" l="1"/>
  <c r="H2" i="1"/>
  <c r="L3" i="1" l="1"/>
  <c r="J2" i="1"/>
  <c r="L2" i="1" l="1"/>
  <c r="N3" i="1"/>
  <c r="N2" i="1" l="1"/>
  <c r="R3" i="1"/>
  <c r="P3" i="1"/>
  <c r="T3" i="1" l="1"/>
  <c r="R2" i="1"/>
  <c r="V3" i="1" l="1"/>
  <c r="T2" i="1"/>
  <c r="U3" i="1"/>
  <c r="X3" i="1" l="1"/>
  <c r="W3" i="1"/>
  <c r="V2" i="1"/>
  <c r="X2" i="1" l="1"/>
  <c r="Z3" i="1"/>
  <c r="Y3" i="1"/>
  <c r="AB3" i="1" l="1"/>
  <c r="AA3" i="1"/>
  <c r="Z2" i="1"/>
  <c r="AD3" i="1" l="1"/>
  <c r="AB2" i="1"/>
  <c r="AC3" i="1"/>
  <c r="AF3" i="1" l="1"/>
  <c r="AE3" i="1"/>
  <c r="AD2" i="1"/>
  <c r="J1" i="1"/>
</calcChain>
</file>

<file path=xl/comments1.xml><?xml version="1.0" encoding="utf-8"?>
<comments xmlns="http://schemas.openxmlformats.org/spreadsheetml/2006/main">
  <authors>
    <author>Windows User</author>
  </authors>
  <commentList>
    <comment ref="V16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Récupération liée aux 10% femme enceinte du 17 juil au 5 Aout 2019</t>
        </r>
      </text>
    </comment>
    <comment ref="R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T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B22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RH car a travailler le we du 31/8 et 1/9</t>
        </r>
      </text>
    </comment>
    <comment ref="A43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 temps avec Sébastien BOULARD</t>
        </r>
      </text>
    </comment>
    <comment ref="A46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TREVES  JSUQU AU 15 SEPT</t>
        </r>
      </text>
    </comment>
    <comment ref="A49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DUBROEUCQ</t>
        </r>
      </text>
    </comment>
  </commentList>
</comments>
</file>

<file path=xl/sharedStrings.xml><?xml version="1.0" encoding="utf-8"?>
<sst xmlns="http://schemas.openxmlformats.org/spreadsheetml/2006/main" count="277" uniqueCount="38">
  <si>
    <t>DU</t>
  </si>
  <si>
    <t>AU</t>
  </si>
  <si>
    <t>Semaine</t>
  </si>
  <si>
    <t>M</t>
  </si>
  <si>
    <t>RCR</t>
  </si>
  <si>
    <t>RHS</t>
  </si>
  <si>
    <t>RHD</t>
  </si>
  <si>
    <t>CSE</t>
  </si>
  <si>
    <t>RH5</t>
  </si>
  <si>
    <t>sejour</t>
  </si>
  <si>
    <t>S</t>
  </si>
  <si>
    <t>J</t>
  </si>
  <si>
    <t>TOT SEM</t>
  </si>
  <si>
    <t>AM</t>
  </si>
  <si>
    <t>NT</t>
  </si>
  <si>
    <t>CP</t>
  </si>
  <si>
    <t>MAL</t>
  </si>
  <si>
    <t xml:space="preserve">MAL </t>
  </si>
  <si>
    <t>FOUILLOY Justine</t>
  </si>
  <si>
    <t xml:space="preserve">RH </t>
  </si>
  <si>
    <t>JNT</t>
  </si>
  <si>
    <t>JD</t>
  </si>
  <si>
    <t xml:space="preserve">M </t>
  </si>
  <si>
    <t>MIDI+S</t>
  </si>
  <si>
    <t>CM</t>
  </si>
  <si>
    <t>LEFEVRE Cathy</t>
  </si>
  <si>
    <t>FOLLEY Myriam</t>
  </si>
  <si>
    <t>JONNEAU Emeline</t>
  </si>
  <si>
    <t>MARECHAL François</t>
  </si>
  <si>
    <t>MONCOURTOIS Florence</t>
  </si>
  <si>
    <t xml:space="preserve">J </t>
  </si>
  <si>
    <t>matin</t>
  </si>
  <si>
    <t>soir</t>
  </si>
  <si>
    <t>ARRET (maladie, accid travail. Enfant mal;Congés mat…)</t>
  </si>
  <si>
    <t>CONGES (CP…)</t>
  </si>
  <si>
    <t>CONGES TRIM</t>
  </si>
  <si>
    <t xml:space="preserve">FORMATION </t>
  </si>
  <si>
    <t xml:space="preserve">REPOS COMPENSATEUR DE RECUPERATION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</si>
</sst>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-mmm\-yy"/>
    <numFmt numFmtId="165" formatCode="dd\ mmm"/>
    <numFmt numFmtId="166" formatCode="[hh]:mm"/>
    <numFmt numFmtId="167" formatCode="h:m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56"/>
      <name val="Calibri"/>
      <family val="2"/>
    </font>
    <font>
      <b/>
      <sz val="11"/>
      <color indexed="56"/>
      <name val="Byington"/>
    </font>
    <font>
      <b/>
      <sz val="10"/>
      <name val="Arial"/>
      <family val="2"/>
    </font>
    <font>
      <sz val="11"/>
      <name val="Calibri"/>
      <family val="2"/>
      <scheme val="minor"/>
    </font>
    <font>
      <sz val="12"/>
      <name val="Arial Rounded MT Bold"/>
      <family val="2"/>
    </font>
    <font>
      <sz val="12"/>
      <color indexed="8"/>
      <name val="Arial Rounded MT Bold"/>
      <family val="2"/>
    </font>
    <font>
      <sz val="14"/>
      <color indexed="8"/>
      <name val="Calibri"/>
      <family val="2"/>
    </font>
    <font>
      <sz val="12"/>
      <color rgb="FFFF0000"/>
      <name val="Arial Rounded MT Bold"/>
      <family val="2"/>
    </font>
    <font>
      <sz val="9"/>
      <name val="Calibri"/>
      <family val="2"/>
    </font>
    <font>
      <sz val="9"/>
      <color rgb="FFFF0000"/>
      <name val="Calibri"/>
      <family val="2"/>
    </font>
    <font>
      <sz val="8"/>
      <color indexed="8"/>
      <name val="Calibri"/>
      <family val="2"/>
    </font>
    <font>
      <sz val="9"/>
      <name val="Calibri"/>
      <family val="2"/>
      <scheme val="minor"/>
    </font>
    <font>
      <sz val="12"/>
      <color theme="0"/>
      <name val="Arial Rounded MT Bold"/>
      <family val="2"/>
    </font>
    <font>
      <sz val="9"/>
      <color theme="0"/>
      <name val="Calibri"/>
      <family val="2"/>
    </font>
    <font>
      <sz val="9"/>
      <color rgb="FF0070C0"/>
      <name val="Calibri"/>
      <family val="2"/>
    </font>
    <font>
      <sz val="7"/>
      <name val="Calibri"/>
      <family val="2"/>
    </font>
    <font>
      <sz val="10"/>
      <name val="Calibri"/>
      <family val="2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0000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9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1" fillId="3" borderId="4" xfId="0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6" fillId="0" borderId="11" xfId="0" applyFont="1" applyFill="1" applyBorder="1" applyAlignment="1">
      <alignment vertical="center"/>
    </xf>
    <xf numFmtId="0" fontId="6" fillId="5" borderId="9" xfId="0" applyFont="1" applyFill="1" applyBorder="1" applyAlignment="1">
      <alignment vertical="center"/>
    </xf>
    <xf numFmtId="166" fontId="7" fillId="0" borderId="13" xfId="0" applyNumberFormat="1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167" fontId="10" fillId="0" borderId="19" xfId="0" applyNumberFormat="1" applyFont="1" applyFill="1" applyBorder="1" applyAlignment="1">
      <alignment horizontal="center" vertical="center"/>
    </xf>
    <xf numFmtId="167" fontId="10" fillId="0" borderId="20" xfId="0" applyNumberFormat="1" applyFont="1" applyFill="1" applyBorder="1" applyAlignment="1">
      <alignment horizontal="center" vertical="center"/>
    </xf>
    <xf numFmtId="167" fontId="10" fillId="0" borderId="21" xfId="0" applyNumberFormat="1" applyFont="1" applyFill="1" applyBorder="1" applyAlignment="1">
      <alignment horizontal="center" vertical="center"/>
    </xf>
    <xf numFmtId="167" fontId="10" fillId="4" borderId="22" xfId="0" applyNumberFormat="1" applyFont="1" applyFill="1" applyBorder="1" applyAlignment="1">
      <alignment horizontal="center" vertical="center"/>
    </xf>
    <xf numFmtId="167" fontId="10" fillId="4" borderId="20" xfId="0" applyNumberFormat="1" applyFont="1" applyFill="1" applyBorder="1" applyAlignment="1">
      <alignment horizontal="center" vertical="center"/>
    </xf>
    <xf numFmtId="167" fontId="10" fillId="0" borderId="0" xfId="0" applyNumberFormat="1" applyFont="1" applyFill="1" applyBorder="1" applyAlignment="1">
      <alignment horizontal="center" vertical="center"/>
    </xf>
    <xf numFmtId="167" fontId="10" fillId="0" borderId="23" xfId="0" applyNumberFormat="1" applyFont="1" applyFill="1" applyBorder="1" applyAlignment="1">
      <alignment horizontal="center" vertical="center"/>
    </xf>
    <xf numFmtId="167" fontId="10" fillId="5" borderId="23" xfId="0" applyNumberFormat="1" applyFont="1" applyFill="1" applyBorder="1" applyAlignment="1">
      <alignment horizontal="center" vertical="center"/>
    </xf>
    <xf numFmtId="167" fontId="10" fillId="0" borderId="22" xfId="0" applyNumberFormat="1" applyFont="1" applyFill="1" applyBorder="1" applyAlignment="1">
      <alignment horizontal="center" vertical="center"/>
    </xf>
    <xf numFmtId="167" fontId="10" fillId="0" borderId="24" xfId="0" applyNumberFormat="1" applyFont="1" applyFill="1" applyBorder="1" applyAlignment="1">
      <alignment horizontal="center" vertical="center"/>
    </xf>
    <xf numFmtId="167" fontId="10" fillId="0" borderId="25" xfId="0" applyNumberFormat="1" applyFont="1" applyBorder="1" applyAlignment="1">
      <alignment horizontal="center"/>
    </xf>
    <xf numFmtId="167" fontId="10" fillId="0" borderId="7" xfId="0" applyNumberFormat="1" applyFont="1" applyFill="1" applyBorder="1" applyAlignment="1">
      <alignment horizontal="center" vertical="center"/>
    </xf>
    <xf numFmtId="167" fontId="10" fillId="0" borderId="13" xfId="0" applyNumberFormat="1" applyFont="1" applyFill="1" applyBorder="1" applyAlignment="1">
      <alignment horizontal="center" vertical="center"/>
    </xf>
    <xf numFmtId="167" fontId="10" fillId="4" borderId="15" xfId="0" applyNumberFormat="1" applyFont="1" applyFill="1" applyBorder="1" applyAlignment="1">
      <alignment horizontal="center" vertical="center"/>
    </xf>
    <xf numFmtId="167" fontId="10" fillId="4" borderId="14" xfId="0" applyNumberFormat="1" applyFont="1" applyFill="1" applyBorder="1" applyAlignment="1">
      <alignment horizontal="center" vertical="center"/>
    </xf>
    <xf numFmtId="167" fontId="10" fillId="6" borderId="15" xfId="0" applyNumberFormat="1" applyFont="1" applyFill="1" applyBorder="1" applyAlignment="1">
      <alignment horizontal="center" vertical="center"/>
    </xf>
    <xf numFmtId="167" fontId="10" fillId="6" borderId="14" xfId="0" applyNumberFormat="1" applyFont="1" applyFill="1" applyBorder="1" applyAlignment="1">
      <alignment horizontal="center" vertical="center"/>
    </xf>
    <xf numFmtId="167" fontId="10" fillId="0" borderId="15" xfId="0" applyNumberFormat="1" applyFont="1" applyFill="1" applyBorder="1" applyAlignment="1">
      <alignment horizontal="center" vertical="center"/>
    </xf>
    <xf numFmtId="167" fontId="10" fillId="0" borderId="14" xfId="0" applyNumberFormat="1" applyFont="1" applyFill="1" applyBorder="1" applyAlignment="1">
      <alignment horizontal="center" vertical="center"/>
    </xf>
    <xf numFmtId="167" fontId="10" fillId="0" borderId="16" xfId="0" applyNumberFormat="1" applyFont="1" applyFill="1" applyBorder="1" applyAlignment="1">
      <alignment horizontal="center" vertical="center"/>
    </xf>
    <xf numFmtId="167" fontId="11" fillId="0" borderId="22" xfId="0" applyNumberFormat="1" applyFont="1" applyFill="1" applyBorder="1" applyAlignment="1">
      <alignment horizontal="center" vertical="center"/>
    </xf>
    <xf numFmtId="167" fontId="11" fillId="0" borderId="18" xfId="0" applyNumberFormat="1" applyFont="1" applyFill="1" applyBorder="1" applyAlignment="1">
      <alignment horizontal="center" vertical="center"/>
    </xf>
    <xf numFmtId="167" fontId="11" fillId="0" borderId="0" xfId="0" applyNumberFormat="1" applyFont="1" applyFill="1" applyBorder="1" applyAlignment="1">
      <alignment horizontal="center" vertical="center"/>
    </xf>
    <xf numFmtId="167" fontId="10" fillId="4" borderId="27" xfId="0" applyNumberFormat="1" applyFont="1" applyFill="1" applyBorder="1" applyAlignment="1">
      <alignment horizontal="center" vertical="center"/>
    </xf>
    <xf numFmtId="167" fontId="10" fillId="4" borderId="23" xfId="0" applyNumberFormat="1" applyFont="1" applyFill="1" applyBorder="1" applyAlignment="1">
      <alignment horizontal="center" vertical="center"/>
    </xf>
    <xf numFmtId="167" fontId="10" fillId="0" borderId="27" xfId="0" applyNumberFormat="1" applyFont="1" applyFill="1" applyBorder="1" applyAlignment="1">
      <alignment horizontal="center" vertical="center"/>
    </xf>
    <xf numFmtId="167" fontId="10" fillId="0" borderId="26" xfId="0" applyNumberFormat="1" applyFont="1" applyFill="1" applyBorder="1" applyAlignment="1">
      <alignment horizontal="center" vertical="center"/>
    </xf>
    <xf numFmtId="166" fontId="10" fillId="0" borderId="28" xfId="0" applyNumberFormat="1" applyFont="1" applyBorder="1" applyAlignment="1">
      <alignment horizontal="center" vertical="center"/>
    </xf>
    <xf numFmtId="167" fontId="10" fillId="0" borderId="2" xfId="0" applyNumberFormat="1" applyFont="1" applyFill="1" applyBorder="1" applyAlignment="1">
      <alignment horizontal="center" vertical="center"/>
    </xf>
    <xf numFmtId="167" fontId="10" fillId="0" borderId="1" xfId="0" applyNumberFormat="1" applyFont="1" applyFill="1" applyBorder="1" applyAlignment="1">
      <alignment horizontal="center" vertical="center"/>
    </xf>
    <xf numFmtId="167" fontId="10" fillId="4" borderId="29" xfId="0" applyNumberFormat="1" applyFont="1" applyFill="1" applyBorder="1" applyAlignment="1">
      <alignment horizontal="center" vertical="center"/>
    </xf>
    <xf numFmtId="167" fontId="10" fillId="4" borderId="30" xfId="0" applyNumberFormat="1" applyFont="1" applyFill="1" applyBorder="1" applyAlignment="1">
      <alignment horizontal="center" vertical="center"/>
    </xf>
    <xf numFmtId="167" fontId="10" fillId="6" borderId="29" xfId="0" applyNumberFormat="1" applyFont="1" applyFill="1" applyBorder="1" applyAlignment="1">
      <alignment horizontal="center" vertical="center"/>
    </xf>
    <xf numFmtId="167" fontId="10" fillId="6" borderId="30" xfId="0" applyNumberFormat="1" applyFont="1" applyFill="1" applyBorder="1" applyAlignment="1">
      <alignment horizontal="center" vertical="center"/>
    </xf>
    <xf numFmtId="167" fontId="10" fillId="0" borderId="29" xfId="0" applyNumberFormat="1" applyFont="1" applyFill="1" applyBorder="1" applyAlignment="1">
      <alignment horizontal="center" vertical="center"/>
    </xf>
    <xf numFmtId="167" fontId="10" fillId="0" borderId="30" xfId="0" applyNumberFormat="1" applyFont="1" applyFill="1" applyBorder="1" applyAlignment="1">
      <alignment horizontal="center" vertical="center"/>
    </xf>
    <xf numFmtId="167" fontId="10" fillId="0" borderId="3" xfId="0" applyNumberFormat="1" applyFont="1" applyFill="1" applyBorder="1" applyAlignment="1">
      <alignment horizontal="center" vertical="center"/>
    </xf>
    <xf numFmtId="167" fontId="11" fillId="0" borderId="29" xfId="0" applyNumberFormat="1" applyFont="1" applyFill="1" applyBorder="1" applyAlignment="1">
      <alignment horizontal="center" vertical="center"/>
    </xf>
    <xf numFmtId="167" fontId="10" fillId="9" borderId="19" xfId="0" applyNumberFormat="1" applyFont="1" applyFill="1" applyBorder="1" applyAlignment="1">
      <alignment horizontal="center" vertical="center"/>
    </xf>
    <xf numFmtId="167" fontId="10" fillId="9" borderId="20" xfId="0" applyNumberFormat="1" applyFont="1" applyFill="1" applyBorder="1" applyAlignment="1">
      <alignment horizontal="center" vertical="center"/>
    </xf>
    <xf numFmtId="167" fontId="10" fillId="9" borderId="0" xfId="0" applyNumberFormat="1" applyFont="1" applyFill="1" applyBorder="1" applyAlignment="1">
      <alignment horizontal="center" vertical="center"/>
    </xf>
    <xf numFmtId="167" fontId="10" fillId="9" borderId="23" xfId="0" applyNumberFormat="1" applyFont="1" applyFill="1" applyBorder="1" applyAlignment="1">
      <alignment horizontal="center" vertical="center"/>
    </xf>
    <xf numFmtId="167" fontId="10" fillId="9" borderId="22" xfId="0" applyNumberFormat="1" applyFont="1" applyFill="1" applyBorder="1" applyAlignment="1">
      <alignment horizontal="center" vertical="center"/>
    </xf>
    <xf numFmtId="167" fontId="10" fillId="9" borderId="24" xfId="0" applyNumberFormat="1" applyFont="1" applyFill="1" applyBorder="1" applyAlignment="1">
      <alignment horizontal="center" vertical="center"/>
    </xf>
    <xf numFmtId="167" fontId="10" fillId="9" borderId="2" xfId="0" applyNumberFormat="1" applyFont="1" applyFill="1" applyBorder="1" applyAlignment="1">
      <alignment horizontal="center" vertical="center"/>
    </xf>
    <xf numFmtId="167" fontId="10" fillId="9" borderId="30" xfId="0" applyNumberFormat="1" applyFont="1" applyFill="1" applyBorder="1" applyAlignment="1">
      <alignment horizontal="center" vertical="center"/>
    </xf>
    <xf numFmtId="167" fontId="10" fillId="9" borderId="1" xfId="0" applyNumberFormat="1" applyFont="1" applyFill="1" applyBorder="1" applyAlignment="1">
      <alignment horizontal="center" vertical="center"/>
    </xf>
    <xf numFmtId="167" fontId="10" fillId="9" borderId="29" xfId="0" applyNumberFormat="1" applyFont="1" applyFill="1" applyBorder="1" applyAlignment="1">
      <alignment horizontal="center" vertical="center"/>
    </xf>
    <xf numFmtId="167" fontId="10" fillId="9" borderId="3" xfId="0" applyNumberFormat="1" applyFont="1" applyFill="1" applyBorder="1" applyAlignment="1">
      <alignment horizontal="center" vertical="center"/>
    </xf>
    <xf numFmtId="167" fontId="11" fillId="0" borderId="1" xfId="0" applyNumberFormat="1" applyFont="1" applyFill="1" applyBorder="1" applyAlignment="1">
      <alignment horizontal="center" vertical="center"/>
    </xf>
    <xf numFmtId="0" fontId="12" fillId="0" borderId="0" xfId="0" applyFont="1" applyFill="1" applyBorder="1"/>
    <xf numFmtId="167" fontId="10" fillId="10" borderId="19" xfId="0" applyNumberFormat="1" applyFont="1" applyFill="1" applyBorder="1" applyAlignment="1">
      <alignment horizontal="center" vertical="center"/>
    </xf>
    <xf numFmtId="167" fontId="10" fillId="10" borderId="20" xfId="0" applyNumberFormat="1" applyFont="1" applyFill="1" applyBorder="1" applyAlignment="1">
      <alignment horizontal="center" vertical="center"/>
    </xf>
    <xf numFmtId="167" fontId="10" fillId="10" borderId="21" xfId="0" applyNumberFormat="1" applyFont="1" applyFill="1" applyBorder="1" applyAlignment="1">
      <alignment horizontal="center" vertical="center"/>
    </xf>
    <xf numFmtId="167" fontId="10" fillId="10" borderId="0" xfId="0" applyNumberFormat="1" applyFont="1" applyFill="1" applyBorder="1" applyAlignment="1">
      <alignment horizontal="center" vertical="center"/>
    </xf>
    <xf numFmtId="167" fontId="10" fillId="10" borderId="23" xfId="0" applyNumberFormat="1" applyFont="1" applyFill="1" applyBorder="1" applyAlignment="1">
      <alignment horizontal="center" vertical="center"/>
    </xf>
    <xf numFmtId="167" fontId="10" fillId="10" borderId="22" xfId="0" applyNumberFormat="1" applyFont="1" applyFill="1" applyBorder="1" applyAlignment="1">
      <alignment horizontal="center" vertical="center"/>
    </xf>
    <xf numFmtId="167" fontId="10" fillId="10" borderId="24" xfId="0" applyNumberFormat="1" applyFont="1" applyFill="1" applyBorder="1" applyAlignment="1">
      <alignment horizontal="center" vertical="center"/>
    </xf>
    <xf numFmtId="167" fontId="15" fillId="11" borderId="18" xfId="0" applyNumberFormat="1" applyFont="1" applyFill="1" applyBorder="1" applyAlignment="1">
      <alignment horizontal="center" vertical="center"/>
    </xf>
    <xf numFmtId="167" fontId="15" fillId="11" borderId="27" xfId="0" applyNumberFormat="1" applyFont="1" applyFill="1" applyBorder="1" applyAlignment="1">
      <alignment horizontal="center" vertical="center"/>
    </xf>
    <xf numFmtId="167" fontId="10" fillId="10" borderId="2" xfId="0" applyNumberFormat="1" applyFont="1" applyFill="1" applyBorder="1" applyAlignment="1">
      <alignment horizontal="center" vertical="center"/>
    </xf>
    <xf numFmtId="167" fontId="10" fillId="10" borderId="30" xfId="0" applyNumberFormat="1" applyFont="1" applyFill="1" applyBorder="1" applyAlignment="1">
      <alignment horizontal="center" vertical="center"/>
    </xf>
    <xf numFmtId="167" fontId="10" fillId="10" borderId="1" xfId="0" applyNumberFormat="1" applyFont="1" applyFill="1" applyBorder="1" applyAlignment="1">
      <alignment horizontal="center" vertical="center"/>
    </xf>
    <xf numFmtId="167" fontId="10" fillId="10" borderId="29" xfId="0" applyNumberFormat="1" applyFont="1" applyFill="1" applyBorder="1" applyAlignment="1">
      <alignment horizontal="center" vertical="center"/>
    </xf>
    <xf numFmtId="167" fontId="10" fillId="10" borderId="3" xfId="0" applyNumberFormat="1" applyFont="1" applyFill="1" applyBorder="1" applyAlignment="1">
      <alignment horizontal="center" vertical="center"/>
    </xf>
    <xf numFmtId="167" fontId="15" fillId="11" borderId="29" xfId="0" applyNumberFormat="1" applyFont="1" applyFill="1" applyBorder="1" applyAlignment="1">
      <alignment horizontal="center" vertical="center"/>
    </xf>
    <xf numFmtId="167" fontId="15" fillId="11" borderId="1" xfId="0" applyNumberFormat="1" applyFont="1" applyFill="1" applyBorder="1" applyAlignment="1">
      <alignment horizontal="center" vertical="center"/>
    </xf>
    <xf numFmtId="167" fontId="10" fillId="9" borderId="21" xfId="0" applyNumberFormat="1" applyFont="1" applyFill="1" applyBorder="1" applyAlignment="1">
      <alignment horizontal="center" vertical="center"/>
    </xf>
    <xf numFmtId="167" fontId="11" fillId="0" borderId="23" xfId="0" applyNumberFormat="1" applyFont="1" applyFill="1" applyBorder="1" applyAlignment="1">
      <alignment horizontal="center" vertical="center"/>
    </xf>
    <xf numFmtId="167" fontId="11" fillId="0" borderId="30" xfId="0" applyNumberFormat="1" applyFont="1" applyFill="1" applyBorder="1" applyAlignment="1">
      <alignment horizontal="center" vertical="center"/>
    </xf>
    <xf numFmtId="167" fontId="11" fillId="0" borderId="19" xfId="0" applyNumberFormat="1" applyFont="1" applyFill="1" applyBorder="1" applyAlignment="1">
      <alignment horizontal="center" vertical="center"/>
    </xf>
    <xf numFmtId="167" fontId="11" fillId="0" borderId="20" xfId="0" applyNumberFormat="1" applyFont="1" applyFill="1" applyBorder="1" applyAlignment="1">
      <alignment horizontal="center" vertical="center"/>
    </xf>
    <xf numFmtId="167" fontId="11" fillId="0" borderId="2" xfId="0" applyNumberFormat="1" applyFont="1" applyFill="1" applyBorder="1" applyAlignment="1">
      <alignment horizontal="center" vertical="center"/>
    </xf>
    <xf numFmtId="167" fontId="16" fillId="0" borderId="20" xfId="0" applyNumberFormat="1" applyFont="1" applyFill="1" applyBorder="1" applyAlignment="1">
      <alignment horizontal="center" vertical="center"/>
    </xf>
    <xf numFmtId="166" fontId="10" fillId="0" borderId="1" xfId="0" applyNumberFormat="1" applyFont="1" applyFill="1" applyBorder="1" applyAlignment="1">
      <alignment horizontal="center" vertical="center"/>
    </xf>
    <xf numFmtId="167" fontId="10" fillId="9" borderId="27" xfId="0" applyNumberFormat="1" applyFont="1" applyFill="1" applyBorder="1" applyAlignment="1">
      <alignment horizontal="center" vertical="center"/>
    </xf>
    <xf numFmtId="167" fontId="10" fillId="9" borderId="26" xfId="0" applyNumberFormat="1" applyFont="1" applyFill="1" applyBorder="1" applyAlignment="1">
      <alignment horizontal="center" vertical="center"/>
    </xf>
    <xf numFmtId="166" fontId="10" fillId="9" borderId="29" xfId="0" applyNumberFormat="1" applyFont="1" applyFill="1" applyBorder="1" applyAlignment="1">
      <alignment horizontal="center" vertical="center"/>
    </xf>
    <xf numFmtId="166" fontId="10" fillId="10" borderId="19" xfId="0" applyNumberFormat="1" applyFont="1" applyFill="1" applyBorder="1" applyAlignment="1">
      <alignment horizontal="center" vertical="center"/>
    </xf>
    <xf numFmtId="166" fontId="10" fillId="10" borderId="20" xfId="0" applyNumberFormat="1" applyFont="1" applyFill="1" applyBorder="1" applyAlignment="1">
      <alignment horizontal="center" vertical="center"/>
    </xf>
    <xf numFmtId="166" fontId="10" fillId="10" borderId="22" xfId="0" applyNumberFormat="1" applyFont="1" applyFill="1" applyBorder="1" applyAlignment="1">
      <alignment horizontal="center" vertical="center"/>
    </xf>
    <xf numFmtId="166" fontId="10" fillId="0" borderId="22" xfId="0" applyNumberFormat="1" applyFont="1" applyFill="1" applyBorder="1" applyAlignment="1">
      <alignment horizontal="center" vertical="center"/>
    </xf>
    <xf numFmtId="166" fontId="10" fillId="0" borderId="24" xfId="0" applyNumberFormat="1" applyFont="1" applyFill="1" applyBorder="1" applyAlignment="1">
      <alignment horizontal="center" vertical="center"/>
    </xf>
    <xf numFmtId="166" fontId="10" fillId="0" borderId="19" xfId="0" applyNumberFormat="1" applyFont="1" applyFill="1" applyBorder="1" applyAlignment="1">
      <alignment horizontal="center" vertical="center"/>
    </xf>
    <xf numFmtId="166" fontId="10" fillId="0" borderId="20" xfId="0" applyNumberFormat="1" applyFont="1" applyFill="1" applyBorder="1" applyAlignment="1">
      <alignment horizontal="center" vertical="center"/>
    </xf>
    <xf numFmtId="166" fontId="10" fillId="10" borderId="2" xfId="0" applyNumberFormat="1" applyFont="1" applyFill="1" applyBorder="1" applyAlignment="1">
      <alignment horizontal="center" vertical="center"/>
    </xf>
    <xf numFmtId="166" fontId="10" fillId="10" borderId="30" xfId="0" applyNumberFormat="1" applyFont="1" applyFill="1" applyBorder="1" applyAlignment="1">
      <alignment horizontal="center" vertical="center"/>
    </xf>
    <xf numFmtId="166" fontId="10" fillId="10" borderId="29" xfId="0" applyNumberFormat="1" applyFont="1" applyFill="1" applyBorder="1" applyAlignment="1">
      <alignment horizontal="center" vertical="center"/>
    </xf>
    <xf numFmtId="166" fontId="10" fillId="0" borderId="29" xfId="0" applyNumberFormat="1" applyFont="1" applyFill="1" applyBorder="1" applyAlignment="1">
      <alignment horizontal="center" vertical="center"/>
    </xf>
    <xf numFmtId="166" fontId="10" fillId="0" borderId="3" xfId="0" applyNumberFormat="1" applyFont="1" applyFill="1" applyBorder="1" applyAlignment="1">
      <alignment horizontal="center" vertical="center"/>
    </xf>
    <xf numFmtId="166" fontId="10" fillId="0" borderId="2" xfId="0" applyNumberFormat="1" applyFont="1" applyFill="1" applyBorder="1" applyAlignment="1">
      <alignment horizontal="center" vertical="center"/>
    </xf>
    <xf numFmtId="166" fontId="10" fillId="0" borderId="30" xfId="0" applyNumberFormat="1" applyFont="1" applyFill="1" applyBorder="1" applyAlignment="1">
      <alignment horizontal="center" vertical="center"/>
    </xf>
    <xf numFmtId="167" fontId="10" fillId="6" borderId="21" xfId="0" applyNumberFormat="1" applyFont="1" applyFill="1" applyBorder="1" applyAlignment="1">
      <alignment horizontal="center" vertical="center"/>
    </xf>
    <xf numFmtId="167" fontId="10" fillId="6" borderId="20" xfId="0" applyNumberFormat="1" applyFont="1" applyFill="1" applyBorder="1" applyAlignment="1">
      <alignment horizontal="center" vertical="center"/>
    </xf>
    <xf numFmtId="167" fontId="10" fillId="6" borderId="22" xfId="0" applyNumberFormat="1" applyFont="1" applyFill="1" applyBorder="1" applyAlignment="1">
      <alignment horizontal="center" vertical="center"/>
    </xf>
    <xf numFmtId="167" fontId="10" fillId="4" borderId="0" xfId="0" applyNumberFormat="1" applyFont="1" applyFill="1" applyBorder="1" applyAlignment="1">
      <alignment horizontal="center" vertical="center"/>
    </xf>
    <xf numFmtId="166" fontId="10" fillId="4" borderId="29" xfId="0" applyNumberFormat="1" applyFont="1" applyFill="1" applyBorder="1" applyAlignment="1">
      <alignment horizontal="center" vertical="center"/>
    </xf>
    <xf numFmtId="167" fontId="10" fillId="6" borderId="1" xfId="0" applyNumberFormat="1" applyFont="1" applyFill="1" applyBorder="1" applyAlignment="1">
      <alignment horizontal="center" vertical="center"/>
    </xf>
    <xf numFmtId="167" fontId="10" fillId="4" borderId="1" xfId="0" applyNumberFormat="1" applyFont="1" applyFill="1" applyBorder="1" applyAlignment="1">
      <alignment horizontal="center" vertical="center"/>
    </xf>
    <xf numFmtId="166" fontId="17" fillId="0" borderId="22" xfId="0" applyNumberFormat="1" applyFont="1" applyFill="1" applyBorder="1" applyAlignment="1">
      <alignment horizontal="center" vertical="center"/>
    </xf>
    <xf numFmtId="166" fontId="17" fillId="0" borderId="20" xfId="0" applyNumberFormat="1" applyFont="1" applyFill="1" applyBorder="1" applyAlignment="1">
      <alignment horizontal="center" vertical="center"/>
    </xf>
    <xf numFmtId="167" fontId="17" fillId="0" borderId="22" xfId="0" applyNumberFormat="1" applyFont="1" applyFill="1" applyBorder="1" applyAlignment="1">
      <alignment horizontal="center" vertical="center"/>
    </xf>
    <xf numFmtId="167" fontId="17" fillId="0" borderId="20" xfId="0" applyNumberFormat="1" applyFont="1" applyFill="1" applyBorder="1" applyAlignment="1">
      <alignment horizontal="center" vertical="center"/>
    </xf>
    <xf numFmtId="167" fontId="17" fillId="0" borderId="0" xfId="0" applyNumberFormat="1" applyFont="1" applyFill="1" applyBorder="1" applyAlignment="1">
      <alignment horizontal="center" vertical="center"/>
    </xf>
    <xf numFmtId="166" fontId="17" fillId="0" borderId="29" xfId="0" applyNumberFormat="1" applyFont="1" applyFill="1" applyBorder="1" applyAlignment="1">
      <alignment horizontal="center" vertical="center"/>
    </xf>
    <xf numFmtId="166" fontId="17" fillId="0" borderId="30" xfId="0" applyNumberFormat="1" applyFont="1" applyFill="1" applyBorder="1" applyAlignment="1">
      <alignment horizontal="center" vertical="center"/>
    </xf>
    <xf numFmtId="167" fontId="17" fillId="0" borderId="29" xfId="0" applyNumberFormat="1" applyFont="1" applyFill="1" applyBorder="1" applyAlignment="1">
      <alignment horizontal="center" vertical="center"/>
    </xf>
    <xf numFmtId="167" fontId="17" fillId="0" borderId="30" xfId="0" applyNumberFormat="1" applyFont="1" applyFill="1" applyBorder="1" applyAlignment="1">
      <alignment horizontal="center" vertical="center"/>
    </xf>
    <xf numFmtId="167" fontId="17" fillId="0" borderId="1" xfId="0" applyNumberFormat="1" applyFont="1" applyFill="1" applyBorder="1" applyAlignment="1">
      <alignment horizontal="center" vertical="center"/>
    </xf>
    <xf numFmtId="166" fontId="18" fillId="0" borderId="19" xfId="0" applyNumberFormat="1" applyFont="1" applyFill="1" applyBorder="1" applyAlignment="1">
      <alignment horizontal="center" vertical="center"/>
    </xf>
    <xf numFmtId="166" fontId="18" fillId="0" borderId="20" xfId="0" applyNumberFormat="1" applyFont="1" applyFill="1" applyBorder="1" applyAlignment="1">
      <alignment horizontal="center" vertical="center"/>
    </xf>
    <xf numFmtId="166" fontId="18" fillId="0" borderId="22" xfId="0" applyNumberFormat="1" applyFont="1" applyFill="1" applyBorder="1" applyAlignment="1">
      <alignment horizontal="center" vertical="center"/>
    </xf>
    <xf numFmtId="166" fontId="17" fillId="0" borderId="24" xfId="0" applyNumberFormat="1" applyFont="1" applyFill="1" applyBorder="1" applyAlignment="1">
      <alignment horizontal="center" vertical="center"/>
    </xf>
    <xf numFmtId="166" fontId="18" fillId="0" borderId="2" xfId="0" applyNumberFormat="1" applyFont="1" applyFill="1" applyBorder="1" applyAlignment="1">
      <alignment horizontal="center" vertical="center"/>
    </xf>
    <xf numFmtId="166" fontId="18" fillId="0" borderId="30" xfId="0" applyNumberFormat="1" applyFont="1" applyFill="1" applyBorder="1" applyAlignment="1">
      <alignment horizontal="center" vertical="center"/>
    </xf>
    <xf numFmtId="166" fontId="18" fillId="0" borderId="29" xfId="0" applyNumberFormat="1" applyFont="1" applyFill="1" applyBorder="1" applyAlignment="1">
      <alignment horizontal="center" vertical="center"/>
    </xf>
    <xf numFmtId="166" fontId="17" fillId="0" borderId="3" xfId="0" applyNumberFormat="1" applyFont="1" applyFill="1" applyBorder="1" applyAlignment="1">
      <alignment horizontal="center" vertical="center"/>
    </xf>
    <xf numFmtId="1" fontId="1" fillId="0" borderId="38" xfId="0" applyNumberFormat="1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20" fillId="9" borderId="41" xfId="0" applyFont="1" applyFill="1" applyBorder="1"/>
    <xf numFmtId="0" fontId="20" fillId="10" borderId="41" xfId="0" applyFont="1" applyFill="1" applyBorder="1"/>
    <xf numFmtId="0" fontId="20" fillId="0" borderId="0" xfId="0" applyFont="1" applyBorder="1" applyAlignment="1"/>
    <xf numFmtId="0" fontId="20" fillId="14" borderId="41" xfId="0" applyFont="1" applyFill="1" applyBorder="1" applyAlignment="1"/>
    <xf numFmtId="0" fontId="20" fillId="0" borderId="41" xfId="0" applyFont="1" applyBorder="1" applyAlignment="1"/>
    <xf numFmtId="0" fontId="20" fillId="7" borderId="41" xfId="0" applyFont="1" applyFill="1" applyBorder="1" applyAlignment="1"/>
    <xf numFmtId="0" fontId="20" fillId="4" borderId="41" xfId="0" applyFont="1" applyFill="1" applyBorder="1"/>
    <xf numFmtId="0" fontId="20" fillId="0" borderId="41" xfId="0" applyFont="1" applyBorder="1"/>
    <xf numFmtId="0" fontId="1" fillId="0" borderId="37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4" fillId="0" borderId="5" xfId="0" applyFont="1" applyFill="1" applyBorder="1" applyAlignment="1" applyProtection="1">
      <alignment horizontal="center"/>
    </xf>
    <xf numFmtId="0" fontId="4" fillId="0" borderId="6" xfId="0" applyFont="1" applyFill="1" applyBorder="1" applyAlignment="1" applyProtection="1">
      <alignment horizontal="center"/>
    </xf>
    <xf numFmtId="0" fontId="4" fillId="4" borderId="5" xfId="0" applyFont="1" applyFill="1" applyBorder="1" applyAlignment="1" applyProtection="1">
      <alignment horizontal="center"/>
    </xf>
    <xf numFmtId="0" fontId="4" fillId="4" borderId="6" xfId="0" applyFont="1" applyFill="1" applyBorder="1" applyAlignment="1" applyProtection="1">
      <alignment horizontal="center"/>
    </xf>
    <xf numFmtId="164" fontId="3" fillId="2" borderId="1" xfId="0" applyNumberFormat="1" applyFont="1" applyFill="1" applyBorder="1" applyAlignment="1">
      <alignment horizontal="center"/>
    </xf>
    <xf numFmtId="0" fontId="4" fillId="0" borderId="2" xfId="0" applyFont="1" applyFill="1" applyBorder="1" applyAlignment="1" applyProtection="1">
      <alignment horizontal="center"/>
    </xf>
    <xf numFmtId="0" fontId="4" fillId="0" borderId="3" xfId="0" applyFont="1" applyFill="1" applyBorder="1" applyAlignment="1" applyProtection="1">
      <alignment horizontal="center"/>
    </xf>
    <xf numFmtId="165" fontId="0" fillId="0" borderId="5" xfId="0" applyNumberFormat="1" applyFont="1" applyBorder="1" applyAlignment="1">
      <alignment horizontal="center"/>
    </xf>
    <xf numFmtId="165" fontId="0" fillId="0" borderId="6" xfId="0" applyNumberFormat="1" applyFont="1" applyBorder="1" applyAlignment="1">
      <alignment horizontal="center"/>
    </xf>
    <xf numFmtId="0" fontId="5" fillId="0" borderId="7" xfId="0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165" fontId="0" fillId="4" borderId="5" xfId="0" applyNumberFormat="1" applyFont="1" applyFill="1" applyBorder="1" applyAlignment="1">
      <alignment horizontal="center"/>
    </xf>
    <xf numFmtId="165" fontId="0" fillId="4" borderId="6" xfId="0" applyNumberFormat="1" applyFont="1" applyFill="1" applyBorder="1" applyAlignment="1">
      <alignment horizontal="center"/>
    </xf>
    <xf numFmtId="0" fontId="6" fillId="9" borderId="8" xfId="0" applyFont="1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center" vertical="center" wrapText="1"/>
    </xf>
    <xf numFmtId="0" fontId="5" fillId="8" borderId="4" xfId="0" applyFont="1" applyFill="1" applyBorder="1" applyAlignment="1">
      <alignment horizontal="center" vertical="center" wrapText="1"/>
    </xf>
    <xf numFmtId="0" fontId="5" fillId="8" borderId="31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5" fillId="6" borderId="17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31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3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 wrapText="1"/>
    </xf>
    <xf numFmtId="0" fontId="13" fillId="0" borderId="18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vertical="center"/>
    </xf>
    <xf numFmtId="0" fontId="6" fillId="10" borderId="14" xfId="0" applyFont="1" applyFill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6" fillId="0" borderId="33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10" borderId="13" xfId="0" applyFont="1" applyFill="1" applyBorder="1" applyAlignment="1">
      <alignment horizontal="center" vertical="center"/>
    </xf>
    <xf numFmtId="0" fontId="6" fillId="10" borderId="11" xfId="0" applyFont="1" applyFill="1" applyBorder="1" applyAlignment="1">
      <alignment horizontal="center" vertical="center"/>
    </xf>
    <xf numFmtId="0" fontId="6" fillId="10" borderId="9" xfId="0" applyFont="1" applyFill="1" applyBorder="1" applyAlignment="1">
      <alignment horizontal="center" vertical="center"/>
    </xf>
    <xf numFmtId="0" fontId="6" fillId="10" borderId="16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9" fontId="14" fillId="11" borderId="35" xfId="0" applyNumberFormat="1" applyFont="1" applyFill="1" applyBorder="1" applyAlignment="1">
      <alignment horizontal="center" vertical="center"/>
    </xf>
    <xf numFmtId="0" fontId="14" fillId="11" borderId="3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0" fillId="12" borderId="2" xfId="0" applyFill="1" applyBorder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31" xfId="0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/>
    </xf>
    <xf numFmtId="0" fontId="6" fillId="10" borderId="12" xfId="0" applyFont="1" applyFill="1" applyBorder="1" applyAlignment="1">
      <alignment horizontal="center" vertical="center"/>
    </xf>
    <xf numFmtId="0" fontId="0" fillId="13" borderId="17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 wrapText="1"/>
    </xf>
    <xf numFmtId="0" fontId="0" fillId="13" borderId="31" xfId="0" applyFill="1" applyBorder="1" applyAlignment="1">
      <alignment horizontal="center" vertical="center" wrapText="1"/>
    </xf>
    <xf numFmtId="0" fontId="7" fillId="10" borderId="8" xfId="0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0" fillId="8" borderId="17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8" borderId="31" xfId="0" applyFill="1" applyBorder="1" applyAlignment="1">
      <alignment horizontal="center" vertical="center" wrapText="1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0" fillId="12" borderId="17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12" borderId="31" xfId="0" applyFill="1" applyBorder="1" applyAlignment="1">
      <alignment horizontal="center" vertical="center" wrapText="1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20" fillId="0" borderId="42" xfId="0" applyFont="1" applyBorder="1" applyAlignment="1">
      <alignment horizontal="left"/>
    </xf>
    <xf numFmtId="0" fontId="20" fillId="0" borderId="25" xfId="0" applyFont="1" applyBorder="1" applyAlignment="1">
      <alignment horizontal="left"/>
    </xf>
    <xf numFmtId="0" fontId="20" fillId="0" borderId="43" xfId="0" applyFont="1" applyBorder="1" applyAlignment="1">
      <alignment horizontal="left"/>
    </xf>
    <xf numFmtId="0" fontId="20" fillId="0" borderId="42" xfId="0" applyFont="1" applyBorder="1" applyAlignment="1">
      <alignment horizontal="center"/>
    </xf>
    <xf numFmtId="0" fontId="20" fillId="0" borderId="25" xfId="0" applyFont="1" applyBorder="1" applyAlignment="1">
      <alignment horizontal="center"/>
    </xf>
  </cellXfs>
  <cellStyles count="1">
    <cellStyle name="Normal" xfId="0" builtinId="0"/>
  </cellStyles>
  <dxfs count="8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107950</xdr:colOff>
          <xdr:row>0</xdr:row>
          <xdr:rowOff>57150</xdr:rowOff>
        </xdr:from>
        <xdr:to>
          <xdr:col>0</xdr:col>
          <xdr:colOff>933450</xdr:colOff>
          <xdr:row>2</xdr:row>
          <xdr:rowOff>146050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Présences journalières</a:t>
              </a:r>
            </a:p>
          </xdr:txBody>
        </xdr:sp>
        <xdr:clientData fPrintsWithSheet="0"/>
      </xdr:twoCellAnchor>
    </mc:Choice>
    <mc:Fallback/>
  </mc:AlternateContent>
  <xdr:twoCellAnchor>
    <xdr:from>
      <xdr:col>25</xdr:col>
      <xdr:colOff>0</xdr:colOff>
      <xdr:row>48</xdr:row>
      <xdr:rowOff>35718</xdr:rowOff>
    </xdr:from>
    <xdr:to>
      <xdr:col>25</xdr:col>
      <xdr:colOff>11906</xdr:colOff>
      <xdr:row>50</xdr:row>
      <xdr:rowOff>142874</xdr:rowOff>
    </xdr:to>
    <xdr:cxnSp macro="">
      <xdr:nvCxnSpPr>
        <xdr:cNvPr id="5" name="Connecteur droit 4"/>
        <xdr:cNvCxnSpPr/>
      </xdr:nvCxnSpPr>
      <xdr:spPr>
        <a:xfrm>
          <a:off x="10210800" y="8265318"/>
          <a:ext cx="11906" cy="459581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20</xdr:col>
      <xdr:colOff>154777</xdr:colOff>
      <xdr:row>27</xdr:row>
      <xdr:rowOff>0</xdr:rowOff>
    </xdr:from>
    <xdr:ext cx="190503" cy="280205"/>
    <xdr:sp macro="" textlink="">
      <xdr:nvSpPr>
        <xdr:cNvPr id="6" name="Rectangle 5"/>
        <xdr:cNvSpPr/>
      </xdr:nvSpPr>
      <xdr:spPr>
        <a:xfrm flipH="1">
          <a:off x="8460577" y="4686300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20</xdr:col>
      <xdr:colOff>154781</xdr:colOff>
      <xdr:row>32</xdr:row>
      <xdr:rowOff>130969</xdr:rowOff>
    </xdr:from>
    <xdr:ext cx="190503" cy="280205"/>
    <xdr:sp macro="" textlink="">
      <xdr:nvSpPr>
        <xdr:cNvPr id="7" name="Rectangle 6"/>
        <xdr:cNvSpPr/>
      </xdr:nvSpPr>
      <xdr:spPr>
        <a:xfrm flipH="1">
          <a:off x="8460581" y="5684044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20</xdr:col>
      <xdr:colOff>104774</xdr:colOff>
      <xdr:row>35</xdr:row>
      <xdr:rowOff>116682</xdr:rowOff>
    </xdr:from>
    <xdr:ext cx="190503" cy="280205"/>
    <xdr:sp macro="" textlink="">
      <xdr:nvSpPr>
        <xdr:cNvPr id="8" name="Rectangle 7"/>
        <xdr:cNvSpPr/>
      </xdr:nvSpPr>
      <xdr:spPr>
        <a:xfrm flipH="1">
          <a:off x="8410574" y="6155532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20</xdr:col>
      <xdr:colOff>114299</xdr:colOff>
      <xdr:row>38</xdr:row>
      <xdr:rowOff>114301</xdr:rowOff>
    </xdr:from>
    <xdr:ext cx="190503" cy="280205"/>
    <xdr:sp macro="" textlink="">
      <xdr:nvSpPr>
        <xdr:cNvPr id="9" name="Rectangle 8"/>
        <xdr:cNvSpPr/>
      </xdr:nvSpPr>
      <xdr:spPr>
        <a:xfrm flipH="1">
          <a:off x="8420099" y="6667501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ADMIN%20FDV\RESSOURCES%20HUMAINES\Plannings\Planniings%202019\planning%20FDV%202019%20(juillet%202019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Educ"/>
      <sheetName val="Fériés"/>
      <sheetName val="ORIGINAL"/>
      <sheetName val="SoldCong"/>
      <sheetName val="CONGES"/>
      <sheetName val="Capiez 1"/>
      <sheetName val="Capiez 2"/>
      <sheetName val="FORM"/>
      <sheetName val="FORM particip"/>
      <sheetName val="Autres Plannings originaux"/>
      <sheetName val="Remplacement"/>
      <sheetName val="du 13-05-19 au 09-06-19"/>
      <sheetName val="du 10-06-19 au 07-07-19"/>
      <sheetName val="du 08-07-19 au 04-08-19"/>
      <sheetName val="du 05-08-19 au 01-09-19"/>
      <sheetName val="ORIGINAL 2"/>
      <sheetName val="du 02-09-19 au 29-09-19"/>
      <sheetName val="du 30-09-19 au 27-10-19"/>
      <sheetName val="du 28-10-19 au 24-11-19"/>
      <sheetName val="du 25-11-19 au 22-12-19"/>
      <sheetName val="du 23-12-19 au 19-01-20"/>
      <sheetName val="du 20-01-20 au 16-02-20"/>
      <sheetName val="du 17-02-20 au 15-03-20"/>
      <sheetName val="du 16-03-20 au 12-04-20"/>
      <sheetName val="du 13-04-20 au 10-05-20"/>
      <sheetName val="du 11-05-20 au 07-06-20"/>
      <sheetName val="planning FDV 2019 (juillet 2019"/>
    </sheetNames>
    <definedNames>
      <definedName name="AfficheDlgPresence"/>
      <definedName name="DlgSaisieHeure"/>
    </definedNames>
    <sheetDataSet>
      <sheetData sheetId="0">
        <row r="3">
          <cell r="B3" t="str">
            <v>BRAGANTINI</v>
          </cell>
          <cell r="C3" t="str">
            <v>Brigitte</v>
          </cell>
        </row>
        <row r="4">
          <cell r="B4" t="str">
            <v>PLOYON-BERNARD</v>
          </cell>
          <cell r="C4" t="str">
            <v>Clémentine</v>
          </cell>
        </row>
        <row r="5">
          <cell r="B5" t="str">
            <v>BOULARD</v>
          </cell>
          <cell r="C5" t="str">
            <v>Sébastien</v>
          </cell>
        </row>
        <row r="6">
          <cell r="B6" t="str">
            <v xml:space="preserve">CAPIEZ </v>
          </cell>
          <cell r="C6" t="str">
            <v>Béatrice</v>
          </cell>
        </row>
        <row r="7">
          <cell r="B7" t="str">
            <v>DUBROEUCQ</v>
          </cell>
          <cell r="C7" t="str">
            <v>Céline</v>
          </cell>
        </row>
        <row r="10">
          <cell r="B10" t="str">
            <v>GILEWSKI</v>
          </cell>
          <cell r="C10" t="str">
            <v>Amélie</v>
          </cell>
        </row>
        <row r="11">
          <cell r="B11" t="str">
            <v>FONTAINE</v>
          </cell>
          <cell r="C11" t="str">
            <v>Mélanie</v>
          </cell>
        </row>
        <row r="15">
          <cell r="B15" t="str">
            <v xml:space="preserve">GONCE </v>
          </cell>
          <cell r="C15" t="str">
            <v>Sylvie</v>
          </cell>
        </row>
        <row r="16">
          <cell r="B16" t="str">
            <v>TREVE</v>
          </cell>
          <cell r="C16" t="str">
            <v>Stéphanie</v>
          </cell>
        </row>
        <row r="17">
          <cell r="B17" t="str">
            <v>PARISOT</v>
          </cell>
          <cell r="C17" t="str">
            <v>Anne</v>
          </cell>
        </row>
        <row r="18">
          <cell r="B18" t="str">
            <v>DANIS</v>
          </cell>
          <cell r="C18" t="str">
            <v>Céline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AF66"/>
  <sheetViews>
    <sheetView tabSelected="1" zoomScale="80" zoomScaleNormal="80" workbookViewId="0">
      <selection activeCell="B1" sqref="B1"/>
    </sheetView>
  </sheetViews>
  <sheetFormatPr baseColWidth="10" defaultColWidth="11.453125" defaultRowHeight="14.5"/>
  <cols>
    <col min="1" max="1" width="17" customWidth="1"/>
    <col min="2" max="2" width="5.7265625" customWidth="1"/>
    <col min="3" max="3" width="6.54296875" customWidth="1"/>
    <col min="4" max="15" width="5.7265625" customWidth="1"/>
    <col min="16" max="16" width="9.54296875" bestFit="1" customWidth="1"/>
    <col min="17" max="17" width="3.81640625" style="3" customWidth="1"/>
    <col min="18" max="31" width="5.7265625" customWidth="1"/>
    <col min="32" max="32" width="9.54296875" bestFit="1" customWidth="1"/>
    <col min="33" max="16384" width="11.453125" style="3"/>
  </cols>
  <sheetData>
    <row r="1" spans="1:32" ht="15" thickBot="1">
      <c r="B1" s="1" t="s">
        <v>0</v>
      </c>
      <c r="C1" s="146">
        <v>43710</v>
      </c>
      <c r="D1" s="146"/>
      <c r="E1" s="146"/>
      <c r="F1" s="146"/>
      <c r="G1" s="146"/>
      <c r="H1" s="146"/>
      <c r="I1" s="1" t="s">
        <v>1</v>
      </c>
      <c r="J1" s="146">
        <f>AD3</f>
        <v>43723</v>
      </c>
      <c r="K1" s="146"/>
      <c r="L1" s="146"/>
      <c r="M1" s="146"/>
      <c r="N1" s="146"/>
      <c r="O1" s="146"/>
      <c r="P1" s="2">
        <v>1</v>
      </c>
      <c r="AF1" s="2">
        <v>2</v>
      </c>
    </row>
    <row r="2" spans="1:32" ht="15" thickBot="1">
      <c r="B2" s="147" t="str">
        <f>TEXT(B3,"JJJJ")</f>
        <v>lundi</v>
      </c>
      <c r="C2" s="148"/>
      <c r="D2" s="147" t="str">
        <f>TEXT(D3,"JJJJ")</f>
        <v>mardi</v>
      </c>
      <c r="E2" s="148"/>
      <c r="F2" s="147" t="str">
        <f>TEXT(F3,"JJJJ")</f>
        <v>mercredi</v>
      </c>
      <c r="G2" s="148"/>
      <c r="H2" s="147" t="str">
        <f>TEXT(H3,"JJJJ")</f>
        <v>jeudi</v>
      </c>
      <c r="I2" s="148"/>
      <c r="J2" s="147" t="str">
        <f>TEXT(J3,"JJJJ")</f>
        <v>vendredi</v>
      </c>
      <c r="K2" s="148"/>
      <c r="L2" s="147" t="str">
        <f>TEXT(L3,"JJJJ")</f>
        <v>samedi</v>
      </c>
      <c r="M2" s="148"/>
      <c r="N2" s="147" t="str">
        <f>TEXT(N3,"JJJJ")</f>
        <v>dimanche</v>
      </c>
      <c r="O2" s="148"/>
      <c r="P2" s="4" t="s">
        <v>2</v>
      </c>
      <c r="R2" s="142" t="str">
        <f>TEXT(R3,"JJJJ")</f>
        <v>lundi</v>
      </c>
      <c r="S2" s="143"/>
      <c r="T2" s="142" t="str">
        <f>TEXT(T3,"JJJJ")</f>
        <v>mardi</v>
      </c>
      <c r="U2" s="143"/>
      <c r="V2" s="144" t="str">
        <f>TEXT(V3,"JJJJ")</f>
        <v>mercredi</v>
      </c>
      <c r="W2" s="145"/>
      <c r="X2" s="144" t="str">
        <f>TEXT(X3,"JJJJ")</f>
        <v>jeudi</v>
      </c>
      <c r="Y2" s="145"/>
      <c r="Z2" s="144" t="str">
        <f>TEXT(Z3,"JJJJ")</f>
        <v>vendredi</v>
      </c>
      <c r="AA2" s="145"/>
      <c r="AB2" s="142" t="str">
        <f>TEXT(AB3,"JJJJ")</f>
        <v>samedi</v>
      </c>
      <c r="AC2" s="143"/>
      <c r="AD2" s="142" t="str">
        <f>TEXT(AD3,"JJJJ")</f>
        <v>dimanche</v>
      </c>
      <c r="AE2" s="143"/>
      <c r="AF2" s="4" t="s">
        <v>2</v>
      </c>
    </row>
    <row r="3" spans="1:32" ht="15" thickBot="1">
      <c r="A3">
        <f>COUNTA(A4:A57)</f>
        <v>17</v>
      </c>
      <c r="B3" s="149">
        <f>C1</f>
        <v>43710</v>
      </c>
      <c r="C3" s="150"/>
      <c r="D3" s="149">
        <f>B3+1</f>
        <v>43711</v>
      </c>
      <c r="E3" s="150"/>
      <c r="F3" s="149">
        <f>D3+1</f>
        <v>43712</v>
      </c>
      <c r="G3" s="150"/>
      <c r="H3" s="149">
        <f>F3+1</f>
        <v>43713</v>
      </c>
      <c r="I3" s="150"/>
      <c r="J3" s="149">
        <f>H3+1</f>
        <v>43714</v>
      </c>
      <c r="K3" s="150"/>
      <c r="L3" s="149">
        <f>J3+1</f>
        <v>43715</v>
      </c>
      <c r="M3" s="150"/>
      <c r="N3" s="149">
        <f>L3+1</f>
        <v>43716</v>
      </c>
      <c r="O3" s="150"/>
      <c r="P3" s="5">
        <f>WEEKNUM(N3,2)</f>
        <v>36</v>
      </c>
      <c r="R3" s="149">
        <f>N3+1</f>
        <v>43717</v>
      </c>
      <c r="S3" s="150"/>
      <c r="T3" s="149">
        <f>R3+1</f>
        <v>43718</v>
      </c>
      <c r="U3" s="150">
        <f>T3</f>
        <v>43718</v>
      </c>
      <c r="V3" s="168">
        <f>T3+1</f>
        <v>43719</v>
      </c>
      <c r="W3" s="169">
        <f>V3</f>
        <v>43719</v>
      </c>
      <c r="X3" s="168">
        <f>V3+1</f>
        <v>43720</v>
      </c>
      <c r="Y3" s="169">
        <f>X3</f>
        <v>43720</v>
      </c>
      <c r="Z3" s="168">
        <f>X3+1</f>
        <v>43721</v>
      </c>
      <c r="AA3" s="169">
        <f>Z3</f>
        <v>43721</v>
      </c>
      <c r="AB3" s="149">
        <f>Z3+1</f>
        <v>43722</v>
      </c>
      <c r="AC3" s="150">
        <f>AB3</f>
        <v>43722</v>
      </c>
      <c r="AD3" s="149">
        <f>AB3+1</f>
        <v>43723</v>
      </c>
      <c r="AE3" s="150">
        <f>AD3</f>
        <v>43723</v>
      </c>
      <c r="AF3" s="5">
        <f>WEEKNUM(AD3,2)</f>
        <v>37</v>
      </c>
    </row>
    <row r="4" spans="1:32" s="9" customFormat="1" ht="15" customHeight="1" thickBot="1">
      <c r="A4" s="151" t="str">
        <f>CONCATENATE([1]ListeEduc!B3," ",[1]ListeEduc!C3)</f>
        <v>BRAGANTINI Brigitte</v>
      </c>
      <c r="B4" s="154" t="s">
        <v>3</v>
      </c>
      <c r="C4" s="155"/>
      <c r="D4" s="156" t="s">
        <v>3</v>
      </c>
      <c r="E4" s="155"/>
      <c r="F4" s="157" t="s">
        <v>4</v>
      </c>
      <c r="G4" s="158"/>
      <c r="H4" s="156" t="s">
        <v>5</v>
      </c>
      <c r="I4" s="155"/>
      <c r="J4" s="6" t="s">
        <v>6</v>
      </c>
      <c r="K4" s="7" t="s">
        <v>7</v>
      </c>
      <c r="L4" s="159" t="s">
        <v>3</v>
      </c>
      <c r="M4" s="155"/>
      <c r="N4" s="159" t="s">
        <v>3</v>
      </c>
      <c r="O4" s="160"/>
      <c r="P4" s="8"/>
      <c r="R4" s="161" t="s">
        <v>8</v>
      </c>
      <c r="S4" s="162"/>
      <c r="T4" s="163" t="s">
        <v>4</v>
      </c>
      <c r="U4" s="164"/>
      <c r="V4" s="165" t="s">
        <v>9</v>
      </c>
      <c r="W4" s="166"/>
      <c r="X4" s="167" t="s">
        <v>9</v>
      </c>
      <c r="Y4" s="166"/>
      <c r="Z4" s="167" t="s">
        <v>9</v>
      </c>
      <c r="AA4" s="166"/>
      <c r="AB4" s="175" t="s">
        <v>5</v>
      </c>
      <c r="AC4" s="162"/>
      <c r="AD4" s="175" t="s">
        <v>6</v>
      </c>
      <c r="AE4" s="176"/>
      <c r="AF4" s="8"/>
    </row>
    <row r="5" spans="1:32" ht="13" customHeight="1">
      <c r="A5" s="152"/>
      <c r="B5" s="10">
        <v>0.29166666666666669</v>
      </c>
      <c r="C5" s="11"/>
      <c r="D5" s="12">
        <v>0.29166666666666669</v>
      </c>
      <c r="E5" s="11"/>
      <c r="F5" s="13"/>
      <c r="G5" s="14">
        <v>0.58333333333333337</v>
      </c>
      <c r="H5" s="15"/>
      <c r="I5" s="16"/>
      <c r="J5" s="15"/>
      <c r="K5" s="17">
        <v>0.58333333333333337</v>
      </c>
      <c r="L5" s="15">
        <v>0.29166666666666669</v>
      </c>
      <c r="M5" s="16"/>
      <c r="N5" s="18">
        <v>0.29166666666666669</v>
      </c>
      <c r="O5" s="19"/>
      <c r="P5" s="20" t="s">
        <v>12</v>
      </c>
      <c r="R5" s="21"/>
      <c r="S5" s="22"/>
      <c r="T5" s="23">
        <v>0.29166666666666669</v>
      </c>
      <c r="U5" s="24"/>
      <c r="V5" s="25">
        <v>0.33333333333333331</v>
      </c>
      <c r="W5" s="26">
        <v>0.75</v>
      </c>
      <c r="X5" s="25"/>
      <c r="Y5" s="26">
        <v>0.75</v>
      </c>
      <c r="Z5" s="25">
        <v>0.33333333333333331</v>
      </c>
      <c r="AA5" s="26"/>
      <c r="AB5" s="27"/>
      <c r="AC5" s="28"/>
      <c r="AD5" s="27"/>
      <c r="AE5" s="29"/>
      <c r="AF5" s="20" t="s">
        <v>12</v>
      </c>
    </row>
    <row r="6" spans="1:32" ht="13" customHeight="1" thickBot="1">
      <c r="A6" s="153"/>
      <c r="B6" s="31">
        <v>0.625</v>
      </c>
      <c r="C6" s="16"/>
      <c r="D6" s="32">
        <v>0.66666666666666663</v>
      </c>
      <c r="E6" s="16"/>
      <c r="F6" s="33"/>
      <c r="G6" s="34">
        <v>0.875</v>
      </c>
      <c r="H6" s="15"/>
      <c r="I6" s="16"/>
      <c r="J6" s="15"/>
      <c r="K6" s="17">
        <v>0.75</v>
      </c>
      <c r="L6" s="15">
        <v>0.625</v>
      </c>
      <c r="M6" s="16"/>
      <c r="N6" s="35">
        <v>0.66666666666666663</v>
      </c>
      <c r="O6" s="36"/>
      <c r="P6" s="37">
        <f>SUMPRODUCT((MOD(COLUMN(B4:N4),2)=0)*(C6:O6-C5:O5)*(
(C4:O4="")*(B4:N4&lt;&gt;"CP")*(B4:N4&lt;&gt;"RCR")*(B4:N4&lt;&gt;"AM")*(B4:N4&lt;&gt;"CM")
+(C4:O4&lt;&gt;"")*(C4:O4&lt;&gt;"CP")*(C4:O4&lt;&gt;"RCR")*(C4:O4&lt;&gt;"AM")*(C4:O4&lt;&gt;"CM")
))
+SUMPRODUCT((MOD(COLUMN(B4:N4),2)=0)*(B6:N6-B5:N5)*(
(C4:O4="")*(B4:N4&lt;&gt;"CP")*(B4:N4&lt;&gt;"RCR")*(B4:N4&lt;&gt;"AM")*(B4:N4&lt;&gt;"CM")
))</f>
        <v>1.583333333333333</v>
      </c>
      <c r="R6" s="38"/>
      <c r="S6" s="39"/>
      <c r="T6" s="40">
        <v>0.66666666666666663</v>
      </c>
      <c r="U6" s="41"/>
      <c r="V6" s="42">
        <v>0.54166666666666663</v>
      </c>
      <c r="W6" s="43">
        <v>0.91666666666666663</v>
      </c>
      <c r="X6" s="42"/>
      <c r="Y6" s="43">
        <v>0.91666666666666663</v>
      </c>
      <c r="Z6" s="42">
        <v>0.75</v>
      </c>
      <c r="AA6" s="43"/>
      <c r="AB6" s="44"/>
      <c r="AC6" s="45"/>
      <c r="AD6" s="44"/>
      <c r="AE6" s="46"/>
      <c r="AF6" s="37">
        <f>SUMPRODUCT((MOD(COLUMN(R4:AD4),2)=0)*(S6:AE6-S5:AE5)*(
(S4:AE4="")*(R4:AD4&lt;&gt;"CP")*(R4:AD4&lt;&gt;"RCR")*(R4:AD4&lt;&gt;"AM")*(R4:AD4&lt;&gt;"CM")
+(S4:AE4&lt;&gt;"")*(S4:AE4&lt;&gt;"CP")*(S4:AE4&lt;&gt;"RCR")*(S4:AE4&lt;&gt;"AM")*(S4:AE4&lt;&gt;"CM")
))
+SUMPRODUCT((MOD(COLUMN(R4:AD4),2)=0)*(R6:AD6-R5:AD5)*(
(S4:AE4="")*(R4:AD4&lt;&gt;"CP")*(R4:AD4&lt;&gt;"RCR")*(R4:AD4&lt;&gt;"AM")*(R4:AD4&lt;&gt;"CM")
))</f>
        <v>0.95833333333333326</v>
      </c>
    </row>
    <row r="7" spans="1:32" s="9" customFormat="1" ht="15" customHeight="1">
      <c r="A7" s="172" t="str">
        <f>CONCATENATE([1]ListeEduc!B7," ",[1]ListeEduc!C7)</f>
        <v>DUBROEUCQ Céline</v>
      </c>
      <c r="B7" s="170" t="s">
        <v>13</v>
      </c>
      <c r="C7" s="171"/>
      <c r="D7" s="170" t="s">
        <v>13</v>
      </c>
      <c r="E7" s="171"/>
      <c r="F7" s="170" t="s">
        <v>13</v>
      </c>
      <c r="G7" s="171"/>
      <c r="H7" s="170" t="s">
        <v>13</v>
      </c>
      <c r="I7" s="171"/>
      <c r="J7" s="170" t="s">
        <v>13</v>
      </c>
      <c r="K7" s="171"/>
      <c r="L7" s="170" t="s">
        <v>13</v>
      </c>
      <c r="M7" s="171"/>
      <c r="N7" s="170" t="s">
        <v>13</v>
      </c>
      <c r="O7" s="171"/>
      <c r="P7" s="8"/>
      <c r="R7" s="170" t="s">
        <v>13</v>
      </c>
      <c r="S7" s="171"/>
      <c r="T7" s="170" t="s">
        <v>13</v>
      </c>
      <c r="U7" s="171"/>
      <c r="V7" s="170" t="s">
        <v>13</v>
      </c>
      <c r="W7" s="171"/>
      <c r="X7" s="156" t="s">
        <v>10</v>
      </c>
      <c r="Y7" s="155"/>
      <c r="Z7" s="156" t="s">
        <v>10</v>
      </c>
      <c r="AA7" s="155"/>
      <c r="AB7" s="159" t="s">
        <v>5</v>
      </c>
      <c r="AC7" s="155"/>
      <c r="AD7" s="159" t="s">
        <v>6</v>
      </c>
      <c r="AE7" s="160"/>
      <c r="AF7" s="8"/>
    </row>
    <row r="8" spans="1:32" ht="13" customHeight="1">
      <c r="A8" s="173"/>
      <c r="B8" s="48">
        <v>0.29166666666666669</v>
      </c>
      <c r="C8" s="49"/>
      <c r="D8" s="50"/>
      <c r="E8" s="51">
        <v>0.58333333333333337</v>
      </c>
      <c r="F8" s="50"/>
      <c r="G8" s="51">
        <v>0.58333333333333337</v>
      </c>
      <c r="H8" s="50"/>
      <c r="I8" s="51"/>
      <c r="J8" s="50"/>
      <c r="K8" s="51"/>
      <c r="L8" s="50">
        <v>0.29166666666666669</v>
      </c>
      <c r="M8" s="51"/>
      <c r="N8" s="52">
        <v>0.29166666666666669</v>
      </c>
      <c r="O8" s="53"/>
      <c r="P8" s="20" t="s">
        <v>12</v>
      </c>
      <c r="R8" s="48"/>
      <c r="S8" s="49"/>
      <c r="T8" s="50">
        <v>0.29166666666666669</v>
      </c>
      <c r="U8" s="51"/>
      <c r="V8" s="50"/>
      <c r="W8" s="51">
        <v>0.58333333333333337</v>
      </c>
      <c r="X8" s="15"/>
      <c r="Y8" s="16">
        <v>0.58333333333333337</v>
      </c>
      <c r="Z8" s="15"/>
      <c r="AA8" s="16">
        <v>0.58333333333333337</v>
      </c>
      <c r="AB8" s="15"/>
      <c r="AC8" s="16"/>
      <c r="AD8" s="18"/>
      <c r="AE8" s="19"/>
      <c r="AF8" s="20" t="s">
        <v>12</v>
      </c>
    </row>
    <row r="9" spans="1:32" ht="13" customHeight="1" thickBot="1">
      <c r="A9" s="174"/>
      <c r="B9" s="54">
        <v>0.66666666666666663</v>
      </c>
      <c r="C9" s="55"/>
      <c r="D9" s="56"/>
      <c r="E9" s="55">
        <v>0.875</v>
      </c>
      <c r="F9" s="56"/>
      <c r="G9" s="55">
        <v>0.91666666666666663</v>
      </c>
      <c r="H9" s="56"/>
      <c r="I9" s="55"/>
      <c r="J9" s="56"/>
      <c r="K9" s="55"/>
      <c r="L9" s="56">
        <v>0.625</v>
      </c>
      <c r="M9" s="55"/>
      <c r="N9" s="57">
        <v>0.66666666666666663</v>
      </c>
      <c r="O9" s="58"/>
      <c r="P9" s="37">
        <f t="shared" ref="P9" si="0">SUMPRODUCT((MOD(COLUMN(B7:N7),2)=0)*(C9:O9-C8:O8)*(
(C7:O7="")*(B7:N7&lt;&gt;"CP")*(B7:N7&lt;&gt;"RCR")*(B7:N7&lt;&gt;"AM")*(B7:N7&lt;&gt;"CM")
+(C7:O7&lt;&gt;"")*(C7:O7&lt;&gt;"CP")*(C7:O7&lt;&gt;"RCR")*(C7:O7&lt;&gt;"AM")*(C7:O7&lt;&gt;"CM")
))
+SUMPRODUCT((MOD(COLUMN(B7:N7),2)=0)*(B9:N9-B8:N8)*(
(C7:O7="")*(B7:N7&lt;&gt;"CP")*(B7:N7&lt;&gt;"RCR")*(B7:N7&lt;&gt;"AM")*(B7:N7&lt;&gt;"CM")
))</f>
        <v>0</v>
      </c>
      <c r="R9" s="54"/>
      <c r="S9" s="55"/>
      <c r="T9" s="56">
        <v>0.66666666666666663</v>
      </c>
      <c r="U9" s="55"/>
      <c r="V9" s="50"/>
      <c r="W9" s="51">
        <v>0.91666666666666663</v>
      </c>
      <c r="X9" s="39"/>
      <c r="Y9" s="45">
        <v>0.91666666666666663</v>
      </c>
      <c r="Z9" s="39"/>
      <c r="AA9" s="45">
        <v>0.91666666666666663</v>
      </c>
      <c r="AB9" s="39"/>
      <c r="AC9" s="45"/>
      <c r="AD9" s="44"/>
      <c r="AE9" s="46"/>
      <c r="AF9" s="37">
        <f t="shared" ref="AF9" si="1">SUMPRODUCT((MOD(COLUMN(R7:AD7),2)=0)*(S9:AE9-S8:AE8)*(
(S7:AE7="")*(R7:AD7&lt;&gt;"CP")*(R7:AD7&lt;&gt;"RCR")*(R7:AD7&lt;&gt;"AM")*(R7:AD7&lt;&gt;"CM")
+(S7:AE7&lt;&gt;"")*(S7:AE7&lt;&gt;"CP")*(S7:AE7&lt;&gt;"RCR")*(S7:AE7&lt;&gt;"AM")*(S7:AE7&lt;&gt;"CM")
))
+SUMPRODUCT((MOD(COLUMN(R7:AD7),2)=0)*(R9:AD9-R8:AD8)*(
(S7:AE7="")*(R7:AD7&lt;&gt;"CP")*(R7:AD7&lt;&gt;"RCR")*(R7:AD7&lt;&gt;"AM")*(R7:AD7&lt;&gt;"CM")
))</f>
        <v>0.66666666666666652</v>
      </c>
    </row>
    <row r="10" spans="1:32" s="9" customFormat="1" ht="15" customHeight="1">
      <c r="A10" s="179" t="str">
        <f>CONCATENATE([1]ListeEduc!B5," ",[1]ListeEduc!C5)</f>
        <v>BOULARD Sébastien</v>
      </c>
      <c r="B10" s="154" t="s">
        <v>10</v>
      </c>
      <c r="C10" s="155"/>
      <c r="D10" s="159" t="s">
        <v>14</v>
      </c>
      <c r="E10" s="155"/>
      <c r="F10" s="159" t="s">
        <v>5</v>
      </c>
      <c r="G10" s="155"/>
      <c r="H10" s="159" t="s">
        <v>6</v>
      </c>
      <c r="I10" s="160"/>
      <c r="J10" s="159" t="s">
        <v>3</v>
      </c>
      <c r="K10" s="155"/>
      <c r="L10" s="159" t="s">
        <v>14</v>
      </c>
      <c r="M10" s="155"/>
      <c r="N10" s="159" t="s">
        <v>10</v>
      </c>
      <c r="O10" s="160"/>
      <c r="P10" s="8"/>
      <c r="R10" s="161" t="s">
        <v>8</v>
      </c>
      <c r="S10" s="162"/>
      <c r="T10" s="159" t="s">
        <v>14</v>
      </c>
      <c r="U10" s="155"/>
      <c r="V10" s="159" t="s">
        <v>3</v>
      </c>
      <c r="W10" s="155"/>
      <c r="X10" s="159" t="s">
        <v>14</v>
      </c>
      <c r="Y10" s="155"/>
      <c r="Z10" s="156" t="s">
        <v>10</v>
      </c>
      <c r="AA10" s="155"/>
      <c r="AB10" s="159" t="s">
        <v>5</v>
      </c>
      <c r="AC10" s="155"/>
      <c r="AD10" s="159" t="s">
        <v>6</v>
      </c>
      <c r="AE10" s="160"/>
      <c r="AF10" s="8"/>
    </row>
    <row r="11" spans="1:32" ht="13" customHeight="1">
      <c r="A11" s="180"/>
      <c r="B11" s="10"/>
      <c r="C11" s="15">
        <v>0.58333333333333337</v>
      </c>
      <c r="D11" s="18"/>
      <c r="E11" s="11"/>
      <c r="F11" s="15"/>
      <c r="G11" s="16"/>
      <c r="H11" s="15"/>
      <c r="I11" s="16"/>
      <c r="J11" s="15">
        <v>0.29166666666666669</v>
      </c>
      <c r="K11" s="16"/>
      <c r="L11" s="15"/>
      <c r="M11" s="15"/>
      <c r="N11" s="18"/>
      <c r="O11" s="36">
        <v>0.58333333333333337</v>
      </c>
      <c r="P11" s="20" t="s">
        <v>12</v>
      </c>
      <c r="R11" s="10"/>
      <c r="S11" s="11"/>
      <c r="T11" s="15"/>
      <c r="U11" s="16"/>
      <c r="V11" s="15">
        <v>0.375</v>
      </c>
      <c r="W11" s="16"/>
      <c r="X11" s="18"/>
      <c r="Y11" s="11"/>
      <c r="Z11" s="18"/>
      <c r="AA11" s="11">
        <v>0.58333333333333337</v>
      </c>
      <c r="AB11" s="15"/>
      <c r="AC11" s="16"/>
      <c r="AD11" s="18"/>
      <c r="AE11" s="19"/>
      <c r="AF11" s="20" t="s">
        <v>12</v>
      </c>
    </row>
    <row r="12" spans="1:32" ht="13" customHeight="1" thickBot="1">
      <c r="A12" s="181"/>
      <c r="B12" s="38"/>
      <c r="C12" s="59">
        <v>0.875</v>
      </c>
      <c r="D12" s="44"/>
      <c r="E12" s="45"/>
      <c r="F12" s="39"/>
      <c r="G12" s="45"/>
      <c r="H12" s="39"/>
      <c r="I12" s="45"/>
      <c r="J12" s="39">
        <v>0.58333333333333337</v>
      </c>
      <c r="K12" s="45"/>
      <c r="L12" s="39"/>
      <c r="M12" s="39"/>
      <c r="N12" s="44"/>
      <c r="O12" s="46">
        <v>0.91666666666666663</v>
      </c>
      <c r="P12" s="37">
        <f t="shared" ref="P12" si="2">SUMPRODUCT((MOD(COLUMN(B10:N10),2)=0)*(C12:O12-C11:O11)*(
(C10:O10="")*(B10:N10&lt;&gt;"CP")*(B10:N10&lt;&gt;"RCR")*(B10:N10&lt;&gt;"AM")*(B10:N10&lt;&gt;"CM")
+(C10:O10&lt;&gt;"")*(C10:O10&lt;&gt;"CP")*(C10:O10&lt;&gt;"RCR")*(C10:O10&lt;&gt;"AM")*(C10:O10&lt;&gt;"CM")
))
+SUMPRODUCT((MOD(COLUMN(B10:N10),2)=0)*(B12:N12-B11:N11)*(
(C10:O10="")*(B10:N10&lt;&gt;"CP")*(B10:N10&lt;&gt;"RCR")*(B10:N10&lt;&gt;"AM")*(B10:N10&lt;&gt;"CM")
))</f>
        <v>0.91666666666666652</v>
      </c>
      <c r="R12" s="38"/>
      <c r="S12" s="45"/>
      <c r="T12" s="39"/>
      <c r="U12" s="45"/>
      <c r="V12" s="39">
        <v>0.625</v>
      </c>
      <c r="W12" s="45"/>
      <c r="X12" s="44"/>
      <c r="Y12" s="45"/>
      <c r="Z12" s="44"/>
      <c r="AA12" s="45">
        <v>0.875</v>
      </c>
      <c r="AB12" s="39"/>
      <c r="AC12" s="45"/>
      <c r="AD12" s="44"/>
      <c r="AE12" s="46"/>
      <c r="AF12" s="37">
        <f t="shared" ref="AF12" si="3">SUMPRODUCT((MOD(COLUMN(R10:AD10),2)=0)*(S12:AE12-S11:AE11)*(
(S10:AE10="")*(R10:AD10&lt;&gt;"CP")*(R10:AD10&lt;&gt;"RCR")*(R10:AD10&lt;&gt;"AM")*(R10:AD10&lt;&gt;"CM")
+(S10:AE10&lt;&gt;"")*(S10:AE10&lt;&gt;"CP")*(S10:AE10&lt;&gt;"RCR")*(S10:AE10&lt;&gt;"AM")*(S10:AE10&lt;&gt;"CM")
))
+SUMPRODUCT((MOD(COLUMN(R10:AD10),2)=0)*(R12:AD12-R11:AD11)*(
(S10:AE10="")*(R10:AD10&lt;&gt;"CP")*(R10:AD10&lt;&gt;"RCR")*(R10:AD10&lt;&gt;"AM")*(R10:AD10&lt;&gt;"CM")
))</f>
        <v>0.54166666666666663</v>
      </c>
    </row>
    <row r="13" spans="1:32" s="9" customFormat="1" ht="15" customHeight="1">
      <c r="A13" s="177" t="str">
        <f>CONCATENATE([1]ListeEduc!B11," ",[1]ListeEduc!C11)</f>
        <v>FONTAINE Mélanie</v>
      </c>
      <c r="B13" s="154" t="s">
        <v>10</v>
      </c>
      <c r="C13" s="155"/>
      <c r="D13" s="159" t="s">
        <v>10</v>
      </c>
      <c r="E13" s="155"/>
      <c r="F13" s="159" t="s">
        <v>3</v>
      </c>
      <c r="G13" s="155"/>
      <c r="H13" s="159" t="s">
        <v>5</v>
      </c>
      <c r="I13" s="155"/>
      <c r="J13" s="159" t="s">
        <v>6</v>
      </c>
      <c r="K13" s="160"/>
      <c r="L13" s="159" t="s">
        <v>10</v>
      </c>
      <c r="M13" s="155"/>
      <c r="N13" s="159" t="s">
        <v>10</v>
      </c>
      <c r="O13" s="160"/>
      <c r="P13" s="8"/>
      <c r="R13" s="154" t="s">
        <v>10</v>
      </c>
      <c r="S13" s="155"/>
      <c r="T13" s="159" t="s">
        <v>10</v>
      </c>
      <c r="U13" s="156"/>
      <c r="V13" s="161" t="s">
        <v>8</v>
      </c>
      <c r="W13" s="162"/>
      <c r="X13" s="156" t="s">
        <v>11</v>
      </c>
      <c r="Y13" s="155"/>
      <c r="Z13" s="156" t="s">
        <v>3</v>
      </c>
      <c r="AA13" s="155"/>
      <c r="AB13" s="159" t="s">
        <v>5</v>
      </c>
      <c r="AC13" s="155"/>
      <c r="AD13" s="159" t="s">
        <v>6</v>
      </c>
      <c r="AE13" s="160"/>
      <c r="AF13" s="8"/>
    </row>
    <row r="14" spans="1:32" s="60" customFormat="1" ht="13" customHeight="1">
      <c r="A14" s="178"/>
      <c r="B14" s="10"/>
      <c r="C14" s="11">
        <v>0.58333333333333337</v>
      </c>
      <c r="D14" s="15"/>
      <c r="E14" s="12">
        <v>0.58333333333333337</v>
      </c>
      <c r="F14" s="18">
        <v>0.29166666666666669</v>
      </c>
      <c r="G14" s="11"/>
      <c r="H14" s="15"/>
      <c r="I14" s="16"/>
      <c r="J14" s="15"/>
      <c r="K14" s="16"/>
      <c r="L14" s="15"/>
      <c r="M14" s="11">
        <v>0.58333333333333337</v>
      </c>
      <c r="N14" s="18"/>
      <c r="O14" s="19">
        <v>0.58333333333333337</v>
      </c>
      <c r="P14" s="20" t="s">
        <v>12</v>
      </c>
      <c r="R14" s="10"/>
      <c r="S14" s="11">
        <v>0.58333333333333337</v>
      </c>
      <c r="T14" s="12"/>
      <c r="U14" s="12">
        <v>0.58333333333333337</v>
      </c>
      <c r="V14" s="10"/>
      <c r="W14" s="11"/>
      <c r="X14" s="12">
        <v>0.29166666666666669</v>
      </c>
      <c r="Y14" s="11"/>
      <c r="Z14" s="15">
        <v>0.29166666666666669</v>
      </c>
      <c r="AA14" s="16"/>
      <c r="AB14" s="15"/>
      <c r="AC14" s="16"/>
      <c r="AD14" s="18"/>
      <c r="AE14" s="19"/>
      <c r="AF14" s="20" t="s">
        <v>12</v>
      </c>
    </row>
    <row r="15" spans="1:32" s="60" customFormat="1" ht="13" customHeight="1" thickBot="1">
      <c r="A15" s="188"/>
      <c r="B15" s="38"/>
      <c r="C15" s="45">
        <v>0.91666666666666663</v>
      </c>
      <c r="D15" s="39"/>
      <c r="E15" s="39">
        <v>0.70833333333333337</v>
      </c>
      <c r="F15" s="44">
        <v>0.58333333333333337</v>
      </c>
      <c r="G15" s="45"/>
      <c r="H15" s="39"/>
      <c r="I15" s="45"/>
      <c r="J15" s="39"/>
      <c r="K15" s="45"/>
      <c r="L15" s="39"/>
      <c r="M15" s="45">
        <v>0.91666666666666663</v>
      </c>
      <c r="N15" s="44"/>
      <c r="O15" s="46">
        <v>0.91666666666666663</v>
      </c>
      <c r="P15" s="37">
        <f t="shared" ref="P15" si="4">SUMPRODUCT((MOD(COLUMN(B13:N13),2)=0)*(C15:O15-C14:O14)*(
(C13:O13="")*(B13:N13&lt;&gt;"CP")*(B13:N13&lt;&gt;"RCR")*(B13:N13&lt;&gt;"AM")*(B13:N13&lt;&gt;"CM")
+(C13:O13&lt;&gt;"")*(C13:O13&lt;&gt;"CP")*(C13:O13&lt;&gt;"RCR")*(C13:O13&lt;&gt;"AM")*(C13:O13&lt;&gt;"CM")
))
+SUMPRODUCT((MOD(COLUMN(B13:N13),2)=0)*(B15:N15-B14:N14)*(
(C13:O13="")*(B13:N13&lt;&gt;"CP")*(B13:N13&lt;&gt;"RCR")*(B13:N13&lt;&gt;"AM")*(B13:N13&lt;&gt;"CM")
))</f>
        <v>1.4166666666666665</v>
      </c>
      <c r="R15" s="38"/>
      <c r="S15" s="45">
        <v>0.91666666666666663</v>
      </c>
      <c r="T15" s="39"/>
      <c r="U15" s="59">
        <v>0.875</v>
      </c>
      <c r="V15" s="38"/>
      <c r="W15" s="45"/>
      <c r="X15" s="39">
        <v>0.66666666666666663</v>
      </c>
      <c r="Y15" s="45"/>
      <c r="Z15" s="39">
        <v>0.66666666666666663</v>
      </c>
      <c r="AA15" s="45"/>
      <c r="AB15" s="39"/>
      <c r="AC15" s="45"/>
      <c r="AD15" s="44"/>
      <c r="AE15" s="46"/>
      <c r="AF15" s="37">
        <f t="shared" ref="AF15" si="5">SUMPRODUCT((MOD(COLUMN(R13:AD13),2)=0)*(S15:AE15-S14:AE14)*(
(S13:AE13="")*(R13:AD13&lt;&gt;"CP")*(R13:AD13&lt;&gt;"RCR")*(R13:AD13&lt;&gt;"AM")*(R13:AD13&lt;&gt;"CM")
+(S13:AE13&lt;&gt;"")*(S13:AE13&lt;&gt;"CP")*(S13:AE13&lt;&gt;"RCR")*(S13:AE13&lt;&gt;"AM")*(S13:AE13&lt;&gt;"CM")
))
+SUMPRODUCT((MOD(COLUMN(R13:AD13),2)=0)*(R15:AD15-R14:AD14)*(
(S13:AE13="")*(R13:AD13&lt;&gt;"CP")*(R13:AD13&lt;&gt;"RCR")*(R13:AD13&lt;&gt;"AM")*(R13:AD13&lt;&gt;"CM")
))</f>
        <v>1.3749999999999998</v>
      </c>
    </row>
    <row r="16" spans="1:32" s="9" customFormat="1" ht="15" customHeight="1">
      <c r="A16" s="189" t="str">
        <f>CONCATENATE([1]ListeEduc!B4," ",[1]ListeEduc!C4)</f>
        <v>PLOYON-BERNARD Clémentine</v>
      </c>
      <c r="B16" s="192" t="s">
        <v>15</v>
      </c>
      <c r="C16" s="193"/>
      <c r="D16" s="192" t="s">
        <v>15</v>
      </c>
      <c r="E16" s="193"/>
      <c r="F16" s="192" t="s">
        <v>15</v>
      </c>
      <c r="G16" s="193"/>
      <c r="H16" s="192" t="s">
        <v>15</v>
      </c>
      <c r="I16" s="193"/>
      <c r="J16" s="192" t="s">
        <v>15</v>
      </c>
      <c r="K16" s="198"/>
      <c r="L16" s="199" t="s">
        <v>15</v>
      </c>
      <c r="M16" s="200"/>
      <c r="N16" s="198" t="s">
        <v>6</v>
      </c>
      <c r="O16" s="201"/>
      <c r="P16" s="8"/>
      <c r="R16" s="202" t="s">
        <v>3</v>
      </c>
      <c r="S16" s="195"/>
      <c r="T16" s="196" t="s">
        <v>11</v>
      </c>
      <c r="U16" s="196"/>
      <c r="V16" s="203">
        <v>0.1</v>
      </c>
      <c r="W16" s="204"/>
      <c r="X16" s="159" t="s">
        <v>5</v>
      </c>
      <c r="Y16" s="155"/>
      <c r="Z16" s="159" t="s">
        <v>6</v>
      </c>
      <c r="AA16" s="160"/>
      <c r="AB16" s="194" t="s">
        <v>3</v>
      </c>
      <c r="AC16" s="195"/>
      <c r="AD16" s="196" t="s">
        <v>3</v>
      </c>
      <c r="AE16" s="197"/>
      <c r="AF16" s="8"/>
    </row>
    <row r="17" spans="1:32" ht="13" customHeight="1">
      <c r="A17" s="190"/>
      <c r="B17" s="61"/>
      <c r="C17" s="62"/>
      <c r="D17" s="63">
        <v>0.375</v>
      </c>
      <c r="E17" s="62"/>
      <c r="F17" s="64"/>
      <c r="G17" s="65">
        <v>0.58333333333333337</v>
      </c>
      <c r="H17" s="66"/>
      <c r="I17" s="62">
        <v>0.58333333333333337</v>
      </c>
      <c r="J17" s="66"/>
      <c r="K17" s="62">
        <v>0.58333333333333337</v>
      </c>
      <c r="L17" s="64"/>
      <c r="M17" s="65"/>
      <c r="N17" s="66"/>
      <c r="O17" s="67"/>
      <c r="P17" s="20" t="s">
        <v>12</v>
      </c>
      <c r="R17" s="68">
        <v>0.35416666666666669</v>
      </c>
      <c r="S17" s="11"/>
      <c r="T17" s="68">
        <v>0.35416666666666669</v>
      </c>
      <c r="U17" s="15"/>
      <c r="V17" s="69">
        <v>0.29166666666666669</v>
      </c>
      <c r="W17" s="11"/>
      <c r="X17" s="15"/>
      <c r="Y17" s="16"/>
      <c r="Z17" s="15"/>
      <c r="AA17" s="16"/>
      <c r="AB17" s="15">
        <v>0.29166666666666669</v>
      </c>
      <c r="AC17" s="16"/>
      <c r="AD17" s="18">
        <v>0.29166666666666669</v>
      </c>
      <c r="AE17" s="19"/>
      <c r="AF17" s="20" t="s">
        <v>12</v>
      </c>
    </row>
    <row r="18" spans="1:32" ht="13" customHeight="1" thickBot="1">
      <c r="A18" s="191"/>
      <c r="B18" s="70"/>
      <c r="C18" s="71"/>
      <c r="D18" s="72">
        <v>0.79166666666666663</v>
      </c>
      <c r="E18" s="71"/>
      <c r="F18" s="72"/>
      <c r="G18" s="71">
        <v>0.875</v>
      </c>
      <c r="H18" s="73"/>
      <c r="I18" s="71">
        <v>0.91666666666666663</v>
      </c>
      <c r="J18" s="73"/>
      <c r="K18" s="71">
        <v>0.91666666666666663</v>
      </c>
      <c r="L18" s="72"/>
      <c r="M18" s="71"/>
      <c r="N18" s="73"/>
      <c r="O18" s="74"/>
      <c r="P18" s="37">
        <f t="shared" ref="P18" si="6">SUMPRODUCT((MOD(COLUMN(B16:N16),2)=0)*(C18:O18-C17:O17)*(
(C16:O16="")*(B16:N16&lt;&gt;"CP")*(B16:N16&lt;&gt;"RCR")*(B16:N16&lt;&gt;"AM")*(B16:N16&lt;&gt;"CM")
+(C16:O16&lt;&gt;"")*(C16:O16&lt;&gt;"CP")*(C16:O16&lt;&gt;"RCR")*(C16:O16&lt;&gt;"AM")*(C16:O16&lt;&gt;"CM")
))
+SUMPRODUCT((MOD(COLUMN(B16:N16),2)=0)*(B18:N18-B17:N17)*(
(C16:O16="")*(B16:N16&lt;&gt;"CP")*(B16:N16&lt;&gt;"RCR")*(B16:N16&lt;&gt;"AM")*(B16:N16&lt;&gt;"CM")
))</f>
        <v>0</v>
      </c>
      <c r="R18" s="38">
        <v>0.66666666666666663</v>
      </c>
      <c r="S18" s="45"/>
      <c r="T18" s="39">
        <v>0.66666666666666663</v>
      </c>
      <c r="U18" s="39"/>
      <c r="V18" s="75">
        <v>0.58333333333333337</v>
      </c>
      <c r="W18" s="45"/>
      <c r="X18" s="39"/>
      <c r="Y18" s="45"/>
      <c r="Z18" s="39"/>
      <c r="AA18" s="45"/>
      <c r="AB18" s="76">
        <v>0.60416666666666663</v>
      </c>
      <c r="AC18" s="45"/>
      <c r="AD18" s="44">
        <v>0.66666666666666663</v>
      </c>
      <c r="AE18" s="46"/>
      <c r="AF18" s="37">
        <f t="shared" ref="AF18" si="7">SUMPRODUCT((MOD(COLUMN(R16:AD16),2)=0)*(S18:AE18-S17:AE17)*(
(S16:AE16="")*(R16:AD16&lt;&gt;"CP")*(R16:AD16&lt;&gt;"RCR")*(R16:AD16&lt;&gt;"AM")*(R16:AD16&lt;&gt;"CM")
+(S16:AE16&lt;&gt;"")*(S16:AE16&lt;&gt;"CP")*(S16:AE16&lt;&gt;"RCR")*(S16:AE16&lt;&gt;"AM")*(S16:AE16&lt;&gt;"CM")
))
+SUMPRODUCT((MOD(COLUMN(R16:AD16),2)=0)*(R18:AD18-R17:AD17)*(
(S16:AE16="")*(R16:AD16&lt;&gt;"CP")*(R16:AD16&lt;&gt;"RCR")*(R16:AD16&lt;&gt;"AM")*(R16:AD16&lt;&gt;"CM")
))</f>
        <v>1.6041666666666665</v>
      </c>
    </row>
    <row r="19" spans="1:32" s="9" customFormat="1" ht="15" customHeight="1">
      <c r="A19" s="208" t="str">
        <f>CONCATENATE([1]ListeEduc!B10," ",[1]ListeEduc!C10)</f>
        <v>GILEWSKI Amélie</v>
      </c>
      <c r="B19" s="211" t="s">
        <v>16</v>
      </c>
      <c r="C19" s="212"/>
      <c r="D19" s="213" t="s">
        <v>17</v>
      </c>
      <c r="E19" s="171"/>
      <c r="F19" s="214" t="s">
        <v>16</v>
      </c>
      <c r="G19" s="171"/>
      <c r="H19" s="156" t="s">
        <v>10</v>
      </c>
      <c r="I19" s="155"/>
      <c r="J19" s="156" t="s">
        <v>3</v>
      </c>
      <c r="K19" s="155"/>
      <c r="L19" s="159" t="s">
        <v>5</v>
      </c>
      <c r="M19" s="155"/>
      <c r="N19" s="159" t="s">
        <v>6</v>
      </c>
      <c r="O19" s="160"/>
      <c r="P19" s="8"/>
      <c r="R19" s="154" t="s">
        <v>3</v>
      </c>
      <c r="S19" s="155"/>
      <c r="T19" s="159" t="s">
        <v>10</v>
      </c>
      <c r="U19" s="155"/>
      <c r="V19" s="206" t="s">
        <v>3</v>
      </c>
      <c r="W19" s="207"/>
      <c r="X19" s="159" t="s">
        <v>5</v>
      </c>
      <c r="Y19" s="155"/>
      <c r="Z19" s="159" t="s">
        <v>6</v>
      </c>
      <c r="AA19" s="160"/>
      <c r="AB19" s="156" t="s">
        <v>3</v>
      </c>
      <c r="AC19" s="155"/>
      <c r="AD19" s="154" t="s">
        <v>3</v>
      </c>
      <c r="AE19" s="160"/>
      <c r="AF19" s="8"/>
    </row>
    <row r="20" spans="1:32" s="60" customFormat="1" ht="13" customHeight="1">
      <c r="A20" s="209"/>
      <c r="B20" s="48"/>
      <c r="C20" s="77"/>
      <c r="D20" s="52"/>
      <c r="E20" s="49">
        <v>0.58333333333333337</v>
      </c>
      <c r="F20" s="50">
        <v>0.375</v>
      </c>
      <c r="G20" s="51"/>
      <c r="H20" s="15">
        <v>0.29166666666666669</v>
      </c>
      <c r="I20" s="16"/>
      <c r="J20" s="15">
        <v>0.29166666666666669</v>
      </c>
      <c r="K20" s="16"/>
      <c r="L20" s="15"/>
      <c r="M20" s="16"/>
      <c r="N20" s="18"/>
      <c r="O20" s="19"/>
      <c r="P20" s="20" t="s">
        <v>12</v>
      </c>
      <c r="R20" s="10">
        <v>0.29166666666666669</v>
      </c>
      <c r="S20" s="11"/>
      <c r="T20" s="15"/>
      <c r="U20" s="16">
        <v>0.58333333333333337</v>
      </c>
      <c r="V20" s="15"/>
      <c r="W20" s="78">
        <v>0.58333333333333337</v>
      </c>
      <c r="X20" s="15"/>
      <c r="Y20" s="16"/>
      <c r="Z20" s="15"/>
      <c r="AA20" s="16"/>
      <c r="AB20" s="15">
        <v>0.29166666666666669</v>
      </c>
      <c r="AC20" s="16"/>
      <c r="AD20" s="18">
        <v>0.29166666666666669</v>
      </c>
      <c r="AE20" s="19"/>
      <c r="AF20" s="20" t="s">
        <v>12</v>
      </c>
    </row>
    <row r="21" spans="1:32" s="60" customFormat="1" ht="13" customHeight="1" thickBot="1">
      <c r="A21" s="210"/>
      <c r="B21" s="54"/>
      <c r="C21" s="56"/>
      <c r="D21" s="57"/>
      <c r="E21" s="55">
        <v>0.91666666666666663</v>
      </c>
      <c r="F21" s="56">
        <v>0.70833333333333337</v>
      </c>
      <c r="G21" s="55"/>
      <c r="H21" s="59">
        <v>0.66666666666666663</v>
      </c>
      <c r="I21" s="45"/>
      <c r="J21" s="59">
        <v>0.54166666666666663</v>
      </c>
      <c r="K21" s="45"/>
      <c r="L21" s="39"/>
      <c r="M21" s="45"/>
      <c r="N21" s="44"/>
      <c r="O21" s="46"/>
      <c r="P21" s="37">
        <f t="shared" ref="P21" si="8">SUMPRODUCT((MOD(COLUMN(B19:N19),2)=0)*(C21:O21-C20:O20)*(
(C19:O19="")*(B19:N19&lt;&gt;"CP")*(B19:N19&lt;&gt;"RCR")*(B19:N19&lt;&gt;"AM")*(B19:N19&lt;&gt;"CM")
+(C19:O19&lt;&gt;"")*(C19:O19&lt;&gt;"CP")*(C19:O19&lt;&gt;"RCR")*(C19:O19&lt;&gt;"AM")*(C19:O19&lt;&gt;"CM")
))
+SUMPRODUCT((MOD(COLUMN(B19:N19),2)=0)*(B21:N21-B20:N20)*(
(C19:O19="")*(B19:N19&lt;&gt;"CP")*(B19:N19&lt;&gt;"RCR")*(B19:N19&lt;&gt;"AM")*(B19:N19&lt;&gt;"CM")
))</f>
        <v>1.2916666666666665</v>
      </c>
      <c r="R21" s="38">
        <v>0.70833333333333337</v>
      </c>
      <c r="S21" s="45"/>
      <c r="T21" s="39"/>
      <c r="U21" s="45">
        <v>0.83333333333333337</v>
      </c>
      <c r="V21" s="39"/>
      <c r="W21" s="79">
        <v>0.91666666666666663</v>
      </c>
      <c r="X21" s="39"/>
      <c r="Y21" s="45"/>
      <c r="Z21" s="39"/>
      <c r="AA21" s="45"/>
      <c r="AB21" s="39">
        <v>0.625</v>
      </c>
      <c r="AC21" s="45"/>
      <c r="AD21" s="44">
        <v>0.66666666666666663</v>
      </c>
      <c r="AE21" s="46"/>
      <c r="AF21" s="37">
        <f t="shared" ref="AF21" si="9">SUMPRODUCT((MOD(COLUMN(R19:AD19),2)=0)*(S21:AE21-S20:AE20)*(
(S19:AE19="")*(R19:AD19&lt;&gt;"CP")*(R19:AD19&lt;&gt;"RCR")*(R19:AD19&lt;&gt;"AM")*(R19:AD19&lt;&gt;"CM")
+(S19:AE19&lt;&gt;"")*(S19:AE19&lt;&gt;"CP")*(S19:AE19&lt;&gt;"RCR")*(S19:AE19&lt;&gt;"AM")*(S19:AE19&lt;&gt;"CM")
))
+SUMPRODUCT((MOD(COLUMN(R19:AD19),2)=0)*(R21:AD21-R20:AD20)*(
(S19:AE19="")*(R19:AD19&lt;&gt;"CP")*(R19:AD19&lt;&gt;"RCR")*(R19:AD19&lt;&gt;"AM")*(R19:AD19&lt;&gt;"CM")
))</f>
        <v>1.7083333333333333</v>
      </c>
    </row>
    <row r="22" spans="1:32" s="60" customFormat="1" ht="13" customHeight="1">
      <c r="A22" s="215" t="s">
        <v>18</v>
      </c>
      <c r="B22" s="154" t="s">
        <v>19</v>
      </c>
      <c r="C22" s="155"/>
      <c r="D22" s="159" t="s">
        <v>10</v>
      </c>
      <c r="E22" s="155"/>
      <c r="F22" s="159" t="s">
        <v>8</v>
      </c>
      <c r="G22" s="155"/>
      <c r="H22" s="218" t="s">
        <v>3</v>
      </c>
      <c r="I22" s="207"/>
      <c r="J22" s="156" t="s">
        <v>10</v>
      </c>
      <c r="K22" s="155"/>
      <c r="L22" s="159" t="s">
        <v>5</v>
      </c>
      <c r="M22" s="155"/>
      <c r="N22" s="159" t="s">
        <v>6</v>
      </c>
      <c r="O22" s="160"/>
      <c r="P22" s="8"/>
      <c r="R22" s="154" t="s">
        <v>10</v>
      </c>
      <c r="S22" s="155"/>
      <c r="T22" s="156" t="s">
        <v>10</v>
      </c>
      <c r="U22" s="155"/>
      <c r="V22" s="159" t="s">
        <v>20</v>
      </c>
      <c r="W22" s="155"/>
      <c r="X22" s="159" t="s">
        <v>5</v>
      </c>
      <c r="Y22" s="155"/>
      <c r="Z22" s="159" t="s">
        <v>6</v>
      </c>
      <c r="AA22" s="155"/>
      <c r="AB22" s="156" t="s">
        <v>10</v>
      </c>
      <c r="AC22" s="155"/>
      <c r="AD22" s="159" t="s">
        <v>10</v>
      </c>
      <c r="AE22" s="160"/>
      <c r="AF22" s="8"/>
    </row>
    <row r="23" spans="1:32" s="60" customFormat="1" ht="13" customHeight="1">
      <c r="A23" s="216"/>
      <c r="B23" s="80"/>
      <c r="C23" s="81"/>
      <c r="D23" s="15"/>
      <c r="E23" s="16">
        <v>0.58333333333333337</v>
      </c>
      <c r="F23" s="15"/>
      <c r="G23" s="16"/>
      <c r="H23" s="32"/>
      <c r="I23" s="78">
        <v>0.58333333333333337</v>
      </c>
      <c r="J23" s="15"/>
      <c r="K23" s="11">
        <v>0.58333333333333337</v>
      </c>
      <c r="L23" s="15"/>
      <c r="M23" s="16"/>
      <c r="N23" s="18"/>
      <c r="O23" s="19"/>
      <c r="P23" s="20" t="s">
        <v>12</v>
      </c>
      <c r="R23" s="10"/>
      <c r="S23" s="11">
        <v>0.58333333333333337</v>
      </c>
      <c r="T23" s="12"/>
      <c r="U23" s="11">
        <v>0.58333333333333337</v>
      </c>
      <c r="V23" s="15"/>
      <c r="W23" s="16"/>
      <c r="X23" s="15"/>
      <c r="Y23" s="16"/>
      <c r="Z23" s="15"/>
      <c r="AA23" s="16"/>
      <c r="AB23" s="15"/>
      <c r="AC23" s="11">
        <v>0.58333333333333337</v>
      </c>
      <c r="AD23" s="18"/>
      <c r="AE23" s="19">
        <v>0.58333333333333337</v>
      </c>
      <c r="AF23" s="20" t="s">
        <v>12</v>
      </c>
    </row>
    <row r="24" spans="1:32" s="60" customFormat="1" ht="13" customHeight="1" thickBot="1">
      <c r="A24" s="217"/>
      <c r="B24" s="82"/>
      <c r="C24" s="79"/>
      <c r="D24" s="39"/>
      <c r="E24" s="45">
        <v>0.70833333333333337</v>
      </c>
      <c r="F24" s="39"/>
      <c r="G24" s="45"/>
      <c r="H24" s="59"/>
      <c r="I24" s="79">
        <v>0.91666666666666663</v>
      </c>
      <c r="J24" s="39"/>
      <c r="K24" s="45">
        <v>0.91666666666666663</v>
      </c>
      <c r="L24" s="39"/>
      <c r="M24" s="45"/>
      <c r="N24" s="44"/>
      <c r="O24" s="46"/>
      <c r="P24" s="37">
        <f t="shared" ref="P24" si="10">SUMPRODUCT((MOD(COLUMN(B22:N22),2)=0)*(C24:O24-C23:O23)*(
(C22:O22="")*(B22:N22&lt;&gt;"CP")*(B22:N22&lt;&gt;"RCR")*(B22:N22&lt;&gt;"AM")*(B22:N22&lt;&gt;"CM")
+(C22:O22&lt;&gt;"")*(C22:O22&lt;&gt;"CP")*(C22:O22&lt;&gt;"RCR")*(C22:O22&lt;&gt;"AM")*(C22:O22&lt;&gt;"CM")
))
+SUMPRODUCT((MOD(COLUMN(B22:N22),2)=0)*(B24:N24-B23:N23)*(
(C22:O22="")*(B22:N22&lt;&gt;"CP")*(B22:N22&lt;&gt;"RCR")*(B22:N22&lt;&gt;"AM")*(B22:N22&lt;&gt;"CM")
))</f>
        <v>0.79166666666666652</v>
      </c>
      <c r="R24" s="38"/>
      <c r="S24" s="45">
        <v>0.91666666666666663</v>
      </c>
      <c r="T24" s="39"/>
      <c r="U24" s="45">
        <v>0.875</v>
      </c>
      <c r="V24" s="39"/>
      <c r="W24" s="45"/>
      <c r="X24" s="39"/>
      <c r="Y24" s="45"/>
      <c r="Z24" s="39"/>
      <c r="AA24" s="45"/>
      <c r="AB24" s="39"/>
      <c r="AC24" s="45">
        <v>0.91666666666666663</v>
      </c>
      <c r="AD24" s="44"/>
      <c r="AE24" s="46">
        <v>0.91666666666666663</v>
      </c>
      <c r="AF24" s="37">
        <f t="shared" ref="AF24" si="11">SUMPRODUCT((MOD(COLUMN(R22:AD22),2)=0)*(S24:AE24-S23:AE23)*(
(S22:AE22="")*(R22:AD22&lt;&gt;"CP")*(R22:AD22&lt;&gt;"RCR")*(R22:AD22&lt;&gt;"AM")*(R22:AD22&lt;&gt;"CM")
+(S22:AE22&lt;&gt;"")*(S22:AE22&lt;&gt;"CP")*(S22:AE22&lt;&gt;"RCR")*(S22:AE22&lt;&gt;"AM")*(S22:AE22&lt;&gt;"CM")
))
+SUMPRODUCT((MOD(COLUMN(R22:AD22),2)=0)*(R24:AD24-R23:AD23)*(
(S22:AE22="")*(R22:AD22&lt;&gt;"CP")*(R22:AD22&lt;&gt;"RCR")*(R22:AD22&lt;&gt;"AM")*(R22:AD22&lt;&gt;"CM")
))</f>
        <v>1.2916666666666665</v>
      </c>
    </row>
    <row r="25" spans="1:32" s="9" customFormat="1" ht="15" customHeight="1">
      <c r="A25" s="219" t="str">
        <f>CONCATENATE([1]ListeEduc!B6," ",[1]ListeEduc!C6)</f>
        <v>CAPIEZ  Béatrice</v>
      </c>
      <c r="B25" s="222" t="s">
        <v>15</v>
      </c>
      <c r="C25" s="200"/>
      <c r="D25" s="222" t="s">
        <v>15</v>
      </c>
      <c r="E25" s="200"/>
      <c r="F25" s="222" t="s">
        <v>15</v>
      </c>
      <c r="G25" s="200"/>
      <c r="H25" s="222" t="s">
        <v>15</v>
      </c>
      <c r="I25" s="200"/>
      <c r="J25" s="222" t="s">
        <v>15</v>
      </c>
      <c r="K25" s="200"/>
      <c r="L25" s="222" t="s">
        <v>15</v>
      </c>
      <c r="M25" s="200"/>
      <c r="N25" s="199" t="s">
        <v>6</v>
      </c>
      <c r="O25" s="223"/>
      <c r="P25" s="8"/>
      <c r="R25" s="154" t="s">
        <v>11</v>
      </c>
      <c r="S25" s="155"/>
      <c r="T25" s="159" t="s">
        <v>11</v>
      </c>
      <c r="U25" s="155"/>
      <c r="V25" s="159" t="s">
        <v>5</v>
      </c>
      <c r="W25" s="155"/>
      <c r="X25" s="159" t="s">
        <v>6</v>
      </c>
      <c r="Y25" s="155"/>
      <c r="Z25" s="156" t="s">
        <v>11</v>
      </c>
      <c r="AA25" s="155"/>
      <c r="AB25" s="159" t="s">
        <v>10</v>
      </c>
      <c r="AC25" s="155"/>
      <c r="AD25" s="159" t="s">
        <v>10</v>
      </c>
      <c r="AE25" s="160"/>
      <c r="AF25" s="8"/>
    </row>
    <row r="26" spans="1:32" ht="13" customHeight="1">
      <c r="A26" s="220"/>
      <c r="B26" s="61">
        <v>0.375</v>
      </c>
      <c r="C26" s="62"/>
      <c r="D26" s="64">
        <v>0.375</v>
      </c>
      <c r="E26" s="65"/>
      <c r="F26" s="64"/>
      <c r="G26" s="65"/>
      <c r="H26" s="66"/>
      <c r="I26" s="62">
        <v>0.58333333333333337</v>
      </c>
      <c r="J26" s="63">
        <v>0.375</v>
      </c>
      <c r="K26" s="65"/>
      <c r="L26" s="64"/>
      <c r="M26" s="65"/>
      <c r="N26" s="66"/>
      <c r="O26" s="67"/>
      <c r="P26" s="20" t="s">
        <v>12</v>
      </c>
      <c r="R26" s="10">
        <v>0.375</v>
      </c>
      <c r="S26" s="11"/>
      <c r="T26" s="15">
        <v>0.375</v>
      </c>
      <c r="U26" s="16"/>
      <c r="V26" s="15"/>
      <c r="W26" s="16"/>
      <c r="X26" s="15"/>
      <c r="Y26" s="16"/>
      <c r="Z26" s="15">
        <v>0.375</v>
      </c>
      <c r="AA26" s="16"/>
      <c r="AB26" s="15"/>
      <c r="AC26" s="15">
        <v>0.58333333333333337</v>
      </c>
      <c r="AD26" s="18"/>
      <c r="AE26" s="36">
        <v>0.58333333333333337</v>
      </c>
      <c r="AF26" s="20" t="s">
        <v>12</v>
      </c>
    </row>
    <row r="27" spans="1:32" ht="12.75" customHeight="1" thickBot="1">
      <c r="A27" s="221"/>
      <c r="B27" s="70">
        <v>0.66666666666666663</v>
      </c>
      <c r="C27" s="71"/>
      <c r="D27" s="72">
        <v>0.70833333333333337</v>
      </c>
      <c r="E27" s="71"/>
      <c r="F27" s="72"/>
      <c r="G27" s="71"/>
      <c r="H27" s="73"/>
      <c r="I27" s="71">
        <v>0.91666666666666663</v>
      </c>
      <c r="J27" s="72">
        <v>0.66666666666666663</v>
      </c>
      <c r="K27" s="71"/>
      <c r="L27" s="72"/>
      <c r="M27" s="71"/>
      <c r="N27" s="73"/>
      <c r="O27" s="74"/>
      <c r="P27" s="37">
        <f t="shared" ref="P27" si="12">SUMPRODUCT((MOD(COLUMN(B25:N25),2)=0)*(C27:O27-C26:O26)*(
(C25:O25="")*(B25:N25&lt;&gt;"CP")*(B25:N25&lt;&gt;"RCR")*(B25:N25&lt;&gt;"AM")*(B25:N25&lt;&gt;"CM")
+(C25:O25&lt;&gt;"")*(C25:O25&lt;&gt;"CP")*(C25:O25&lt;&gt;"RCR")*(C25:O25&lt;&gt;"AM")*(C25:O25&lt;&gt;"CM")
))
+SUMPRODUCT((MOD(COLUMN(B25:N25),2)=0)*(B27:N27-B26:N26)*(
(C25:O25="")*(B25:N25&lt;&gt;"CP")*(B25:N25&lt;&gt;"RCR")*(B25:N25&lt;&gt;"AM")*(B25:N25&lt;&gt;"CM")
))</f>
        <v>0</v>
      </c>
      <c r="R27" s="38">
        <v>0.66666666666666663</v>
      </c>
      <c r="S27" s="45"/>
      <c r="T27" s="39">
        <v>0.70833333333333337</v>
      </c>
      <c r="U27" s="45"/>
      <c r="V27" s="39"/>
      <c r="W27" s="45"/>
      <c r="X27" s="39"/>
      <c r="Y27" s="45"/>
      <c r="Z27" s="39">
        <v>0.70833333333333337</v>
      </c>
      <c r="AA27" s="45"/>
      <c r="AB27" s="39"/>
      <c r="AC27" s="39">
        <v>0.91666666666666663</v>
      </c>
      <c r="AD27" s="44"/>
      <c r="AE27" s="46">
        <v>0.91666666666666663</v>
      </c>
      <c r="AF27" s="37">
        <f t="shared" ref="AF27" si="13">SUMPRODUCT((MOD(COLUMN(R25:AD25),2)=0)*(S27:AE27-S26:AE26)*(
(S25:AE25="")*(R25:AD25&lt;&gt;"CP")*(R25:AD25&lt;&gt;"RCR")*(R25:AD25&lt;&gt;"AM")*(R25:AD25&lt;&gt;"CM")
+(S25:AE25&lt;&gt;"")*(S25:AE25&lt;&gt;"CP")*(S25:AE25&lt;&gt;"RCR")*(S25:AE25&lt;&gt;"AM")*(S25:AE25&lt;&gt;"CM")
))
+SUMPRODUCT((MOD(COLUMN(R25:AD25),2)=0)*(R27:AD27-R26:AD26)*(
(S25:AE25="")*(R25:AD25&lt;&gt;"CP")*(R25:AD25&lt;&gt;"RCR")*(R25:AD25&lt;&gt;"AM")*(R25:AD25&lt;&gt;"CM")
))</f>
        <v>1.625</v>
      </c>
    </row>
    <row r="28" spans="1:32" s="9" customFormat="1" ht="15" customHeight="1">
      <c r="A28" s="215" t="str">
        <f>CONCATENATE([1]ListeEduc!B15," ",[1]ListeEduc!C15)</f>
        <v>GONCE  Sylvie</v>
      </c>
      <c r="B28" s="159" t="s">
        <v>11</v>
      </c>
      <c r="C28" s="155"/>
      <c r="D28" s="159" t="s">
        <v>21</v>
      </c>
      <c r="E28" s="155"/>
      <c r="F28" s="156" t="s">
        <v>10</v>
      </c>
      <c r="G28" s="155"/>
      <c r="H28" s="159" t="s">
        <v>5</v>
      </c>
      <c r="I28" s="155"/>
      <c r="J28" s="159" t="s">
        <v>6</v>
      </c>
      <c r="K28" s="155"/>
      <c r="L28" s="156" t="s">
        <v>3</v>
      </c>
      <c r="M28" s="155"/>
      <c r="N28" s="159" t="s">
        <v>22</v>
      </c>
      <c r="O28" s="160"/>
      <c r="P28" s="8"/>
      <c r="R28" s="154" t="s">
        <v>8</v>
      </c>
      <c r="S28" s="155"/>
      <c r="T28" s="156" t="s">
        <v>21</v>
      </c>
      <c r="U28" s="155"/>
      <c r="V28" s="156" t="s">
        <v>11</v>
      </c>
      <c r="W28" s="155"/>
      <c r="X28" s="159" t="s">
        <v>23</v>
      </c>
      <c r="Y28" s="155"/>
      <c r="Z28" s="156" t="s">
        <v>10</v>
      </c>
      <c r="AA28" s="155"/>
      <c r="AB28" s="159" t="s">
        <v>5</v>
      </c>
      <c r="AC28" s="155"/>
      <c r="AD28" s="175" t="s">
        <v>6</v>
      </c>
      <c r="AE28" s="176"/>
      <c r="AF28" s="8"/>
    </row>
    <row r="29" spans="1:32" s="60" customFormat="1" ht="13" customHeight="1">
      <c r="A29" s="216"/>
      <c r="B29" s="10">
        <v>0.29166666666666669</v>
      </c>
      <c r="C29" s="11"/>
      <c r="D29" s="12">
        <v>0.29166666666666669</v>
      </c>
      <c r="E29" s="16">
        <v>0.58333333333333337</v>
      </c>
      <c r="F29" s="18"/>
      <c r="G29" s="16">
        <v>0.58333333333333337</v>
      </c>
      <c r="H29" s="18"/>
      <c r="I29" s="11"/>
      <c r="J29" s="18"/>
      <c r="K29" s="11"/>
      <c r="L29" s="15">
        <v>0.3125</v>
      </c>
      <c r="M29" s="16"/>
      <c r="N29" s="15">
        <v>0.3125</v>
      </c>
      <c r="O29" s="36"/>
      <c r="P29" s="20" t="s">
        <v>12</v>
      </c>
      <c r="R29" s="10"/>
      <c r="S29" s="11"/>
      <c r="T29" s="12">
        <v>0.29166666666666669</v>
      </c>
      <c r="U29" s="16">
        <v>0.58333333333333337</v>
      </c>
      <c r="V29" s="12">
        <v>0.29166666666666669</v>
      </c>
      <c r="W29" s="11"/>
      <c r="X29" s="18"/>
      <c r="Y29" s="16">
        <v>0.45833333333333331</v>
      </c>
      <c r="Z29" s="18"/>
      <c r="AA29" s="16">
        <v>0.58333333333333337</v>
      </c>
      <c r="AB29" s="18"/>
      <c r="AC29" s="11"/>
      <c r="AD29" s="18"/>
      <c r="AE29" s="19"/>
      <c r="AF29" s="20" t="s">
        <v>12</v>
      </c>
    </row>
    <row r="30" spans="1:32" s="60" customFormat="1" ht="13" customHeight="1" thickBot="1">
      <c r="A30" s="217"/>
      <c r="B30" s="82">
        <v>0.45833333333333331</v>
      </c>
      <c r="C30" s="45"/>
      <c r="D30" s="84">
        <v>0.52083333333333337</v>
      </c>
      <c r="E30" s="45">
        <v>0.75</v>
      </c>
      <c r="F30" s="44"/>
      <c r="G30" s="45">
        <v>0.875</v>
      </c>
      <c r="H30" s="44"/>
      <c r="I30" s="45"/>
      <c r="J30" s="44"/>
      <c r="K30" s="45"/>
      <c r="L30" s="39">
        <v>0.52083333333333337</v>
      </c>
      <c r="M30" s="45"/>
      <c r="N30" s="39">
        <v>0.52083333333333337</v>
      </c>
      <c r="O30" s="46"/>
      <c r="P30" s="37">
        <f t="shared" ref="P30" si="14">SUMPRODUCT((MOD(COLUMN(B28:N28),2)=0)*(C30:O30-C29:O29)*(
(C28:O28="")*(B28:N28&lt;&gt;"CP")*(B28:N28&lt;&gt;"RCR")*(B28:N28&lt;&gt;"AM")*(B28:N28&lt;&gt;"CM")
+(C28:O28&lt;&gt;"")*(C28:O28&lt;&gt;"CP")*(C28:O28&lt;&gt;"RCR")*(C28:O28&lt;&gt;"AM")*(C28:O28&lt;&gt;"CM")
))
+SUMPRODUCT((MOD(COLUMN(B28:N28),2)=0)*(B30:N30-B29:N29)*(
(C28:O28="")*(B28:N28&lt;&gt;"CP")*(B28:N28&lt;&gt;"RCR")*(B28:N28&lt;&gt;"AM")*(B28:N28&lt;&gt;"CM")
))</f>
        <v>1.2708333333333335</v>
      </c>
      <c r="R30" s="38"/>
      <c r="S30" s="45"/>
      <c r="T30" s="84">
        <v>0.52083333333333337</v>
      </c>
      <c r="U30" s="45">
        <v>0.75</v>
      </c>
      <c r="V30" s="39">
        <v>0.70833333333333337</v>
      </c>
      <c r="W30" s="45"/>
      <c r="X30" s="44"/>
      <c r="Y30" s="45">
        <v>0.875</v>
      </c>
      <c r="Z30" s="44"/>
      <c r="AA30" s="45">
        <v>0.875</v>
      </c>
      <c r="AB30" s="44"/>
      <c r="AC30" s="45"/>
      <c r="AD30" s="44"/>
      <c r="AE30" s="46"/>
      <c r="AF30" s="37">
        <f t="shared" ref="AF30" si="15">SUMPRODUCT((MOD(COLUMN(R28:AD28),2)=0)*(S30:AE30-S29:AE29)*(
(S28:AE28="")*(R28:AD28&lt;&gt;"CP")*(R28:AD28&lt;&gt;"RCR")*(R28:AD28&lt;&gt;"AM")*(R28:AD28&lt;&gt;"CM")
+(S28:AE28&lt;&gt;"")*(S28:AE28&lt;&gt;"CP")*(S28:AE28&lt;&gt;"RCR")*(S28:AE28&lt;&gt;"AM")*(S28:AE28&lt;&gt;"CM")
))
+SUMPRODUCT((MOD(COLUMN(R28:AD28),2)=0)*(R30:AD30-R29:AD29)*(
(S28:AE28="")*(R28:AD28&lt;&gt;"CP")*(R28:AD28&lt;&gt;"RCR")*(R28:AD28&lt;&gt;"AM")*(R28:AD28&lt;&gt;"CM")
))</f>
        <v>1.5208333333333333</v>
      </c>
    </row>
    <row r="31" spans="1:32" s="9" customFormat="1" ht="15" customHeight="1">
      <c r="A31" s="224" t="str">
        <f>CONCATENATE([1]ListeEduc!B16," ",[1]ListeEduc!C16)</f>
        <v>TREVE Stéphanie</v>
      </c>
      <c r="B31" s="170" t="s">
        <v>24</v>
      </c>
      <c r="C31" s="171"/>
      <c r="D31" s="170" t="s">
        <v>24</v>
      </c>
      <c r="E31" s="171"/>
      <c r="F31" s="170" t="s">
        <v>24</v>
      </c>
      <c r="G31" s="171"/>
      <c r="H31" s="170" t="s">
        <v>24</v>
      </c>
      <c r="I31" s="171"/>
      <c r="J31" s="170" t="s">
        <v>24</v>
      </c>
      <c r="K31" s="171"/>
      <c r="L31" s="170" t="s">
        <v>24</v>
      </c>
      <c r="M31" s="171"/>
      <c r="N31" s="170" t="s">
        <v>24</v>
      </c>
      <c r="O31" s="171"/>
      <c r="P31" s="8"/>
      <c r="R31" s="170" t="s">
        <v>24</v>
      </c>
      <c r="S31" s="171"/>
      <c r="T31" s="170" t="s">
        <v>24</v>
      </c>
      <c r="U31" s="171"/>
      <c r="V31" s="170" t="s">
        <v>24</v>
      </c>
      <c r="W31" s="171"/>
      <c r="X31" s="170" t="s">
        <v>24</v>
      </c>
      <c r="Y31" s="171"/>
      <c r="Z31" s="170" t="s">
        <v>24</v>
      </c>
      <c r="AA31" s="171"/>
      <c r="AB31" s="170" t="s">
        <v>24</v>
      </c>
      <c r="AC31" s="171"/>
      <c r="AD31" s="170" t="s">
        <v>24</v>
      </c>
      <c r="AE31" s="171"/>
      <c r="AF31" s="8"/>
    </row>
    <row r="32" spans="1:32" s="60" customFormat="1" ht="13" customHeight="1">
      <c r="A32" s="225"/>
      <c r="B32" s="48">
        <v>0.29166666666666669</v>
      </c>
      <c r="C32" s="51"/>
      <c r="D32" s="52">
        <v>0.29166666666666669</v>
      </c>
      <c r="E32" s="51"/>
      <c r="F32" s="85"/>
      <c r="G32" s="51"/>
      <c r="H32" s="77">
        <v>0.29166666666666669</v>
      </c>
      <c r="I32" s="49"/>
      <c r="J32" s="52"/>
      <c r="K32" s="51">
        <v>0.58333333333333337</v>
      </c>
      <c r="L32" s="52"/>
      <c r="M32" s="49"/>
      <c r="N32" s="50"/>
      <c r="O32" s="86"/>
      <c r="P32" s="20" t="s">
        <v>12</v>
      </c>
      <c r="R32" s="48">
        <v>0.29166666666666669</v>
      </c>
      <c r="S32" s="49"/>
      <c r="T32" s="52">
        <v>0.29166666666666669</v>
      </c>
      <c r="U32" s="51">
        <v>0.58333333333333337</v>
      </c>
      <c r="V32" s="77"/>
      <c r="W32" s="49">
        <v>0.58333333333333337</v>
      </c>
      <c r="X32" s="52"/>
      <c r="Y32" s="49"/>
      <c r="Z32" s="52"/>
      <c r="AA32" s="49"/>
      <c r="AB32" s="50">
        <v>0.3125</v>
      </c>
      <c r="AC32" s="51"/>
      <c r="AD32" s="50">
        <v>0.3125</v>
      </c>
      <c r="AE32" s="86"/>
      <c r="AF32" s="20" t="s">
        <v>12</v>
      </c>
    </row>
    <row r="33" spans="1:32" s="60" customFormat="1" ht="13" customHeight="1" thickBot="1">
      <c r="A33" s="226"/>
      <c r="B33" s="54">
        <v>0.58333333333333337</v>
      </c>
      <c r="C33" s="55"/>
      <c r="D33" s="57">
        <v>0.70833333333333337</v>
      </c>
      <c r="E33" s="55"/>
      <c r="F33" s="57"/>
      <c r="G33" s="55"/>
      <c r="H33" s="56">
        <v>0.70833333333333337</v>
      </c>
      <c r="I33" s="55"/>
      <c r="J33" s="57"/>
      <c r="K33" s="55">
        <v>0.875</v>
      </c>
      <c r="L33" s="57"/>
      <c r="M33" s="55"/>
      <c r="N33" s="56"/>
      <c r="O33" s="58"/>
      <c r="P33" s="37">
        <f t="shared" ref="P33" si="16">SUMPRODUCT((MOD(COLUMN(B31:N31),2)=0)*(C33:O33-C32:O32)*(
(C31:O31="")*(B31:N31&lt;&gt;"CP")*(B31:N31&lt;&gt;"RCR")*(B31:N31&lt;&gt;"AM")*(B31:N31&lt;&gt;"CM")
+(C31:O31&lt;&gt;"")*(C31:O31&lt;&gt;"CP")*(C31:O31&lt;&gt;"RCR")*(C31:O31&lt;&gt;"AM")*(C31:O31&lt;&gt;"CM")
))
+SUMPRODUCT((MOD(COLUMN(B31:N31),2)=0)*(B33:N33-B32:N32)*(
(C31:O31="")*(B31:N31&lt;&gt;"CP")*(B31:N31&lt;&gt;"RCR")*(B31:N31&lt;&gt;"AM")*(B31:N31&lt;&gt;"CM")
))</f>
        <v>0</v>
      </c>
      <c r="R33" s="54">
        <v>0.70833333333333337</v>
      </c>
      <c r="S33" s="55"/>
      <c r="T33" s="87">
        <v>0.52083333333333337</v>
      </c>
      <c r="U33" s="55">
        <v>0.75</v>
      </c>
      <c r="V33" s="56"/>
      <c r="W33" s="55">
        <v>0.875</v>
      </c>
      <c r="X33" s="57"/>
      <c r="Y33" s="55"/>
      <c r="Z33" s="57"/>
      <c r="AA33" s="55"/>
      <c r="AB33" s="56">
        <v>0.52083333333333337</v>
      </c>
      <c r="AC33" s="55"/>
      <c r="AD33" s="56">
        <v>0.52083333333333337</v>
      </c>
      <c r="AE33" s="58"/>
      <c r="AF33" s="37">
        <f t="shared" ref="AF33" si="17">SUMPRODUCT((MOD(COLUMN(R31:AD31),2)=0)*(S33:AE33-S32:AE32)*(
(S31:AE31="")*(R31:AD31&lt;&gt;"CP")*(R31:AD31&lt;&gt;"RCR")*(R31:AD31&lt;&gt;"AM")*(R31:AD31&lt;&gt;"CM")
+(S31:AE31&lt;&gt;"")*(S31:AE31&lt;&gt;"CP")*(S31:AE31&lt;&gt;"RCR")*(S31:AE31&lt;&gt;"AM")*(S31:AE31&lt;&gt;"CM")
))
+SUMPRODUCT((MOD(COLUMN(R31:AD31),2)=0)*(R33:AD33-R32:AD32)*(
(S31:AE31="")*(R31:AD31&lt;&gt;"CP")*(R31:AD31&lt;&gt;"RCR")*(R31:AD31&lt;&gt;"AM")*(R31:AD31&lt;&gt;"CM")
))</f>
        <v>0</v>
      </c>
    </row>
    <row r="34" spans="1:32" s="60" customFormat="1" ht="13" customHeight="1">
      <c r="A34" s="177" t="s">
        <v>25</v>
      </c>
      <c r="B34" s="154" t="s">
        <v>10</v>
      </c>
      <c r="C34" s="155"/>
      <c r="D34" s="218" t="s">
        <v>10</v>
      </c>
      <c r="E34" s="207"/>
      <c r="F34" s="205" t="s">
        <v>3</v>
      </c>
      <c r="G34" s="162"/>
      <c r="H34" s="159" t="s">
        <v>10</v>
      </c>
      <c r="I34" s="155"/>
      <c r="J34" s="159" t="s">
        <v>3</v>
      </c>
      <c r="K34" s="155"/>
      <c r="L34" s="156" t="s">
        <v>5</v>
      </c>
      <c r="M34" s="155"/>
      <c r="N34" s="175" t="s">
        <v>6</v>
      </c>
      <c r="O34" s="176"/>
      <c r="P34" s="8"/>
      <c r="R34" s="154" t="s">
        <v>10</v>
      </c>
      <c r="S34" s="155"/>
      <c r="T34" s="159" t="s">
        <v>11</v>
      </c>
      <c r="U34" s="155"/>
      <c r="V34" s="159" t="s">
        <v>8</v>
      </c>
      <c r="W34" s="155"/>
      <c r="X34" s="159" t="s">
        <v>11</v>
      </c>
      <c r="Y34" s="155"/>
      <c r="Z34" s="159" t="s">
        <v>3</v>
      </c>
      <c r="AA34" s="155"/>
      <c r="AB34" s="156" t="s">
        <v>5</v>
      </c>
      <c r="AC34" s="155"/>
      <c r="AD34" s="159" t="s">
        <v>6</v>
      </c>
      <c r="AE34" s="160"/>
      <c r="AF34" s="8"/>
    </row>
    <row r="35" spans="1:32" s="60" customFormat="1" ht="13" customHeight="1">
      <c r="A35" s="178"/>
      <c r="B35" s="10"/>
      <c r="C35" s="11">
        <v>0.58333333333333337</v>
      </c>
      <c r="D35" s="30"/>
      <c r="E35" s="78">
        <v>0.55208333333333337</v>
      </c>
      <c r="F35" s="18">
        <v>0.33333333333333331</v>
      </c>
      <c r="G35" s="83"/>
      <c r="H35" s="18"/>
      <c r="I35" s="11">
        <v>0.58333333333333337</v>
      </c>
      <c r="J35" s="12">
        <v>0.33333333333333331</v>
      </c>
      <c r="K35" s="83"/>
      <c r="L35" s="18"/>
      <c r="M35" s="11"/>
      <c r="N35" s="18"/>
      <c r="O35" s="19"/>
      <c r="P35" s="20" t="s">
        <v>12</v>
      </c>
      <c r="R35" s="10"/>
      <c r="S35" s="16">
        <v>0.58333333333333337</v>
      </c>
      <c r="T35" s="18">
        <v>0.33333333333333331</v>
      </c>
      <c r="U35" s="16"/>
      <c r="V35" s="35"/>
      <c r="W35" s="16"/>
      <c r="X35" s="18">
        <v>0.29166666666666669</v>
      </c>
      <c r="Y35" s="11"/>
      <c r="Z35" s="12">
        <v>0.29166666666666669</v>
      </c>
      <c r="AA35" s="83"/>
      <c r="AB35" s="18"/>
      <c r="AC35" s="11"/>
      <c r="AD35" s="15"/>
      <c r="AE35" s="36"/>
      <c r="AF35" s="20" t="s">
        <v>12</v>
      </c>
    </row>
    <row r="36" spans="1:32" s="60" customFormat="1" ht="13" customHeight="1" thickBot="1">
      <c r="A36" s="188"/>
      <c r="B36" s="38"/>
      <c r="C36" s="45">
        <v>0.875</v>
      </c>
      <c r="D36" s="47"/>
      <c r="E36" s="79">
        <v>0.84375</v>
      </c>
      <c r="F36" s="44">
        <v>0.58333333333333337</v>
      </c>
      <c r="G36" s="45"/>
      <c r="H36" s="44"/>
      <c r="I36" s="45">
        <v>0.875</v>
      </c>
      <c r="J36" s="39">
        <v>0.625</v>
      </c>
      <c r="K36" s="45"/>
      <c r="L36" s="44"/>
      <c r="M36" s="45"/>
      <c r="N36" s="39"/>
      <c r="O36" s="46"/>
      <c r="P36" s="37">
        <f t="shared" ref="P36" si="18">SUMPRODUCT((MOD(COLUMN(B34:N34),2)=0)*(C36:O36-C35:O35)*(
(C34:O34="")*(B34:N34&lt;&gt;"CP")*(B34:N34&lt;&gt;"RCR")*(B34:N34&lt;&gt;"AM")*(B34:N34&lt;&gt;"CM")
+(C34:O34&lt;&gt;"")*(C34:O34&lt;&gt;"CP")*(C34:O34&lt;&gt;"RCR")*(C34:O34&lt;&gt;"AM")*(C34:O34&lt;&gt;"CM")
))
+SUMPRODUCT((MOD(COLUMN(B34:N34),2)=0)*(B36:N36-B35:N35)*(
(C34:O34="")*(B34:N34&lt;&gt;"CP")*(B34:N34&lt;&gt;"RCR")*(B34:N34&lt;&gt;"AM")*(B34:N34&lt;&gt;"CM")
))</f>
        <v>1.4166666666666665</v>
      </c>
      <c r="R36" s="38"/>
      <c r="S36" s="45">
        <v>0.875</v>
      </c>
      <c r="T36" s="44">
        <v>0.75</v>
      </c>
      <c r="U36" s="45"/>
      <c r="V36" s="44"/>
      <c r="W36" s="45"/>
      <c r="X36" s="44">
        <v>0.70833333333333337</v>
      </c>
      <c r="Y36" s="45"/>
      <c r="Z36" s="39">
        <v>0.58333333333333337</v>
      </c>
      <c r="AA36" s="45"/>
      <c r="AB36" s="44"/>
      <c r="AC36" s="45"/>
      <c r="AD36" s="39"/>
      <c r="AE36" s="46"/>
      <c r="AF36" s="37">
        <f t="shared" ref="AF36" si="19">SUMPRODUCT((MOD(COLUMN(R34:AD34),2)=0)*(S36:AE36-S35:AE35)*(
(S34:AE34="")*(R34:AD34&lt;&gt;"CP")*(R34:AD34&lt;&gt;"RCR")*(R34:AD34&lt;&gt;"AM")*(R34:AD34&lt;&gt;"CM")
+(S34:AE34&lt;&gt;"")*(S34:AE34&lt;&gt;"CP")*(S34:AE34&lt;&gt;"RCR")*(S34:AE34&lt;&gt;"AM")*(S34:AE34&lt;&gt;"CM")
))
+SUMPRODUCT((MOD(COLUMN(R34:AD34),2)=0)*(R36:AD36-R35:AD35)*(
(S34:AE34="")*(R34:AD34&lt;&gt;"CP")*(R34:AD34&lt;&gt;"RCR")*(R34:AD34&lt;&gt;"AM")*(R34:AD34&lt;&gt;"CM")
))</f>
        <v>1.4166666666666665</v>
      </c>
    </row>
    <row r="37" spans="1:32" s="9" customFormat="1" ht="15" customHeight="1">
      <c r="A37" s="182" t="str">
        <f>CONCATENATE([1]ListeEduc!B17," ",[1]ListeEduc!C17)</f>
        <v>PARISOT Anne</v>
      </c>
      <c r="B37" s="154" t="s">
        <v>8</v>
      </c>
      <c r="C37" s="155"/>
      <c r="D37" s="159" t="s">
        <v>10</v>
      </c>
      <c r="E37" s="155"/>
      <c r="F37" s="159" t="s">
        <v>3</v>
      </c>
      <c r="G37" s="155"/>
      <c r="H37" s="159" t="s">
        <v>3</v>
      </c>
      <c r="I37" s="155"/>
      <c r="J37" s="156" t="s">
        <v>3</v>
      </c>
      <c r="K37" s="156"/>
      <c r="L37" s="159" t="s">
        <v>5</v>
      </c>
      <c r="M37" s="155"/>
      <c r="N37" s="175" t="s">
        <v>6</v>
      </c>
      <c r="O37" s="176"/>
      <c r="P37" s="8"/>
      <c r="R37" s="154" t="s">
        <v>3</v>
      </c>
      <c r="S37" s="155"/>
      <c r="T37" s="159" t="s">
        <v>10</v>
      </c>
      <c r="U37" s="155"/>
      <c r="V37" s="159" t="s">
        <v>3</v>
      </c>
      <c r="W37" s="155"/>
      <c r="X37" s="159" t="s">
        <v>3</v>
      </c>
      <c r="Y37" s="155"/>
      <c r="Z37" s="156" t="s">
        <v>3</v>
      </c>
      <c r="AA37" s="156"/>
      <c r="AB37" s="159" t="s">
        <v>5</v>
      </c>
      <c r="AC37" s="155"/>
      <c r="AD37" s="175" t="s">
        <v>6</v>
      </c>
      <c r="AE37" s="176"/>
      <c r="AF37" s="8"/>
    </row>
    <row r="38" spans="1:32" s="60" customFormat="1" ht="13" customHeight="1">
      <c r="A38" s="183"/>
      <c r="B38" s="10"/>
      <c r="C38" s="11"/>
      <c r="D38" s="18"/>
      <c r="E38" s="11">
        <v>0.58333333333333337</v>
      </c>
      <c r="F38" s="18">
        <v>0.29166666666666669</v>
      </c>
      <c r="G38" s="11"/>
      <c r="H38" s="18">
        <v>0.29166666666666669</v>
      </c>
      <c r="I38" s="11"/>
      <c r="J38" s="12">
        <v>0.29166666666666669</v>
      </c>
      <c r="K38" s="11"/>
      <c r="L38" s="15"/>
      <c r="M38" s="16"/>
      <c r="N38" s="18"/>
      <c r="O38" s="19"/>
      <c r="P38" s="20" t="s">
        <v>12</v>
      </c>
      <c r="R38" s="10">
        <v>0.33333333333333331</v>
      </c>
      <c r="S38" s="11"/>
      <c r="T38" s="18"/>
      <c r="U38" s="16">
        <v>0.58333333333333337</v>
      </c>
      <c r="V38" s="18">
        <v>0.33333333333333331</v>
      </c>
      <c r="W38" s="11"/>
      <c r="X38" s="18">
        <v>0.33333333333333331</v>
      </c>
      <c r="Y38" s="11"/>
      <c r="Z38" s="12">
        <v>0.29166666666666669</v>
      </c>
      <c r="AA38" s="11"/>
      <c r="AB38" s="15"/>
      <c r="AC38" s="16"/>
      <c r="AD38" s="18"/>
      <c r="AE38" s="19"/>
      <c r="AF38" s="20" t="s">
        <v>12</v>
      </c>
    </row>
    <row r="39" spans="1:32" s="60" customFormat="1" ht="13" customHeight="1" thickBot="1">
      <c r="A39" s="184"/>
      <c r="B39" s="38"/>
      <c r="C39" s="45"/>
      <c r="D39" s="44"/>
      <c r="E39" s="45">
        <v>0.66666666666666663</v>
      </c>
      <c r="F39" s="44">
        <v>0.5</v>
      </c>
      <c r="G39" s="45"/>
      <c r="H39" s="44">
        <v>0.5</v>
      </c>
      <c r="I39" s="45"/>
      <c r="J39" s="39">
        <v>0.45833333333333331</v>
      </c>
      <c r="K39" s="45"/>
      <c r="L39" s="39"/>
      <c r="M39" s="45"/>
      <c r="N39" s="44"/>
      <c r="O39" s="46"/>
      <c r="P39" s="37">
        <f t="shared" ref="P39" si="20">SUMPRODUCT((MOD(COLUMN(B37:N37),2)=0)*(C39:O39-C38:O38)*(
(C37:O37="")*(B37:N37&lt;&gt;"CP")*(B37:N37&lt;&gt;"RCR")*(B37:N37&lt;&gt;"AM")*(B37:N37&lt;&gt;"CM")
+(C37:O37&lt;&gt;"")*(C37:O37&lt;&gt;"CP")*(C37:O37&lt;&gt;"RCR")*(C37:O37&lt;&gt;"AM")*(C37:O37&lt;&gt;"CM")
))
+SUMPRODUCT((MOD(COLUMN(B37:N37),2)=0)*(B39:N39-B38:N38)*(
(C37:O37="")*(B37:N37&lt;&gt;"CP")*(B37:N37&lt;&gt;"RCR")*(B37:N37&lt;&gt;"AM")*(B37:N37&lt;&gt;"CM")
))</f>
        <v>0.66666666666666652</v>
      </c>
      <c r="R39" s="38">
        <v>0.5</v>
      </c>
      <c r="S39" s="45"/>
      <c r="T39" s="44"/>
      <c r="U39" s="45">
        <v>0.66666666666666663</v>
      </c>
      <c r="V39" s="47">
        <v>0.52083333333333337</v>
      </c>
      <c r="W39" s="45"/>
      <c r="X39" s="44">
        <v>0.45833333333333331</v>
      </c>
      <c r="Y39" s="45"/>
      <c r="Z39" s="39">
        <v>0.45833333333333331</v>
      </c>
      <c r="AA39" s="45"/>
      <c r="AB39" s="39"/>
      <c r="AC39" s="45"/>
      <c r="AD39" s="44"/>
      <c r="AE39" s="46"/>
      <c r="AF39" s="37">
        <f t="shared" ref="AF39" si="21">SUMPRODUCT((MOD(COLUMN(R37:AD37),2)=0)*(S39:AE39-S38:AE38)*(
(S37:AE37="")*(R37:AD37&lt;&gt;"CP")*(R37:AD37&lt;&gt;"RCR")*(R37:AD37&lt;&gt;"AM")*(R37:AD37&lt;&gt;"CM")
+(S37:AE37&lt;&gt;"")*(S37:AE37&lt;&gt;"CP")*(S37:AE37&lt;&gt;"RCR")*(S37:AE37&lt;&gt;"AM")*(S37:AE37&lt;&gt;"CM")
))
+SUMPRODUCT((MOD(COLUMN(R37:AD37),2)=0)*(R39:AD39-R38:AD38)*(
(S37:AE37="")*(R37:AD37&lt;&gt;"CP")*(R37:AD37&lt;&gt;"RCR")*(R37:AD37&lt;&gt;"AM")*(R37:AD37&lt;&gt;"CM")
))</f>
        <v>0.72916666666666663</v>
      </c>
    </row>
    <row r="40" spans="1:32" s="60" customFormat="1" ht="13" customHeight="1">
      <c r="A40" s="177" t="str">
        <f>CONCATENATE([1]ListeEduc!B18," ",[1]ListeEduc!C18)</f>
        <v>DANIS Céline</v>
      </c>
      <c r="B40" s="227" t="s">
        <v>15</v>
      </c>
      <c r="C40" s="228"/>
      <c r="D40" s="227" t="s">
        <v>15</v>
      </c>
      <c r="E40" s="228"/>
      <c r="F40" s="227" t="s">
        <v>15</v>
      </c>
      <c r="G40" s="228"/>
      <c r="H40" s="227" t="s">
        <v>15</v>
      </c>
      <c r="I40" s="228"/>
      <c r="J40" s="227" t="s">
        <v>15</v>
      </c>
      <c r="K40" s="228"/>
      <c r="L40" s="227" t="s">
        <v>15</v>
      </c>
      <c r="M40" s="228"/>
      <c r="N40" s="229" t="s">
        <v>6</v>
      </c>
      <c r="O40" s="230"/>
      <c r="P40" s="8"/>
      <c r="R40" s="231" t="s">
        <v>11</v>
      </c>
      <c r="S40" s="232"/>
      <c r="T40" s="229" t="s">
        <v>11</v>
      </c>
      <c r="U40" s="232"/>
      <c r="V40" s="229" t="s">
        <v>20</v>
      </c>
      <c r="W40" s="232"/>
      <c r="X40" s="229" t="s">
        <v>11</v>
      </c>
      <c r="Y40" s="232"/>
      <c r="Z40" s="229" t="s">
        <v>3</v>
      </c>
      <c r="AA40" s="232"/>
      <c r="AB40" s="229" t="s">
        <v>5</v>
      </c>
      <c r="AC40" s="232"/>
      <c r="AD40" s="229" t="s">
        <v>6</v>
      </c>
      <c r="AE40" s="230"/>
      <c r="AF40" s="8"/>
    </row>
    <row r="41" spans="1:32" s="60" customFormat="1" ht="13" customHeight="1">
      <c r="A41" s="178"/>
      <c r="B41" s="88">
        <v>0.375</v>
      </c>
      <c r="C41" s="89">
        <v>0.58333333333333337</v>
      </c>
      <c r="D41" s="90">
        <v>0.375</v>
      </c>
      <c r="E41" s="89">
        <v>0.58333333333333337</v>
      </c>
      <c r="F41" s="90"/>
      <c r="G41" s="89"/>
      <c r="H41" s="90">
        <v>0.375</v>
      </c>
      <c r="I41" s="89">
        <v>0.58333333333333337</v>
      </c>
      <c r="J41" s="90">
        <v>0.375</v>
      </c>
      <c r="K41" s="89"/>
      <c r="L41" s="90"/>
      <c r="M41" s="89"/>
      <c r="N41" s="91"/>
      <c r="O41" s="92"/>
      <c r="P41" s="20" t="s">
        <v>12</v>
      </c>
      <c r="R41" s="93">
        <v>0.375</v>
      </c>
      <c r="S41" s="94">
        <v>0.58333333333333337</v>
      </c>
      <c r="T41" s="91">
        <v>0.375</v>
      </c>
      <c r="U41" s="94">
        <v>0.58333333333333337</v>
      </c>
      <c r="V41" s="91"/>
      <c r="W41" s="94"/>
      <c r="X41" s="91">
        <v>0.375</v>
      </c>
      <c r="Y41" s="94">
        <v>0.58333333333333337</v>
      </c>
      <c r="Z41" s="91">
        <v>0.375</v>
      </c>
      <c r="AA41" s="94"/>
      <c r="AB41" s="91"/>
      <c r="AC41" s="94"/>
      <c r="AD41" s="91"/>
      <c r="AE41" s="92"/>
      <c r="AF41" s="20" t="s">
        <v>12</v>
      </c>
    </row>
    <row r="42" spans="1:32" s="60" customFormat="1" ht="13" customHeight="1" thickBot="1">
      <c r="A42" s="188"/>
      <c r="B42" s="95">
        <v>0.5</v>
      </c>
      <c r="C42" s="96">
        <v>0.75</v>
      </c>
      <c r="D42" s="97">
        <v>0.5</v>
      </c>
      <c r="E42" s="96">
        <v>0.75</v>
      </c>
      <c r="F42" s="97"/>
      <c r="G42" s="96"/>
      <c r="H42" s="97">
        <v>0.5</v>
      </c>
      <c r="I42" s="96">
        <v>0.75</v>
      </c>
      <c r="J42" s="97">
        <v>0.5</v>
      </c>
      <c r="K42" s="96"/>
      <c r="L42" s="97"/>
      <c r="M42" s="96"/>
      <c r="N42" s="98"/>
      <c r="O42" s="99"/>
      <c r="P42" s="37">
        <f t="shared" ref="P42" si="22">SUMPRODUCT((MOD(COLUMN(B40:N40),2)=0)*(C42:O42-C41:O41)*(
(C40:O40="")*(B40:N40&lt;&gt;"CP")*(B40:N40&lt;&gt;"RCR")*(B40:N40&lt;&gt;"AM")*(B40:N40&lt;&gt;"CM")
+(C40:O40&lt;&gt;"")*(C40:O40&lt;&gt;"CP")*(C40:O40&lt;&gt;"RCR")*(C40:O40&lt;&gt;"AM")*(C40:O40&lt;&gt;"CM")
))
+SUMPRODUCT((MOD(COLUMN(B40:N40),2)=0)*(B42:N42-B41:N41)*(
(C40:O40="")*(B40:N40&lt;&gt;"CP")*(B40:N40&lt;&gt;"RCR")*(B40:N40&lt;&gt;"AM")*(B40:N40&lt;&gt;"CM")
))</f>
        <v>0</v>
      </c>
      <c r="R42" s="100">
        <v>0.5</v>
      </c>
      <c r="S42" s="101">
        <v>0.75</v>
      </c>
      <c r="T42" s="98">
        <v>0.5</v>
      </c>
      <c r="U42" s="101">
        <v>0.75</v>
      </c>
      <c r="V42" s="98"/>
      <c r="W42" s="101"/>
      <c r="X42" s="98">
        <v>0.5</v>
      </c>
      <c r="Y42" s="101">
        <v>0.75</v>
      </c>
      <c r="Z42" s="98">
        <v>0.5</v>
      </c>
      <c r="AA42" s="101"/>
      <c r="AB42" s="98"/>
      <c r="AC42" s="101"/>
      <c r="AD42" s="98"/>
      <c r="AE42" s="99"/>
      <c r="AF42" s="37">
        <f t="shared" ref="AF42" si="23">SUMPRODUCT((MOD(COLUMN(R40:AD40),2)=0)*(S42:AE42-S41:AE41)*(
(S40:AE40="")*(R40:AD40&lt;&gt;"CP")*(R40:AD40&lt;&gt;"RCR")*(R40:AD40&lt;&gt;"AM")*(R40:AD40&lt;&gt;"CM")
+(S40:AE40&lt;&gt;"")*(S40:AE40&lt;&gt;"CP")*(S40:AE40&lt;&gt;"RCR")*(S40:AE40&lt;&gt;"AM")*(S40:AE40&lt;&gt;"CM")
))
+SUMPRODUCT((MOD(COLUMN(R40:AD40),2)=0)*(R42:AD42-R41:AD41)*(
(S40:AE40="")*(R40:AD40&lt;&gt;"CP")*(R40:AD40&lt;&gt;"RCR")*(R40:AD40&lt;&gt;"AM")*(R40:AD40&lt;&gt;"CM")
))</f>
        <v>0.99999999999999989</v>
      </c>
    </row>
    <row r="43" spans="1:32" s="9" customFormat="1" ht="15" customHeight="1">
      <c r="A43" s="185" t="s">
        <v>26</v>
      </c>
      <c r="B43" s="159" t="s">
        <v>14</v>
      </c>
      <c r="C43" s="155"/>
      <c r="D43" s="159" t="s">
        <v>10</v>
      </c>
      <c r="E43" s="155"/>
      <c r="F43" s="159" t="s">
        <v>5</v>
      </c>
      <c r="G43" s="155"/>
      <c r="H43" s="159" t="s">
        <v>6</v>
      </c>
      <c r="I43" s="160"/>
      <c r="J43" s="159" t="s">
        <v>14</v>
      </c>
      <c r="K43" s="155"/>
      <c r="L43" s="156" t="s">
        <v>10</v>
      </c>
      <c r="M43" s="155"/>
      <c r="N43" s="159" t="s">
        <v>14</v>
      </c>
      <c r="O43" s="155"/>
      <c r="P43" s="8"/>
      <c r="R43" s="161" t="s">
        <v>8</v>
      </c>
      <c r="S43" s="162"/>
      <c r="T43" s="159" t="s">
        <v>10</v>
      </c>
      <c r="U43" s="155"/>
      <c r="V43" s="159" t="s">
        <v>14</v>
      </c>
      <c r="W43" s="155"/>
      <c r="X43" s="156" t="s">
        <v>3</v>
      </c>
      <c r="Y43" s="155"/>
      <c r="Z43" s="159" t="s">
        <v>14</v>
      </c>
      <c r="AA43" s="155"/>
      <c r="AB43" s="159" t="s">
        <v>5</v>
      </c>
      <c r="AC43" s="155"/>
      <c r="AD43" s="159" t="s">
        <v>6</v>
      </c>
      <c r="AE43" s="160"/>
      <c r="AF43" s="8"/>
    </row>
    <row r="44" spans="1:32" s="60" customFormat="1" ht="13" customHeight="1">
      <c r="A44" s="186"/>
      <c r="B44" s="10"/>
      <c r="C44" s="15"/>
      <c r="D44" s="18"/>
      <c r="E44" s="11">
        <v>0.58333333333333337</v>
      </c>
      <c r="F44" s="15"/>
      <c r="G44" s="16"/>
      <c r="H44" s="15"/>
      <c r="I44" s="16"/>
      <c r="J44" s="15"/>
      <c r="K44" s="16"/>
      <c r="L44" s="15"/>
      <c r="M44" s="15">
        <v>0.58333333333333337</v>
      </c>
      <c r="N44" s="18"/>
      <c r="O44" s="36"/>
      <c r="P44" s="20" t="s">
        <v>12</v>
      </c>
      <c r="R44" s="10"/>
      <c r="S44" s="11"/>
      <c r="T44" s="15"/>
      <c r="U44" s="16">
        <v>0.58333333333333337</v>
      </c>
      <c r="V44" s="15"/>
      <c r="W44" s="16"/>
      <c r="X44" s="18">
        <v>0.29166666666666669</v>
      </c>
      <c r="Y44" s="11"/>
      <c r="Z44" s="18"/>
      <c r="AA44" s="11"/>
      <c r="AB44" s="15"/>
      <c r="AC44" s="16"/>
      <c r="AD44" s="18"/>
      <c r="AE44" s="19"/>
      <c r="AF44" s="20" t="s">
        <v>12</v>
      </c>
    </row>
    <row r="45" spans="1:32" s="60" customFormat="1" ht="13" customHeight="1" thickBot="1">
      <c r="A45" s="187"/>
      <c r="B45" s="38"/>
      <c r="C45" s="39"/>
      <c r="D45" s="44"/>
      <c r="E45" s="45">
        <v>0.83333333333333337</v>
      </c>
      <c r="F45" s="39"/>
      <c r="G45" s="45"/>
      <c r="H45" s="39"/>
      <c r="I45" s="45"/>
      <c r="J45" s="39"/>
      <c r="K45" s="45"/>
      <c r="L45" s="39"/>
      <c r="M45" s="39">
        <v>0.91666666666666663</v>
      </c>
      <c r="N45" s="44"/>
      <c r="O45" s="46"/>
      <c r="P45" s="37">
        <f t="shared" ref="P45" si="24">SUMPRODUCT((MOD(COLUMN(B43:N43),2)=0)*(C45:O45-C44:O44)*(
(C43:O43="")*(B43:N43&lt;&gt;"CP")*(B43:N43&lt;&gt;"RCR")*(B43:N43&lt;&gt;"AM")*(B43:N43&lt;&gt;"CM")
+(C43:O43&lt;&gt;"")*(C43:O43&lt;&gt;"CP")*(C43:O43&lt;&gt;"RCR")*(C43:O43&lt;&gt;"AM")*(C43:O43&lt;&gt;"CM")
))
+SUMPRODUCT((MOD(COLUMN(B43:N43),2)=0)*(B45:N45-B44:N44)*(
(C43:O43="")*(B43:N43&lt;&gt;"CP")*(B43:N43&lt;&gt;"RCR")*(B43:N43&lt;&gt;"AM")*(B43:N43&lt;&gt;"CM")
))</f>
        <v>0.58333333333333326</v>
      </c>
      <c r="R45" s="38"/>
      <c r="S45" s="45"/>
      <c r="T45" s="39"/>
      <c r="U45" s="45">
        <v>0.91666666666666663</v>
      </c>
      <c r="V45" s="39"/>
      <c r="W45" s="45"/>
      <c r="X45" s="44">
        <v>0.625</v>
      </c>
      <c r="Y45" s="45"/>
      <c r="Z45" s="44"/>
      <c r="AA45" s="45"/>
      <c r="AB45" s="39"/>
      <c r="AC45" s="45"/>
      <c r="AD45" s="44"/>
      <c r="AE45" s="46"/>
      <c r="AF45" s="37">
        <f t="shared" ref="AF45" si="25">SUMPRODUCT((MOD(COLUMN(R43:AD43),2)=0)*(S45:AE45-S44:AE44)*(
(S43:AE43="")*(R43:AD43&lt;&gt;"CP")*(R43:AD43&lt;&gt;"RCR")*(R43:AD43&lt;&gt;"AM")*(R43:AD43&lt;&gt;"CM")
+(S43:AE43&lt;&gt;"")*(S43:AE43&lt;&gt;"CP")*(S43:AE43&lt;&gt;"RCR")*(S43:AE43&lt;&gt;"AM")*(S43:AE43&lt;&gt;"CM")
))
+SUMPRODUCT((MOD(COLUMN(R43:AD43),2)=0)*(R45:AD45-R44:AD44)*(
(S43:AE43="")*(R43:AD43&lt;&gt;"CP")*(R43:AD43&lt;&gt;"RCR")*(R43:AD43&lt;&gt;"AM")*(R43:AD43&lt;&gt;"CM")
))</f>
        <v>0.66666666666666652</v>
      </c>
    </row>
    <row r="46" spans="1:32" s="9" customFormat="1" ht="15" customHeight="1">
      <c r="A46" s="224" t="s">
        <v>27</v>
      </c>
      <c r="B46" s="154" t="s">
        <v>3</v>
      </c>
      <c r="C46" s="155"/>
      <c r="D46" s="159" t="s">
        <v>11</v>
      </c>
      <c r="E46" s="155"/>
      <c r="F46" s="159" t="s">
        <v>8</v>
      </c>
      <c r="G46" s="155"/>
      <c r="H46" s="156" t="s">
        <v>11</v>
      </c>
      <c r="I46" s="155"/>
      <c r="J46" s="159" t="s">
        <v>10</v>
      </c>
      <c r="K46" s="155"/>
      <c r="L46" s="159" t="s">
        <v>5</v>
      </c>
      <c r="M46" s="155"/>
      <c r="N46" s="159" t="s">
        <v>6</v>
      </c>
      <c r="O46" s="160"/>
      <c r="P46" s="8"/>
      <c r="R46" s="154" t="s">
        <v>11</v>
      </c>
      <c r="S46" s="155"/>
      <c r="T46" s="157" t="s">
        <v>5</v>
      </c>
      <c r="U46" s="158"/>
      <c r="V46" s="165" t="s">
        <v>9</v>
      </c>
      <c r="W46" s="166"/>
      <c r="X46" s="167" t="s">
        <v>9</v>
      </c>
      <c r="Y46" s="166"/>
      <c r="Z46" s="167" t="s">
        <v>9</v>
      </c>
      <c r="AA46" s="166"/>
      <c r="AB46" s="233" t="s">
        <v>6</v>
      </c>
      <c r="AC46" s="158"/>
      <c r="AD46" s="159" t="s">
        <v>22</v>
      </c>
      <c r="AE46" s="160"/>
      <c r="AF46" s="8"/>
    </row>
    <row r="47" spans="1:32" s="60" customFormat="1" ht="13" customHeight="1">
      <c r="A47" s="225"/>
      <c r="B47" s="10">
        <v>0.29166666666666669</v>
      </c>
      <c r="C47" s="16"/>
      <c r="D47" s="18">
        <v>0.29166666666666669</v>
      </c>
      <c r="E47" s="16"/>
      <c r="F47" s="35"/>
      <c r="G47" s="16"/>
      <c r="H47" s="12">
        <v>0.29166666666666669</v>
      </c>
      <c r="I47" s="11"/>
      <c r="J47" s="18"/>
      <c r="K47" s="16">
        <v>0.58333333333333337</v>
      </c>
      <c r="L47" s="18"/>
      <c r="M47" s="11"/>
      <c r="N47" s="15"/>
      <c r="O47" s="36"/>
      <c r="P47" s="20" t="s">
        <v>12</v>
      </c>
      <c r="R47" s="10">
        <v>0.29166666666666669</v>
      </c>
      <c r="S47" s="11"/>
      <c r="T47" s="13">
        <v>0.29166666666666669</v>
      </c>
      <c r="U47" s="34">
        <v>0.58333333333333337</v>
      </c>
      <c r="V47" s="102">
        <v>0.375</v>
      </c>
      <c r="W47" s="103"/>
      <c r="X47" s="104">
        <v>0.33333333333333331</v>
      </c>
      <c r="Y47" s="103">
        <v>0.75</v>
      </c>
      <c r="Z47" s="104"/>
      <c r="AA47" s="103">
        <v>0.75</v>
      </c>
      <c r="AB47" s="105">
        <v>0.3125</v>
      </c>
      <c r="AC47" s="34"/>
      <c r="AD47" s="15">
        <v>0.3125</v>
      </c>
      <c r="AE47" s="36"/>
      <c r="AF47" s="20" t="s">
        <v>12</v>
      </c>
    </row>
    <row r="48" spans="1:32" s="60" customFormat="1" ht="13" customHeight="1" thickBot="1">
      <c r="A48" s="226"/>
      <c r="B48" s="38">
        <v>0.58333333333333337</v>
      </c>
      <c r="C48" s="45"/>
      <c r="D48" s="44">
        <v>0.70833333333333337</v>
      </c>
      <c r="E48" s="45"/>
      <c r="F48" s="44"/>
      <c r="G48" s="45"/>
      <c r="H48" s="39">
        <v>0.70833333333333337</v>
      </c>
      <c r="I48" s="45"/>
      <c r="J48" s="44"/>
      <c r="K48" s="45">
        <v>0.875</v>
      </c>
      <c r="L48" s="44"/>
      <c r="M48" s="45"/>
      <c r="N48" s="39"/>
      <c r="O48" s="46"/>
      <c r="P48" s="37">
        <f t="shared" ref="P48" si="26">SUMPRODUCT((MOD(COLUMN(B46:N46),2)=0)*(C48:O48-C47:O47)*(
(C46:O46="")*(B46:N46&lt;&gt;"CP")*(B46:N46&lt;&gt;"RCR")*(B46:N46&lt;&gt;"AM")*(B46:N46&lt;&gt;"CM")
+(C46:O46&lt;&gt;"")*(C46:O46&lt;&gt;"CP")*(C46:O46&lt;&gt;"RCR")*(C46:O46&lt;&gt;"AM")*(C46:O46&lt;&gt;"CM")
))
+SUMPRODUCT((MOD(COLUMN(B46:N46),2)=0)*(B48:N48-B47:N47)*(
(C46:O46="")*(B46:N46&lt;&gt;"CP")*(B46:N46&lt;&gt;"RCR")*(B46:N46&lt;&gt;"AM")*(B46:N46&lt;&gt;"CM")
))</f>
        <v>1.4166666666666665</v>
      </c>
      <c r="R48" s="38">
        <v>0.70833333333333337</v>
      </c>
      <c r="S48" s="45"/>
      <c r="T48" s="106">
        <v>0.52083333333333337</v>
      </c>
      <c r="U48" s="41">
        <v>0.75</v>
      </c>
      <c r="V48" s="107">
        <v>0.875</v>
      </c>
      <c r="W48" s="43"/>
      <c r="X48" s="42">
        <v>0.54166666666666663</v>
      </c>
      <c r="Y48" s="43">
        <v>0.91666666666666663</v>
      </c>
      <c r="Z48" s="42"/>
      <c r="AA48" s="43">
        <v>0.91666666666666663</v>
      </c>
      <c r="AB48" s="108">
        <v>0.52083333333333337</v>
      </c>
      <c r="AC48" s="41"/>
      <c r="AD48" s="39">
        <v>0.52083333333333337</v>
      </c>
      <c r="AE48" s="46"/>
      <c r="AF48" s="37">
        <f t="shared" ref="AF48" si="27">SUMPRODUCT((MOD(COLUMN(R46:AD46),2)=0)*(S48:AE48-S47:AE47)*(
(S46:AE46="")*(R46:AD46&lt;&gt;"CP")*(R46:AD46&lt;&gt;"RCR")*(R46:AD46&lt;&gt;"AM")*(R46:AD46&lt;&gt;"CM")
+(S46:AE46&lt;&gt;"")*(S46:AE46&lt;&gt;"CP")*(S46:AE46&lt;&gt;"RCR")*(S46:AE46&lt;&gt;"AM")*(S46:AE46&lt;&gt;"CM")
))
+SUMPRODUCT((MOD(COLUMN(R46:AD46),2)=0)*(R48:AD48-R47:AD47)*(
(S46:AE46="")*(R46:AD46&lt;&gt;"CP")*(R46:AD46&lt;&gt;"RCR")*(R46:AD46&lt;&gt;"AM")*(R46:AD46&lt;&gt;"CM")
))</f>
        <v>2.2708333333333335</v>
      </c>
    </row>
    <row r="49" spans="1:32" s="9" customFormat="1" ht="15" customHeight="1">
      <c r="A49" s="236" t="s">
        <v>28</v>
      </c>
      <c r="B49" s="154" t="s">
        <v>11</v>
      </c>
      <c r="C49" s="155"/>
      <c r="D49" s="154" t="s">
        <v>10</v>
      </c>
      <c r="E49" s="155"/>
      <c r="F49" s="154" t="s">
        <v>10</v>
      </c>
      <c r="G49" s="155"/>
      <c r="H49" s="154" t="s">
        <v>5</v>
      </c>
      <c r="I49" s="155"/>
      <c r="J49" s="154" t="s">
        <v>6</v>
      </c>
      <c r="K49" s="155"/>
      <c r="L49" s="154" t="s">
        <v>3</v>
      </c>
      <c r="M49" s="155"/>
      <c r="N49" s="154" t="s">
        <v>22</v>
      </c>
      <c r="O49" s="155"/>
      <c r="P49" s="8"/>
      <c r="R49" s="154" t="s">
        <v>8</v>
      </c>
      <c r="S49" s="155"/>
      <c r="T49" s="154" t="s">
        <v>3</v>
      </c>
      <c r="U49" s="155"/>
      <c r="V49" s="154" t="s">
        <v>10</v>
      </c>
      <c r="W49" s="155"/>
      <c r="X49" s="156" t="s">
        <v>10</v>
      </c>
      <c r="Y49" s="155"/>
      <c r="Z49" s="234"/>
      <c r="AA49" s="235"/>
      <c r="AB49" s="159"/>
      <c r="AC49" s="155"/>
      <c r="AD49" s="159"/>
      <c r="AE49" s="155"/>
      <c r="AF49" s="8"/>
    </row>
    <row r="50" spans="1:32" s="60" customFormat="1" ht="13" customHeight="1">
      <c r="A50" s="237"/>
      <c r="B50" s="10">
        <v>0.29166666666666669</v>
      </c>
      <c r="C50" s="11"/>
      <c r="D50" s="15"/>
      <c r="E50" s="16">
        <v>0.58333333333333337</v>
      </c>
      <c r="F50" s="15"/>
      <c r="G50" s="16">
        <v>0.58333333333333337</v>
      </c>
      <c r="H50" s="15"/>
      <c r="I50" s="16"/>
      <c r="J50" s="15"/>
      <c r="K50" s="16"/>
      <c r="L50" s="15">
        <v>0.29166666666666669</v>
      </c>
      <c r="M50" s="16"/>
      <c r="N50" s="18">
        <v>0.29166666666666669</v>
      </c>
      <c r="O50" s="19"/>
      <c r="P50" s="20" t="s">
        <v>12</v>
      </c>
      <c r="R50" s="10"/>
      <c r="S50" s="11"/>
      <c r="T50" s="15">
        <v>0.29166666666666669</v>
      </c>
      <c r="U50" s="16"/>
      <c r="V50" s="15"/>
      <c r="W50" s="16">
        <v>0.58333333333333337</v>
      </c>
      <c r="X50" s="15"/>
      <c r="Y50" s="16">
        <v>0.58333333333333337</v>
      </c>
      <c r="Z50" s="109"/>
      <c r="AA50" s="110"/>
      <c r="AB50" s="111"/>
      <c r="AC50" s="112"/>
      <c r="AD50" s="113"/>
      <c r="AE50" s="113"/>
      <c r="AF50" s="20" t="s">
        <v>12</v>
      </c>
    </row>
    <row r="51" spans="1:32" s="60" customFormat="1" ht="13" customHeight="1" thickBot="1">
      <c r="A51" s="238"/>
      <c r="B51" s="38">
        <v>0.66666666666666663</v>
      </c>
      <c r="C51" s="45"/>
      <c r="D51" s="39"/>
      <c r="E51" s="45">
        <v>0.875</v>
      </c>
      <c r="F51" s="39"/>
      <c r="G51" s="45">
        <v>0.91666666666666663</v>
      </c>
      <c r="H51" s="39"/>
      <c r="I51" s="45"/>
      <c r="J51" s="39"/>
      <c r="K51" s="45"/>
      <c r="L51" s="39">
        <v>0.625</v>
      </c>
      <c r="M51" s="45"/>
      <c r="N51" s="44">
        <v>0.66666666666666663</v>
      </c>
      <c r="O51" s="46"/>
      <c r="P51" s="37">
        <f t="shared" ref="P51" si="28">SUMPRODUCT((MOD(COLUMN(B49:N49),2)=0)*(C51:O51-C50:O50)*(
(C49:O49="")*(B49:N49&lt;&gt;"CP")*(B49:N49&lt;&gt;"RCR")*(B49:N49&lt;&gt;"AM")*(B49:N49&lt;&gt;"CM")
+(C49:O49&lt;&gt;"")*(C49:O49&lt;&gt;"CP")*(C49:O49&lt;&gt;"RCR")*(C49:O49&lt;&gt;"AM")*(C49:O49&lt;&gt;"CM")
))
+SUMPRODUCT((MOD(COLUMN(B49:N49),2)=0)*(B51:N51-B50:N50)*(
(C49:O49="")*(B49:N49&lt;&gt;"CP")*(B49:N49&lt;&gt;"RCR")*(B49:N49&lt;&gt;"AM")*(B49:N49&lt;&gt;"CM")
))</f>
        <v>1.708333333333333</v>
      </c>
      <c r="R51" s="38"/>
      <c r="S51" s="45"/>
      <c r="T51" s="39">
        <v>0.66666666666666663</v>
      </c>
      <c r="U51" s="45"/>
      <c r="V51" s="15"/>
      <c r="W51" s="16">
        <v>0.91666666666666663</v>
      </c>
      <c r="X51" s="39"/>
      <c r="Y51" s="79">
        <v>0.83333333333333337</v>
      </c>
      <c r="Z51" s="114"/>
      <c r="AA51" s="115"/>
      <c r="AB51" s="116"/>
      <c r="AC51" s="117"/>
      <c r="AD51" s="118"/>
      <c r="AE51" s="118"/>
      <c r="AF51" s="37">
        <f t="shared" ref="AF51" si="29">SUMPRODUCT((MOD(COLUMN(R49:AD49),2)=0)*(S51:AE51-S50:AE50)*(
(S49:AE49="")*(R49:AD49&lt;&gt;"CP")*(R49:AD49&lt;&gt;"RCR")*(R49:AD49&lt;&gt;"AM")*(R49:AD49&lt;&gt;"CM")
+(S49:AE49&lt;&gt;"")*(S49:AE49&lt;&gt;"CP")*(S49:AE49&lt;&gt;"RCR")*(S49:AE49&lt;&gt;"AM")*(S49:AE49&lt;&gt;"CM")
))
+SUMPRODUCT((MOD(COLUMN(R49:AD49),2)=0)*(R51:AD51-R50:AD50)*(
(S49:AE49="")*(R49:AD49&lt;&gt;"CP")*(R49:AD49&lt;&gt;"RCR")*(R49:AD49&lt;&gt;"AM")*(R49:AD49&lt;&gt;"CM")
))</f>
        <v>0.95833333333333326</v>
      </c>
    </row>
    <row r="52" spans="1:32" s="9" customFormat="1" ht="15" customHeight="1">
      <c r="A52" s="240" t="s">
        <v>29</v>
      </c>
      <c r="B52" s="243" t="s">
        <v>8</v>
      </c>
      <c r="C52" s="235"/>
      <c r="D52" s="234" t="s">
        <v>10</v>
      </c>
      <c r="E52" s="235"/>
      <c r="F52" s="234" t="s">
        <v>30</v>
      </c>
      <c r="G52" s="235"/>
      <c r="H52" s="234"/>
      <c r="I52" s="235"/>
      <c r="J52" s="234"/>
      <c r="K52" s="235"/>
      <c r="L52" s="234"/>
      <c r="M52" s="235"/>
      <c r="N52" s="234"/>
      <c r="O52" s="239"/>
      <c r="P52" s="8"/>
      <c r="R52" s="243"/>
      <c r="S52" s="235"/>
      <c r="T52" s="234"/>
      <c r="U52" s="235"/>
      <c r="V52" s="234"/>
      <c r="W52" s="235"/>
      <c r="X52" s="234"/>
      <c r="Y52" s="235"/>
      <c r="Z52" s="234"/>
      <c r="AA52" s="235"/>
      <c r="AB52" s="234"/>
      <c r="AC52" s="235"/>
      <c r="AD52" s="234"/>
      <c r="AE52" s="239"/>
      <c r="AF52" s="8"/>
    </row>
    <row r="53" spans="1:32" s="60" customFormat="1" ht="13" customHeight="1">
      <c r="A53" s="241"/>
      <c r="B53" s="10"/>
      <c r="C53" s="12"/>
      <c r="D53" s="18"/>
      <c r="E53" s="11">
        <v>0.58333333333333337</v>
      </c>
      <c r="F53" s="15">
        <v>0.375</v>
      </c>
      <c r="G53" s="16"/>
      <c r="H53" s="109"/>
      <c r="I53" s="110"/>
      <c r="J53" s="109"/>
      <c r="K53" s="110"/>
      <c r="L53" s="109"/>
      <c r="M53" s="110"/>
      <c r="N53" s="109"/>
      <c r="O53" s="110"/>
      <c r="P53" s="20" t="s">
        <v>12</v>
      </c>
      <c r="R53" s="109"/>
      <c r="S53" s="110"/>
      <c r="T53" s="109"/>
      <c r="U53" s="110"/>
      <c r="V53" s="109"/>
      <c r="W53" s="110"/>
      <c r="X53" s="109"/>
      <c r="Y53" s="110"/>
      <c r="Z53" s="109"/>
      <c r="AA53" s="110"/>
      <c r="AB53" s="109"/>
      <c r="AC53" s="110"/>
      <c r="AD53" s="109"/>
      <c r="AE53" s="110"/>
      <c r="AF53" s="20" t="s">
        <v>12</v>
      </c>
    </row>
    <row r="54" spans="1:32" s="60" customFormat="1" ht="13" customHeight="1" thickBot="1">
      <c r="A54" s="242"/>
      <c r="B54" s="38"/>
      <c r="C54" s="39"/>
      <c r="D54" s="44"/>
      <c r="E54" s="45">
        <v>0.91666666666666663</v>
      </c>
      <c r="F54" s="39">
        <v>0.70833333333333337</v>
      </c>
      <c r="G54" s="45"/>
      <c r="H54" s="114"/>
      <c r="I54" s="115"/>
      <c r="J54" s="114"/>
      <c r="K54" s="115"/>
      <c r="L54" s="114"/>
      <c r="M54" s="115"/>
      <c r="N54" s="114"/>
      <c r="O54" s="115"/>
      <c r="P54" s="37">
        <f t="shared" ref="P54" si="30">SUMPRODUCT((MOD(COLUMN(B52:N52),2)=0)*(C54:O54-C53:O53)*(
(C52:O52="")*(B52:N52&lt;&gt;"CP")*(B52:N52&lt;&gt;"RCR")*(B52:N52&lt;&gt;"AM")*(B52:N52&lt;&gt;"CM")
+(C52:O52&lt;&gt;"")*(C52:O52&lt;&gt;"CP")*(C52:O52&lt;&gt;"RCR")*(C52:O52&lt;&gt;"AM")*(C52:O52&lt;&gt;"CM")
))
+SUMPRODUCT((MOD(COLUMN(B52:N52),2)=0)*(B54:N54-B53:N53)*(
(C52:O52="")*(B52:N52&lt;&gt;"CP")*(B52:N52&lt;&gt;"RCR")*(B52:N52&lt;&gt;"AM")*(B52:N52&lt;&gt;"CM")
))</f>
        <v>0.66666666666666663</v>
      </c>
      <c r="R54" s="114"/>
      <c r="S54" s="115"/>
      <c r="T54" s="114"/>
      <c r="U54" s="115"/>
      <c r="V54" s="114"/>
      <c r="W54" s="115"/>
      <c r="X54" s="114"/>
      <c r="Y54" s="115"/>
      <c r="Z54" s="114"/>
      <c r="AA54" s="115"/>
      <c r="AB54" s="114"/>
      <c r="AC54" s="115"/>
      <c r="AD54" s="114"/>
      <c r="AE54" s="115"/>
      <c r="AF54" s="37">
        <f t="shared" ref="AF54" si="31">SUMPRODUCT((MOD(COLUMN(R52:AD52),2)=0)*(S54:AE54-S53:AE53)*(
(S52:AE52="")*(R52:AD52&lt;&gt;"CP")*(R52:AD52&lt;&gt;"RCR")*(R52:AD52&lt;&gt;"AM")*(R52:AD52&lt;&gt;"CM")
+(S52:AE52&lt;&gt;"")*(S52:AE52&lt;&gt;"CP")*(S52:AE52&lt;&gt;"RCR")*(S52:AE52&lt;&gt;"AM")*(S52:AE52&lt;&gt;"CM")
))
+SUMPRODUCT((MOD(COLUMN(R52:AD52),2)=0)*(R54:AD54-R53:AD53)*(
(S52:AE52="")*(R52:AD52&lt;&gt;"CP")*(R52:AD52&lt;&gt;"RCR")*(R52:AD52&lt;&gt;"AM")*(R52:AD52&lt;&gt;"CM")
))</f>
        <v>0</v>
      </c>
    </row>
    <row r="55" spans="1:32" s="9" customFormat="1" ht="15" customHeight="1">
      <c r="A55" s="177"/>
      <c r="B55" s="231"/>
      <c r="C55" s="232"/>
      <c r="D55" s="229"/>
      <c r="E55" s="232"/>
      <c r="F55" s="229"/>
      <c r="G55" s="232"/>
      <c r="H55" s="229"/>
      <c r="I55" s="232"/>
      <c r="J55" s="229"/>
      <c r="K55" s="232"/>
      <c r="L55" s="229"/>
      <c r="M55" s="232"/>
      <c r="N55" s="229"/>
      <c r="O55" s="230"/>
      <c r="P55" s="8"/>
      <c r="R55" s="231"/>
      <c r="S55" s="232"/>
      <c r="T55" s="229"/>
      <c r="U55" s="232"/>
      <c r="V55" s="229"/>
      <c r="W55" s="232"/>
      <c r="X55" s="229"/>
      <c r="Y55" s="232"/>
      <c r="Z55" s="229"/>
      <c r="AA55" s="232"/>
      <c r="AB55" s="229"/>
      <c r="AC55" s="232"/>
      <c r="AD55" s="229"/>
      <c r="AE55" s="230"/>
      <c r="AF55" s="8"/>
    </row>
    <row r="56" spans="1:32" s="60" customFormat="1" ht="13" customHeight="1">
      <c r="A56" s="178"/>
      <c r="B56" s="119"/>
      <c r="C56" s="120"/>
      <c r="D56" s="121"/>
      <c r="E56" s="120"/>
      <c r="F56" s="121"/>
      <c r="G56" s="120"/>
      <c r="H56" s="121"/>
      <c r="I56" s="120"/>
      <c r="J56" s="121"/>
      <c r="K56" s="120"/>
      <c r="L56" s="109"/>
      <c r="M56" s="110"/>
      <c r="N56" s="109"/>
      <c r="O56" s="122"/>
      <c r="P56" s="20" t="s">
        <v>12</v>
      </c>
      <c r="R56" s="119"/>
      <c r="S56" s="120"/>
      <c r="T56" s="121"/>
      <c r="U56" s="120"/>
      <c r="V56" s="121"/>
      <c r="W56" s="120"/>
      <c r="X56" s="121"/>
      <c r="Y56" s="120"/>
      <c r="Z56" s="121"/>
      <c r="AA56" s="120"/>
      <c r="AB56" s="109"/>
      <c r="AC56" s="110"/>
      <c r="AD56" s="109"/>
      <c r="AE56" s="122"/>
      <c r="AF56" s="20" t="s">
        <v>12</v>
      </c>
    </row>
    <row r="57" spans="1:32" s="60" customFormat="1" ht="13" customHeight="1" thickBot="1">
      <c r="A57" s="188"/>
      <c r="B57" s="123"/>
      <c r="C57" s="124"/>
      <c r="D57" s="125"/>
      <c r="E57" s="124"/>
      <c r="F57" s="125"/>
      <c r="G57" s="124"/>
      <c r="H57" s="125"/>
      <c r="I57" s="124"/>
      <c r="J57" s="125"/>
      <c r="K57" s="124"/>
      <c r="L57" s="114"/>
      <c r="M57" s="115"/>
      <c r="N57" s="114"/>
      <c r="O57" s="126"/>
      <c r="P57" s="37">
        <f>SUMPRODUCT((MOD(COLUMN(B55:N55),2)=0)*(C57:O57-C56:O56)*(
(C55:O55="")*(B55:N55&lt;&gt;"CP")*(B55:N55&lt;&gt;"RCR")*(B55:N55&lt;&gt;"AM")*(B55:N55&lt;&gt;"CM")
+(C55:O55&lt;&gt;"")*(C55:O55&lt;&gt;"CP")*(C55:O55&lt;&gt;"RCR")*(C55:O55&lt;&gt;"AM")*(C55:O55&lt;&gt;"CM")
))
+SUMPRODUCT((MOD(COLUMN(B55:N55),2)=0)*(B57:N57-B56:N56)*(
(C55:O55="")*(B55:N55&lt;&gt;"CP")*(B55:N55&lt;&gt;"RCR")*(B55:N55&lt;&gt;"AM")*(B55:N55&lt;&gt;"CM")
))</f>
        <v>0</v>
      </c>
      <c r="R57" s="123"/>
      <c r="S57" s="124"/>
      <c r="T57" s="125"/>
      <c r="U57" s="124"/>
      <c r="V57" s="125"/>
      <c r="W57" s="124"/>
      <c r="X57" s="125"/>
      <c r="Y57" s="124"/>
      <c r="Z57" s="125"/>
      <c r="AA57" s="124"/>
      <c r="AB57" s="114"/>
      <c r="AC57" s="115"/>
      <c r="AD57" s="114"/>
      <c r="AE57" s="126"/>
      <c r="AF57" s="37">
        <f>SUMPRODUCT((MOD(COLUMN(R55:AD55),2)=0)*(S57:AE57-S56:AE56)*(
(S55:AE55="")*(R55:AD55&lt;&gt;"CP")*(R55:AD55&lt;&gt;"RCR")*(R55:AD55&lt;&gt;"AM")*(R55:AD55&lt;&gt;"CM")
+(S55:AE55&lt;&gt;"")*(S55:AE55&lt;&gt;"CP")*(S55:AE55&lt;&gt;"RCR")*(S55:AE55&lt;&gt;"AM")*(S55:AE55&lt;&gt;"CM")
))
+SUMPRODUCT((MOD(COLUMN(R55:AD55),2)=0)*(R57:AD57-R56:AD56)*(
(S55:AE55="")*(R55:AD55&lt;&gt;"CP")*(R55:AD55&lt;&gt;"RCR")*(R55:AD55&lt;&gt;"AM")*(R55:AD55&lt;&gt;"CM")
))</f>
        <v>0</v>
      </c>
    </row>
    <row r="58" spans="1:32" s="129" customFormat="1" ht="9.75" customHeight="1">
      <c r="A58" s="139" t="s">
        <v>31</v>
      </c>
      <c r="B58" s="127">
        <f>SUMPRODUCT((MOD(ROW(B4:B55),3)=1)*((B4:B55&lt;&gt;"CP")*(B4:B55&lt;&gt;"RCR")*(B4:B55&lt;&gt;"AM")*(B4:B55&lt;&gt;"CM"))*((B5:B56=7/24) + (B5:B56=8/24)))</f>
        <v>4</v>
      </c>
      <c r="C58" s="127"/>
      <c r="D58" s="127">
        <f t="shared" ref="D58:O58" si="32">SUMPRODUCT((MOD(ROW(D4:D55),3)=1)*((D4:D55&lt;&gt;"CP")*(D4:D55&lt;&gt;"RCR")*(D4:D55&lt;&gt;"AM")*(D4:D55&lt;&gt;"CM"))*((D5:D56=7/24) + (D5:D56=8/24)))</f>
        <v>3</v>
      </c>
      <c r="E58" s="127"/>
      <c r="F58" s="127">
        <f t="shared" ref="F58:O58" si="33">SUMPRODUCT((MOD(ROW(F4:F55),3)=1)*((F4:F55&lt;&gt;"CP")*(F4:F55&lt;&gt;"RCR")*(F4:F55&lt;&gt;"AM")*(F4:F55&lt;&gt;"CM"))*((F5:F56=7/24) + (F5:F56=8/24)))</f>
        <v>3</v>
      </c>
      <c r="G58" s="127"/>
      <c r="H58" s="127">
        <f t="shared" ref="H58:O58" si="34">SUMPRODUCT((MOD(ROW(H4:H55),3)=1)*((H4:H55&lt;&gt;"CP")*(H4:H55&lt;&gt;"RCR")*(H4:H55&lt;&gt;"AM")*(H4:H55&lt;&gt;"CM"))*((H5:H56=7/24) + (H5:H56=8/24)))</f>
        <v>3</v>
      </c>
      <c r="I58" s="127"/>
      <c r="J58" s="127">
        <f t="shared" ref="J58:O58" si="35">SUMPRODUCT((MOD(ROW(J4:J55),3)=1)*((J4:J55&lt;&gt;"CP")*(J4:J55&lt;&gt;"RCR")*(J4:J55&lt;&gt;"AM")*(J4:J55&lt;&gt;"CM"))*((J5:J56=7/24) + (J5:J56=8/24)))</f>
        <v>4</v>
      </c>
      <c r="K58" s="127"/>
      <c r="L58" s="127">
        <f t="shared" ref="L58:O58" si="36">SUMPRODUCT((MOD(ROW(L4:L55),3)=1)*((L4:L55&lt;&gt;"CP")*(L4:L55&lt;&gt;"RCR")*(L4:L55&lt;&gt;"AM")*(L4:L55&lt;&gt;"CM"))*((L5:L56=7/24) + (L5:L56=8/24)))</f>
        <v>2</v>
      </c>
      <c r="M58" s="127"/>
      <c r="N58" s="127">
        <f t="shared" ref="N58:O58" si="37">SUMPRODUCT((MOD(ROW(N4:N55),3)=1)*((N4:N55&lt;&gt;"CP")*(N4:N55&lt;&gt;"RCR")*(N4:N55&lt;&gt;"AM")*(N4:N55&lt;&gt;"CM"))*((N5:N56=7/24) + (N5:N56=8/24)))</f>
        <v>2</v>
      </c>
      <c r="O58" s="127"/>
      <c r="P58" s="128"/>
      <c r="R58" s="127">
        <f>SUMPRODUCT((MOD(ROW(R4:R55),3)=1)*((R4:R55&lt;&gt;"CP")*(R4:R55&lt;&gt;"RCR")*(R4:R55&lt;&gt;"AM")*(R4:R55&lt;&gt;"CM"))*((R5:R56=7/24) + (R5:R56=8/24)))</f>
        <v>3</v>
      </c>
      <c r="S58" s="127"/>
      <c r="T58" s="127">
        <f t="shared" ref="T58:AE58" si="38">SUMPRODUCT((MOD(ROW(T4:T55),3)=1)*((T4:T55&lt;&gt;"CP")*(T4:T55&lt;&gt;"RCR")*(T4:T55&lt;&gt;"AM")*(T4:T55&lt;&gt;"CM"))*((T5:T56=7/24) + (T5:T56=8/24)))</f>
        <v>4</v>
      </c>
      <c r="U58" s="127"/>
      <c r="V58" s="127">
        <f t="shared" ref="V58:AE58" si="39">SUMPRODUCT((MOD(ROW(V4:V55),3)=1)*((V4:V55&lt;&gt;"CP")*(V4:V55&lt;&gt;"RCR")*(V4:V55&lt;&gt;"AM")*(V4:V55&lt;&gt;"CM"))*((V5:V56=7/24) + (V5:V56=8/24)))</f>
        <v>4</v>
      </c>
      <c r="W58" s="127"/>
      <c r="X58" s="127">
        <f t="shared" ref="X58:AE58" si="40">SUMPRODUCT((MOD(ROW(X4:X55),3)=1)*((X4:X55&lt;&gt;"CP")*(X4:X55&lt;&gt;"RCR")*(X4:X55&lt;&gt;"AM")*(X4:X55&lt;&gt;"CM"))*((X5:X56=7/24) + (X5:X56=8/24)))</f>
        <v>5</v>
      </c>
      <c r="Y58" s="127"/>
      <c r="Z58" s="127">
        <f t="shared" ref="Z58:AE58" si="41">SUMPRODUCT((MOD(ROW(Z4:Z55),3)=1)*((Z4:Z55&lt;&gt;"CP")*(Z4:Z55&lt;&gt;"RCR")*(Z4:Z55&lt;&gt;"AM")*(Z4:Z55&lt;&gt;"CM"))*((Z5:Z56=7/24) + (Z5:Z56=8/24)))</f>
        <v>4</v>
      </c>
      <c r="AA58" s="127"/>
      <c r="AB58" s="127">
        <f t="shared" ref="AB58:AE58" si="42">SUMPRODUCT((MOD(ROW(AB4:AB55),3)=1)*((AB4:AB55&lt;&gt;"CP")*(AB4:AB55&lt;&gt;"RCR")*(AB4:AB55&lt;&gt;"AM")*(AB4:AB55&lt;&gt;"CM"))*((AB5:AB56=7/24) + (AB5:AB56=8/24)))</f>
        <v>2</v>
      </c>
      <c r="AC58" s="127"/>
      <c r="AD58" s="127">
        <f t="shared" ref="AD58:AE58" si="43">SUMPRODUCT((MOD(ROW(AD4:AD55),3)=1)*((AD4:AD55&lt;&gt;"CP")*(AD4:AD55&lt;&gt;"RCR")*(AD4:AD55&lt;&gt;"AM")*(AD4:AD55&lt;&gt;"CM"))*((AD5:AD56=7/24) + (AD5:AD56=8/24)))</f>
        <v>2</v>
      </c>
      <c r="AE58" s="127"/>
      <c r="AF58" s="128"/>
    </row>
    <row r="59" spans="1:32" s="129" customFormat="1" ht="9.75" customHeight="1" thickBot="1">
      <c r="A59" s="140" t="s">
        <v>32</v>
      </c>
      <c r="B59" s="130"/>
      <c r="C59" s="141">
        <f>SUMPRODUCT((MOD(ROW(B4:B55),3)=1)*(
(C4:C55="")*(B4:B55&lt;&gt;"CP")*(B4:B55&lt;&gt;"RCR")*(B4:B55&lt;&gt;"AM")*(B4:B55&lt;&gt;"CM")
+(C4:C55&lt;&gt;"")*(C4:C55&lt;&gt;"CP")*(C4:C55&lt;&gt;"RCR")*(C4:C55&lt;&gt;"AM")*(C4:C55&lt;&gt;"CM")
)*((C6:C57=21/24) + (C6:C57=22/24)))</f>
        <v>3</v>
      </c>
      <c r="D59" s="130"/>
      <c r="E59" s="141">
        <f t="shared" ref="E59" si="44">SUMPRODUCT((MOD(ROW(D4:D55),3)=1)*(
(E4:E55="")*(D4:D55&lt;&gt;"CP")*(D4:D55&lt;&gt;"RCR")*(D4:D55&lt;&gt;"AM")*(D4:D55&lt;&gt;"CM")
+(E4:E55&lt;&gt;"")*(E4:E55&lt;&gt;"CP")*(E4:E55&lt;&gt;"RCR")*(E4:E55&lt;&gt;"AM")*(E4:E55&lt;&gt;"CM")
)*((E6:E57=21/24) + (E6:E57=22/24)))</f>
        <v>3</v>
      </c>
      <c r="F59" s="130"/>
      <c r="G59" s="141">
        <f t="shared" ref="G59" si="45">SUMPRODUCT((MOD(ROW(F4:F55),3)=1)*(
(G4:G55="")*(F4:F55&lt;&gt;"CP")*(F4:F55&lt;&gt;"RCR")*(F4:F55&lt;&gt;"AM")*(F4:F55&lt;&gt;"CM")
+(G4:G55&lt;&gt;"")*(G4:G55&lt;&gt;"CP")*(G4:G55&lt;&gt;"RCR")*(G4:G55&lt;&gt;"AM")*(G4:G55&lt;&gt;"CM")
)*((G6:G57=21/24) + (G6:G57=22/24)))</f>
        <v>2</v>
      </c>
      <c r="H59" s="130"/>
      <c r="I59" s="141">
        <f t="shared" ref="I59" si="46">SUMPRODUCT((MOD(ROW(H4:H55),3)=1)*(
(I4:I55="")*(H4:H55&lt;&gt;"CP")*(H4:H55&lt;&gt;"RCR")*(H4:H55&lt;&gt;"AM")*(H4:H55&lt;&gt;"CM")
+(I4:I55&lt;&gt;"")*(I4:I55&lt;&gt;"CP")*(I4:I55&lt;&gt;"RCR")*(I4:I55&lt;&gt;"AM")*(I4:I55&lt;&gt;"CM")
)*((I6:I57=21/24) + (I6:I57=22/24)))</f>
        <v>2</v>
      </c>
      <c r="J59" s="130"/>
      <c r="K59" s="141">
        <f t="shared" ref="K59" si="47">SUMPRODUCT((MOD(ROW(J4:J55),3)=1)*(
(K4:K55="")*(J4:J55&lt;&gt;"CP")*(J4:J55&lt;&gt;"RCR")*(J4:J55&lt;&gt;"AM")*(J4:J55&lt;&gt;"CM")
+(K4:K55&lt;&gt;"")*(K4:K55&lt;&gt;"CP")*(K4:K55&lt;&gt;"RCR")*(K4:K55&lt;&gt;"AM")*(K4:K55&lt;&gt;"CM")
)*((K6:K57=21/24) + (K6:K57=22/24)))</f>
        <v>2</v>
      </c>
      <c r="L59" s="130"/>
      <c r="M59" s="141">
        <f t="shared" ref="M59" si="48">SUMPRODUCT((MOD(ROW(L4:L55),3)=1)*(
(M4:M55="")*(L4:L55&lt;&gt;"CP")*(L4:L55&lt;&gt;"RCR")*(L4:L55&lt;&gt;"AM")*(L4:L55&lt;&gt;"CM")
+(M4:M55&lt;&gt;"")*(M4:M55&lt;&gt;"CP")*(M4:M55&lt;&gt;"RCR")*(M4:M55&lt;&gt;"AM")*(M4:M55&lt;&gt;"CM")
)*((M6:M57=21/24) + (M6:M57=22/24)))</f>
        <v>2</v>
      </c>
      <c r="N59" s="130"/>
      <c r="O59" s="141">
        <f t="shared" ref="O59" si="49">SUMPRODUCT((MOD(ROW(N4:N55),3)=1)*(
(O4:O55="")*(N4:N55&lt;&gt;"CP")*(N4:N55&lt;&gt;"RCR")*(N4:N55&lt;&gt;"AM")*(N4:N55&lt;&gt;"CM")
+(O4:O55&lt;&gt;"")*(O4:O55&lt;&gt;"CP")*(O4:O55&lt;&gt;"RCR")*(O4:O55&lt;&gt;"AM")*(O4:O55&lt;&gt;"CM")
)*((O6:O57=21/24) + (O6:O57=22/24)))</f>
        <v>2</v>
      </c>
      <c r="P59" s="130"/>
      <c r="R59" s="130"/>
      <c r="S59" s="141">
        <f>SUMPRODUCT((MOD(ROW(R4:R55),3)=1)*(
(S4:S55="")*(R4:R55&lt;&gt;"CP")*(R4:R55&lt;&gt;"RCR")*(R4:R55&lt;&gt;"AM")*(R4:R55&lt;&gt;"CM")
+(S4:S55&lt;&gt;"")*(S4:S55&lt;&gt;"CP")*(S4:S55&lt;&gt;"RCR")*(S4:S55&lt;&gt;"AM")*(S4:S55&lt;&gt;"CM")
)*((S6:S57=21/24) + (S6:S57=22/24)))</f>
        <v>3</v>
      </c>
      <c r="T59" s="130"/>
      <c r="U59" s="141">
        <f t="shared" ref="U59:AE59" si="50">SUMPRODUCT((MOD(ROW(T4:T55),3)=1)*(
(U4:U55="")*(T4:T55&lt;&gt;"CP")*(T4:T55&lt;&gt;"RCR")*(T4:T55&lt;&gt;"AM")*(T4:T55&lt;&gt;"CM")
+(U4:U55&lt;&gt;"")*(U4:U55&lt;&gt;"CP")*(U4:U55&lt;&gt;"RCR")*(U4:U55&lt;&gt;"AM")*(U4:U55&lt;&gt;"CM")
)*((U6:U57=21/24) + (U6:U57=22/24)))</f>
        <v>3</v>
      </c>
      <c r="V59" s="130"/>
      <c r="W59" s="141">
        <f t="shared" ref="W59:AE59" si="51">SUMPRODUCT((MOD(ROW(V4:V55),3)=1)*(
(W4:W55="")*(V4:V55&lt;&gt;"CP")*(V4:V55&lt;&gt;"RCR")*(V4:V55&lt;&gt;"AM")*(V4:V55&lt;&gt;"CM")
+(W4:W55&lt;&gt;"")*(W4:W55&lt;&gt;"CP")*(W4:W55&lt;&gt;"RCR")*(W4:W55&lt;&gt;"AM")*(W4:W55&lt;&gt;"CM")
)*((W6:W57=21/24) + (W6:W57=22/24)))</f>
        <v>3</v>
      </c>
      <c r="X59" s="130"/>
      <c r="Y59" s="141">
        <f t="shared" ref="Y59:AE59" si="52">SUMPRODUCT((MOD(ROW(X4:X55),3)=1)*(
(Y4:Y55="")*(X4:X55&lt;&gt;"CP")*(X4:X55&lt;&gt;"RCR")*(X4:X55&lt;&gt;"AM")*(X4:X55&lt;&gt;"CM")
+(Y4:Y55&lt;&gt;"")*(Y4:Y55&lt;&gt;"CP")*(Y4:Y55&lt;&gt;"RCR")*(Y4:Y55&lt;&gt;"AM")*(Y4:Y55&lt;&gt;"CM")
)*((Y6:Y57=21/24) + (Y6:Y57=22/24)))</f>
        <v>4</v>
      </c>
      <c r="Z59" s="130"/>
      <c r="AA59" s="141">
        <f t="shared" ref="AA59:AE59" si="53">SUMPRODUCT((MOD(ROW(Z4:Z55),3)=1)*(
(AA4:AA55="")*(Z4:Z55&lt;&gt;"CP")*(Z4:Z55&lt;&gt;"RCR")*(Z4:Z55&lt;&gt;"AM")*(Z4:Z55&lt;&gt;"CM")
+(AA4:AA55&lt;&gt;"")*(AA4:AA55&lt;&gt;"CP")*(AA4:AA55&lt;&gt;"RCR")*(AA4:AA55&lt;&gt;"AM")*(AA4:AA55&lt;&gt;"CM")
)*((AA6:AA57=21/24) + (AA6:AA57=22/24)))</f>
        <v>4</v>
      </c>
      <c r="AB59" s="130"/>
      <c r="AC59" s="141">
        <f t="shared" ref="AC59:AE59" si="54">SUMPRODUCT((MOD(ROW(AB4:AB55),3)=1)*(
(AC4:AC55="")*(AB4:AB55&lt;&gt;"CP")*(AB4:AB55&lt;&gt;"RCR")*(AB4:AB55&lt;&gt;"AM")*(AB4:AB55&lt;&gt;"CM")
+(AC4:AC55&lt;&gt;"")*(AC4:AC55&lt;&gt;"CP")*(AC4:AC55&lt;&gt;"RCR")*(AC4:AC55&lt;&gt;"AM")*(AC4:AC55&lt;&gt;"CM")
)*((AC6:AC57=21/24) + (AC6:AC57=22/24)))</f>
        <v>2</v>
      </c>
      <c r="AD59" s="130"/>
      <c r="AE59" s="141">
        <f t="shared" ref="AE59" si="55">SUMPRODUCT((MOD(ROW(AD4:AD55),3)=1)*(
(AE4:AE55="")*(AD4:AD55&lt;&gt;"CP")*(AD4:AD55&lt;&gt;"RCR")*(AD4:AD55&lt;&gt;"AM")*(AD4:AD55&lt;&gt;"CM")
+(AE4:AE55&lt;&gt;"")*(AE4:AE55&lt;&gt;"CP")*(AE4:AE55&lt;&gt;"RCR")*(AE4:AE55&lt;&gt;"AM")*(AE4:AE55&lt;&gt;"CM")
)*((AE6:AE57=21/24) + (AE6:AE57=22/24)))</f>
        <v>2</v>
      </c>
      <c r="AF59" s="130"/>
    </row>
    <row r="60" spans="1:32">
      <c r="A60">
        <f>COUNTA(A4:A57)</f>
        <v>17</v>
      </c>
    </row>
    <row r="61" spans="1:32">
      <c r="A61" s="131"/>
      <c r="B61" s="244" t="s">
        <v>33</v>
      </c>
      <c r="C61" s="245"/>
      <c r="D61" s="245"/>
      <c r="E61" s="245"/>
      <c r="F61" s="245"/>
      <c r="G61" s="245"/>
      <c r="H61" s="246"/>
      <c r="J61" s="132"/>
      <c r="K61" s="247" t="s">
        <v>34</v>
      </c>
      <c r="L61" s="248"/>
      <c r="M61" s="248"/>
      <c r="N61" s="133"/>
      <c r="O61" s="134"/>
      <c r="P61" s="135" t="s">
        <v>35</v>
      </c>
      <c r="R61" s="133"/>
      <c r="T61" s="136"/>
      <c r="U61" s="135" t="s">
        <v>36</v>
      </c>
      <c r="V61" s="133"/>
      <c r="X61" s="137"/>
      <c r="Y61" s="138" t="s">
        <v>37</v>
      </c>
      <c r="Z61" s="138"/>
      <c r="AF61" s="135"/>
    </row>
    <row r="66" spans="17:17">
      <c r="Q66"/>
    </row>
  </sheetData>
  <mergeCells count="301">
    <mergeCell ref="B61:H61"/>
    <mergeCell ref="K61:M61"/>
    <mergeCell ref="L55:M55"/>
    <mergeCell ref="N55:O55"/>
    <mergeCell ref="R55:S55"/>
    <mergeCell ref="T55:U55"/>
    <mergeCell ref="V55:W55"/>
    <mergeCell ref="X55:Y55"/>
    <mergeCell ref="Z55:AA55"/>
    <mergeCell ref="AB55:AC55"/>
    <mergeCell ref="AD55:AE55"/>
    <mergeCell ref="A55:A57"/>
    <mergeCell ref="B55:C55"/>
    <mergeCell ref="D55:E55"/>
    <mergeCell ref="F55:G55"/>
    <mergeCell ref="H55:I55"/>
    <mergeCell ref="J55:K55"/>
    <mergeCell ref="Z52:AA52"/>
    <mergeCell ref="AB52:AC52"/>
    <mergeCell ref="AD52:AE52"/>
    <mergeCell ref="L52:M52"/>
    <mergeCell ref="N52:O52"/>
    <mergeCell ref="R52:S52"/>
    <mergeCell ref="T52:U52"/>
    <mergeCell ref="V52:W52"/>
    <mergeCell ref="X52:Y52"/>
    <mergeCell ref="A52:A54"/>
    <mergeCell ref="B52:C52"/>
    <mergeCell ref="D52:E52"/>
    <mergeCell ref="F52:G52"/>
    <mergeCell ref="H52:I52"/>
    <mergeCell ref="J52:K52"/>
    <mergeCell ref="AB49:AC49"/>
    <mergeCell ref="AD49:AE49"/>
    <mergeCell ref="N49:O49"/>
    <mergeCell ref="R49:S49"/>
    <mergeCell ref="T49:U49"/>
    <mergeCell ref="V49:W49"/>
    <mergeCell ref="X49:Y49"/>
    <mergeCell ref="Z49:AA49"/>
    <mergeCell ref="A49:A51"/>
    <mergeCell ref="B49:C49"/>
    <mergeCell ref="D49:E49"/>
    <mergeCell ref="F49:G49"/>
    <mergeCell ref="H49:I49"/>
    <mergeCell ref="J49:K49"/>
    <mergeCell ref="L49:M49"/>
    <mergeCell ref="T46:U46"/>
    <mergeCell ref="V46:W46"/>
    <mergeCell ref="X46:Y46"/>
    <mergeCell ref="Z46:AA46"/>
    <mergeCell ref="AB46:AC46"/>
    <mergeCell ref="AD46:AE46"/>
    <mergeCell ref="X43:Y43"/>
    <mergeCell ref="Z43:AA43"/>
    <mergeCell ref="AB43:AC43"/>
    <mergeCell ref="T43:U43"/>
    <mergeCell ref="V43:W43"/>
    <mergeCell ref="A46:A48"/>
    <mergeCell ref="B46:C46"/>
    <mergeCell ref="D46:E46"/>
    <mergeCell ref="F46:G46"/>
    <mergeCell ref="H46:I46"/>
    <mergeCell ref="J46:K46"/>
    <mergeCell ref="L46:M46"/>
    <mergeCell ref="N46:O46"/>
    <mergeCell ref="R46:S46"/>
    <mergeCell ref="A43:A45"/>
    <mergeCell ref="B43:C43"/>
    <mergeCell ref="D43:E43"/>
    <mergeCell ref="F43:G43"/>
    <mergeCell ref="H43:I43"/>
    <mergeCell ref="X40:Y40"/>
    <mergeCell ref="Z40:AA40"/>
    <mergeCell ref="AB40:AC40"/>
    <mergeCell ref="AD40:AE40"/>
    <mergeCell ref="J40:K40"/>
    <mergeCell ref="L40:M40"/>
    <mergeCell ref="AD43:AE43"/>
    <mergeCell ref="J43:K43"/>
    <mergeCell ref="L43:M43"/>
    <mergeCell ref="N43:O43"/>
    <mergeCell ref="R43:S43"/>
    <mergeCell ref="V40:W40"/>
    <mergeCell ref="A40:A42"/>
    <mergeCell ref="B40:C40"/>
    <mergeCell ref="D40:E40"/>
    <mergeCell ref="F40:G40"/>
    <mergeCell ref="H40:I40"/>
    <mergeCell ref="AB37:AC37"/>
    <mergeCell ref="AD37:AE37"/>
    <mergeCell ref="N37:O37"/>
    <mergeCell ref="R37:S37"/>
    <mergeCell ref="T37:U37"/>
    <mergeCell ref="V37:W37"/>
    <mergeCell ref="X37:Y37"/>
    <mergeCell ref="Z37:AA37"/>
    <mergeCell ref="N40:O40"/>
    <mergeCell ref="R40:S40"/>
    <mergeCell ref="T40:U40"/>
    <mergeCell ref="A37:A39"/>
    <mergeCell ref="B37:C37"/>
    <mergeCell ref="D37:E37"/>
    <mergeCell ref="F37:G37"/>
    <mergeCell ref="H37:I37"/>
    <mergeCell ref="J37:K37"/>
    <mergeCell ref="L37:M37"/>
    <mergeCell ref="T34:U34"/>
    <mergeCell ref="V34:W34"/>
    <mergeCell ref="X34:Y34"/>
    <mergeCell ref="Z34:AA34"/>
    <mergeCell ref="AB34:AC34"/>
    <mergeCell ref="AD34:AE34"/>
    <mergeCell ref="A34:A36"/>
    <mergeCell ref="B34:C34"/>
    <mergeCell ref="D34:E34"/>
    <mergeCell ref="F34:G34"/>
    <mergeCell ref="H34:I34"/>
    <mergeCell ref="J34:K34"/>
    <mergeCell ref="L34:M34"/>
    <mergeCell ref="N34:O34"/>
    <mergeCell ref="R34:S34"/>
    <mergeCell ref="X31:Y31"/>
    <mergeCell ref="Z31:AA31"/>
    <mergeCell ref="AB31:AC31"/>
    <mergeCell ref="AD31:AE31"/>
    <mergeCell ref="J31:K31"/>
    <mergeCell ref="L31:M31"/>
    <mergeCell ref="N31:O31"/>
    <mergeCell ref="R31:S31"/>
    <mergeCell ref="T31:U31"/>
    <mergeCell ref="V31:W31"/>
    <mergeCell ref="A31:A33"/>
    <mergeCell ref="B31:C31"/>
    <mergeCell ref="D31:E31"/>
    <mergeCell ref="F31:G31"/>
    <mergeCell ref="H31:I31"/>
    <mergeCell ref="AB28:AC28"/>
    <mergeCell ref="AD28:AE28"/>
    <mergeCell ref="N28:O28"/>
    <mergeCell ref="R28:S28"/>
    <mergeCell ref="T28:U28"/>
    <mergeCell ref="V28:W28"/>
    <mergeCell ref="X28:Y28"/>
    <mergeCell ref="Z28:AA28"/>
    <mergeCell ref="A28:A30"/>
    <mergeCell ref="B28:C28"/>
    <mergeCell ref="D28:E28"/>
    <mergeCell ref="F28:G28"/>
    <mergeCell ref="H28:I28"/>
    <mergeCell ref="J28:K28"/>
    <mergeCell ref="L28:M28"/>
    <mergeCell ref="T25:U25"/>
    <mergeCell ref="V25:W25"/>
    <mergeCell ref="X25:Y25"/>
    <mergeCell ref="Z25:AA25"/>
    <mergeCell ref="AB25:AC25"/>
    <mergeCell ref="AD25:AE25"/>
    <mergeCell ref="X22:Y22"/>
    <mergeCell ref="Z22:AA22"/>
    <mergeCell ref="AB22:AC22"/>
    <mergeCell ref="A25:A27"/>
    <mergeCell ref="B25:C25"/>
    <mergeCell ref="D25:E25"/>
    <mergeCell ref="F25:G25"/>
    <mergeCell ref="H25:I25"/>
    <mergeCell ref="J25:K25"/>
    <mergeCell ref="L25:M25"/>
    <mergeCell ref="N25:O25"/>
    <mergeCell ref="R25:S25"/>
    <mergeCell ref="AD22:AE22"/>
    <mergeCell ref="J22:K22"/>
    <mergeCell ref="L22:M22"/>
    <mergeCell ref="N22:O22"/>
    <mergeCell ref="R22:S22"/>
    <mergeCell ref="T22:U22"/>
    <mergeCell ref="V22:W22"/>
    <mergeCell ref="A22:A24"/>
    <mergeCell ref="B22:C22"/>
    <mergeCell ref="D22:E22"/>
    <mergeCell ref="F22:G22"/>
    <mergeCell ref="H22:I22"/>
    <mergeCell ref="Z19:AA19"/>
    <mergeCell ref="AB19:AC19"/>
    <mergeCell ref="AD19:AE19"/>
    <mergeCell ref="L19:M19"/>
    <mergeCell ref="N19:O19"/>
    <mergeCell ref="R19:S19"/>
    <mergeCell ref="T19:U19"/>
    <mergeCell ref="V19:W19"/>
    <mergeCell ref="X19:Y19"/>
    <mergeCell ref="A19:A21"/>
    <mergeCell ref="B19:C19"/>
    <mergeCell ref="D19:E19"/>
    <mergeCell ref="F19:G19"/>
    <mergeCell ref="H19:I19"/>
    <mergeCell ref="J19:K19"/>
    <mergeCell ref="X16:Y16"/>
    <mergeCell ref="Z16:AA16"/>
    <mergeCell ref="AB16:AC16"/>
    <mergeCell ref="AD16:AE16"/>
    <mergeCell ref="J16:K16"/>
    <mergeCell ref="L16:M16"/>
    <mergeCell ref="N16:O16"/>
    <mergeCell ref="R16:S16"/>
    <mergeCell ref="T16:U16"/>
    <mergeCell ref="V16:W16"/>
    <mergeCell ref="A16:A18"/>
    <mergeCell ref="B16:C16"/>
    <mergeCell ref="D16:E16"/>
    <mergeCell ref="F16:G16"/>
    <mergeCell ref="H16:I16"/>
    <mergeCell ref="Z13:AA13"/>
    <mergeCell ref="AB13:AC13"/>
    <mergeCell ref="AD13:AE13"/>
    <mergeCell ref="L13:M13"/>
    <mergeCell ref="N13:O13"/>
    <mergeCell ref="R13:S13"/>
    <mergeCell ref="T13:U13"/>
    <mergeCell ref="V13:W13"/>
    <mergeCell ref="X13:Y13"/>
    <mergeCell ref="A13:A15"/>
    <mergeCell ref="B13:C13"/>
    <mergeCell ref="D13:E13"/>
    <mergeCell ref="F13:G13"/>
    <mergeCell ref="H13:I13"/>
    <mergeCell ref="J13:K13"/>
    <mergeCell ref="Z10:AA10"/>
    <mergeCell ref="AB10:AC10"/>
    <mergeCell ref="AD10:AE10"/>
    <mergeCell ref="L10:M10"/>
    <mergeCell ref="N10:O10"/>
    <mergeCell ref="R10:S10"/>
    <mergeCell ref="T10:U10"/>
    <mergeCell ref="V10:W10"/>
    <mergeCell ref="X10:Y10"/>
    <mergeCell ref="A10:A12"/>
    <mergeCell ref="B10:C10"/>
    <mergeCell ref="D10:E10"/>
    <mergeCell ref="F10:G10"/>
    <mergeCell ref="H10:I10"/>
    <mergeCell ref="J10:K10"/>
    <mergeCell ref="AD7:AE7"/>
    <mergeCell ref="R7:S7"/>
    <mergeCell ref="T7:U7"/>
    <mergeCell ref="V7:W7"/>
    <mergeCell ref="X7:Y7"/>
    <mergeCell ref="Z7:AA7"/>
    <mergeCell ref="AB7:AC7"/>
    <mergeCell ref="A7:A9"/>
    <mergeCell ref="B7:C7"/>
    <mergeCell ref="D7:E7"/>
    <mergeCell ref="F7:G7"/>
    <mergeCell ref="H7:I7"/>
    <mergeCell ref="J7:K7"/>
    <mergeCell ref="L7:M7"/>
    <mergeCell ref="N7:O7"/>
    <mergeCell ref="AB4:AC4"/>
    <mergeCell ref="AD4:AE4"/>
    <mergeCell ref="N4:O4"/>
    <mergeCell ref="R4:S4"/>
    <mergeCell ref="T4:U4"/>
    <mergeCell ref="V4:W4"/>
    <mergeCell ref="X4:Y4"/>
    <mergeCell ref="Z4:AA4"/>
    <mergeCell ref="V3:W3"/>
    <mergeCell ref="X3:Y3"/>
    <mergeCell ref="Z3:AA3"/>
    <mergeCell ref="A4:A6"/>
    <mergeCell ref="B4:C4"/>
    <mergeCell ref="D4:E4"/>
    <mergeCell ref="F4:G4"/>
    <mergeCell ref="H4:I4"/>
    <mergeCell ref="L4:M4"/>
    <mergeCell ref="AB3:AC3"/>
    <mergeCell ref="AD3:AE3"/>
    <mergeCell ref="N3:O3"/>
    <mergeCell ref="R3:S3"/>
    <mergeCell ref="T3:U3"/>
    <mergeCell ref="B3:C3"/>
    <mergeCell ref="D3:E3"/>
    <mergeCell ref="F3:G3"/>
    <mergeCell ref="H3:I3"/>
    <mergeCell ref="J3:K3"/>
    <mergeCell ref="L3:M3"/>
    <mergeCell ref="AB2:AC2"/>
    <mergeCell ref="AD2:AE2"/>
    <mergeCell ref="N2:O2"/>
    <mergeCell ref="R2:S2"/>
    <mergeCell ref="T2:U2"/>
    <mergeCell ref="V2:W2"/>
    <mergeCell ref="X2:Y2"/>
    <mergeCell ref="Z2:AA2"/>
    <mergeCell ref="C1:H1"/>
    <mergeCell ref="J1:O1"/>
    <mergeCell ref="B2:C2"/>
    <mergeCell ref="D2:E2"/>
    <mergeCell ref="F2:G2"/>
    <mergeCell ref="H2:I2"/>
    <mergeCell ref="J2:K2"/>
    <mergeCell ref="L2:M2"/>
  </mergeCells>
  <conditionalFormatting sqref="B56:O57">
    <cfRule type="cellIs" dxfId="15" priority="75" stopIfTrue="1" operator="greaterThan">
      <formula>1.83333333333333</formula>
    </cfRule>
  </conditionalFormatting>
  <conditionalFormatting sqref="B56:O57 B55 J55 H55 F55 D55">
    <cfRule type="cellIs" dxfId="14" priority="74" stopIfTrue="1" operator="equal">
      <formula>"RH"</formula>
    </cfRule>
  </conditionalFormatting>
  <conditionalFormatting sqref="B41:O42">
    <cfRule type="cellIs" dxfId="13" priority="73" stopIfTrue="1" operator="greaterThan">
      <formula>1.83333333333333</formula>
    </cfRule>
  </conditionalFormatting>
  <conditionalFormatting sqref="B41:O42 B40:C40">
    <cfRule type="cellIs" dxfId="12" priority="72" stopIfTrue="1" operator="equal">
      <formula>"RH"</formula>
    </cfRule>
  </conditionalFormatting>
  <conditionalFormatting sqref="R56:AE57">
    <cfRule type="cellIs" dxfId="11" priority="71" stopIfTrue="1" operator="greaterThan">
      <formula>1.83333333333333</formula>
    </cfRule>
  </conditionalFormatting>
  <conditionalFormatting sqref="R56:AE57 R55:AA55">
    <cfRule type="cellIs" dxfId="10" priority="70" stopIfTrue="1" operator="equal">
      <formula>"RH"</formula>
    </cfRule>
  </conditionalFormatting>
  <conditionalFormatting sqref="R41:AE42">
    <cfRule type="cellIs" dxfId="9" priority="69" stopIfTrue="1" operator="greaterThan">
      <formula>1.83333333333333</formula>
    </cfRule>
  </conditionalFormatting>
  <conditionalFormatting sqref="R41:AE42 R40:AA40">
    <cfRule type="cellIs" dxfId="8" priority="68" stopIfTrue="1" operator="equal">
      <formula>"RH"</formula>
    </cfRule>
  </conditionalFormatting>
  <conditionalFormatting sqref="B59 P59 D59 F59 H59 J59 L59 N59">
    <cfRule type="cellIs" dxfId="7" priority="55" stopIfTrue="1" operator="equal">
      <formula>1</formula>
    </cfRule>
  </conditionalFormatting>
  <conditionalFormatting sqref="D40:M40">
    <cfRule type="cellIs" dxfId="6" priority="53" stopIfTrue="1" operator="equal">
      <formula>"RH"</formula>
    </cfRule>
  </conditionalFormatting>
  <conditionalFormatting sqref="C59 E59 G59 I59 K59 M59 O59">
    <cfRule type="cellIs" dxfId="5" priority="52" stopIfTrue="1" operator="lessThan">
      <formula>2</formula>
    </cfRule>
  </conditionalFormatting>
  <conditionalFormatting sqref="B58 D58 F58 H58 J58 L58 N58">
    <cfRule type="cellIs" dxfId="4" priority="38" stopIfTrue="1" operator="lessThan">
      <formula>3</formula>
    </cfRule>
  </conditionalFormatting>
  <conditionalFormatting sqref="R59 T59 V59 X59 Z59 AB59 AD59">
    <cfRule type="cellIs" dxfId="3" priority="15" stopIfTrue="1" operator="equal">
      <formula>1</formula>
    </cfRule>
  </conditionalFormatting>
  <conditionalFormatting sqref="S59 U59 W59 Y59 AA59 AC59 AE59">
    <cfRule type="cellIs" dxfId="2" priority="14" stopIfTrue="1" operator="lessThan">
      <formula>2</formula>
    </cfRule>
  </conditionalFormatting>
  <conditionalFormatting sqref="R58 T58 V58 X58 Z58 AB58 AD58">
    <cfRule type="cellIs" dxfId="1" priority="13" stopIfTrue="1" operator="lessThan">
      <formula>3</formula>
    </cfRule>
  </conditionalFormatting>
  <conditionalFormatting sqref="AF59">
    <cfRule type="cellIs" dxfId="0" priority="6" stopIfTrue="1" operator="equal">
      <formula>1</formula>
    </cfRule>
  </conditionalFormatting>
  <printOptions horizontalCentered="1" verticalCentered="1"/>
  <pageMargins left="0.62992125984251968" right="0.23622047244094491" top="0" bottom="0.11811023622047245" header="0.11811023622047245" footer="0"/>
  <pageSetup paperSize="9" scale="67" fitToWidth="2" fitToHeight="2" orientation="landscape" r:id="rId1"/>
  <headerFooter>
    <oddHeader xml:space="preserve">&amp;L&amp;"Times New Roman,Gras"&amp;20&amp;UPôle Hébergements et Services&amp;C&amp;"Times New Roman,Gras italique"&amp;20PLANNING EDUCATIF&amp;R&amp;"Calibri(Corps),Gras italique"&amp;16FOYER DE VIE "LES SOURCES"
</oddHeader>
    <oddFooter>&amp;RJMD&amp;D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AfficheDlgPresence">
                <anchor moveWithCells="1" sizeWithCells="1">
                  <from>
                    <xdr:col>0</xdr:col>
                    <xdr:colOff>107950</xdr:colOff>
                    <xdr:row>0</xdr:row>
                    <xdr:rowOff>57150</xdr:rowOff>
                  </from>
                  <to>
                    <xdr:col>0</xdr:col>
                    <xdr:colOff>933450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du 02-09-19 au 29-09-19</vt:lpstr>
      <vt:lpstr>'du 02-09-19 au 29-09-19'!MaxLignePlanning</vt:lpstr>
      <vt:lpstr>'du 02-09-19 au 29-09-19'!Zone_d_impression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Michel</cp:lastModifiedBy>
  <dcterms:created xsi:type="dcterms:W3CDTF">2019-09-08T21:37:17Z</dcterms:created>
  <dcterms:modified xsi:type="dcterms:W3CDTF">2019-09-15T10:54:24Z</dcterms:modified>
</cp:coreProperties>
</file>