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600" yWindow="120" windowWidth="11720" windowHeight="8000"/>
  </bookViews>
  <sheets>
    <sheet name="Filtres Factures" sheetId="9" r:id="rId1"/>
    <sheet name="Base de données Factures" sheetId="10" r:id="rId2"/>
    <sheet name="Explications" sheetId="8" state="hidden" r:id="rId3"/>
    <sheet name="TCD" sheetId="7" state="hidden" r:id="rId4"/>
    <sheet name="Base calcul impayés" sheetId="1" state="hidden" r:id="rId5"/>
    <sheet name="Suivi impayés" sheetId="3" state="hidden" r:id="rId6"/>
    <sheet name="Actions" sheetId="4" state="hidden" r:id="rId7"/>
    <sheet name="Clients" sheetId="2" state="hidden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4" hidden="1">'Base calcul impayés'!$A$1:$I$3</definedName>
    <definedName name="_xlnm._FilterDatabase" localSheetId="1" hidden="1">'Base de données Factures'!$A$1:$AH$4</definedName>
    <definedName name="_xlnm._FilterDatabase" localSheetId="5" hidden="1">'Suivi impayés'!$C$9:$H$12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Factures'!$AL$4:$AS$4</definedName>
    <definedName name="_xlnm.Criteria" localSheetId="0">'Filtres Factures'!$AL$3:$AS$4</definedName>
    <definedName name="_xlnm.Criteria" localSheetId="5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Factures'!$B$10:$AI$10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  <pivotCaches>
    <pivotCache cacheId="0" r:id="rId16"/>
  </pivotCaches>
</workbook>
</file>

<file path=xl/calcChain.xml><?xml version="1.0" encoding="utf-8"?>
<calcChain xmlns="http://schemas.openxmlformats.org/spreadsheetml/2006/main"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Q6" i="9"/>
  <c r="O6" i="9"/>
  <c r="N6" i="9"/>
  <c r="K6" i="9"/>
  <c r="AM4" i="9"/>
  <c r="AL4" i="9"/>
  <c r="C12" i="4" l="1"/>
  <c r="C13" i="4" s="1"/>
  <c r="B2" i="1"/>
</calcChain>
</file>

<file path=xl/sharedStrings.xml><?xml version="1.0" encoding="utf-8"?>
<sst xmlns="http://schemas.openxmlformats.org/spreadsheetml/2006/main" count="326" uniqueCount="178">
  <si>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</si>
  <si>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</si>
  <si>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</si>
  <si>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</si>
  <si>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</si>
  <si>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</si>
  <si>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</si>
  <si>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</si>
  <si>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</si>
  <si>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</si>
  <si>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</si>
  <si>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</si>
  <si>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</si>
  <si>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</si>
  <si>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</si>
  <si>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</si>
  <si>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</si>
  <si>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</si>
  <si>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</si>
  <si>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</si>
  <si>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</si>
  <si>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</si>
  <si>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</si>
  <si>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</si>
  <si>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</si>
  <si>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</si>
  <si>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</si>
  <si>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</si>
  <si>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</si>
  <si>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</si>
  <si>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</si>
  <si>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</si>
  <si>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</si>
  <si>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</si>
  <si>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</si>
  <si>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</si>
  <si>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</si>
  <si>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</si>
  <si>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</si>
  <si>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</si>
  <si>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</si>
  <si>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</si>
  <si>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</si>
  <si>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</si>
  <si>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</si>
  <si>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</si>
  <si>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</si>
  <si>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</si>
  <si>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</si>
  <si>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</si>
  <si>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</si>
  <si>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</si>
  <si>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</si>
  <si>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</si>
  <si>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</si>
  <si>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</si>
  <si>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</si>
  <si>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</si>
  <si>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</si>
  <si>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si 7&gt;date d'échéance&lt;15: Relance 1</t>
  </si>
  <si>
    <t>Relance 1</t>
  </si>
  <si>
    <t>Relance 2</t>
  </si>
  <si>
    <t>si 15&gt;=date d'échéance&lt;22: Relance 2</t>
  </si>
  <si>
    <t>si 22&gt;=date d'échéance&lt;29: Relance 3</t>
  </si>
  <si>
    <t>si date d'échéance&gt;=29: Bloquer client</t>
  </si>
  <si>
    <t>si date d'échéance&lt;=Date du jour;"rien"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</si>
  <si>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</si>
  <si>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</si>
  <si>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</si>
  <si>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</si>
  <si>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</si>
  <si>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</si>
  <si>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</si>
  <si>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</si>
  <si>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</si>
  <si>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</si>
  <si>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</si>
  <si>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</si>
  <si>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</si>
  <si>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</si>
  <si>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</si>
  <si>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</si>
  <si>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</si>
  <si>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</si>
  <si>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</si>
  <si>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</si>
  <si>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</si>
  <si>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</si>
  <si>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</si>
  <si>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</si>
  <si>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</si>
  <si>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</si>
  <si>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</si>
  <si>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</si>
  <si>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</si>
  <si>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</si>
  <si>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</si>
  <si>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</si>
  <si>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</si>
  <si>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</si>
  <si>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</si>
  <si>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</si>
  <si>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</si>
  <si>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</si>
  <si>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</si>
  <si>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</si>
  <si>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</si>
  <si>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</si>
  <si>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</si>
  <si>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</si>
  <si>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</si>
  <si>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</si>
  <si>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</si>
  <si>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</si>
  <si>
    <t>ZONE DE CRITERE</t>
  </si>
  <si>
    <t>Nom Client</t>
  </si>
  <si>
    <t>Type de client</t>
  </si>
  <si>
    <t>Commercial</t>
  </si>
  <si>
    <t>Région</t>
  </si>
  <si>
    <t>Semaine d'éxécution</t>
  </si>
  <si>
    <t>Date début</t>
  </si>
  <si>
    <t>Date Fin</t>
  </si>
  <si>
    <t>Nom client</t>
  </si>
  <si>
    <t>FACTURE</t>
  </si>
  <si>
    <t>CLIENT</t>
  </si>
  <si>
    <t>CHANTIER</t>
  </si>
  <si>
    <t>CHIFFRES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</si>
  <si>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</si>
  <si>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</si>
  <si>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</si>
  <si>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</si>
  <si>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</si>
  <si>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</si>
  <si>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</si>
  <si>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</si>
  <si>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</si>
  <si>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</si>
  <si>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</si>
  <si>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</si>
  <si>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</si>
  <si>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</si>
  <si>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</si>
  <si>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</si>
  <si>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</si>
  <si>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</si>
  <si>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</si>
  <si>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</si>
  <si>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</si>
  <si>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</si>
  <si>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</si>
  <si>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2</t>
  </si>
  <si>
    <t>2,5</t>
  </si>
  <si>
    <t>3</t>
  </si>
  <si>
    <t>3,5</t>
  </si>
  <si>
    <t>Durand</t>
  </si>
  <si>
    <t>1 rue de l'industrie</t>
  </si>
  <si>
    <t>Givet</t>
  </si>
  <si>
    <t>azerty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</si>
  <si>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</si>
  <si>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</si>
  <si>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</si>
  <si>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</si>
  <si>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</si>
  <si>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</si>
  <si>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</si>
  <si>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</si>
  <si>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</si>
  <si>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</si>
  <si>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</si>
  <si>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</si>
  <si>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</si>
  <si>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</si>
  <si>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</si>
  <si>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Poseur</t>
  </si>
  <si>
    <t>N)° sérit</t>
  </si>
  <si>
    <t>P</t>
  </si>
  <si>
    <t>Q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</si>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</sst>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0.00\ \€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vertical="center"/>
    </xf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6" xfId="0" pivotButton="1" applyBorder="1"/>
    <xf numFmtId="0" fontId="0" fillId="0" borderId="7" xfId="0" applyBorder="1"/>
    <xf numFmtId="0" fontId="0" fillId="0" borderId="8" xfId="0" applyBorder="1"/>
    <xf numFmtId="0" fontId="0" fillId="0" borderId="6" xfId="0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4" fontId="0" fillId="0" borderId="11" xfId="0" applyNumberFormat="1" applyBorder="1"/>
    <xf numFmtId="0" fontId="0" fillId="0" borderId="6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8" fillId="7" borderId="15" xfId="0" applyNumberFormat="1" applyFont="1" applyFill="1" applyBorder="1" applyAlignment="1">
      <alignment horizontal="center"/>
    </xf>
    <xf numFmtId="2" fontId="8" fillId="7" borderId="15" xfId="0" applyNumberFormat="1" applyFont="1" applyFill="1" applyBorder="1" applyAlignment="1">
      <alignment horizont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14" fontId="9" fillId="7" borderId="1" xfId="0" applyNumberFormat="1" applyFont="1" applyFill="1" applyBorder="1" applyAlignment="1">
      <alignment horizontal="center" vertical="center" wrapText="1"/>
    </xf>
    <xf numFmtId="0" fontId="9" fillId="7" borderId="16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11" fillId="6" borderId="1" xfId="0" applyNumberFormat="1" applyFont="1" applyFill="1" applyBorder="1" applyAlignment="1">
      <alignment horizont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2" fillId="6" borderId="0" xfId="0" applyFont="1" applyFill="1" applyAlignment="1">
      <alignment vertical="center"/>
    </xf>
    <xf numFmtId="0" fontId="8" fillId="9" borderId="17" xfId="0" applyFont="1" applyFill="1" applyBorder="1" applyAlignment="1">
      <alignment horizontal="center" vertical="center" wrapText="1"/>
    </xf>
    <xf numFmtId="2" fontId="8" fillId="9" borderId="17" xfId="0" applyNumberFormat="1" applyFont="1" applyFill="1" applyBorder="1" applyAlignment="1">
      <alignment horizontal="center" vertical="center" wrapText="1"/>
    </xf>
    <xf numFmtId="2" fontId="8" fillId="9" borderId="18" xfId="0" applyNumberFormat="1" applyFont="1" applyFill="1" applyBorder="1" applyAlignment="1">
      <alignment horizontal="center" vertical="center" wrapText="1"/>
    </xf>
    <xf numFmtId="14" fontId="0" fillId="10" borderId="19" xfId="0" applyNumberFormat="1" applyFont="1" applyFill="1" applyBorder="1" applyAlignment="1">
      <alignment horizontal="center"/>
    </xf>
    <xf numFmtId="0" fontId="0" fillId="10" borderId="20" xfId="0" applyFont="1" applyFill="1" applyBorder="1"/>
    <xf numFmtId="0" fontId="0" fillId="10" borderId="19" xfId="0" applyFont="1" applyFill="1" applyBorder="1"/>
    <xf numFmtId="2" fontId="0" fillId="10" borderId="19" xfId="0" applyNumberFormat="1" applyFont="1" applyFill="1" applyBorder="1" applyAlignment="1">
      <alignment horizontal="center" vertical="center"/>
    </xf>
    <xf numFmtId="2" fontId="0" fillId="10" borderId="19" xfId="0" applyNumberFormat="1" applyFont="1" applyFill="1" applyBorder="1" applyAlignment="1">
      <alignment horizontal="center" vertical="center" wrapText="1"/>
    </xf>
    <xf numFmtId="2" fontId="0" fillId="10" borderId="18" xfId="0" applyNumberFormat="1" applyFont="1" applyFill="1" applyBorder="1" applyAlignment="1">
      <alignment horizontal="center" vertical="center"/>
    </xf>
    <xf numFmtId="14" fontId="0" fillId="10" borderId="15" xfId="0" applyNumberFormat="1" applyFont="1" applyFill="1" applyBorder="1" applyAlignment="1">
      <alignment horizontal="center"/>
    </xf>
    <xf numFmtId="0" fontId="0" fillId="10" borderId="21" xfId="0" applyFont="1" applyFill="1" applyBorder="1"/>
    <xf numFmtId="0" fontId="0" fillId="10" borderId="15" xfId="0" applyFont="1" applyFill="1" applyBorder="1"/>
    <xf numFmtId="2" fontId="0" fillId="10" borderId="15" xfId="0" applyNumberFormat="1" applyFont="1" applyFill="1" applyBorder="1" applyAlignment="1">
      <alignment horizontal="center" vertical="center"/>
    </xf>
    <xf numFmtId="2" fontId="0" fillId="10" borderId="15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0" fontId="0" fillId="11" borderId="21" xfId="0" applyFont="1" applyFill="1" applyBorder="1"/>
    <xf numFmtId="0" fontId="0" fillId="0" borderId="15" xfId="0" applyFont="1" applyBorder="1"/>
    <xf numFmtId="2" fontId="0" fillId="0" borderId="15" xfId="0" applyNumberFormat="1" applyFont="1" applyBorder="1" applyAlignment="1">
      <alignment horizontal="center" vertical="center"/>
    </xf>
    <xf numFmtId="2" fontId="0" fillId="0" borderId="15" xfId="0" applyNumberFormat="1" applyFont="1" applyBorder="1" applyAlignment="1">
      <alignment horizontal="center" vertical="center" wrapText="1"/>
    </xf>
    <xf numFmtId="2" fontId="0" fillId="0" borderId="18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6" borderId="12" xfId="0" applyNumberFormat="1" applyFont="1" applyFill="1" applyBorder="1" applyAlignment="1">
      <alignment horizontal="center"/>
    </xf>
    <xf numFmtId="2" fontId="2" fillId="6" borderId="13" xfId="0" applyNumberFormat="1" applyFont="1" applyFill="1" applyBorder="1" applyAlignment="1">
      <alignment horizontal="center"/>
    </xf>
    <xf numFmtId="2" fontId="2" fillId="6" borderId="14" xfId="0" applyNumberFormat="1" applyFont="1" applyFill="1" applyBorder="1" applyAlignment="1">
      <alignment horizont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  <xf numFmtId="0" fontId="12" fillId="8" borderId="1" xfId="0" applyFont="1" applyFill="1" applyBorder="1" applyAlignment="1">
      <alignment horizontal="center" vertical="center"/>
    </xf>
    <xf numFmtId="2" fontId="12" fillId="8" borderId="1" xfId="2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2">
    <dxf>
      <alignment wrapTex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1125271</xdr:colOff>
      <xdr:row>2</xdr:row>
      <xdr:rowOff>304114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>
    <xdr:from>
      <xdr:col>9</xdr:col>
      <xdr:colOff>492125</xdr:colOff>
      <xdr:row>0</xdr:row>
      <xdr:rowOff>121557</xdr:rowOff>
    </xdr:from>
    <xdr:to>
      <xdr:col>13</xdr:col>
      <xdr:colOff>444499</xdr:colOff>
      <xdr:row>3</xdr:row>
      <xdr:rowOff>31750</xdr:rowOff>
    </xdr:to>
    <xdr:sp macro="[0]!FiltreData" textlink="">
      <xdr:nvSpPr>
        <xdr:cNvPr id="4" name="Rectangle à coins arrondis 3"/>
        <xdr:cNvSpPr/>
      </xdr:nvSpPr>
      <xdr:spPr>
        <a:xfrm>
          <a:off x="9413875" y="121557"/>
          <a:ext cx="3736974" cy="6531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%20V2\Planning%20par%20semaine\Semaine%2026\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\Base%20de%20donn&#233;es\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\Base%20de%20donn&#233;es\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\Base%20de%20donn&#233;es\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  <sheetName val="Registr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Source" displayName="TableauSource" ref="A1:AH370" totalsRowShown="0" headerRowDxfId="31">
  <tableColumns count="34">
    <tableColumn id="11" name="Date Facture"/>
    <tableColumn id="4" name="N° Facture"/>
    <tableColumn id="1" name="Nom Client" dataDxfId="30"/>
    <tableColumn id="6" name="Type de client" dataDxfId="29"/>
    <tableColumn id="10" name="Commercial"/>
    <tableColumn id="2" name="Région" dataDxfId="28"/>
    <tableColumn id="22" name="Semaine d'éxécution"/>
    <tableColumn id="13" name="Adresse" dataDxfId="27"/>
    <tableColumn id="14" name="CP" dataDxfId="26"/>
    <tableColumn id="15" name="Ville" dataDxfId="25"/>
    <tableColumn id="8" name="Equipe" dataDxfId="24"/>
    <tableColumn id="9" name="Poseur" dataDxfId="23"/>
    <tableColumn id="12" name="Chantier" dataDxfId="22"/>
    <tableColumn id="7" name="Adresse Chantier" dataDxfId="21"/>
    <tableColumn id="5" name="CP Chantier" dataDxfId="20"/>
    <tableColumn id="3" name="Ville Chantier" dataDxfId="19"/>
    <tableColumn id="37" name="Produit" dataDxfId="18"/>
    <tableColumn id="38" name="N)° sérit" dataDxfId="17"/>
    <tableColumn id="39" name="P" dataDxfId="16"/>
    <tableColumn id="43" name="Q" dataDxfId="15"/>
    <tableColumn id="44" name="g" dataDxfId="14"/>
    <tableColumn id="45" name="Prix Unitaire" dataDxfId="13"/>
    <tableColumn id="46" name="Taux Esompte" dataDxfId="12"/>
    <tableColumn id="47" name="Taux TVA" dataDxfId="11"/>
    <tableColumn id="48" name="Moyen de paiement" dataDxfId="10"/>
    <tableColumn id="49" name="Délai de paiement en jours" dataDxfId="9"/>
    <tableColumn id="50" name="Total HT" dataDxfId="8"/>
    <tableColumn id="51" name="Valeur Escompte" dataDxfId="7"/>
    <tableColumn id="52" name="Valeur TVA" dataDxfId="6"/>
    <tableColumn id="53" name="Montant TTC" dataDxfId="5"/>
    <tableColumn id="54" name="Acompte" dataDxfId="4"/>
    <tableColumn id="55" name="Net à payer" dataDxfId="3"/>
    <tableColumn id="56" name="Date de paiement" dataDxfId="2"/>
    <tableColumn id="57" name="N° lign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S1000"/>
  <sheetViews>
    <sheetView showGridLines="0" tabSelected="1" topLeftCell="O1" zoomScale="40" zoomScaleNormal="40" workbookViewId="0">
      <selection activeCell="AN4" sqref="AN4:AS4"/>
    </sheetView>
  </sheetViews>
  <sheetFormatPr baseColWidth="10" defaultColWidth="11.453125" defaultRowHeight="14.5" x14ac:dyDescent="0.35"/>
  <cols>
    <col min="1" max="1" width="2.1796875" style="55" customWidth="1"/>
    <col min="2" max="2" width="11.08984375" style="55" customWidth="1"/>
    <col min="3" max="3" width="10.81640625" style="55" customWidth="1"/>
    <col min="4" max="4" width="17.453125" style="55" customWidth="1"/>
    <col min="5" max="5" width="20.1796875" style="55" customWidth="1"/>
    <col min="6" max="6" width="16" style="55" customWidth="1"/>
    <col min="7" max="7" width="17" style="55" customWidth="1"/>
    <col min="8" max="8" width="16.7265625" style="55" customWidth="1"/>
    <col min="9" max="9" width="16.26953125" style="58" customWidth="1"/>
    <col min="10" max="10" width="14.453125" style="58" customWidth="1"/>
    <col min="11" max="11" width="16.26953125" style="58" customWidth="1"/>
    <col min="12" max="12" width="11.90625" style="58" customWidth="1"/>
    <col min="13" max="20" width="11.54296875" style="59" customWidth="1"/>
    <col min="21" max="21" width="15" style="59" customWidth="1"/>
    <col min="22" max="24" width="11.54296875" style="59" customWidth="1"/>
    <col min="25" max="26" width="14.26953125" style="59" customWidth="1"/>
    <col min="27" max="28" width="11.54296875" style="59" customWidth="1"/>
    <col min="29" max="29" width="13.81640625" style="59" customWidth="1"/>
    <col min="30" max="30" width="11.54296875" style="59" customWidth="1"/>
    <col min="31" max="31" width="14.26953125" style="59" customWidth="1"/>
    <col min="32" max="32" width="13.1796875" style="59" customWidth="1"/>
    <col min="33" max="33" width="14.54296875" style="59" customWidth="1"/>
    <col min="34" max="35" width="11.54296875" style="59" customWidth="1"/>
    <col min="36" max="37" width="11.453125" style="55"/>
    <col min="38" max="38" width="20.08984375" style="55" customWidth="1"/>
    <col min="39" max="39" width="19.1796875" style="55" customWidth="1"/>
    <col min="40" max="40" width="14.453125" style="55" customWidth="1"/>
    <col min="41" max="41" width="16.90625" style="55" customWidth="1"/>
    <col min="42" max="42" width="17.6328125" style="55" customWidth="1"/>
    <col min="43" max="43" width="21.7265625" style="55" customWidth="1"/>
    <col min="44" max="44" width="11.453125" style="55"/>
    <col min="45" max="45" width="15.54296875" style="55" customWidth="1"/>
    <col min="46" max="16384" width="11.453125" style="55"/>
  </cols>
  <sheetData>
    <row r="1" spans="2:45" ht="15" thickBot="1" x14ac:dyDescent="0.4">
      <c r="C1" s="56"/>
      <c r="I1" s="57"/>
      <c r="AL1" s="102" t="s">
        <v>114</v>
      </c>
      <c r="AM1" s="103"/>
      <c r="AN1" s="103"/>
      <c r="AO1" s="103"/>
      <c r="AP1" s="104"/>
    </row>
    <row r="2" spans="2:45" x14ac:dyDescent="0.35">
      <c r="C2" s="56"/>
      <c r="I2" s="57"/>
      <c r="AL2" s="58"/>
      <c r="AM2" s="58"/>
      <c r="AN2" s="58"/>
      <c r="AO2" s="58"/>
      <c r="AP2" s="58"/>
    </row>
    <row r="3" spans="2:45" ht="29" x14ac:dyDescent="0.35">
      <c r="C3" s="56"/>
      <c r="I3" s="57"/>
      <c r="K3" s="60"/>
      <c r="AL3" s="61" t="s">
        <v>3</v>
      </c>
      <c r="AM3" s="61" t="s">
        <v>3</v>
      </c>
      <c r="AN3" s="61" t="s">
        <v>2</v>
      </c>
      <c r="AO3" s="61" t="s">
        <v>115</v>
      </c>
      <c r="AP3" s="61" t="s">
        <v>116</v>
      </c>
      <c r="AQ3" s="61" t="s">
        <v>117</v>
      </c>
      <c r="AR3" s="61" t="s">
        <v>118</v>
      </c>
      <c r="AS3" s="62" t="s">
        <v>119</v>
      </c>
    </row>
    <row r="4" spans="2:45" x14ac:dyDescent="0.35">
      <c r="C4" s="56"/>
      <c r="I4" s="57"/>
      <c r="AL4" s="58" t="str">
        <f>IF(B7="","&gt;1","&gt;="&amp;B7)</f>
        <v>&gt;1</v>
      </c>
      <c r="AM4" s="58" t="str">
        <f>IF(C7="","&lt;70000","&lt;="&amp;C7)</f>
        <v>&lt;70000</v>
      </c>
      <c r="AN4" s="58"/>
      <c r="AO4" s="58"/>
      <c r="AP4" s="58"/>
      <c r="AQ4" s="58"/>
      <c r="AR4" s="58"/>
      <c r="AS4" s="58"/>
    </row>
    <row r="5" spans="2:45" x14ac:dyDescent="0.35">
      <c r="C5" s="56"/>
      <c r="I5" s="57"/>
      <c r="AB5" s="63"/>
      <c r="AC5" s="63"/>
      <c r="AD5" s="63"/>
    </row>
    <row r="6" spans="2:45" s="69" customFormat="1" ht="34" customHeight="1" x14ac:dyDescent="0.35">
      <c r="B6" s="64" t="s">
        <v>120</v>
      </c>
      <c r="C6" s="65" t="s">
        <v>121</v>
      </c>
      <c r="D6" s="64" t="s">
        <v>2</v>
      </c>
      <c r="E6" s="66" t="s">
        <v>122</v>
      </c>
      <c r="F6" s="66" t="s">
        <v>116</v>
      </c>
      <c r="G6" s="66" t="s">
        <v>117</v>
      </c>
      <c r="H6" s="66" t="s">
        <v>118</v>
      </c>
      <c r="I6" s="64" t="s">
        <v>119</v>
      </c>
      <c r="J6" s="67"/>
      <c r="K6" s="105" t="str">
        <f>IF(B11="","","Nombre de facture :")</f>
        <v>Nombre de facture :</v>
      </c>
      <c r="L6" s="105"/>
      <c r="M6" s="105"/>
      <c r="N6" s="68">
        <f>IF(B11="","",COUNTA(B11:B10000))</f>
        <v>2</v>
      </c>
      <c r="O6" s="106" t="str">
        <f>IF(B11="","","Total HT :")</f>
        <v>Total HT :</v>
      </c>
      <c r="P6" s="106"/>
      <c r="Q6" s="107">
        <f>IF(B11="","",SUM(AB11:AB10000))</f>
        <v>198.03424999999999</v>
      </c>
      <c r="R6" s="107"/>
      <c r="S6" s="107"/>
      <c r="T6" s="59"/>
      <c r="U6" s="59"/>
      <c r="V6" s="59"/>
      <c r="W6" s="59"/>
      <c r="X6" s="59"/>
      <c r="Y6" s="59"/>
      <c r="Z6" s="59"/>
      <c r="AA6" s="59"/>
      <c r="AB6" s="63"/>
      <c r="AC6" s="63"/>
      <c r="AD6" s="63"/>
      <c r="AE6" s="59"/>
      <c r="AF6" s="59"/>
      <c r="AG6" s="59"/>
      <c r="AH6" s="59"/>
      <c r="AI6" s="59"/>
    </row>
    <row r="7" spans="2:45" ht="15.5" x14ac:dyDescent="0.35">
      <c r="B7" s="70"/>
      <c r="C7" s="71"/>
      <c r="D7" s="72"/>
      <c r="E7" s="73"/>
      <c r="F7" s="73"/>
      <c r="G7" s="73"/>
      <c r="H7" s="73"/>
      <c r="I7" s="73"/>
      <c r="J7"/>
      <c r="L7" s="74"/>
    </row>
    <row r="8" spans="2:45" x14ac:dyDescent="0.35">
      <c r="B8" s="75"/>
      <c r="C8" s="56"/>
      <c r="D8"/>
      <c r="E8"/>
      <c r="F8" s="75"/>
      <c r="G8" s="75"/>
      <c r="H8" s="75"/>
      <c r="I8" s="57"/>
    </row>
    <row r="9" spans="2:45" s="76" customFormat="1" ht="27" customHeight="1" x14ac:dyDescent="0.35">
      <c r="B9" s="108" t="s">
        <v>123</v>
      </c>
      <c r="C9" s="108"/>
      <c r="D9" s="108" t="s">
        <v>124</v>
      </c>
      <c r="E9" s="108"/>
      <c r="F9" s="108"/>
      <c r="G9" s="108"/>
      <c r="H9" s="108" t="s">
        <v>125</v>
      </c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108"/>
      <c r="W9" s="109" t="s">
        <v>126</v>
      </c>
      <c r="X9" s="109"/>
      <c r="Y9" s="109"/>
      <c r="Z9" s="109"/>
      <c r="AA9" s="109"/>
      <c r="AB9" s="109"/>
      <c r="AC9" s="109"/>
      <c r="AD9" s="109"/>
      <c r="AE9" s="109"/>
      <c r="AF9" s="109"/>
      <c r="AG9" s="109"/>
      <c r="AH9" s="109"/>
      <c r="AI9" s="109"/>
    </row>
    <row r="10" spans="2:45" ht="43.5" x14ac:dyDescent="0.35">
      <c r="B10" s="77" t="s">
        <v>3</v>
      </c>
      <c r="C10" s="77" t="s">
        <v>2</v>
      </c>
      <c r="D10" s="77" t="s">
        <v>115</v>
      </c>
      <c r="E10" s="77" t="s">
        <v>116</v>
      </c>
      <c r="F10" s="77" t="s">
        <v>117</v>
      </c>
      <c r="G10" s="77" t="s">
        <v>118</v>
      </c>
      <c r="H10" s="77" t="s">
        <v>119</v>
      </c>
      <c r="I10" s="78" t="s">
        <v>0</v>
      </c>
      <c r="J10" s="78" t="s">
        <v>127</v>
      </c>
      <c r="K10" s="78" t="s">
        <v>128</v>
      </c>
      <c r="L10" s="78" t="s">
        <v>129</v>
      </c>
      <c r="M10" s="78" t="s">
        <v>173</v>
      </c>
      <c r="N10" s="78" t="s">
        <v>130</v>
      </c>
      <c r="O10" s="78" t="s">
        <v>131</v>
      </c>
      <c r="P10" s="78" t="s">
        <v>132</v>
      </c>
      <c r="Q10" s="78" t="s">
        <v>133</v>
      </c>
      <c r="R10" s="78" t="s">
        <v>134</v>
      </c>
      <c r="S10" s="78" t="s">
        <v>174</v>
      </c>
      <c r="T10" s="78" t="s">
        <v>175</v>
      </c>
      <c r="U10" s="78" t="s">
        <v>176</v>
      </c>
      <c r="V10" s="78" t="s">
        <v>177</v>
      </c>
      <c r="W10" s="78" t="s">
        <v>135</v>
      </c>
      <c r="X10" s="78" t="s">
        <v>136</v>
      </c>
      <c r="Y10" s="78" t="s">
        <v>137</v>
      </c>
      <c r="Z10" s="78" t="s">
        <v>138</v>
      </c>
      <c r="AA10" s="78" t="s">
        <v>139</v>
      </c>
      <c r="AB10" s="78" t="s">
        <v>140</v>
      </c>
      <c r="AC10" s="78" t="s">
        <v>141</v>
      </c>
      <c r="AD10" s="78" t="s">
        <v>142</v>
      </c>
      <c r="AE10" s="78" t="s">
        <v>143</v>
      </c>
      <c r="AF10" s="78" t="s">
        <v>144</v>
      </c>
      <c r="AG10" s="78" t="s">
        <v>145</v>
      </c>
      <c r="AH10" s="78" t="s">
        <v>146</v>
      </c>
      <c r="AI10" s="79" t="s">
        <v>147</v>
      </c>
      <c r="AJ10"/>
      <c r="AK10" s="58"/>
    </row>
    <row r="11" spans="2:45" x14ac:dyDescent="0.35">
      <c r="B11" s="80">
        <v>40179</v>
      </c>
      <c r="C11" s="81" t="s">
        <v>148</v>
      </c>
      <c r="D11" s="82" t="s">
        <v>162</v>
      </c>
      <c r="E11" s="82" t="s">
        <v>164</v>
      </c>
      <c r="F11" s="82" t="s">
        <v>167</v>
      </c>
      <c r="G11" s="82" t="s">
        <v>170</v>
      </c>
      <c r="H11" s="82">
        <v>10</v>
      </c>
      <c r="I11" s="83" t="s">
        <v>150</v>
      </c>
      <c r="J11" s="83" t="s">
        <v>151</v>
      </c>
      <c r="K11" s="83" t="s">
        <v>152</v>
      </c>
      <c r="L11" s="83" t="s">
        <v>153</v>
      </c>
      <c r="M11" s="83" t="s">
        <v>154</v>
      </c>
      <c r="N11" s="83" t="s">
        <v>155</v>
      </c>
      <c r="O11" s="83">
        <v>8600</v>
      </c>
      <c r="P11" s="83" t="s">
        <v>156</v>
      </c>
      <c r="Q11" s="83" t="s">
        <v>149</v>
      </c>
      <c r="R11" s="83" t="s">
        <v>157</v>
      </c>
      <c r="S11" s="83">
        <v>120.63</v>
      </c>
      <c r="T11" s="83">
        <v>9</v>
      </c>
      <c r="U11" s="83">
        <v>410</v>
      </c>
      <c r="V11" s="84">
        <v>9.85</v>
      </c>
      <c r="W11" s="83">
        <v>0.02</v>
      </c>
      <c r="X11" s="83">
        <v>0.1</v>
      </c>
      <c r="Y11" s="83" t="s">
        <v>158</v>
      </c>
      <c r="Z11" s="83">
        <v>45</v>
      </c>
      <c r="AA11" s="83">
        <v>1188.2054999999998</v>
      </c>
      <c r="AB11" s="83">
        <v>118.82054999999998</v>
      </c>
      <c r="AC11" s="83">
        <v>23.764109999999995</v>
      </c>
      <c r="AD11" s="83">
        <v>1307.0260499999997</v>
      </c>
      <c r="AE11" s="83">
        <v>200</v>
      </c>
      <c r="AF11" s="83">
        <v>1107.0260499999997</v>
      </c>
      <c r="AG11" s="83">
        <v>43099</v>
      </c>
      <c r="AH11" s="83" t="s">
        <v>159</v>
      </c>
      <c r="AI11" s="85">
        <v>1</v>
      </c>
      <c r="AJ11"/>
      <c r="AK11" s="58"/>
    </row>
    <row r="12" spans="2:45" x14ac:dyDescent="0.35">
      <c r="B12" s="92">
        <v>42005</v>
      </c>
      <c r="C12" s="93" t="s">
        <v>161</v>
      </c>
      <c r="D12" s="94" t="s">
        <v>163</v>
      </c>
      <c r="E12" s="94" t="s">
        <v>165</v>
      </c>
      <c r="F12" s="94" t="s">
        <v>168</v>
      </c>
      <c r="G12" s="94" t="s">
        <v>171</v>
      </c>
      <c r="H12" s="94">
        <v>28</v>
      </c>
      <c r="I12" s="95">
        <v>1.3333333333333333</v>
      </c>
      <c r="J12" s="95">
        <v>1.6666666666666667</v>
      </c>
      <c r="K12" s="95">
        <v>2</v>
      </c>
      <c r="L12" s="95">
        <v>2.3333333333333335</v>
      </c>
      <c r="M12" s="95" t="e">
        <v>#VALUE!</v>
      </c>
      <c r="N12" s="95" t="e">
        <v>#VALUE!</v>
      </c>
      <c r="O12" s="95">
        <v>5733.333333333333</v>
      </c>
      <c r="P12" s="95" t="e">
        <v>#VALUE!</v>
      </c>
      <c r="Q12" s="95" t="e">
        <v>#VALUE!</v>
      </c>
      <c r="R12" s="95" t="e">
        <v>#VALUE!</v>
      </c>
      <c r="S12" s="95">
        <v>80.42</v>
      </c>
      <c r="T12" s="95">
        <v>6</v>
      </c>
      <c r="U12" s="95">
        <v>273.33333333333331</v>
      </c>
      <c r="V12" s="96">
        <v>6.5666666666666664</v>
      </c>
      <c r="W12" s="95">
        <v>1.3333333333333334E-2</v>
      </c>
      <c r="X12" s="95">
        <v>6.6666666666666666E-2</v>
      </c>
      <c r="Y12" s="95" t="e">
        <v>#VALUE!</v>
      </c>
      <c r="Z12" s="95">
        <v>30</v>
      </c>
      <c r="AA12" s="95">
        <v>792.13699999999983</v>
      </c>
      <c r="AB12" s="95">
        <v>79.213699999999989</v>
      </c>
      <c r="AC12" s="95">
        <v>15.842739999999997</v>
      </c>
      <c r="AD12" s="95">
        <v>871.35069999999985</v>
      </c>
      <c r="AE12" s="95">
        <v>133.33333333333334</v>
      </c>
      <c r="AF12" s="95">
        <v>738.01736666666648</v>
      </c>
      <c r="AG12" s="95">
        <v>28732.666666666668</v>
      </c>
      <c r="AH12" s="95">
        <v>9.6666666666666661</v>
      </c>
      <c r="AI12" s="97">
        <v>0.66666666666666663</v>
      </c>
      <c r="AJ12"/>
      <c r="AK12" s="58"/>
    </row>
    <row r="13" spans="2:45" x14ac:dyDescent="0.3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 s="58"/>
    </row>
    <row r="14" spans="2:45" x14ac:dyDescent="0.3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  <row r="15" spans="2:45" x14ac:dyDescent="0.3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</row>
    <row r="16" spans="2:45" x14ac:dyDescent="0.3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</row>
    <row r="17" spans="2:36" x14ac:dyDescent="0.3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</row>
    <row r="18" spans="2:36" x14ac:dyDescent="0.3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</row>
    <row r="19" spans="2:36" x14ac:dyDescent="0.3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</row>
    <row r="20" spans="2:36" x14ac:dyDescent="0.3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</row>
    <row r="21" spans="2:36" x14ac:dyDescent="0.3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</row>
    <row r="22" spans="2:36" x14ac:dyDescent="0.3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</row>
    <row r="23" spans="2:36" x14ac:dyDescent="0.3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</row>
    <row r="24" spans="2:36" x14ac:dyDescent="0.3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</row>
    <row r="25" spans="2:36" x14ac:dyDescent="0.3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</row>
    <row r="26" spans="2:36" x14ac:dyDescent="0.3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</row>
    <row r="27" spans="2:36" x14ac:dyDescent="0.3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</row>
    <row r="28" spans="2:36" x14ac:dyDescent="0.3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  <row r="29" spans="2:36" x14ac:dyDescent="0.3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</row>
    <row r="30" spans="2:36" x14ac:dyDescent="0.3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</row>
    <row r="31" spans="2:36" x14ac:dyDescent="0.3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</row>
    <row r="32" spans="2:36" x14ac:dyDescent="0.3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</row>
    <row r="33" spans="2:36" x14ac:dyDescent="0.3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</row>
    <row r="34" spans="2:36" x14ac:dyDescent="0.3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</row>
    <row r="35" spans="2:36" x14ac:dyDescent="0.3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</row>
    <row r="36" spans="2:36" x14ac:dyDescent="0.3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</row>
    <row r="37" spans="2:36" x14ac:dyDescent="0.3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</row>
    <row r="38" spans="2:36" x14ac:dyDescent="0.3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</row>
    <row r="39" spans="2:36" x14ac:dyDescent="0.3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</row>
    <row r="40" spans="2:36" x14ac:dyDescent="0.3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</row>
    <row r="41" spans="2:36" x14ac:dyDescent="0.3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</row>
    <row r="42" spans="2:36" x14ac:dyDescent="0.3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</row>
    <row r="43" spans="2:36" x14ac:dyDescent="0.3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</row>
    <row r="44" spans="2:36" x14ac:dyDescent="0.3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</row>
    <row r="45" spans="2:36" x14ac:dyDescent="0.3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</row>
    <row r="46" spans="2:36" x14ac:dyDescent="0.3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</row>
    <row r="47" spans="2:36" x14ac:dyDescent="0.3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</row>
    <row r="48" spans="2:36" x14ac:dyDescent="0.3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</row>
    <row r="49" spans="2:36" x14ac:dyDescent="0.3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  <row r="50" spans="2:36" x14ac:dyDescent="0.3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</row>
    <row r="51" spans="2:36" x14ac:dyDescent="0.3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</row>
    <row r="52" spans="2:36" x14ac:dyDescent="0.3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</row>
    <row r="53" spans="2:36" x14ac:dyDescent="0.3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</row>
    <row r="54" spans="2:36" x14ac:dyDescent="0.3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2:36" x14ac:dyDescent="0.3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2:36" x14ac:dyDescent="0.3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2:36" x14ac:dyDescent="0.3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2:36" x14ac:dyDescent="0.3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2:36" x14ac:dyDescent="0.3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2:36" x14ac:dyDescent="0.3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2:36" x14ac:dyDescent="0.3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2:36" x14ac:dyDescent="0.3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2:36" x14ac:dyDescent="0.3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2:36" x14ac:dyDescent="0.3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</row>
    <row r="65" spans="2:36" x14ac:dyDescent="0.3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</row>
    <row r="66" spans="2:36" x14ac:dyDescent="0.3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</row>
    <row r="67" spans="2:36" x14ac:dyDescent="0.3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</row>
    <row r="68" spans="2:36" x14ac:dyDescent="0.3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</row>
    <row r="69" spans="2:36" x14ac:dyDescent="0.3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</row>
    <row r="70" spans="2:36" x14ac:dyDescent="0.3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</row>
    <row r="71" spans="2:36" x14ac:dyDescent="0.3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</row>
    <row r="72" spans="2:36" x14ac:dyDescent="0.3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</row>
    <row r="73" spans="2:36" x14ac:dyDescent="0.3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</row>
    <row r="74" spans="2:36" x14ac:dyDescent="0.3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</row>
    <row r="75" spans="2:36" x14ac:dyDescent="0.3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</row>
    <row r="76" spans="2:36" x14ac:dyDescent="0.3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</row>
    <row r="77" spans="2:36" x14ac:dyDescent="0.3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</row>
    <row r="78" spans="2:36" x14ac:dyDescent="0.3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</row>
    <row r="79" spans="2:36" x14ac:dyDescent="0.3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</row>
    <row r="80" spans="2:36" x14ac:dyDescent="0.3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</row>
    <row r="81" spans="2:36" x14ac:dyDescent="0.3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</row>
    <row r="82" spans="2:36" x14ac:dyDescent="0.3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</row>
    <row r="83" spans="2:36" x14ac:dyDescent="0.3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</row>
    <row r="84" spans="2:36" x14ac:dyDescent="0.3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</row>
    <row r="85" spans="2:36" x14ac:dyDescent="0.3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</row>
    <row r="86" spans="2:36" x14ac:dyDescent="0.3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</row>
    <row r="87" spans="2:36" x14ac:dyDescent="0.3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</row>
    <row r="88" spans="2:36" x14ac:dyDescent="0.3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</row>
    <row r="89" spans="2:36" x14ac:dyDescent="0.3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</row>
    <row r="90" spans="2:36" x14ac:dyDescent="0.3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</row>
    <row r="91" spans="2:36" x14ac:dyDescent="0.3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</row>
    <row r="92" spans="2:36" x14ac:dyDescent="0.35"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</row>
    <row r="93" spans="2:36" x14ac:dyDescent="0.3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</row>
    <row r="94" spans="2:36" x14ac:dyDescent="0.3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</row>
    <row r="95" spans="2:36" x14ac:dyDescent="0.3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</row>
    <row r="96" spans="2:36" x14ac:dyDescent="0.3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</row>
    <row r="97" spans="2:36" x14ac:dyDescent="0.3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</row>
    <row r="98" spans="2:36" x14ac:dyDescent="0.35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</row>
    <row r="99" spans="2:36" x14ac:dyDescent="0.35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</row>
    <row r="100" spans="2:36" x14ac:dyDescent="0.3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</row>
    <row r="101" spans="2:36" x14ac:dyDescent="0.3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</row>
    <row r="102" spans="2:36" x14ac:dyDescent="0.3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</row>
    <row r="103" spans="2:36" x14ac:dyDescent="0.3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</row>
    <row r="104" spans="2:36" x14ac:dyDescent="0.3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</row>
    <row r="105" spans="2:36" x14ac:dyDescent="0.3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</row>
    <row r="106" spans="2:36" x14ac:dyDescent="0.3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</row>
    <row r="107" spans="2:36" x14ac:dyDescent="0.3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</row>
    <row r="108" spans="2:36" x14ac:dyDescent="0.3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</row>
    <row r="109" spans="2:36" x14ac:dyDescent="0.3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</row>
    <row r="110" spans="2:36" x14ac:dyDescent="0.3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</row>
    <row r="111" spans="2:36" x14ac:dyDescent="0.3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</row>
    <row r="112" spans="2:36" x14ac:dyDescent="0.3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2:36" x14ac:dyDescent="0.3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2:36" x14ac:dyDescent="0.3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2:36" x14ac:dyDescent="0.3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2:36" x14ac:dyDescent="0.3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2:36" x14ac:dyDescent="0.3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2:36" x14ac:dyDescent="0.3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2:36" x14ac:dyDescent="0.3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</row>
    <row r="120" spans="2:36" x14ac:dyDescent="0.3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</row>
    <row r="121" spans="2:36" x14ac:dyDescent="0.3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</row>
    <row r="122" spans="2:36" x14ac:dyDescent="0.3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</row>
    <row r="123" spans="2:36" x14ac:dyDescent="0.3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</row>
    <row r="124" spans="2:36" x14ac:dyDescent="0.3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</row>
    <row r="125" spans="2:36" x14ac:dyDescent="0.3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</row>
    <row r="126" spans="2:36" x14ac:dyDescent="0.3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</row>
    <row r="127" spans="2:36" x14ac:dyDescent="0.3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</row>
    <row r="128" spans="2:36" x14ac:dyDescent="0.3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</row>
    <row r="129" spans="2:36" x14ac:dyDescent="0.3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</row>
    <row r="130" spans="2:36" x14ac:dyDescent="0.3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</row>
    <row r="131" spans="2:36" x14ac:dyDescent="0.3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</row>
    <row r="132" spans="2:36" x14ac:dyDescent="0.3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</row>
    <row r="133" spans="2:36" x14ac:dyDescent="0.3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</row>
    <row r="134" spans="2:36" x14ac:dyDescent="0.3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</row>
    <row r="135" spans="2:36" x14ac:dyDescent="0.3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</row>
    <row r="136" spans="2:36" x14ac:dyDescent="0.3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</row>
    <row r="137" spans="2:36" x14ac:dyDescent="0.3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</row>
    <row r="138" spans="2:36" x14ac:dyDescent="0.3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</row>
    <row r="139" spans="2:36" x14ac:dyDescent="0.3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</row>
    <row r="140" spans="2:36" x14ac:dyDescent="0.3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</row>
    <row r="141" spans="2:36" x14ac:dyDescent="0.3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</row>
    <row r="142" spans="2:36" x14ac:dyDescent="0.3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</row>
    <row r="143" spans="2:36" x14ac:dyDescent="0.3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</row>
    <row r="144" spans="2:36" x14ac:dyDescent="0.3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</row>
    <row r="145" spans="2:36" x14ac:dyDescent="0.3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</row>
    <row r="146" spans="2:36" x14ac:dyDescent="0.3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</row>
    <row r="147" spans="2:36" x14ac:dyDescent="0.3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</row>
    <row r="148" spans="2:36" x14ac:dyDescent="0.3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</row>
    <row r="149" spans="2:36" x14ac:dyDescent="0.3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</row>
    <row r="150" spans="2:36" x14ac:dyDescent="0.3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</row>
    <row r="151" spans="2:36" x14ac:dyDescent="0.3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</row>
    <row r="152" spans="2:36" x14ac:dyDescent="0.3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</row>
    <row r="153" spans="2:36" x14ac:dyDescent="0.3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</row>
    <row r="154" spans="2:36" x14ac:dyDescent="0.3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2:36" x14ac:dyDescent="0.3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2:36" x14ac:dyDescent="0.3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2:36" x14ac:dyDescent="0.3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2:36" x14ac:dyDescent="0.3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2:36" x14ac:dyDescent="0.3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2:36" x14ac:dyDescent="0.3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2:36" x14ac:dyDescent="0.3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2:36" x14ac:dyDescent="0.3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2:36" x14ac:dyDescent="0.3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2:36" x14ac:dyDescent="0.3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2:36" x14ac:dyDescent="0.3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2:36" x14ac:dyDescent="0.3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2:36" x14ac:dyDescent="0.3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2:36" x14ac:dyDescent="0.3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2:36" x14ac:dyDescent="0.3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2:36" x14ac:dyDescent="0.3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2:36" x14ac:dyDescent="0.3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2:36" x14ac:dyDescent="0.3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2:36" x14ac:dyDescent="0.3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2:36" x14ac:dyDescent="0.3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2:36" x14ac:dyDescent="0.3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2:36" x14ac:dyDescent="0.3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2:36" x14ac:dyDescent="0.3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2:36" x14ac:dyDescent="0.3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2:36" x14ac:dyDescent="0.3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2:36" x14ac:dyDescent="0.3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2:36" x14ac:dyDescent="0.3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2:36" x14ac:dyDescent="0.3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2:36" x14ac:dyDescent="0.3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2:36" x14ac:dyDescent="0.3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2:36" x14ac:dyDescent="0.3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2:36" x14ac:dyDescent="0.3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2:36" x14ac:dyDescent="0.3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2:36" x14ac:dyDescent="0.3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2:36" x14ac:dyDescent="0.3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2:36" x14ac:dyDescent="0.3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2:36" x14ac:dyDescent="0.3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2:36" x14ac:dyDescent="0.3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2:36" x14ac:dyDescent="0.3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2:36" x14ac:dyDescent="0.3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2:36" x14ac:dyDescent="0.3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2:36" x14ac:dyDescent="0.3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2:36" x14ac:dyDescent="0.3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2:36" x14ac:dyDescent="0.3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2:36" x14ac:dyDescent="0.3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2:36" x14ac:dyDescent="0.3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2:36" x14ac:dyDescent="0.3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2:36" x14ac:dyDescent="0.3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2:36" x14ac:dyDescent="0.3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2:36" x14ac:dyDescent="0.3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2:36" x14ac:dyDescent="0.3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2:36" x14ac:dyDescent="0.3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2:36" x14ac:dyDescent="0.3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2:36" x14ac:dyDescent="0.3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2:36" x14ac:dyDescent="0.3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2:36" x14ac:dyDescent="0.3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</row>
    <row r="211" spans="2:36" x14ac:dyDescent="0.3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</row>
    <row r="212" spans="2:36" x14ac:dyDescent="0.3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</row>
    <row r="213" spans="2:36" x14ac:dyDescent="0.3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</row>
    <row r="214" spans="2:36" x14ac:dyDescent="0.3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</row>
    <row r="215" spans="2:36" x14ac:dyDescent="0.3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</row>
    <row r="216" spans="2:36" x14ac:dyDescent="0.3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</row>
    <row r="217" spans="2:36" x14ac:dyDescent="0.3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</row>
    <row r="218" spans="2:36" x14ac:dyDescent="0.3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</row>
    <row r="219" spans="2:36" x14ac:dyDescent="0.3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</row>
    <row r="220" spans="2:36" x14ac:dyDescent="0.3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</row>
    <row r="221" spans="2:36" x14ac:dyDescent="0.35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</row>
    <row r="222" spans="2:36" x14ac:dyDescent="0.35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</row>
    <row r="223" spans="2:36" x14ac:dyDescent="0.35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</row>
    <row r="224" spans="2:36" x14ac:dyDescent="0.35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</row>
    <row r="225" spans="2:36" x14ac:dyDescent="0.35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</row>
    <row r="226" spans="2:36" x14ac:dyDescent="0.35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</row>
    <row r="227" spans="2:36" x14ac:dyDescent="0.35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</row>
    <row r="228" spans="2:36" x14ac:dyDescent="0.3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</row>
    <row r="229" spans="2:36" x14ac:dyDescent="0.35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</row>
    <row r="230" spans="2:36" x14ac:dyDescent="0.35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</row>
    <row r="231" spans="2:36" x14ac:dyDescent="0.35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</row>
    <row r="232" spans="2:36" x14ac:dyDescent="0.35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</row>
    <row r="233" spans="2:36" x14ac:dyDescent="0.35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</row>
    <row r="234" spans="2:36" x14ac:dyDescent="0.35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</row>
    <row r="235" spans="2:36" x14ac:dyDescent="0.35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</row>
    <row r="236" spans="2:36" x14ac:dyDescent="0.35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</row>
    <row r="237" spans="2:36" x14ac:dyDescent="0.35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</row>
    <row r="238" spans="2:36" x14ac:dyDescent="0.35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</row>
    <row r="239" spans="2:36" x14ac:dyDescent="0.35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</row>
    <row r="240" spans="2:36" x14ac:dyDescent="0.35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</row>
    <row r="241" spans="2:36" x14ac:dyDescent="0.35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</row>
    <row r="242" spans="2:36" x14ac:dyDescent="0.35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</row>
    <row r="243" spans="2:36" x14ac:dyDescent="0.35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</row>
    <row r="244" spans="2:36" x14ac:dyDescent="0.35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</row>
    <row r="245" spans="2:36" x14ac:dyDescent="0.35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</row>
    <row r="246" spans="2:36" x14ac:dyDescent="0.35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</row>
    <row r="247" spans="2:36" x14ac:dyDescent="0.35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</row>
    <row r="248" spans="2:36" x14ac:dyDescent="0.35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</row>
    <row r="249" spans="2:36" x14ac:dyDescent="0.35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</row>
    <row r="250" spans="2:36" x14ac:dyDescent="0.35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</row>
    <row r="251" spans="2:36" x14ac:dyDescent="0.35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</row>
    <row r="252" spans="2:36" x14ac:dyDescent="0.35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</row>
    <row r="253" spans="2:36" x14ac:dyDescent="0.35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</row>
    <row r="254" spans="2:36" x14ac:dyDescent="0.35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</row>
    <row r="255" spans="2:36" x14ac:dyDescent="0.35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</row>
    <row r="256" spans="2:36" x14ac:dyDescent="0.35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</row>
    <row r="257" spans="2:36" x14ac:dyDescent="0.35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</row>
    <row r="258" spans="2:36" x14ac:dyDescent="0.35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</row>
    <row r="259" spans="2:36" x14ac:dyDescent="0.35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</row>
    <row r="260" spans="2:36" x14ac:dyDescent="0.35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</row>
    <row r="261" spans="2:36" x14ac:dyDescent="0.35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</row>
    <row r="262" spans="2:36" x14ac:dyDescent="0.35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</row>
    <row r="263" spans="2:36" x14ac:dyDescent="0.35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</row>
    <row r="264" spans="2:36" x14ac:dyDescent="0.35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</row>
    <row r="265" spans="2:36" x14ac:dyDescent="0.35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</row>
    <row r="266" spans="2:36" x14ac:dyDescent="0.35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</row>
    <row r="267" spans="2:36" x14ac:dyDescent="0.35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</row>
    <row r="268" spans="2:36" x14ac:dyDescent="0.35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</row>
    <row r="269" spans="2:36" x14ac:dyDescent="0.35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</row>
    <row r="270" spans="2:36" x14ac:dyDescent="0.35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</row>
    <row r="271" spans="2:36" x14ac:dyDescent="0.35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</row>
    <row r="272" spans="2:36" x14ac:dyDescent="0.35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</row>
    <row r="273" spans="2:36" x14ac:dyDescent="0.35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</row>
    <row r="274" spans="2:36" x14ac:dyDescent="0.35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</row>
    <row r="275" spans="2:36" x14ac:dyDescent="0.35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</row>
    <row r="276" spans="2:36" x14ac:dyDescent="0.35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</row>
    <row r="277" spans="2:36" x14ac:dyDescent="0.35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</row>
    <row r="278" spans="2:36" x14ac:dyDescent="0.35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</row>
    <row r="279" spans="2:36" x14ac:dyDescent="0.35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</row>
    <row r="280" spans="2:36" x14ac:dyDescent="0.35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</row>
    <row r="281" spans="2:36" x14ac:dyDescent="0.35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</row>
    <row r="282" spans="2:36" x14ac:dyDescent="0.35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</row>
    <row r="283" spans="2:36" x14ac:dyDescent="0.35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</row>
    <row r="284" spans="2:36" x14ac:dyDescent="0.35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</row>
    <row r="285" spans="2:36" x14ac:dyDescent="0.35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</row>
    <row r="286" spans="2:36" x14ac:dyDescent="0.35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</row>
    <row r="287" spans="2:36" x14ac:dyDescent="0.35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</row>
    <row r="288" spans="2:36" x14ac:dyDescent="0.35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</row>
    <row r="289" spans="2:36" x14ac:dyDescent="0.35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</row>
    <row r="290" spans="2:36" x14ac:dyDescent="0.35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</row>
    <row r="291" spans="2:36" x14ac:dyDescent="0.35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</row>
    <row r="292" spans="2:36" x14ac:dyDescent="0.35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</row>
    <row r="293" spans="2:36" x14ac:dyDescent="0.35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</row>
    <row r="294" spans="2:36" x14ac:dyDescent="0.35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</row>
    <row r="295" spans="2:36" x14ac:dyDescent="0.35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</row>
    <row r="296" spans="2:36" x14ac:dyDescent="0.35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</row>
    <row r="297" spans="2:36" x14ac:dyDescent="0.35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</row>
    <row r="298" spans="2:36" x14ac:dyDescent="0.35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</row>
    <row r="299" spans="2:36" x14ac:dyDescent="0.35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</row>
    <row r="300" spans="2:36" x14ac:dyDescent="0.35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</row>
    <row r="301" spans="2:36" x14ac:dyDescent="0.35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</row>
    <row r="302" spans="2:36" x14ac:dyDescent="0.35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</row>
    <row r="303" spans="2:36" x14ac:dyDescent="0.35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</row>
    <row r="304" spans="2:36" x14ac:dyDescent="0.35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</row>
    <row r="305" spans="2:36" x14ac:dyDescent="0.35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</row>
    <row r="306" spans="2:36" x14ac:dyDescent="0.35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</row>
    <row r="307" spans="2:36" x14ac:dyDescent="0.35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</row>
    <row r="308" spans="2:36" x14ac:dyDescent="0.35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</row>
    <row r="309" spans="2:36" x14ac:dyDescent="0.35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</row>
    <row r="310" spans="2:36" x14ac:dyDescent="0.35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</row>
    <row r="311" spans="2:36" x14ac:dyDescent="0.35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</row>
    <row r="312" spans="2:36" x14ac:dyDescent="0.35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</row>
    <row r="313" spans="2:36" x14ac:dyDescent="0.35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</row>
    <row r="314" spans="2:36" x14ac:dyDescent="0.35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</row>
    <row r="315" spans="2:36" x14ac:dyDescent="0.35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</row>
    <row r="316" spans="2:36" x14ac:dyDescent="0.35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</row>
    <row r="317" spans="2:36" x14ac:dyDescent="0.35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</row>
    <row r="318" spans="2:36" x14ac:dyDescent="0.35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</row>
    <row r="319" spans="2:36" x14ac:dyDescent="0.35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</row>
    <row r="320" spans="2:36" x14ac:dyDescent="0.35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</row>
    <row r="321" spans="2:36" x14ac:dyDescent="0.35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</row>
    <row r="322" spans="2:36" x14ac:dyDescent="0.35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</row>
    <row r="323" spans="2:36" x14ac:dyDescent="0.35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</row>
    <row r="324" spans="2:36" x14ac:dyDescent="0.35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</row>
    <row r="325" spans="2:36" x14ac:dyDescent="0.35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</row>
    <row r="326" spans="2:36" x14ac:dyDescent="0.35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</row>
    <row r="327" spans="2:36" x14ac:dyDescent="0.35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</row>
    <row r="328" spans="2:36" x14ac:dyDescent="0.35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</row>
    <row r="329" spans="2:36" x14ac:dyDescent="0.35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</row>
    <row r="330" spans="2:36" x14ac:dyDescent="0.35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</row>
    <row r="331" spans="2:36" x14ac:dyDescent="0.35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</row>
    <row r="332" spans="2:36" x14ac:dyDescent="0.35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</row>
    <row r="333" spans="2:36" x14ac:dyDescent="0.35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</row>
    <row r="334" spans="2:36" x14ac:dyDescent="0.35"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</row>
    <row r="335" spans="2:36" x14ac:dyDescent="0.35"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</row>
    <row r="336" spans="2:36" x14ac:dyDescent="0.35"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</row>
    <row r="337" spans="2:36" x14ac:dyDescent="0.35"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</row>
    <row r="338" spans="2:36" x14ac:dyDescent="0.35"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</row>
    <row r="339" spans="2:36" x14ac:dyDescent="0.35"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</row>
    <row r="340" spans="2:36" x14ac:dyDescent="0.35"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</row>
    <row r="341" spans="2:36" x14ac:dyDescent="0.35"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</row>
    <row r="342" spans="2:36" x14ac:dyDescent="0.35"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</row>
    <row r="343" spans="2:36" x14ac:dyDescent="0.35"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</row>
    <row r="344" spans="2:36" x14ac:dyDescent="0.35"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</row>
    <row r="345" spans="2:36" x14ac:dyDescent="0.35"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</row>
    <row r="346" spans="2:36" x14ac:dyDescent="0.35"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</row>
    <row r="347" spans="2:36" x14ac:dyDescent="0.35"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</row>
    <row r="348" spans="2:36" x14ac:dyDescent="0.35"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</row>
    <row r="349" spans="2:36" x14ac:dyDescent="0.35"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</row>
    <row r="350" spans="2:36" x14ac:dyDescent="0.35"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</row>
    <row r="351" spans="2:36" x14ac:dyDescent="0.35"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</row>
    <row r="352" spans="2:36" x14ac:dyDescent="0.35"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</row>
    <row r="353" spans="2:36" x14ac:dyDescent="0.35"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</row>
    <row r="354" spans="2:36" x14ac:dyDescent="0.35"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</row>
    <row r="355" spans="2:36" x14ac:dyDescent="0.35"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</row>
    <row r="356" spans="2:36" x14ac:dyDescent="0.35"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</row>
    <row r="357" spans="2:36" x14ac:dyDescent="0.35"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</row>
    <row r="358" spans="2:36" x14ac:dyDescent="0.35"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</row>
    <row r="359" spans="2:36" x14ac:dyDescent="0.35"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</row>
    <row r="360" spans="2:36" x14ac:dyDescent="0.35"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</row>
    <row r="361" spans="2:36" x14ac:dyDescent="0.35"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</row>
    <row r="362" spans="2:36" x14ac:dyDescent="0.35"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</row>
    <row r="363" spans="2:36" x14ac:dyDescent="0.35"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</row>
    <row r="364" spans="2:36" x14ac:dyDescent="0.35"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</row>
    <row r="365" spans="2:36" x14ac:dyDescent="0.35"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</row>
    <row r="366" spans="2:36" x14ac:dyDescent="0.35"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</row>
    <row r="367" spans="2:36" x14ac:dyDescent="0.35"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</row>
    <row r="368" spans="2:36" x14ac:dyDescent="0.35"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</row>
    <row r="369" spans="2:36" x14ac:dyDescent="0.35"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</row>
    <row r="370" spans="2:36" x14ac:dyDescent="0.35"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</row>
    <row r="371" spans="2:36" x14ac:dyDescent="0.35"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</row>
    <row r="372" spans="2:36" x14ac:dyDescent="0.35"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</row>
    <row r="373" spans="2:36" x14ac:dyDescent="0.35"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</row>
    <row r="374" spans="2:36" x14ac:dyDescent="0.35"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</row>
    <row r="375" spans="2:36" x14ac:dyDescent="0.35"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</row>
    <row r="376" spans="2:36" x14ac:dyDescent="0.35"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</row>
    <row r="377" spans="2:36" x14ac:dyDescent="0.35"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</row>
    <row r="378" spans="2:36" x14ac:dyDescent="0.35"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</row>
    <row r="379" spans="2:36" x14ac:dyDescent="0.35"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</row>
    <row r="380" spans="2:36" x14ac:dyDescent="0.35"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</row>
    <row r="381" spans="2:36" x14ac:dyDescent="0.35"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</row>
    <row r="382" spans="2:36" x14ac:dyDescent="0.35"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</row>
    <row r="383" spans="2:36" x14ac:dyDescent="0.35"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</row>
    <row r="384" spans="2:36" x14ac:dyDescent="0.35"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</row>
    <row r="385" spans="2:36" x14ac:dyDescent="0.35"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</row>
    <row r="386" spans="2:36" x14ac:dyDescent="0.35"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</row>
    <row r="387" spans="2:36" x14ac:dyDescent="0.35"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</row>
    <row r="388" spans="2:36" x14ac:dyDescent="0.35"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</row>
    <row r="389" spans="2:36" x14ac:dyDescent="0.35"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</row>
    <row r="390" spans="2:36" x14ac:dyDescent="0.35"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</row>
    <row r="391" spans="2:36" x14ac:dyDescent="0.35"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</row>
    <row r="392" spans="2:36" x14ac:dyDescent="0.35"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</row>
    <row r="393" spans="2:36" x14ac:dyDescent="0.35"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</row>
    <row r="394" spans="2:36" x14ac:dyDescent="0.35"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</row>
    <row r="395" spans="2:36" x14ac:dyDescent="0.35"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</row>
    <row r="396" spans="2:36" x14ac:dyDescent="0.35"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</row>
    <row r="397" spans="2:36" x14ac:dyDescent="0.35"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</row>
    <row r="398" spans="2:36" x14ac:dyDescent="0.35"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</row>
    <row r="399" spans="2:36" x14ac:dyDescent="0.35"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</row>
    <row r="400" spans="2:36" x14ac:dyDescent="0.35"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</row>
    <row r="401" spans="2:36" x14ac:dyDescent="0.35"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</row>
    <row r="402" spans="2:36" x14ac:dyDescent="0.35"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</row>
    <row r="403" spans="2:36" x14ac:dyDescent="0.35"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</row>
    <row r="404" spans="2:36" x14ac:dyDescent="0.35"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</row>
    <row r="405" spans="2:36" x14ac:dyDescent="0.35"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</row>
    <row r="406" spans="2:36" x14ac:dyDescent="0.35"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</row>
    <row r="407" spans="2:36" x14ac:dyDescent="0.35"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</row>
    <row r="408" spans="2:36" x14ac:dyDescent="0.35"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</row>
    <row r="409" spans="2:36" x14ac:dyDescent="0.35"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</row>
    <row r="410" spans="2:36" x14ac:dyDescent="0.35"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</row>
    <row r="411" spans="2:36" x14ac:dyDescent="0.35"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</row>
    <row r="412" spans="2:36" x14ac:dyDescent="0.35"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</row>
    <row r="413" spans="2:36" x14ac:dyDescent="0.35"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</row>
    <row r="414" spans="2:36" x14ac:dyDescent="0.35"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</row>
    <row r="415" spans="2:36" x14ac:dyDescent="0.35"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</row>
    <row r="416" spans="2:36" x14ac:dyDescent="0.35"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</row>
    <row r="417" spans="2:36" x14ac:dyDescent="0.35"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</row>
    <row r="418" spans="2:36" x14ac:dyDescent="0.35"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</row>
    <row r="419" spans="2:36" x14ac:dyDescent="0.35"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</row>
    <row r="420" spans="2:36" x14ac:dyDescent="0.35"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</row>
    <row r="421" spans="2:36" x14ac:dyDescent="0.35"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</row>
    <row r="422" spans="2:36" x14ac:dyDescent="0.35"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</row>
    <row r="423" spans="2:36" x14ac:dyDescent="0.35"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</row>
    <row r="424" spans="2:36" x14ac:dyDescent="0.35"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</row>
    <row r="425" spans="2:36" x14ac:dyDescent="0.35"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</row>
    <row r="426" spans="2:36" x14ac:dyDescent="0.35"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</row>
    <row r="427" spans="2:36" x14ac:dyDescent="0.35"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</row>
    <row r="428" spans="2:36" x14ac:dyDescent="0.35"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</row>
    <row r="429" spans="2:36" x14ac:dyDescent="0.35"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</row>
    <row r="430" spans="2:36" x14ac:dyDescent="0.35"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</row>
    <row r="431" spans="2:36" x14ac:dyDescent="0.35"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</row>
    <row r="432" spans="2:36" x14ac:dyDescent="0.35"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</row>
    <row r="433" spans="2:36" x14ac:dyDescent="0.35"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</row>
    <row r="434" spans="2:36" x14ac:dyDescent="0.35"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</row>
    <row r="435" spans="2:36" x14ac:dyDescent="0.35"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</row>
    <row r="436" spans="2:36" x14ac:dyDescent="0.35"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</row>
    <row r="437" spans="2:36" x14ac:dyDescent="0.35"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</row>
    <row r="438" spans="2:36" x14ac:dyDescent="0.35"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</row>
    <row r="439" spans="2:36" x14ac:dyDescent="0.35"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</row>
    <row r="440" spans="2:36" x14ac:dyDescent="0.35"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</row>
    <row r="441" spans="2:36" x14ac:dyDescent="0.35"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</row>
    <row r="442" spans="2:36" x14ac:dyDescent="0.35"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</row>
    <row r="443" spans="2:36" x14ac:dyDescent="0.35"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</row>
    <row r="444" spans="2:36" x14ac:dyDescent="0.35"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</row>
    <row r="445" spans="2:36" x14ac:dyDescent="0.35"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</row>
    <row r="446" spans="2:36" x14ac:dyDescent="0.35"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</row>
    <row r="447" spans="2:36" x14ac:dyDescent="0.35"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</row>
    <row r="448" spans="2:36" x14ac:dyDescent="0.35"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</row>
    <row r="449" spans="2:36" x14ac:dyDescent="0.35"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</row>
    <row r="450" spans="2:36" x14ac:dyDescent="0.35"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</row>
    <row r="451" spans="2:36" x14ac:dyDescent="0.35"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</row>
    <row r="452" spans="2:36" x14ac:dyDescent="0.35"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</row>
    <row r="453" spans="2:36" x14ac:dyDescent="0.35"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</row>
    <row r="454" spans="2:36" x14ac:dyDescent="0.35"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</row>
    <row r="455" spans="2:36" x14ac:dyDescent="0.35"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</row>
    <row r="456" spans="2:36" x14ac:dyDescent="0.35"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</row>
    <row r="457" spans="2:36" x14ac:dyDescent="0.35"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</row>
    <row r="458" spans="2:36" x14ac:dyDescent="0.35"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</row>
    <row r="459" spans="2:36" x14ac:dyDescent="0.35"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</row>
    <row r="460" spans="2:36" x14ac:dyDescent="0.35"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</row>
    <row r="461" spans="2:36" x14ac:dyDescent="0.35"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</row>
    <row r="462" spans="2:36" x14ac:dyDescent="0.35"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</row>
    <row r="463" spans="2:36" x14ac:dyDescent="0.35"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</row>
    <row r="464" spans="2:36" x14ac:dyDescent="0.35"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</row>
    <row r="465" spans="2:36" x14ac:dyDescent="0.35"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</row>
    <row r="466" spans="2:36" x14ac:dyDescent="0.35"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</row>
    <row r="467" spans="2:36" x14ac:dyDescent="0.35"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</row>
    <row r="468" spans="2:36" x14ac:dyDescent="0.35"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</row>
    <row r="469" spans="2:36" x14ac:dyDescent="0.35"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</row>
    <row r="470" spans="2:36" x14ac:dyDescent="0.35"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</row>
    <row r="471" spans="2:36" x14ac:dyDescent="0.35"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</row>
    <row r="472" spans="2:36" x14ac:dyDescent="0.35"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</row>
    <row r="473" spans="2:36" x14ac:dyDescent="0.35"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</row>
    <row r="474" spans="2:36" x14ac:dyDescent="0.35"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</row>
    <row r="475" spans="2:36" x14ac:dyDescent="0.35"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</row>
    <row r="476" spans="2:36" x14ac:dyDescent="0.35"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</row>
    <row r="477" spans="2:36" x14ac:dyDescent="0.35"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</row>
    <row r="478" spans="2:36" x14ac:dyDescent="0.35"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</row>
    <row r="479" spans="2:36" x14ac:dyDescent="0.35"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</row>
    <row r="480" spans="2:36" x14ac:dyDescent="0.35"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</row>
    <row r="481" spans="2:36" x14ac:dyDescent="0.35"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</row>
    <row r="482" spans="2:36" x14ac:dyDescent="0.35"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</row>
    <row r="483" spans="2:36" x14ac:dyDescent="0.35"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</row>
    <row r="484" spans="2:36" x14ac:dyDescent="0.35"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</row>
    <row r="485" spans="2:36" x14ac:dyDescent="0.35"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</row>
    <row r="486" spans="2:36" x14ac:dyDescent="0.35"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</row>
    <row r="487" spans="2:36" x14ac:dyDescent="0.35"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</row>
    <row r="488" spans="2:36" x14ac:dyDescent="0.35"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</row>
    <row r="489" spans="2:36" x14ac:dyDescent="0.35"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</row>
    <row r="490" spans="2:36" x14ac:dyDescent="0.35"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</row>
    <row r="491" spans="2:36" x14ac:dyDescent="0.35"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</row>
    <row r="492" spans="2:36" x14ac:dyDescent="0.35"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</row>
    <row r="493" spans="2:36" x14ac:dyDescent="0.35"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</row>
    <row r="494" spans="2:36" x14ac:dyDescent="0.35"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</row>
    <row r="495" spans="2:36" x14ac:dyDescent="0.35"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</row>
    <row r="496" spans="2:36" x14ac:dyDescent="0.35"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</row>
    <row r="497" spans="2:36" x14ac:dyDescent="0.35"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</row>
    <row r="498" spans="2:36" x14ac:dyDescent="0.35"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</row>
    <row r="499" spans="2:36" x14ac:dyDescent="0.35"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</row>
    <row r="500" spans="2:36" x14ac:dyDescent="0.35"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</row>
    <row r="501" spans="2:36" x14ac:dyDescent="0.35"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</row>
    <row r="502" spans="2:36" x14ac:dyDescent="0.35"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</row>
    <row r="503" spans="2:36" x14ac:dyDescent="0.35"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</row>
    <row r="504" spans="2:36" x14ac:dyDescent="0.35"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</row>
    <row r="505" spans="2:36" x14ac:dyDescent="0.35"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</row>
    <row r="506" spans="2:36" x14ac:dyDescent="0.35"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</row>
    <row r="507" spans="2:36" x14ac:dyDescent="0.35"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</row>
    <row r="508" spans="2:36" x14ac:dyDescent="0.35"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</row>
    <row r="509" spans="2:36" x14ac:dyDescent="0.35"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</row>
    <row r="510" spans="2:36" x14ac:dyDescent="0.35"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</row>
    <row r="511" spans="2:36" x14ac:dyDescent="0.35"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</row>
    <row r="512" spans="2:36" x14ac:dyDescent="0.35"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</row>
    <row r="513" spans="2:36" x14ac:dyDescent="0.35"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</row>
    <row r="514" spans="2:36" x14ac:dyDescent="0.35"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</row>
    <row r="515" spans="2:36" x14ac:dyDescent="0.35"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</row>
    <row r="516" spans="2:36" x14ac:dyDescent="0.35"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</row>
    <row r="517" spans="2:36" x14ac:dyDescent="0.35"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</row>
    <row r="518" spans="2:36" x14ac:dyDescent="0.35"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</row>
    <row r="519" spans="2:36" x14ac:dyDescent="0.35"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</row>
    <row r="520" spans="2:36" x14ac:dyDescent="0.35"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</row>
    <row r="521" spans="2:36" x14ac:dyDescent="0.35"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</row>
    <row r="522" spans="2:36" x14ac:dyDescent="0.35"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</row>
    <row r="523" spans="2:36" x14ac:dyDescent="0.35"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</row>
    <row r="524" spans="2:36" x14ac:dyDescent="0.35"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</row>
    <row r="525" spans="2:36" x14ac:dyDescent="0.35"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</row>
    <row r="526" spans="2:36" x14ac:dyDescent="0.35"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</row>
    <row r="527" spans="2:36" x14ac:dyDescent="0.35"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</row>
    <row r="528" spans="2:36" x14ac:dyDescent="0.35"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</row>
    <row r="529" spans="2:36" x14ac:dyDescent="0.35"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</row>
    <row r="530" spans="2:36" x14ac:dyDescent="0.35"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</row>
    <row r="531" spans="2:36" x14ac:dyDescent="0.35"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</row>
    <row r="532" spans="2:36" x14ac:dyDescent="0.35"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</row>
    <row r="533" spans="2:36" x14ac:dyDescent="0.35"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</row>
    <row r="534" spans="2:36" x14ac:dyDescent="0.35"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</row>
    <row r="535" spans="2:36" x14ac:dyDescent="0.35"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</row>
    <row r="536" spans="2:36" x14ac:dyDescent="0.35"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</row>
    <row r="537" spans="2:36" x14ac:dyDescent="0.35"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</row>
    <row r="538" spans="2:36" x14ac:dyDescent="0.35"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</row>
    <row r="539" spans="2:36" x14ac:dyDescent="0.35"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</row>
    <row r="540" spans="2:36" x14ac:dyDescent="0.35"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</row>
    <row r="541" spans="2:36" x14ac:dyDescent="0.35"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</row>
    <row r="542" spans="2:36" x14ac:dyDescent="0.35"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</row>
    <row r="543" spans="2:36" x14ac:dyDescent="0.35"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</row>
    <row r="544" spans="2:36" x14ac:dyDescent="0.35"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</row>
    <row r="545" spans="2:36" x14ac:dyDescent="0.35"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</row>
    <row r="546" spans="2:36" x14ac:dyDescent="0.35"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</row>
    <row r="547" spans="2:36" x14ac:dyDescent="0.35"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</row>
    <row r="548" spans="2:36" x14ac:dyDescent="0.35"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</row>
    <row r="549" spans="2:36" x14ac:dyDescent="0.35"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</row>
    <row r="550" spans="2:36" x14ac:dyDescent="0.35"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</row>
    <row r="551" spans="2:36" x14ac:dyDescent="0.35"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</row>
    <row r="552" spans="2:36" x14ac:dyDescent="0.35"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</row>
    <row r="553" spans="2:36" x14ac:dyDescent="0.35"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</row>
    <row r="554" spans="2:36" x14ac:dyDescent="0.35"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</row>
    <row r="555" spans="2:36" x14ac:dyDescent="0.35"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</row>
    <row r="556" spans="2:36" x14ac:dyDescent="0.35"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</row>
    <row r="557" spans="2:36" x14ac:dyDescent="0.35"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</row>
    <row r="558" spans="2:36" x14ac:dyDescent="0.35"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</row>
    <row r="559" spans="2:36" x14ac:dyDescent="0.35"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</row>
    <row r="560" spans="2:36" x14ac:dyDescent="0.35"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</row>
    <row r="561" spans="2:36" x14ac:dyDescent="0.35"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</row>
    <row r="562" spans="2:36" x14ac:dyDescent="0.35"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</row>
    <row r="563" spans="2:36" x14ac:dyDescent="0.35"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</row>
    <row r="564" spans="2:36" x14ac:dyDescent="0.35"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</row>
    <row r="565" spans="2:36" x14ac:dyDescent="0.35"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</row>
    <row r="566" spans="2:36" x14ac:dyDescent="0.35"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</row>
    <row r="567" spans="2:36" x14ac:dyDescent="0.35"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</row>
    <row r="568" spans="2:36" x14ac:dyDescent="0.35"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</row>
    <row r="569" spans="2:36" x14ac:dyDescent="0.35"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</row>
    <row r="570" spans="2:36" x14ac:dyDescent="0.35"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</row>
    <row r="571" spans="2:36" x14ac:dyDescent="0.35"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</row>
    <row r="572" spans="2:36" x14ac:dyDescent="0.35"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</row>
    <row r="573" spans="2:36" x14ac:dyDescent="0.35"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</row>
    <row r="574" spans="2:36" x14ac:dyDescent="0.35"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</row>
    <row r="575" spans="2:36" x14ac:dyDescent="0.35"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</row>
    <row r="576" spans="2:36" x14ac:dyDescent="0.35"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</row>
    <row r="577" spans="2:36" x14ac:dyDescent="0.35"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</row>
    <row r="578" spans="2:36" x14ac:dyDescent="0.35"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</row>
    <row r="579" spans="2:36" x14ac:dyDescent="0.35"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</row>
    <row r="580" spans="2:36" x14ac:dyDescent="0.35"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</row>
    <row r="581" spans="2:36" x14ac:dyDescent="0.35"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</row>
    <row r="582" spans="2:36" x14ac:dyDescent="0.35"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</row>
    <row r="583" spans="2:36" x14ac:dyDescent="0.35"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</row>
    <row r="584" spans="2:36" x14ac:dyDescent="0.35"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</row>
    <row r="585" spans="2:36" x14ac:dyDescent="0.35"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</row>
    <row r="586" spans="2:36" x14ac:dyDescent="0.35"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</row>
    <row r="587" spans="2:36" x14ac:dyDescent="0.35"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</row>
    <row r="588" spans="2:36" x14ac:dyDescent="0.35"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</row>
    <row r="589" spans="2:36" x14ac:dyDescent="0.35"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</row>
    <row r="590" spans="2:36" x14ac:dyDescent="0.35"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</row>
    <row r="591" spans="2:36" x14ac:dyDescent="0.35"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</row>
    <row r="592" spans="2:36" x14ac:dyDescent="0.35"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</row>
    <row r="593" spans="2:36" x14ac:dyDescent="0.35"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</row>
    <row r="594" spans="2:36" x14ac:dyDescent="0.35"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</row>
    <row r="595" spans="2:36" x14ac:dyDescent="0.35"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</row>
    <row r="596" spans="2:36" x14ac:dyDescent="0.35"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</row>
    <row r="597" spans="2:36" x14ac:dyDescent="0.35"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</row>
    <row r="598" spans="2:36" x14ac:dyDescent="0.35"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</row>
    <row r="599" spans="2:36" x14ac:dyDescent="0.35"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</row>
    <row r="600" spans="2:36" x14ac:dyDescent="0.35"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</row>
    <row r="601" spans="2:36" x14ac:dyDescent="0.3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</row>
    <row r="602" spans="2:36" x14ac:dyDescent="0.35"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</row>
    <row r="603" spans="2:36" x14ac:dyDescent="0.35"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</row>
    <row r="604" spans="2:36" x14ac:dyDescent="0.35"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</row>
    <row r="605" spans="2:36" x14ac:dyDescent="0.35"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</row>
    <row r="606" spans="2:36" x14ac:dyDescent="0.35"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</row>
    <row r="607" spans="2:36" x14ac:dyDescent="0.35"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</row>
    <row r="608" spans="2:36" x14ac:dyDescent="0.35"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</row>
    <row r="609" spans="2:36" x14ac:dyDescent="0.35"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</row>
    <row r="610" spans="2:36" x14ac:dyDescent="0.35"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</row>
    <row r="611" spans="2:36" x14ac:dyDescent="0.35"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</row>
    <row r="612" spans="2:36" x14ac:dyDescent="0.35"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</row>
    <row r="613" spans="2:36" x14ac:dyDescent="0.35"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</row>
    <row r="614" spans="2:36" x14ac:dyDescent="0.35"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</row>
    <row r="615" spans="2:36" x14ac:dyDescent="0.35"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</row>
    <row r="616" spans="2:36" x14ac:dyDescent="0.35"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</row>
    <row r="617" spans="2:36" x14ac:dyDescent="0.35"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</row>
    <row r="618" spans="2:36" x14ac:dyDescent="0.35"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</row>
    <row r="619" spans="2:36" x14ac:dyDescent="0.35"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</row>
    <row r="620" spans="2:36" x14ac:dyDescent="0.35"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</row>
    <row r="621" spans="2:36" x14ac:dyDescent="0.35"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</row>
    <row r="622" spans="2:36" x14ac:dyDescent="0.35"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</row>
    <row r="623" spans="2:36" x14ac:dyDescent="0.35"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</row>
    <row r="624" spans="2:36" x14ac:dyDescent="0.35"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</row>
    <row r="625" spans="2:36" x14ac:dyDescent="0.35"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</row>
    <row r="626" spans="2:36" x14ac:dyDescent="0.35"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</row>
    <row r="627" spans="2:36" x14ac:dyDescent="0.35"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</row>
    <row r="628" spans="2:36" x14ac:dyDescent="0.35"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</row>
    <row r="629" spans="2:36" x14ac:dyDescent="0.35"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</row>
    <row r="630" spans="2:36" x14ac:dyDescent="0.35"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</row>
    <row r="631" spans="2:36" x14ac:dyDescent="0.35"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</row>
    <row r="632" spans="2:36" x14ac:dyDescent="0.35"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</row>
    <row r="633" spans="2:36" x14ac:dyDescent="0.35"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</row>
    <row r="634" spans="2:36" x14ac:dyDescent="0.35"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</row>
    <row r="635" spans="2:36" x14ac:dyDescent="0.35"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</row>
    <row r="636" spans="2:36" x14ac:dyDescent="0.35"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</row>
    <row r="637" spans="2:36" x14ac:dyDescent="0.35"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</row>
    <row r="638" spans="2:36" x14ac:dyDescent="0.35"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</row>
    <row r="639" spans="2:36" x14ac:dyDescent="0.35"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</row>
    <row r="640" spans="2:36" x14ac:dyDescent="0.35"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</row>
    <row r="641" spans="2:36" x14ac:dyDescent="0.35"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</row>
    <row r="642" spans="2:36" x14ac:dyDescent="0.35"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</row>
    <row r="643" spans="2:36" x14ac:dyDescent="0.35"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</row>
    <row r="644" spans="2:36" x14ac:dyDescent="0.35"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</row>
    <row r="645" spans="2:36" x14ac:dyDescent="0.35"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</row>
    <row r="646" spans="2:36" x14ac:dyDescent="0.35"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</row>
    <row r="647" spans="2:36" x14ac:dyDescent="0.35"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</row>
    <row r="648" spans="2:36" x14ac:dyDescent="0.35"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</row>
    <row r="649" spans="2:36" x14ac:dyDescent="0.35"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</row>
    <row r="650" spans="2:36" x14ac:dyDescent="0.35"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</row>
    <row r="651" spans="2:36" x14ac:dyDescent="0.35"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</row>
    <row r="652" spans="2:36" x14ac:dyDescent="0.35"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</row>
    <row r="653" spans="2:36" x14ac:dyDescent="0.35"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</row>
    <row r="654" spans="2:36" x14ac:dyDescent="0.35"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</row>
    <row r="655" spans="2:36" x14ac:dyDescent="0.35"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</row>
    <row r="656" spans="2:36" x14ac:dyDescent="0.35"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</row>
    <row r="657" spans="2:36" x14ac:dyDescent="0.35"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</row>
    <row r="658" spans="2:36" x14ac:dyDescent="0.35"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</row>
    <row r="659" spans="2:36" x14ac:dyDescent="0.35"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</row>
    <row r="660" spans="2:36" x14ac:dyDescent="0.35"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</row>
    <row r="661" spans="2:36" x14ac:dyDescent="0.35"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</row>
    <row r="662" spans="2:36" x14ac:dyDescent="0.35"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</row>
    <row r="663" spans="2:36" x14ac:dyDescent="0.35"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</row>
    <row r="664" spans="2:36" x14ac:dyDescent="0.35"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</row>
    <row r="665" spans="2:36" x14ac:dyDescent="0.35"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</row>
    <row r="666" spans="2:36" x14ac:dyDescent="0.35"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</row>
    <row r="667" spans="2:36" x14ac:dyDescent="0.35"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</row>
    <row r="668" spans="2:36" x14ac:dyDescent="0.35"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</row>
    <row r="669" spans="2:36" x14ac:dyDescent="0.35"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</row>
    <row r="670" spans="2:36" x14ac:dyDescent="0.35"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</row>
    <row r="671" spans="2:36" x14ac:dyDescent="0.35"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</row>
    <row r="672" spans="2:36" x14ac:dyDescent="0.35"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</row>
    <row r="673" spans="2:36" x14ac:dyDescent="0.35"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</row>
    <row r="674" spans="2:36" x14ac:dyDescent="0.35"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</row>
    <row r="675" spans="2:36" x14ac:dyDescent="0.35"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</row>
    <row r="676" spans="2:36" x14ac:dyDescent="0.35"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</row>
    <row r="677" spans="2:36" x14ac:dyDescent="0.35"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</row>
    <row r="678" spans="2:36" x14ac:dyDescent="0.35"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</row>
    <row r="679" spans="2:36" x14ac:dyDescent="0.35"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</row>
    <row r="680" spans="2:36" x14ac:dyDescent="0.35"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</row>
    <row r="681" spans="2:36" x14ac:dyDescent="0.35"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</row>
    <row r="682" spans="2:36" x14ac:dyDescent="0.35"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</row>
    <row r="683" spans="2:36" x14ac:dyDescent="0.35"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</row>
    <row r="684" spans="2:36" x14ac:dyDescent="0.35"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</row>
    <row r="685" spans="2:36" x14ac:dyDescent="0.35"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</row>
    <row r="686" spans="2:36" x14ac:dyDescent="0.35"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</row>
    <row r="687" spans="2:36" x14ac:dyDescent="0.35"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</row>
    <row r="688" spans="2:36" x14ac:dyDescent="0.35"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</row>
    <row r="689" spans="2:36" x14ac:dyDescent="0.35"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</row>
    <row r="690" spans="2:36" x14ac:dyDescent="0.35"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</row>
    <row r="691" spans="2:36" x14ac:dyDescent="0.35"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</row>
    <row r="692" spans="2:36" x14ac:dyDescent="0.35"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</row>
    <row r="693" spans="2:36" x14ac:dyDescent="0.35"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</row>
    <row r="694" spans="2:36" x14ac:dyDescent="0.35"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</row>
    <row r="695" spans="2:36" x14ac:dyDescent="0.35"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</row>
    <row r="696" spans="2:36" x14ac:dyDescent="0.35"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</row>
    <row r="697" spans="2:36" x14ac:dyDescent="0.35"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</row>
    <row r="698" spans="2:36" x14ac:dyDescent="0.35"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</row>
    <row r="699" spans="2:36" x14ac:dyDescent="0.35"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</row>
    <row r="700" spans="2:36" x14ac:dyDescent="0.35"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</row>
    <row r="701" spans="2:36" x14ac:dyDescent="0.35"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</row>
    <row r="702" spans="2:36" x14ac:dyDescent="0.35"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</row>
    <row r="703" spans="2:36" x14ac:dyDescent="0.35"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</row>
    <row r="704" spans="2:36" x14ac:dyDescent="0.35"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</row>
    <row r="705" spans="2:36" x14ac:dyDescent="0.35"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</row>
    <row r="706" spans="2:36" x14ac:dyDescent="0.35"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</row>
    <row r="707" spans="2:36" x14ac:dyDescent="0.35"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</row>
    <row r="708" spans="2:36" x14ac:dyDescent="0.35"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</row>
    <row r="709" spans="2:36" x14ac:dyDescent="0.35"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</row>
    <row r="710" spans="2:36" x14ac:dyDescent="0.35"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</row>
    <row r="711" spans="2:36" x14ac:dyDescent="0.35"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</row>
    <row r="712" spans="2:36" x14ac:dyDescent="0.35"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</row>
    <row r="713" spans="2:36" x14ac:dyDescent="0.35"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</row>
    <row r="714" spans="2:36" x14ac:dyDescent="0.35"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</row>
    <row r="715" spans="2:36" x14ac:dyDescent="0.35"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</row>
    <row r="716" spans="2:36" x14ac:dyDescent="0.35"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</row>
    <row r="717" spans="2:36" x14ac:dyDescent="0.35"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</row>
    <row r="718" spans="2:36" x14ac:dyDescent="0.35"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</row>
    <row r="719" spans="2:36" x14ac:dyDescent="0.35"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</row>
    <row r="720" spans="2:36" x14ac:dyDescent="0.35"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</row>
    <row r="721" spans="2:36" x14ac:dyDescent="0.35"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</row>
    <row r="722" spans="2:36" x14ac:dyDescent="0.35"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</row>
    <row r="723" spans="2:36" x14ac:dyDescent="0.35"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</row>
    <row r="724" spans="2:36" x14ac:dyDescent="0.35"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</row>
    <row r="725" spans="2:36" x14ac:dyDescent="0.35"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</row>
    <row r="726" spans="2:36" x14ac:dyDescent="0.35"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</row>
    <row r="727" spans="2:36" x14ac:dyDescent="0.35"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</row>
    <row r="728" spans="2:36" x14ac:dyDescent="0.35"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</row>
    <row r="729" spans="2:36" x14ac:dyDescent="0.35"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</row>
    <row r="730" spans="2:36" x14ac:dyDescent="0.35"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</row>
    <row r="731" spans="2:36" x14ac:dyDescent="0.35"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</row>
    <row r="732" spans="2:36" x14ac:dyDescent="0.35"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</row>
    <row r="733" spans="2:36" x14ac:dyDescent="0.35"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</row>
    <row r="734" spans="2:36" x14ac:dyDescent="0.35"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</row>
    <row r="735" spans="2:36" x14ac:dyDescent="0.35"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</row>
    <row r="736" spans="2:36" x14ac:dyDescent="0.35"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</row>
    <row r="737" spans="2:36" x14ac:dyDescent="0.35"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</row>
    <row r="738" spans="2:36" x14ac:dyDescent="0.35"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</row>
    <row r="739" spans="2:36" x14ac:dyDescent="0.35"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</row>
    <row r="740" spans="2:36" x14ac:dyDescent="0.35"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</row>
    <row r="741" spans="2:36" x14ac:dyDescent="0.35"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</row>
    <row r="742" spans="2:36" x14ac:dyDescent="0.35"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</row>
    <row r="743" spans="2:36" x14ac:dyDescent="0.35"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</row>
    <row r="744" spans="2:36" x14ac:dyDescent="0.35"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</row>
    <row r="745" spans="2:36" x14ac:dyDescent="0.35"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</row>
    <row r="746" spans="2:36" x14ac:dyDescent="0.35"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</row>
    <row r="747" spans="2:36" x14ac:dyDescent="0.35"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</row>
    <row r="748" spans="2:36" x14ac:dyDescent="0.35"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</row>
    <row r="749" spans="2:36" x14ac:dyDescent="0.35"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</row>
    <row r="750" spans="2:36" x14ac:dyDescent="0.35"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</row>
    <row r="751" spans="2:36" x14ac:dyDescent="0.35"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</row>
    <row r="752" spans="2:36" x14ac:dyDescent="0.35"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</row>
    <row r="753" spans="2:36" x14ac:dyDescent="0.35"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</row>
    <row r="754" spans="2:36" x14ac:dyDescent="0.35"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</row>
    <row r="755" spans="2:36" x14ac:dyDescent="0.35"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</row>
    <row r="756" spans="2:36" x14ac:dyDescent="0.35"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</row>
    <row r="757" spans="2:36" x14ac:dyDescent="0.35"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</row>
    <row r="758" spans="2:36" x14ac:dyDescent="0.35"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</row>
    <row r="759" spans="2:36" x14ac:dyDescent="0.35"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</row>
    <row r="760" spans="2:36" x14ac:dyDescent="0.35"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</row>
    <row r="761" spans="2:36" x14ac:dyDescent="0.35"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</row>
    <row r="762" spans="2:36" x14ac:dyDescent="0.35"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</row>
    <row r="763" spans="2:36" x14ac:dyDescent="0.35"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</row>
    <row r="764" spans="2:36" x14ac:dyDescent="0.35"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</row>
    <row r="765" spans="2:36" x14ac:dyDescent="0.35"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</row>
    <row r="766" spans="2:36" x14ac:dyDescent="0.35"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</row>
    <row r="767" spans="2:36" x14ac:dyDescent="0.35"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</row>
    <row r="768" spans="2:36" x14ac:dyDescent="0.35"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</row>
    <row r="769" spans="2:36" x14ac:dyDescent="0.35"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</row>
    <row r="770" spans="2:36" x14ac:dyDescent="0.35"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</row>
    <row r="771" spans="2:36" x14ac:dyDescent="0.35"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</row>
    <row r="772" spans="2:36" x14ac:dyDescent="0.35"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</row>
    <row r="773" spans="2:36" x14ac:dyDescent="0.35"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</row>
    <row r="774" spans="2:36" x14ac:dyDescent="0.35"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</row>
    <row r="775" spans="2:36" x14ac:dyDescent="0.35"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</row>
    <row r="776" spans="2:36" x14ac:dyDescent="0.35"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</row>
    <row r="777" spans="2:36" x14ac:dyDescent="0.35"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</row>
    <row r="778" spans="2:36" x14ac:dyDescent="0.35"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</row>
    <row r="779" spans="2:36" x14ac:dyDescent="0.35"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</row>
    <row r="780" spans="2:36" x14ac:dyDescent="0.35"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</row>
    <row r="781" spans="2:36" x14ac:dyDescent="0.35"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</row>
    <row r="782" spans="2:36" x14ac:dyDescent="0.35"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</row>
    <row r="783" spans="2:36" x14ac:dyDescent="0.35"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</row>
    <row r="784" spans="2:36" x14ac:dyDescent="0.35"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</row>
    <row r="785" spans="2:36" x14ac:dyDescent="0.35"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</row>
    <row r="786" spans="2:36" x14ac:dyDescent="0.35"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</row>
    <row r="787" spans="2:36" x14ac:dyDescent="0.35"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</row>
    <row r="788" spans="2:36" x14ac:dyDescent="0.35"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</row>
    <row r="789" spans="2:36" x14ac:dyDescent="0.35"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</row>
    <row r="790" spans="2:36" x14ac:dyDescent="0.35"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</row>
    <row r="791" spans="2:36" x14ac:dyDescent="0.35"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</row>
    <row r="792" spans="2:36" x14ac:dyDescent="0.35"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</row>
    <row r="793" spans="2:36" x14ac:dyDescent="0.35"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</row>
    <row r="794" spans="2:36" x14ac:dyDescent="0.35"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</row>
    <row r="795" spans="2:36" x14ac:dyDescent="0.35"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</row>
    <row r="796" spans="2:36" x14ac:dyDescent="0.35"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</row>
    <row r="797" spans="2:36" x14ac:dyDescent="0.35"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</row>
    <row r="798" spans="2:36" x14ac:dyDescent="0.35"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</row>
    <row r="799" spans="2:36" x14ac:dyDescent="0.35"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</row>
    <row r="800" spans="2:36" x14ac:dyDescent="0.35"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</row>
    <row r="801" spans="2:36" x14ac:dyDescent="0.35"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</row>
    <row r="802" spans="2:36" x14ac:dyDescent="0.35"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</row>
    <row r="803" spans="2:36" x14ac:dyDescent="0.35"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</row>
    <row r="804" spans="2:36" x14ac:dyDescent="0.35"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</row>
    <row r="805" spans="2:36" x14ac:dyDescent="0.35"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</row>
    <row r="806" spans="2:36" x14ac:dyDescent="0.35"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</row>
    <row r="807" spans="2:36" x14ac:dyDescent="0.35"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</row>
    <row r="808" spans="2:36" x14ac:dyDescent="0.35"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</row>
    <row r="809" spans="2:36" x14ac:dyDescent="0.35"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</row>
    <row r="810" spans="2:36" x14ac:dyDescent="0.35"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</row>
    <row r="811" spans="2:36" x14ac:dyDescent="0.35"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</row>
    <row r="812" spans="2:36" x14ac:dyDescent="0.35"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</row>
    <row r="813" spans="2:36" x14ac:dyDescent="0.35"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</row>
    <row r="814" spans="2:36" x14ac:dyDescent="0.35"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</row>
    <row r="815" spans="2:36" x14ac:dyDescent="0.35"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</row>
    <row r="816" spans="2:36" x14ac:dyDescent="0.35"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</row>
    <row r="817" spans="2:36" x14ac:dyDescent="0.35"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</row>
    <row r="818" spans="2:36" x14ac:dyDescent="0.35"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</row>
    <row r="819" spans="2:36" x14ac:dyDescent="0.35"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</row>
    <row r="820" spans="2:36" x14ac:dyDescent="0.35"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</row>
    <row r="821" spans="2:36" x14ac:dyDescent="0.35"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</row>
    <row r="822" spans="2:36" x14ac:dyDescent="0.35"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</row>
    <row r="823" spans="2:36" x14ac:dyDescent="0.35"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</row>
    <row r="824" spans="2:36" x14ac:dyDescent="0.35"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</row>
    <row r="825" spans="2:36" x14ac:dyDescent="0.35"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</row>
    <row r="826" spans="2:36" x14ac:dyDescent="0.35"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</row>
    <row r="827" spans="2:36" x14ac:dyDescent="0.35"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</row>
    <row r="828" spans="2:36" x14ac:dyDescent="0.35"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</row>
    <row r="829" spans="2:36" x14ac:dyDescent="0.35"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</row>
    <row r="830" spans="2:36" x14ac:dyDescent="0.35"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</row>
    <row r="831" spans="2:36" x14ac:dyDescent="0.35"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</row>
    <row r="832" spans="2:36" x14ac:dyDescent="0.35"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</row>
    <row r="833" spans="2:36" x14ac:dyDescent="0.35"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</row>
    <row r="834" spans="2:36" x14ac:dyDescent="0.35"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</row>
    <row r="835" spans="2:36" x14ac:dyDescent="0.35"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</row>
    <row r="836" spans="2:36" x14ac:dyDescent="0.35"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</row>
    <row r="837" spans="2:36" x14ac:dyDescent="0.35"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</row>
    <row r="838" spans="2:36" x14ac:dyDescent="0.35"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</row>
    <row r="839" spans="2:36" x14ac:dyDescent="0.35"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</row>
    <row r="840" spans="2:36" x14ac:dyDescent="0.35"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</row>
    <row r="841" spans="2:36" x14ac:dyDescent="0.35"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</row>
    <row r="842" spans="2:36" x14ac:dyDescent="0.35"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</row>
    <row r="843" spans="2:36" x14ac:dyDescent="0.35"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</row>
    <row r="844" spans="2:36" x14ac:dyDescent="0.35"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</row>
    <row r="845" spans="2:36" x14ac:dyDescent="0.35"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</row>
    <row r="846" spans="2:36" x14ac:dyDescent="0.35"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</row>
    <row r="847" spans="2:36" x14ac:dyDescent="0.35"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</row>
    <row r="848" spans="2:36" x14ac:dyDescent="0.35"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</row>
    <row r="849" spans="2:36" x14ac:dyDescent="0.35"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</row>
    <row r="850" spans="2:36" x14ac:dyDescent="0.35"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</row>
    <row r="851" spans="2:36" x14ac:dyDescent="0.35"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</row>
    <row r="852" spans="2:36" x14ac:dyDescent="0.35"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</row>
    <row r="853" spans="2:36" x14ac:dyDescent="0.35"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</row>
    <row r="854" spans="2:36" x14ac:dyDescent="0.35"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</row>
    <row r="855" spans="2:36" x14ac:dyDescent="0.35"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</row>
    <row r="856" spans="2:36" x14ac:dyDescent="0.35"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</row>
    <row r="857" spans="2:36" x14ac:dyDescent="0.35"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</row>
    <row r="858" spans="2:36" x14ac:dyDescent="0.35"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</row>
    <row r="859" spans="2:36" x14ac:dyDescent="0.35"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</row>
    <row r="860" spans="2:36" x14ac:dyDescent="0.35"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</row>
    <row r="861" spans="2:36" x14ac:dyDescent="0.35"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</row>
    <row r="862" spans="2:36" x14ac:dyDescent="0.35"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</row>
    <row r="863" spans="2:36" x14ac:dyDescent="0.35"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</row>
    <row r="864" spans="2:36" x14ac:dyDescent="0.35"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</row>
    <row r="865" spans="2:36" x14ac:dyDescent="0.35"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</row>
    <row r="866" spans="2:36" x14ac:dyDescent="0.35"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</row>
    <row r="867" spans="2:36" x14ac:dyDescent="0.35"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</row>
    <row r="868" spans="2:36" x14ac:dyDescent="0.35"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</row>
    <row r="869" spans="2:36" x14ac:dyDescent="0.35"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</row>
    <row r="870" spans="2:36" x14ac:dyDescent="0.35"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</row>
    <row r="871" spans="2:36" x14ac:dyDescent="0.35"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</row>
    <row r="872" spans="2:36" x14ac:dyDescent="0.35"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</row>
    <row r="873" spans="2:36" x14ac:dyDescent="0.35"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</row>
    <row r="874" spans="2:36" x14ac:dyDescent="0.35"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</row>
    <row r="875" spans="2:36" x14ac:dyDescent="0.35"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</row>
    <row r="876" spans="2:36" x14ac:dyDescent="0.35"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</row>
    <row r="877" spans="2:36" x14ac:dyDescent="0.35"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</row>
    <row r="878" spans="2:36" x14ac:dyDescent="0.35"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</row>
    <row r="879" spans="2:36" x14ac:dyDescent="0.35"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</row>
    <row r="880" spans="2:36" x14ac:dyDescent="0.35"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</row>
    <row r="881" spans="2:36" x14ac:dyDescent="0.35"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</row>
    <row r="882" spans="2:36" x14ac:dyDescent="0.35"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</row>
    <row r="883" spans="2:36" x14ac:dyDescent="0.35"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</row>
    <row r="884" spans="2:36" x14ac:dyDescent="0.35"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</row>
    <row r="885" spans="2:36" x14ac:dyDescent="0.35"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</row>
    <row r="886" spans="2:36" x14ac:dyDescent="0.35"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</row>
    <row r="887" spans="2:36" x14ac:dyDescent="0.35"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</row>
    <row r="888" spans="2:36" x14ac:dyDescent="0.35"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</row>
    <row r="889" spans="2:36" x14ac:dyDescent="0.35"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</row>
    <row r="890" spans="2:36" x14ac:dyDescent="0.35"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</row>
    <row r="891" spans="2:36" x14ac:dyDescent="0.35"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</row>
    <row r="892" spans="2:36" x14ac:dyDescent="0.35"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</row>
    <row r="893" spans="2:36" x14ac:dyDescent="0.35"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</row>
    <row r="894" spans="2:36" x14ac:dyDescent="0.35"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</row>
    <row r="895" spans="2:36" x14ac:dyDescent="0.35"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</row>
    <row r="896" spans="2:36" x14ac:dyDescent="0.35"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</row>
    <row r="897" spans="2:36" x14ac:dyDescent="0.35"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</row>
    <row r="898" spans="2:36" x14ac:dyDescent="0.35"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</row>
    <row r="899" spans="2:36" x14ac:dyDescent="0.35"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</row>
    <row r="900" spans="2:36" x14ac:dyDescent="0.35"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</row>
    <row r="901" spans="2:36" x14ac:dyDescent="0.35"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</row>
    <row r="902" spans="2:36" x14ac:dyDescent="0.35"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</row>
    <row r="903" spans="2:36" x14ac:dyDescent="0.35"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</row>
    <row r="904" spans="2:36" x14ac:dyDescent="0.35"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</row>
    <row r="905" spans="2:36" x14ac:dyDescent="0.35"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</row>
    <row r="906" spans="2:36" x14ac:dyDescent="0.35"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</row>
    <row r="907" spans="2:36" x14ac:dyDescent="0.35"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</row>
    <row r="908" spans="2:36" x14ac:dyDescent="0.35"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</row>
    <row r="909" spans="2:36" x14ac:dyDescent="0.35"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</row>
    <row r="910" spans="2:36" x14ac:dyDescent="0.35"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</row>
    <row r="911" spans="2:36" x14ac:dyDescent="0.35"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</row>
    <row r="912" spans="2:36" x14ac:dyDescent="0.35"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</row>
    <row r="913" spans="2:36" x14ac:dyDescent="0.35"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</row>
    <row r="914" spans="2:36" x14ac:dyDescent="0.35"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</row>
    <row r="915" spans="2:36" x14ac:dyDescent="0.35"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</row>
    <row r="916" spans="2:36" x14ac:dyDescent="0.35"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</row>
    <row r="917" spans="2:36" x14ac:dyDescent="0.35"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</row>
    <row r="918" spans="2:36" x14ac:dyDescent="0.35"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</row>
    <row r="919" spans="2:36" x14ac:dyDescent="0.35"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</row>
    <row r="920" spans="2:36" x14ac:dyDescent="0.35"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</row>
    <row r="921" spans="2:36" x14ac:dyDescent="0.35"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</row>
    <row r="922" spans="2:36" x14ac:dyDescent="0.35"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</row>
    <row r="923" spans="2:36" x14ac:dyDescent="0.35"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</row>
    <row r="924" spans="2:36" x14ac:dyDescent="0.35"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</row>
    <row r="925" spans="2:36" x14ac:dyDescent="0.35"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</row>
    <row r="926" spans="2:36" x14ac:dyDescent="0.35"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</row>
    <row r="927" spans="2:36" x14ac:dyDescent="0.35"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</row>
    <row r="928" spans="2:36" x14ac:dyDescent="0.35"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</row>
    <row r="929" spans="2:36" x14ac:dyDescent="0.35"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</row>
    <row r="930" spans="2:36" x14ac:dyDescent="0.35"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</row>
    <row r="931" spans="2:36" x14ac:dyDescent="0.35"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</row>
    <row r="932" spans="2:36" x14ac:dyDescent="0.35"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</row>
    <row r="933" spans="2:36" x14ac:dyDescent="0.35"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</row>
    <row r="934" spans="2:36" x14ac:dyDescent="0.35"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</row>
    <row r="935" spans="2:36" x14ac:dyDescent="0.35"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</row>
    <row r="936" spans="2:36" x14ac:dyDescent="0.35"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</row>
    <row r="937" spans="2:36" x14ac:dyDescent="0.35"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</row>
    <row r="938" spans="2:36" x14ac:dyDescent="0.35"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</row>
    <row r="939" spans="2:36" x14ac:dyDescent="0.35"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</row>
    <row r="940" spans="2:36" x14ac:dyDescent="0.35"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</row>
    <row r="941" spans="2:36" x14ac:dyDescent="0.35"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</row>
    <row r="942" spans="2:36" x14ac:dyDescent="0.35"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</row>
    <row r="943" spans="2:36" x14ac:dyDescent="0.35"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</row>
    <row r="944" spans="2:36" x14ac:dyDescent="0.35"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</row>
    <row r="945" spans="2:36" x14ac:dyDescent="0.35"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</row>
    <row r="946" spans="2:36" x14ac:dyDescent="0.35"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</row>
    <row r="947" spans="2:36" x14ac:dyDescent="0.35"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</row>
    <row r="948" spans="2:36" x14ac:dyDescent="0.35"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</row>
    <row r="949" spans="2:36" x14ac:dyDescent="0.35"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</row>
    <row r="950" spans="2:36" x14ac:dyDescent="0.35"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</row>
    <row r="951" spans="2:36" x14ac:dyDescent="0.35"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</row>
    <row r="952" spans="2:36" x14ac:dyDescent="0.35"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</row>
    <row r="953" spans="2:36" x14ac:dyDescent="0.35"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</row>
    <row r="954" spans="2:36" x14ac:dyDescent="0.35"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</row>
    <row r="955" spans="2:36" x14ac:dyDescent="0.35"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</row>
    <row r="956" spans="2:36" x14ac:dyDescent="0.35"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</row>
    <row r="957" spans="2:36" x14ac:dyDescent="0.35"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</row>
    <row r="958" spans="2:36" x14ac:dyDescent="0.35"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</row>
    <row r="959" spans="2:36" x14ac:dyDescent="0.35"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</row>
    <row r="960" spans="2:36" x14ac:dyDescent="0.35"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</row>
    <row r="961" spans="2:36" x14ac:dyDescent="0.35"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</row>
    <row r="962" spans="2:36" x14ac:dyDescent="0.35"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</row>
    <row r="963" spans="2:36" x14ac:dyDescent="0.35"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</row>
    <row r="964" spans="2:36" x14ac:dyDescent="0.35"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</row>
    <row r="965" spans="2:36" x14ac:dyDescent="0.35"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</row>
    <row r="966" spans="2:36" x14ac:dyDescent="0.35"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</row>
    <row r="967" spans="2:36" x14ac:dyDescent="0.35"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</row>
    <row r="968" spans="2:36" x14ac:dyDescent="0.35"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</row>
    <row r="969" spans="2:36" x14ac:dyDescent="0.35"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</row>
    <row r="970" spans="2:36" x14ac:dyDescent="0.35"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</row>
    <row r="971" spans="2:36" x14ac:dyDescent="0.35"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</row>
    <row r="972" spans="2:36" x14ac:dyDescent="0.35"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</row>
    <row r="973" spans="2:36" x14ac:dyDescent="0.35"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</row>
    <row r="974" spans="2:36" x14ac:dyDescent="0.35"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</row>
    <row r="975" spans="2:36" x14ac:dyDescent="0.35"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</row>
    <row r="976" spans="2:36" x14ac:dyDescent="0.35"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</row>
    <row r="977" spans="2:36" x14ac:dyDescent="0.35"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</row>
    <row r="978" spans="2:36" x14ac:dyDescent="0.35"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</row>
    <row r="979" spans="2:36" x14ac:dyDescent="0.35"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</row>
    <row r="980" spans="2:36" x14ac:dyDescent="0.35"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</row>
    <row r="981" spans="2:36" x14ac:dyDescent="0.35"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</row>
    <row r="982" spans="2:36" x14ac:dyDescent="0.35"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</row>
    <row r="983" spans="2:36" x14ac:dyDescent="0.35"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</row>
    <row r="984" spans="2:36" x14ac:dyDescent="0.35"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</row>
    <row r="985" spans="2:36" x14ac:dyDescent="0.35"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</row>
    <row r="986" spans="2:36" x14ac:dyDescent="0.35"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</row>
    <row r="987" spans="2:36" x14ac:dyDescent="0.35"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</row>
    <row r="988" spans="2:36" x14ac:dyDescent="0.35"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</row>
    <row r="989" spans="2:36" x14ac:dyDescent="0.35"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</row>
    <row r="990" spans="2:36" x14ac:dyDescent="0.35"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</row>
    <row r="991" spans="2:36" x14ac:dyDescent="0.35"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</row>
    <row r="992" spans="2:36" x14ac:dyDescent="0.35"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</row>
    <row r="993" spans="2:36" x14ac:dyDescent="0.35"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</row>
    <row r="994" spans="2:36" x14ac:dyDescent="0.35"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</row>
    <row r="995" spans="2:36" x14ac:dyDescent="0.35"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</row>
    <row r="996" spans="2:36" x14ac:dyDescent="0.35"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</row>
    <row r="997" spans="2:36" x14ac:dyDescent="0.35"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</row>
    <row r="998" spans="2:36" x14ac:dyDescent="0.35"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</row>
    <row r="999" spans="2:36" x14ac:dyDescent="0.35"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</row>
    <row r="1000" spans="2:36" x14ac:dyDescent="0.3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</row>
  </sheetData>
  <mergeCells count="8">
    <mergeCell ref="AL1:AP1"/>
    <mergeCell ref="K6:M6"/>
    <mergeCell ref="O6:P6"/>
    <mergeCell ref="Q6:S6"/>
    <mergeCell ref="B9:C9"/>
    <mergeCell ref="D9:G9"/>
    <mergeCell ref="H9:V9"/>
    <mergeCell ref="W9:AI9"/>
  </mergeCells>
  <dataValidations count="2">
    <dataValidation type="list" allowBlank="1" showInputMessage="1" showErrorMessage="1" sqref="D7">
      <formula1>ListeRegion</formula1>
    </dataValidation>
    <dataValidation type="list" allowBlank="1" showInputMessage="1" showErrorMessage="1" sqref="E7:I7">
      <formula1>ListeCompany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370"/>
  <sheetViews>
    <sheetView zoomScale="40" zoomScaleNormal="40" workbookViewId="0">
      <pane ySplit="1" topLeftCell="A2" activePane="bottomLeft" state="frozen"/>
      <selection pane="bottomLeft" activeCell="G2" sqref="G2"/>
    </sheetView>
  </sheetViews>
  <sheetFormatPr baseColWidth="10" defaultColWidth="9.1796875" defaultRowHeight="14.5" x14ac:dyDescent="0.35"/>
  <cols>
    <col min="1" max="1" width="16.453125" style="98" customWidth="1"/>
    <col min="2" max="2" width="18.81640625" customWidth="1"/>
    <col min="3" max="3" width="16.1796875" customWidth="1"/>
    <col min="4" max="4" width="17.81640625" customWidth="1"/>
    <col min="5" max="5" width="10.90625" customWidth="1"/>
    <col min="6" max="6" width="15.1796875" bestFit="1" customWidth="1"/>
    <col min="7" max="7" width="10.90625" customWidth="1"/>
    <col min="8" max="8" width="8.7265625" customWidth="1"/>
    <col min="9" max="9" width="6.26953125" customWidth="1"/>
    <col min="10" max="10" width="12.1796875" customWidth="1"/>
    <col min="11" max="11" width="9.08984375" customWidth="1"/>
    <col min="12" max="12" width="9.6328125" customWidth="1"/>
    <col min="13" max="13" width="12.6328125" customWidth="1"/>
    <col min="14" max="14" width="8.453125" customWidth="1"/>
    <col min="15" max="15" width="8.1796875" customWidth="1"/>
    <col min="16" max="16" width="8.08984375" customWidth="1"/>
    <col min="17" max="17" width="9.7265625" customWidth="1"/>
    <col min="18" max="18" width="7.453125" customWidth="1"/>
    <col min="19" max="19" width="7.7265625" customWidth="1"/>
    <col min="20" max="20" width="9.26953125" customWidth="1"/>
    <col min="21" max="21" width="9.36328125" customWidth="1"/>
    <col min="22" max="22" width="9.7265625" customWidth="1"/>
    <col min="23" max="23" width="8.36328125" customWidth="1"/>
    <col min="24" max="24" width="10.1796875" customWidth="1"/>
    <col min="25" max="25" width="9.7265625" customWidth="1"/>
    <col min="26" max="26" width="8.81640625" customWidth="1"/>
    <col min="27" max="27" width="7" customWidth="1"/>
    <col min="28" max="28" width="9.7265625" customWidth="1"/>
    <col min="29" max="29" width="9.90625" customWidth="1"/>
    <col min="30" max="30" width="10.54296875" customWidth="1"/>
    <col min="31" max="31" width="9.7265625" customWidth="1"/>
    <col min="32" max="32" width="11.36328125" customWidth="1"/>
    <col min="33" max="33" width="8.7265625" customWidth="1"/>
    <col min="34" max="34" width="5.08984375" customWidth="1"/>
    <col min="35" max="35" width="5.453125" customWidth="1"/>
  </cols>
  <sheetData>
    <row r="1" spans="1:34" s="91" customFormat="1" ht="55.5" customHeight="1" x14ac:dyDescent="0.35">
      <c r="A1" s="77" t="s">
        <v>3</v>
      </c>
      <c r="B1" s="77" t="s">
        <v>2</v>
      </c>
      <c r="C1" s="77" t="s">
        <v>115</v>
      </c>
      <c r="D1" s="77" t="s">
        <v>116</v>
      </c>
      <c r="E1" s="77" t="s">
        <v>117</v>
      </c>
      <c r="F1" s="77" t="s">
        <v>118</v>
      </c>
      <c r="G1" s="77" t="s">
        <v>119</v>
      </c>
      <c r="H1" s="78" t="s">
        <v>0</v>
      </c>
      <c r="I1" s="78" t="s">
        <v>127</v>
      </c>
      <c r="J1" s="78" t="s">
        <v>128</v>
      </c>
      <c r="K1" s="78" t="s">
        <v>129</v>
      </c>
      <c r="L1" s="78" t="s">
        <v>173</v>
      </c>
      <c r="M1" s="78" t="s">
        <v>130</v>
      </c>
      <c r="N1" s="78" t="s">
        <v>131</v>
      </c>
      <c r="O1" s="78" t="s">
        <v>132</v>
      </c>
      <c r="P1" s="78" t="s">
        <v>133</v>
      </c>
      <c r="Q1" s="78" t="s">
        <v>134</v>
      </c>
      <c r="R1" s="78" t="s">
        <v>174</v>
      </c>
      <c r="S1" s="78" t="s">
        <v>175</v>
      </c>
      <c r="T1" s="78" t="s">
        <v>176</v>
      </c>
      <c r="U1" s="78" t="s">
        <v>177</v>
      </c>
      <c r="V1" s="78" t="s">
        <v>135</v>
      </c>
      <c r="W1" s="78" t="s">
        <v>136</v>
      </c>
      <c r="X1" s="78" t="s">
        <v>137</v>
      </c>
      <c r="Y1" s="78" t="s">
        <v>138</v>
      </c>
      <c r="Z1" s="78" t="s">
        <v>139</v>
      </c>
      <c r="AA1" s="78" t="s">
        <v>140</v>
      </c>
      <c r="AB1" s="78" t="s">
        <v>141</v>
      </c>
      <c r="AC1" s="78" t="s">
        <v>142</v>
      </c>
      <c r="AD1" s="78" t="s">
        <v>143</v>
      </c>
      <c r="AE1" s="78" t="s">
        <v>144</v>
      </c>
      <c r="AF1" s="78" t="s">
        <v>145</v>
      </c>
      <c r="AG1" s="78" t="s">
        <v>146</v>
      </c>
      <c r="AH1" s="79" t="s">
        <v>147</v>
      </c>
    </row>
    <row r="2" spans="1:34" x14ac:dyDescent="0.35">
      <c r="A2" s="80">
        <v>40179</v>
      </c>
      <c r="B2" s="81" t="s">
        <v>148</v>
      </c>
      <c r="C2" s="82" t="s">
        <v>162</v>
      </c>
      <c r="D2" s="82" t="s">
        <v>164</v>
      </c>
      <c r="E2" s="82" t="s">
        <v>167</v>
      </c>
      <c r="F2" s="82" t="s">
        <v>170</v>
      </c>
      <c r="G2" s="82">
        <v>10</v>
      </c>
      <c r="H2" s="83" t="s">
        <v>150</v>
      </c>
      <c r="I2" s="83" t="s">
        <v>151</v>
      </c>
      <c r="J2" s="83" t="s">
        <v>152</v>
      </c>
      <c r="K2" s="83" t="s">
        <v>153</v>
      </c>
      <c r="L2" s="83" t="s">
        <v>154</v>
      </c>
      <c r="M2" s="83" t="s">
        <v>155</v>
      </c>
      <c r="N2" s="83">
        <v>8600</v>
      </c>
      <c r="O2" s="83" t="s">
        <v>156</v>
      </c>
      <c r="P2" s="83" t="s">
        <v>149</v>
      </c>
      <c r="Q2" s="83" t="s">
        <v>157</v>
      </c>
      <c r="R2" s="83">
        <v>120.63</v>
      </c>
      <c r="S2" s="83">
        <v>9</v>
      </c>
      <c r="T2" s="83">
        <v>410</v>
      </c>
      <c r="U2" s="84">
        <v>9.85</v>
      </c>
      <c r="V2" s="83">
        <v>0.02</v>
      </c>
      <c r="W2" s="83">
        <v>0.1</v>
      </c>
      <c r="X2" s="83" t="s">
        <v>158</v>
      </c>
      <c r="Y2" s="83">
        <v>45</v>
      </c>
      <c r="Z2" s="83">
        <v>1188.2054999999998</v>
      </c>
      <c r="AA2" s="83">
        <v>118.82054999999998</v>
      </c>
      <c r="AB2" s="83">
        <v>23.764109999999995</v>
      </c>
      <c r="AC2" s="83">
        <v>1307.0260499999997</v>
      </c>
      <c r="AD2" s="83">
        <v>200</v>
      </c>
      <c r="AE2" s="83">
        <v>1107.0260499999997</v>
      </c>
      <c r="AF2" s="83">
        <v>43099</v>
      </c>
      <c r="AG2" s="83" t="s">
        <v>159</v>
      </c>
      <c r="AH2" s="85">
        <v>1</v>
      </c>
    </row>
    <row r="3" spans="1:34" x14ac:dyDescent="0.35">
      <c r="A3" s="92">
        <v>42005</v>
      </c>
      <c r="B3" s="93" t="s">
        <v>161</v>
      </c>
      <c r="C3" s="94" t="s">
        <v>163</v>
      </c>
      <c r="D3" s="94" t="s">
        <v>165</v>
      </c>
      <c r="E3" s="94" t="s">
        <v>168</v>
      </c>
      <c r="F3" s="94" t="s">
        <v>171</v>
      </c>
      <c r="G3" s="94">
        <v>28</v>
      </c>
      <c r="H3" s="95">
        <f>H2/1.5</f>
        <v>1.3333333333333333</v>
      </c>
      <c r="I3" s="95">
        <f t="shared" ref="I3:AH3" si="0">I2/1.5</f>
        <v>1.6666666666666667</v>
      </c>
      <c r="J3" s="95">
        <f t="shared" si="0"/>
        <v>2</v>
      </c>
      <c r="K3" s="95">
        <f t="shared" si="0"/>
        <v>2.3333333333333335</v>
      </c>
      <c r="L3" s="95" t="e">
        <f t="shared" si="0"/>
        <v>#VALUE!</v>
      </c>
      <c r="M3" s="95" t="e">
        <f t="shared" si="0"/>
        <v>#VALUE!</v>
      </c>
      <c r="N3" s="95">
        <f t="shared" si="0"/>
        <v>5733.333333333333</v>
      </c>
      <c r="O3" s="95" t="e">
        <f t="shared" si="0"/>
        <v>#VALUE!</v>
      </c>
      <c r="P3" s="95" t="e">
        <f t="shared" si="0"/>
        <v>#VALUE!</v>
      </c>
      <c r="Q3" s="95" t="e">
        <f t="shared" si="0"/>
        <v>#VALUE!</v>
      </c>
      <c r="R3" s="95">
        <f t="shared" si="0"/>
        <v>80.42</v>
      </c>
      <c r="S3" s="95">
        <f t="shared" si="0"/>
        <v>6</v>
      </c>
      <c r="T3" s="95">
        <f t="shared" si="0"/>
        <v>273.33333333333331</v>
      </c>
      <c r="U3" s="96">
        <f t="shared" si="0"/>
        <v>6.5666666666666664</v>
      </c>
      <c r="V3" s="95">
        <f t="shared" si="0"/>
        <v>1.3333333333333334E-2</v>
      </c>
      <c r="W3" s="95">
        <f t="shared" si="0"/>
        <v>6.6666666666666666E-2</v>
      </c>
      <c r="X3" s="95" t="e">
        <f t="shared" si="0"/>
        <v>#VALUE!</v>
      </c>
      <c r="Y3" s="95">
        <f t="shared" si="0"/>
        <v>30</v>
      </c>
      <c r="Z3" s="95">
        <f t="shared" si="0"/>
        <v>792.13699999999983</v>
      </c>
      <c r="AA3" s="95">
        <f t="shared" si="0"/>
        <v>79.213699999999989</v>
      </c>
      <c r="AB3" s="95">
        <f t="shared" si="0"/>
        <v>15.842739999999997</v>
      </c>
      <c r="AC3" s="95">
        <f t="shared" si="0"/>
        <v>871.35069999999985</v>
      </c>
      <c r="AD3" s="95">
        <f t="shared" si="0"/>
        <v>133.33333333333334</v>
      </c>
      <c r="AE3" s="95">
        <f t="shared" si="0"/>
        <v>738.01736666666648</v>
      </c>
      <c r="AF3" s="95">
        <f t="shared" si="0"/>
        <v>28732.666666666668</v>
      </c>
      <c r="AG3" s="95">
        <f t="shared" si="0"/>
        <v>9.6666666666666661</v>
      </c>
      <c r="AH3" s="97">
        <f t="shared" si="0"/>
        <v>0.66666666666666663</v>
      </c>
    </row>
    <row r="4" spans="1:34" x14ac:dyDescent="0.35">
      <c r="A4" s="86">
        <v>0</v>
      </c>
      <c r="B4" s="87" t="s">
        <v>160</v>
      </c>
      <c r="C4" s="88" t="s">
        <v>35</v>
      </c>
      <c r="D4" s="88" t="s">
        <v>166</v>
      </c>
      <c r="E4" s="88" t="s">
        <v>169</v>
      </c>
      <c r="F4" s="88" t="s">
        <v>172</v>
      </c>
      <c r="G4" s="88">
        <v>29</v>
      </c>
      <c r="H4" s="89">
        <f>H2*2</f>
        <v>4</v>
      </c>
      <c r="I4" s="89">
        <f t="shared" ref="I4:AH4" si="1">I2*2</f>
        <v>5</v>
      </c>
      <c r="J4" s="89">
        <f t="shared" si="1"/>
        <v>6</v>
      </c>
      <c r="K4" s="89">
        <f t="shared" si="1"/>
        <v>7</v>
      </c>
      <c r="L4" s="89" t="e">
        <f t="shared" si="1"/>
        <v>#VALUE!</v>
      </c>
      <c r="M4" s="89" t="e">
        <f t="shared" si="1"/>
        <v>#VALUE!</v>
      </c>
      <c r="N4" s="89">
        <f t="shared" si="1"/>
        <v>17200</v>
      </c>
      <c r="O4" s="89" t="e">
        <f t="shared" si="1"/>
        <v>#VALUE!</v>
      </c>
      <c r="P4" s="89" t="e">
        <f t="shared" si="1"/>
        <v>#VALUE!</v>
      </c>
      <c r="Q4" s="89" t="e">
        <f t="shared" si="1"/>
        <v>#VALUE!</v>
      </c>
      <c r="R4" s="89">
        <f t="shared" si="1"/>
        <v>241.26</v>
      </c>
      <c r="S4" s="89">
        <f t="shared" si="1"/>
        <v>18</v>
      </c>
      <c r="T4" s="89">
        <f t="shared" si="1"/>
        <v>820</v>
      </c>
      <c r="U4" s="90">
        <f t="shared" si="1"/>
        <v>19.7</v>
      </c>
      <c r="V4" s="89">
        <f t="shared" si="1"/>
        <v>0.04</v>
      </c>
      <c r="W4" s="89">
        <f t="shared" si="1"/>
        <v>0.2</v>
      </c>
      <c r="X4" s="89" t="e">
        <f t="shared" si="1"/>
        <v>#VALUE!</v>
      </c>
      <c r="Y4" s="89">
        <f t="shared" si="1"/>
        <v>90</v>
      </c>
      <c r="Z4" s="89">
        <f t="shared" si="1"/>
        <v>2376.4109999999996</v>
      </c>
      <c r="AA4" s="89">
        <f t="shared" si="1"/>
        <v>237.64109999999997</v>
      </c>
      <c r="AB4" s="89">
        <f t="shared" si="1"/>
        <v>47.52821999999999</v>
      </c>
      <c r="AC4" s="89">
        <f t="shared" si="1"/>
        <v>2614.0520999999994</v>
      </c>
      <c r="AD4" s="89">
        <f t="shared" si="1"/>
        <v>400</v>
      </c>
      <c r="AE4" s="89">
        <f t="shared" si="1"/>
        <v>2214.0520999999994</v>
      </c>
      <c r="AF4" s="89">
        <f t="shared" si="1"/>
        <v>86198</v>
      </c>
      <c r="AG4" s="89">
        <f t="shared" si="1"/>
        <v>29</v>
      </c>
      <c r="AH4" s="85">
        <f t="shared" si="1"/>
        <v>2</v>
      </c>
    </row>
    <row r="5" spans="1:34" x14ac:dyDescent="0.35">
      <c r="A5"/>
      <c r="C5" s="98"/>
      <c r="F5" s="99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1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</row>
    <row r="6" spans="1:34" x14ac:dyDescent="0.35">
      <c r="A6"/>
      <c r="C6" s="98"/>
      <c r="F6" s="99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1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</row>
    <row r="7" spans="1:34" x14ac:dyDescent="0.35">
      <c r="A7"/>
      <c r="C7" s="98"/>
      <c r="F7" s="99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1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</row>
    <row r="8" spans="1:34" x14ac:dyDescent="0.35">
      <c r="A8"/>
      <c r="C8" s="98"/>
      <c r="F8" s="99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1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</row>
    <row r="9" spans="1:34" x14ac:dyDescent="0.35">
      <c r="A9"/>
      <c r="C9" s="98"/>
      <c r="F9" s="99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1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</row>
    <row r="10" spans="1:34" x14ac:dyDescent="0.35">
      <c r="A10"/>
    </row>
    <row r="11" spans="1:34" x14ac:dyDescent="0.35">
      <c r="A11"/>
    </row>
    <row r="12" spans="1:34" x14ac:dyDescent="0.35">
      <c r="A12"/>
    </row>
    <row r="13" spans="1:34" x14ac:dyDescent="0.35">
      <c r="A13"/>
    </row>
    <row r="14" spans="1:34" x14ac:dyDescent="0.35">
      <c r="A14"/>
    </row>
    <row r="15" spans="1:34" x14ac:dyDescent="0.35">
      <c r="A15"/>
    </row>
    <row r="16" spans="1:34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  <row r="133" spans="1:1" x14ac:dyDescent="0.35">
      <c r="A133"/>
    </row>
    <row r="134" spans="1:1" x14ac:dyDescent="0.35">
      <c r="A134"/>
    </row>
    <row r="135" spans="1:1" x14ac:dyDescent="0.35">
      <c r="A135"/>
    </row>
    <row r="136" spans="1:1" x14ac:dyDescent="0.35">
      <c r="A136"/>
    </row>
    <row r="137" spans="1:1" x14ac:dyDescent="0.35">
      <c r="A137"/>
    </row>
    <row r="138" spans="1:1" x14ac:dyDescent="0.35">
      <c r="A138"/>
    </row>
    <row r="139" spans="1:1" x14ac:dyDescent="0.35">
      <c r="A139"/>
    </row>
    <row r="140" spans="1:1" x14ac:dyDescent="0.35">
      <c r="A140"/>
    </row>
    <row r="141" spans="1:1" x14ac:dyDescent="0.35">
      <c r="A141"/>
    </row>
    <row r="142" spans="1:1" x14ac:dyDescent="0.35">
      <c r="A142"/>
    </row>
    <row r="143" spans="1:1" x14ac:dyDescent="0.35">
      <c r="A143"/>
    </row>
    <row r="144" spans="1:1" x14ac:dyDescent="0.35">
      <c r="A144"/>
    </row>
    <row r="145" spans="1:1" x14ac:dyDescent="0.35">
      <c r="A145"/>
    </row>
    <row r="146" spans="1:1" x14ac:dyDescent="0.35">
      <c r="A146"/>
    </row>
    <row r="147" spans="1:1" x14ac:dyDescent="0.35">
      <c r="A147"/>
    </row>
    <row r="148" spans="1:1" x14ac:dyDescent="0.35">
      <c r="A148"/>
    </row>
    <row r="149" spans="1:1" x14ac:dyDescent="0.35">
      <c r="A149"/>
    </row>
    <row r="150" spans="1:1" x14ac:dyDescent="0.35">
      <c r="A150"/>
    </row>
    <row r="151" spans="1:1" x14ac:dyDescent="0.35">
      <c r="A151"/>
    </row>
    <row r="152" spans="1:1" x14ac:dyDescent="0.35">
      <c r="A152"/>
    </row>
    <row r="153" spans="1:1" x14ac:dyDescent="0.35">
      <c r="A153"/>
    </row>
    <row r="154" spans="1:1" x14ac:dyDescent="0.35">
      <c r="A154"/>
    </row>
    <row r="155" spans="1:1" x14ac:dyDescent="0.35">
      <c r="A155"/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9:F11"/>
  <sheetViews>
    <sheetView workbookViewId="0">
      <selection activeCell="F5" sqref="F5"/>
    </sheetView>
  </sheetViews>
  <sheetFormatPr baseColWidth="10" defaultRowHeight="14.5" x14ac:dyDescent="0.35"/>
  <cols>
    <col min="1" max="2" width="10.90625" bestFit="1" customWidth="1"/>
    <col min="3" max="3" width="12.1796875" style="41" bestFit="1" customWidth="1"/>
    <col min="4" max="4" width="12.26953125" style="41" bestFit="1" customWidth="1"/>
    <col min="5" max="5" width="9.81640625" style="41" bestFit="1" customWidth="1"/>
    <col min="6" max="6" width="8.7265625" style="41" bestFit="1" customWidth="1"/>
  </cols>
  <sheetData>
    <row r="9" spans="1:6" ht="29" x14ac:dyDescent="0.35">
      <c r="A9" s="52" t="s">
        <v>52</v>
      </c>
      <c r="B9" s="52" t="s">
        <v>113</v>
      </c>
      <c r="C9" s="52" t="s">
        <v>54</v>
      </c>
      <c r="D9" s="52" t="s">
        <v>55</v>
      </c>
      <c r="E9" s="52" t="s">
        <v>53</v>
      </c>
      <c r="F9" s="53" t="s">
        <v>112</v>
      </c>
    </row>
    <row r="10" spans="1:6" x14ac:dyDescent="0.35">
      <c r="C10"/>
      <c r="D10"/>
      <c r="E10"/>
      <c r="F10"/>
    </row>
    <row r="11" spans="1:6" x14ac:dyDescent="0.35">
      <c r="C11"/>
      <c r="D11"/>
      <c r="E11"/>
      <c r="F11"/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4.5" x14ac:dyDescent="0.35"/>
  <cols>
    <col min="1" max="1" width="12.54296875" bestFit="1" customWidth="1"/>
    <col min="2" max="2" width="13" bestFit="1" customWidth="1"/>
    <col min="3" max="3" width="24.1796875" bestFit="1" customWidth="1"/>
    <col min="4" max="4" width="17.81640625" bestFit="1" customWidth="1"/>
    <col min="5" max="5" width="12.26953125" bestFit="1" customWidth="1"/>
    <col min="6" max="6" width="10.1796875" bestFit="1" customWidth="1"/>
  </cols>
  <sheetData>
    <row r="3" spans="1:6" x14ac:dyDescent="0.35">
      <c r="A3" s="50" t="s">
        <v>111</v>
      </c>
      <c r="B3" s="43"/>
      <c r="C3" s="43"/>
      <c r="D3" s="43"/>
      <c r="E3" s="43"/>
      <c r="F3" s="44"/>
    </row>
    <row r="4" spans="1:6" x14ac:dyDescent="0.35">
      <c r="A4" s="42" t="s">
        <v>52</v>
      </c>
      <c r="B4" s="42" t="s">
        <v>112</v>
      </c>
      <c r="C4" s="42" t="s">
        <v>113</v>
      </c>
      <c r="D4" s="42" t="s">
        <v>55</v>
      </c>
      <c r="E4" s="42" t="s">
        <v>53</v>
      </c>
      <c r="F4" s="44" t="s">
        <v>110</v>
      </c>
    </row>
    <row r="5" spans="1:6" x14ac:dyDescent="0.35">
      <c r="A5" s="45" t="s">
        <v>70</v>
      </c>
      <c r="B5" s="45" t="s">
        <v>28</v>
      </c>
      <c r="C5" s="45" t="s">
        <v>68</v>
      </c>
      <c r="D5" s="45">
        <v>14</v>
      </c>
      <c r="E5" s="45" t="s">
        <v>60</v>
      </c>
      <c r="F5" s="46">
        <v>3487</v>
      </c>
    </row>
    <row r="6" spans="1:6" x14ac:dyDescent="0.35">
      <c r="A6" s="45" t="s">
        <v>73</v>
      </c>
      <c r="B6" s="45" t="s">
        <v>34</v>
      </c>
      <c r="C6" s="45" t="s">
        <v>66</v>
      </c>
      <c r="D6" s="45">
        <v>73</v>
      </c>
      <c r="E6" s="45" t="s">
        <v>88</v>
      </c>
      <c r="F6" s="46">
        <v>3457.85</v>
      </c>
    </row>
    <row r="7" spans="1:6" x14ac:dyDescent="0.35">
      <c r="A7" s="45" t="s">
        <v>72</v>
      </c>
      <c r="B7" s="45" t="s">
        <v>24</v>
      </c>
      <c r="C7" s="45" t="s">
        <v>71</v>
      </c>
      <c r="D7" s="45">
        <v>67</v>
      </c>
      <c r="E7" s="45" t="s">
        <v>88</v>
      </c>
      <c r="F7" s="46">
        <v>5478.5</v>
      </c>
    </row>
    <row r="8" spans="1:6" x14ac:dyDescent="0.35">
      <c r="A8" s="45" t="s">
        <v>77</v>
      </c>
      <c r="B8" s="45" t="s">
        <v>12</v>
      </c>
      <c r="C8" s="45" t="s">
        <v>76</v>
      </c>
      <c r="D8" s="45">
        <v>20</v>
      </c>
      <c r="E8" s="45" t="s">
        <v>61</v>
      </c>
      <c r="F8" s="46">
        <v>3478.5</v>
      </c>
    </row>
    <row r="9" spans="1:6" x14ac:dyDescent="0.35">
      <c r="A9" s="45" t="s">
        <v>78</v>
      </c>
      <c r="B9" s="45" t="s">
        <v>26</v>
      </c>
      <c r="C9" s="45" t="s">
        <v>79</v>
      </c>
      <c r="D9" s="45">
        <v>9</v>
      </c>
      <c r="E9" s="45" t="s">
        <v>60</v>
      </c>
      <c r="F9" s="46">
        <v>3214.75</v>
      </c>
    </row>
    <row r="10" spans="1:6" x14ac:dyDescent="0.35">
      <c r="A10" s="45" t="s">
        <v>92</v>
      </c>
      <c r="B10" s="45" t="s">
        <v>12</v>
      </c>
      <c r="C10" s="45" t="s">
        <v>90</v>
      </c>
      <c r="D10" s="45">
        <v>146</v>
      </c>
      <c r="E10" s="45" t="s">
        <v>88</v>
      </c>
      <c r="F10" s="46">
        <v>1040.45</v>
      </c>
    </row>
    <row r="11" spans="1:6" x14ac:dyDescent="0.35">
      <c r="A11" s="45" t="s">
        <v>96</v>
      </c>
      <c r="B11" s="45" t="s">
        <v>20</v>
      </c>
      <c r="C11" s="45" t="s">
        <v>94</v>
      </c>
      <c r="D11" s="45">
        <v>11</v>
      </c>
      <c r="E11" s="45" t="s">
        <v>60</v>
      </c>
      <c r="F11" s="46">
        <v>18743</v>
      </c>
    </row>
    <row r="12" spans="1:6" x14ac:dyDescent="0.35">
      <c r="A12" s="45" t="s">
        <v>98</v>
      </c>
      <c r="B12" s="45" t="s">
        <v>26</v>
      </c>
      <c r="C12" s="45" t="s">
        <v>79</v>
      </c>
      <c r="D12" s="45">
        <v>12</v>
      </c>
      <c r="E12" s="45" t="s">
        <v>60</v>
      </c>
      <c r="F12" s="46">
        <v>5814.9</v>
      </c>
    </row>
    <row r="13" spans="1:6" x14ac:dyDescent="0.35">
      <c r="A13" s="45" t="s">
        <v>102</v>
      </c>
      <c r="B13" s="45" t="s">
        <v>18</v>
      </c>
      <c r="C13" s="45" t="s">
        <v>100</v>
      </c>
      <c r="D13" s="45">
        <v>24</v>
      </c>
      <c r="E13" s="45" t="s">
        <v>89</v>
      </c>
      <c r="F13" s="46">
        <v>21457</v>
      </c>
    </row>
    <row r="14" spans="1:6" x14ac:dyDescent="0.35">
      <c r="A14" s="45" t="s">
        <v>104</v>
      </c>
      <c r="B14" s="45" t="s">
        <v>10</v>
      </c>
      <c r="C14" s="45" t="s">
        <v>68</v>
      </c>
      <c r="D14" s="45">
        <v>27</v>
      </c>
      <c r="E14" s="45" t="s">
        <v>89</v>
      </c>
      <c r="F14" s="46">
        <v>7325</v>
      </c>
    </row>
    <row r="15" spans="1:6" x14ac:dyDescent="0.35">
      <c r="A15" s="47" t="s">
        <v>109</v>
      </c>
      <c r="B15" s="48"/>
      <c r="C15" s="48"/>
      <c r="D15" s="48"/>
      <c r="E15" s="48"/>
      <c r="F15" s="49">
        <v>73496.950000000012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L29"/>
  <sheetViews>
    <sheetView workbookViewId="0">
      <selection activeCell="B7" sqref="B7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7" width="17" style="27" customWidth="1"/>
    <col min="8" max="8" width="17" customWidth="1"/>
    <col min="9" max="9" width="20.7265625" customWidth="1"/>
  </cols>
  <sheetData>
    <row r="2" spans="1:12" x14ac:dyDescent="0.35">
      <c r="A2" s="18" t="s">
        <v>56</v>
      </c>
      <c r="B2" s="17">
        <f ca="1">TODAY()</f>
        <v>43114</v>
      </c>
    </row>
    <row r="3" spans="1:12" x14ac:dyDescent="0.35">
      <c r="B3" s="2" t="s">
        <v>113</v>
      </c>
      <c r="C3" s="2" t="s">
        <v>0</v>
      </c>
      <c r="D3" s="2" t="s">
        <v>1</v>
      </c>
      <c r="E3" s="2" t="s">
        <v>2</v>
      </c>
      <c r="F3" s="2" t="s">
        <v>3</v>
      </c>
      <c r="G3" s="28" t="s">
        <v>4</v>
      </c>
      <c r="H3" s="2" t="s">
        <v>5</v>
      </c>
      <c r="I3" s="2" t="s">
        <v>6</v>
      </c>
      <c r="J3" s="1"/>
      <c r="K3" s="1"/>
      <c r="L3" s="1"/>
    </row>
    <row r="4" spans="1:12" ht="5.25" customHeight="1" x14ac:dyDescent="0.35"/>
    <row r="5" spans="1:12" x14ac:dyDescent="0.35">
      <c r="B5" s="3"/>
      <c r="C5" s="3"/>
      <c r="D5" s="3"/>
      <c r="E5" s="3"/>
      <c r="F5" s="3"/>
      <c r="G5" s="29"/>
      <c r="H5" s="3"/>
      <c r="I5" s="14"/>
    </row>
    <row r="6" spans="1:12" s="23" customFormat="1" x14ac:dyDescent="0.35">
      <c r="B6" s="24" t="s">
        <v>66</v>
      </c>
      <c r="C6" s="24" t="s">
        <v>108</v>
      </c>
      <c r="D6" s="24" t="s">
        <v>73</v>
      </c>
      <c r="E6" s="24" t="s">
        <v>67</v>
      </c>
      <c r="F6" s="25">
        <v>41529</v>
      </c>
      <c r="G6" s="30">
        <v>3457.85</v>
      </c>
      <c r="H6" s="25">
        <v>41559</v>
      </c>
      <c r="I6" s="26" t="s">
        <v>34</v>
      </c>
      <c r="J6" s="23" t="s">
        <v>84</v>
      </c>
    </row>
    <row r="7" spans="1:12" s="23" customFormat="1" x14ac:dyDescent="0.35">
      <c r="B7" s="24" t="s">
        <v>68</v>
      </c>
      <c r="C7" s="24" t="s">
        <v>69</v>
      </c>
      <c r="D7" s="24" t="s">
        <v>70</v>
      </c>
      <c r="E7" s="24" t="s">
        <v>75</v>
      </c>
      <c r="F7" s="25">
        <v>41588</v>
      </c>
      <c r="G7" s="30">
        <v>3487</v>
      </c>
      <c r="H7" s="25">
        <v>41618</v>
      </c>
      <c r="I7" s="26" t="s">
        <v>28</v>
      </c>
      <c r="J7" s="23" t="s">
        <v>85</v>
      </c>
    </row>
    <row r="8" spans="1:12" s="23" customFormat="1" x14ac:dyDescent="0.35">
      <c r="B8" s="24" t="s">
        <v>71</v>
      </c>
      <c r="C8" s="24" t="s">
        <v>106</v>
      </c>
      <c r="D8" s="24" t="s">
        <v>72</v>
      </c>
      <c r="E8" s="24" t="s">
        <v>74</v>
      </c>
      <c r="F8" s="25">
        <v>41505</v>
      </c>
      <c r="G8" s="30">
        <v>5478.5</v>
      </c>
      <c r="H8" s="25">
        <v>41565</v>
      </c>
      <c r="I8" s="26" t="s">
        <v>24</v>
      </c>
      <c r="J8" s="23" t="s">
        <v>83</v>
      </c>
    </row>
    <row r="9" spans="1:12" s="23" customFormat="1" x14ac:dyDescent="0.35">
      <c r="B9" s="24" t="s">
        <v>76</v>
      </c>
      <c r="C9" s="24" t="s">
        <v>107</v>
      </c>
      <c r="D9" s="24" t="s">
        <v>77</v>
      </c>
      <c r="E9" s="24" t="s">
        <v>82</v>
      </c>
      <c r="F9" s="25">
        <v>41552</v>
      </c>
      <c r="G9" s="30">
        <v>3478.5</v>
      </c>
      <c r="H9" s="25">
        <v>41612</v>
      </c>
      <c r="I9" s="26" t="s">
        <v>12</v>
      </c>
      <c r="J9" s="23" t="s">
        <v>86</v>
      </c>
    </row>
    <row r="10" spans="1:12" s="23" customFormat="1" x14ac:dyDescent="0.35">
      <c r="B10" s="24" t="s">
        <v>79</v>
      </c>
      <c r="C10" s="24" t="s">
        <v>80</v>
      </c>
      <c r="D10" s="24" t="s">
        <v>78</v>
      </c>
      <c r="E10" s="24" t="s">
        <v>81</v>
      </c>
      <c r="F10" s="25">
        <v>41593</v>
      </c>
      <c r="G10" s="30">
        <v>3214.75</v>
      </c>
      <c r="H10" s="25">
        <v>41623</v>
      </c>
      <c r="I10" s="26" t="s">
        <v>26</v>
      </c>
      <c r="J10" s="23" t="s">
        <v>87</v>
      </c>
    </row>
    <row r="11" spans="1:12" s="23" customFormat="1" x14ac:dyDescent="0.35">
      <c r="B11" s="24" t="s">
        <v>90</v>
      </c>
      <c r="C11" s="24" t="s">
        <v>91</v>
      </c>
      <c r="D11" s="24" t="s">
        <v>92</v>
      </c>
      <c r="E11" s="24" t="s">
        <v>93</v>
      </c>
      <c r="F11" s="25">
        <v>41456</v>
      </c>
      <c r="G11" s="30">
        <v>1040.45</v>
      </c>
      <c r="H11" s="25">
        <v>41486</v>
      </c>
      <c r="I11" s="26" t="s">
        <v>12</v>
      </c>
    </row>
    <row r="12" spans="1:12" x14ac:dyDescent="0.35">
      <c r="B12" s="4" t="s">
        <v>94</v>
      </c>
      <c r="C12" s="4" t="s">
        <v>95</v>
      </c>
      <c r="D12" s="4" t="s">
        <v>96</v>
      </c>
      <c r="E12" s="4" t="s">
        <v>97</v>
      </c>
      <c r="F12" s="40">
        <v>41621</v>
      </c>
      <c r="G12" s="31">
        <v>18743</v>
      </c>
      <c r="H12" s="40">
        <v>41621</v>
      </c>
      <c r="I12" s="15" t="s">
        <v>20</v>
      </c>
    </row>
    <row r="13" spans="1:12" x14ac:dyDescent="0.35">
      <c r="B13" s="4" t="s">
        <v>79</v>
      </c>
      <c r="C13" s="4" t="s">
        <v>80</v>
      </c>
      <c r="D13" s="4" t="s">
        <v>98</v>
      </c>
      <c r="E13" s="4" t="s">
        <v>99</v>
      </c>
      <c r="F13" s="40">
        <v>41590</v>
      </c>
      <c r="G13" s="31">
        <v>5814.9</v>
      </c>
      <c r="H13" s="40">
        <v>41620</v>
      </c>
      <c r="I13" s="15" t="s">
        <v>26</v>
      </c>
    </row>
    <row r="14" spans="1:12" x14ac:dyDescent="0.35">
      <c r="B14" s="4" t="s">
        <v>100</v>
      </c>
      <c r="C14" s="4" t="s">
        <v>101</v>
      </c>
      <c r="D14" s="4" t="s">
        <v>102</v>
      </c>
      <c r="E14" s="4" t="s">
        <v>103</v>
      </c>
      <c r="F14" s="40">
        <v>41564</v>
      </c>
      <c r="G14" s="31">
        <v>21457</v>
      </c>
      <c r="H14" s="40">
        <v>41608</v>
      </c>
      <c r="I14" s="15" t="s">
        <v>18</v>
      </c>
    </row>
    <row r="15" spans="1:12" x14ac:dyDescent="0.35">
      <c r="B15" s="24" t="s">
        <v>68</v>
      </c>
      <c r="C15" s="24" t="s">
        <v>69</v>
      </c>
      <c r="D15" s="4" t="s">
        <v>104</v>
      </c>
      <c r="E15" s="24" t="s">
        <v>105</v>
      </c>
      <c r="F15" s="40">
        <v>41605</v>
      </c>
      <c r="G15" s="31">
        <v>7325</v>
      </c>
      <c r="H15" s="40">
        <v>41605</v>
      </c>
      <c r="I15" s="15" t="s">
        <v>10</v>
      </c>
    </row>
    <row r="16" spans="1:12" x14ac:dyDescent="0.35">
      <c r="B16" s="4"/>
      <c r="C16" s="4"/>
      <c r="D16" s="4"/>
      <c r="E16" s="4"/>
      <c r="F16" s="4"/>
      <c r="G16" s="31"/>
      <c r="H16" s="4"/>
      <c r="I16" s="15"/>
    </row>
    <row r="17" spans="2:9" x14ac:dyDescent="0.35">
      <c r="B17" s="4"/>
      <c r="C17" s="4"/>
      <c r="D17" s="4"/>
      <c r="E17" s="4"/>
      <c r="F17" s="4"/>
      <c r="G17" s="31"/>
      <c r="H17" s="4"/>
      <c r="I17" s="15"/>
    </row>
    <row r="18" spans="2:9" x14ac:dyDescent="0.35">
      <c r="B18" s="4"/>
      <c r="C18" s="4"/>
      <c r="D18" s="4"/>
      <c r="E18" s="4"/>
      <c r="F18" s="4"/>
      <c r="G18" s="31"/>
      <c r="H18" s="4"/>
      <c r="I18" s="15"/>
    </row>
    <row r="19" spans="2:9" x14ac:dyDescent="0.35">
      <c r="B19" s="4"/>
      <c r="C19" s="4"/>
      <c r="D19" s="4"/>
      <c r="E19" s="4"/>
      <c r="F19" s="4"/>
      <c r="G19" s="31"/>
      <c r="H19" s="4"/>
      <c r="I19" s="15"/>
    </row>
    <row r="20" spans="2:9" x14ac:dyDescent="0.35">
      <c r="B20" s="4"/>
      <c r="C20" s="4"/>
      <c r="D20" s="4"/>
      <c r="E20" s="4"/>
      <c r="F20" s="4"/>
      <c r="G20" s="31"/>
      <c r="H20" s="4"/>
      <c r="I20" s="15"/>
    </row>
    <row r="21" spans="2:9" x14ac:dyDescent="0.35">
      <c r="B21" s="4"/>
      <c r="C21" s="4"/>
      <c r="D21" s="4"/>
      <c r="E21" s="4"/>
      <c r="F21" s="4"/>
      <c r="G21" s="31"/>
      <c r="H21" s="4"/>
      <c r="I21" s="15"/>
    </row>
    <row r="22" spans="2:9" x14ac:dyDescent="0.35">
      <c r="B22" s="4"/>
      <c r="C22" s="4"/>
      <c r="D22" s="4"/>
      <c r="E22" s="4"/>
      <c r="F22" s="4"/>
      <c r="G22" s="31"/>
      <c r="H22" s="4"/>
      <c r="I22" s="15"/>
    </row>
    <row r="23" spans="2:9" x14ac:dyDescent="0.35">
      <c r="B23" s="4"/>
      <c r="C23" s="4"/>
      <c r="D23" s="4"/>
      <c r="E23" s="4"/>
      <c r="F23" s="4"/>
      <c r="G23" s="31"/>
      <c r="H23" s="4"/>
      <c r="I23" s="15"/>
    </row>
    <row r="24" spans="2:9" x14ac:dyDescent="0.35">
      <c r="B24" s="4"/>
      <c r="C24" s="4"/>
      <c r="D24" s="4"/>
      <c r="E24" s="4"/>
      <c r="F24" s="4"/>
      <c r="G24" s="31"/>
      <c r="H24" s="4"/>
      <c r="I24" s="15"/>
    </row>
    <row r="25" spans="2:9" x14ac:dyDescent="0.35">
      <c r="B25" s="4"/>
      <c r="C25" s="4"/>
      <c r="D25" s="4"/>
      <c r="E25" s="4"/>
      <c r="F25" s="4"/>
      <c r="G25" s="31"/>
      <c r="H25" s="4"/>
      <c r="I25" s="15"/>
    </row>
    <row r="26" spans="2:9" x14ac:dyDescent="0.35">
      <c r="B26" s="4"/>
      <c r="C26" s="4"/>
      <c r="D26" s="4"/>
      <c r="E26" s="4"/>
      <c r="F26" s="4"/>
      <c r="G26" s="31"/>
      <c r="H26" s="4"/>
      <c r="I26" s="15"/>
    </row>
    <row r="27" spans="2:9" x14ac:dyDescent="0.35">
      <c r="B27" s="4"/>
      <c r="C27" s="4"/>
      <c r="D27" s="4"/>
      <c r="E27" s="4"/>
      <c r="F27" s="4"/>
      <c r="G27" s="31"/>
      <c r="H27" s="4"/>
      <c r="I27" s="15"/>
    </row>
    <row r="28" spans="2:9" x14ac:dyDescent="0.35">
      <c r="B28" s="4"/>
      <c r="C28" s="4"/>
      <c r="D28" s="4"/>
      <c r="E28" s="4"/>
      <c r="F28" s="4"/>
      <c r="G28" s="31"/>
      <c r="H28" s="4"/>
      <c r="I28" s="15"/>
    </row>
    <row r="29" spans="2:9" x14ac:dyDescent="0.35">
      <c r="B29" s="5"/>
      <c r="C29" s="5"/>
      <c r="D29" s="5"/>
      <c r="E29" s="5"/>
      <c r="F29" s="5"/>
      <c r="G29" s="32"/>
      <c r="H29" s="5"/>
      <c r="I29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N19"/>
  <sheetViews>
    <sheetView workbookViewId="0">
      <selection activeCell="B7" sqref="B7"/>
    </sheetView>
  </sheetViews>
  <sheetFormatPr baseColWidth="10" defaultColWidth="11.453125" defaultRowHeight="14.25" customHeight="1" x14ac:dyDescent="0.35"/>
  <cols>
    <col min="1" max="2" width="11.453125" style="33"/>
    <col min="3" max="3" width="11.26953125" style="33" bestFit="1" customWidth="1"/>
    <col min="4" max="4" width="10.7265625" style="33" bestFit="1" customWidth="1"/>
    <col min="5" max="5" width="15.7265625" style="33" bestFit="1" customWidth="1"/>
    <col min="6" max="6" width="12.6328125" style="33" customWidth="1"/>
    <col min="7" max="7" width="13.453125" style="33" bestFit="1" customWidth="1"/>
    <col min="8" max="8" width="18.7265625" style="33" bestFit="1" customWidth="1"/>
    <col min="9" max="16384" width="11.453125" style="33"/>
  </cols>
  <sheetData>
    <row r="2" spans="1:14" ht="14.25" customHeight="1" x14ac:dyDescent="0.35">
      <c r="C2" s="34"/>
      <c r="D2" s="34"/>
      <c r="E2" s="35"/>
      <c r="F2" s="34"/>
      <c r="G2" s="34"/>
      <c r="H2" s="36"/>
    </row>
    <row r="3" spans="1:14" ht="14.25" customHeight="1" x14ac:dyDescent="0.35">
      <c r="C3" s="34"/>
      <c r="D3" s="34"/>
      <c r="E3" s="35"/>
      <c r="F3" s="34"/>
      <c r="G3" s="34"/>
      <c r="H3" s="36"/>
      <c r="I3" s="38"/>
      <c r="J3" s="38"/>
      <c r="K3" s="38"/>
      <c r="L3" s="38"/>
      <c r="M3" s="38"/>
      <c r="N3" s="38"/>
    </row>
    <row r="4" spans="1:14" ht="14.25" customHeight="1" x14ac:dyDescent="0.35">
      <c r="C4" s="34"/>
      <c r="D4" s="34"/>
      <c r="E4" s="35"/>
      <c r="F4" s="34"/>
      <c r="G4" s="34"/>
      <c r="H4" s="36"/>
      <c r="I4" s="38"/>
      <c r="J4" s="38"/>
      <c r="K4" s="38"/>
      <c r="L4" s="38"/>
      <c r="M4" s="38"/>
      <c r="N4" s="38"/>
    </row>
    <row r="5" spans="1:14" ht="14.25" customHeight="1" x14ac:dyDescent="0.35">
      <c r="C5" s="34"/>
      <c r="D5" s="34"/>
      <c r="E5" s="35"/>
      <c r="F5" s="34"/>
      <c r="G5" s="34"/>
      <c r="H5" s="36"/>
      <c r="I5" s="38"/>
      <c r="J5" s="38"/>
      <c r="K5" s="38"/>
      <c r="L5" s="38"/>
      <c r="M5" s="38"/>
      <c r="N5" s="38"/>
    </row>
    <row r="6" spans="1:14" ht="14.25" customHeight="1" x14ac:dyDescent="0.35">
      <c r="A6" s="39"/>
      <c r="C6" s="34"/>
      <c r="D6" s="34"/>
      <c r="E6" s="35"/>
      <c r="F6" s="34"/>
      <c r="G6" s="34"/>
      <c r="H6" s="36"/>
      <c r="I6" s="38"/>
      <c r="J6" s="38"/>
      <c r="K6" s="38"/>
      <c r="L6" s="38"/>
      <c r="M6" s="38"/>
      <c r="N6" s="38"/>
    </row>
    <row r="7" spans="1:14" ht="14.25" customHeight="1" x14ac:dyDescent="0.35">
      <c r="I7" s="38"/>
      <c r="J7" s="38"/>
      <c r="K7" s="38"/>
      <c r="L7" s="38"/>
      <c r="M7" s="38"/>
      <c r="N7" s="38"/>
    </row>
    <row r="8" spans="1:14" ht="14.25" customHeight="1" x14ac:dyDescent="0.35">
      <c r="I8" s="38"/>
      <c r="J8" s="38"/>
      <c r="K8" s="38"/>
      <c r="L8" s="38"/>
      <c r="M8" s="38"/>
      <c r="N8" s="38"/>
    </row>
    <row r="9" spans="1:14" s="51" customFormat="1" ht="29" customHeight="1" x14ac:dyDescent="0.35">
      <c r="C9" s="52" t="s">
        <v>52</v>
      </c>
      <c r="D9" s="52" t="s">
        <v>113</v>
      </c>
      <c r="E9" s="52" t="s">
        <v>54</v>
      </c>
      <c r="F9" s="52" t="s">
        <v>55</v>
      </c>
      <c r="G9" s="52" t="s">
        <v>53</v>
      </c>
      <c r="H9" s="53" t="s">
        <v>112</v>
      </c>
      <c r="I9" s="54"/>
      <c r="J9" s="54"/>
      <c r="K9" s="54"/>
      <c r="L9" s="54"/>
      <c r="M9" s="54"/>
      <c r="N9" s="54"/>
    </row>
    <row r="10" spans="1:14" ht="14.25" customHeight="1" x14ac:dyDescent="0.35">
      <c r="C10" s="37" t="s">
        <v>73</v>
      </c>
      <c r="D10" s="37" t="s">
        <v>66</v>
      </c>
      <c r="E10" s="37">
        <v>3457.85</v>
      </c>
      <c r="F10" s="37">
        <v>1551</v>
      </c>
      <c r="G10" s="37" t="s">
        <v>88</v>
      </c>
      <c r="H10" s="37" t="s">
        <v>34</v>
      </c>
    </row>
    <row r="11" spans="1:14" ht="14.25" customHeight="1" x14ac:dyDescent="0.35">
      <c r="C11" s="37" t="s">
        <v>70</v>
      </c>
      <c r="D11" s="37" t="s">
        <v>68</v>
      </c>
      <c r="E11" s="37">
        <v>3487</v>
      </c>
      <c r="F11" s="37">
        <v>1492</v>
      </c>
      <c r="G11" s="37" t="s">
        <v>88</v>
      </c>
      <c r="H11" s="37" t="s">
        <v>28</v>
      </c>
    </row>
    <row r="12" spans="1:14" ht="14.25" customHeight="1" x14ac:dyDescent="0.35">
      <c r="C12" s="37" t="s">
        <v>72</v>
      </c>
      <c r="D12" s="37" t="s">
        <v>71</v>
      </c>
      <c r="E12" s="37">
        <v>5478.5</v>
      </c>
      <c r="F12" s="37">
        <v>1545</v>
      </c>
      <c r="G12" s="37" t="s">
        <v>88</v>
      </c>
      <c r="H12" s="37" t="s">
        <v>24</v>
      </c>
    </row>
    <row r="13" spans="1:14" ht="14.25" customHeight="1" x14ac:dyDescent="0.35">
      <c r="C13" s="37"/>
      <c r="D13" s="37"/>
      <c r="E13" s="37"/>
      <c r="F13" s="37"/>
      <c r="G13" s="37"/>
      <c r="H13" s="37"/>
    </row>
    <row r="14" spans="1:14" ht="14.25" customHeight="1" x14ac:dyDescent="0.35">
      <c r="C14" s="37"/>
      <c r="D14" s="37"/>
      <c r="E14" s="37"/>
      <c r="F14" s="37"/>
      <c r="G14" s="37"/>
      <c r="H14" s="37"/>
    </row>
    <row r="15" spans="1:14" ht="14.25" customHeight="1" x14ac:dyDescent="0.35">
      <c r="C15" s="37"/>
      <c r="D15" s="37"/>
      <c r="E15" s="37"/>
      <c r="F15" s="37"/>
      <c r="G15" s="37"/>
      <c r="H15" s="37"/>
    </row>
    <row r="16" spans="1:14" ht="14.25" customHeight="1" x14ac:dyDescent="0.35">
      <c r="C16" s="37"/>
      <c r="D16" s="37"/>
      <c r="E16" s="37"/>
      <c r="F16" s="37"/>
      <c r="G16" s="37"/>
      <c r="H16" s="37"/>
    </row>
    <row r="17" spans="3:8" ht="14.25" customHeight="1" x14ac:dyDescent="0.35">
      <c r="C17" s="37"/>
      <c r="D17" s="37"/>
      <c r="E17" s="37"/>
      <c r="F17" s="37"/>
      <c r="G17" s="37"/>
      <c r="H17" s="37"/>
    </row>
    <row r="18" spans="3:8" ht="14.25" customHeight="1" x14ac:dyDescent="0.35">
      <c r="C18" s="37"/>
      <c r="D18" s="37"/>
      <c r="E18" s="37"/>
      <c r="F18" s="37"/>
      <c r="G18" s="37"/>
      <c r="H18" s="37"/>
    </row>
    <row r="19" spans="3:8" ht="14.25" customHeight="1" x14ac:dyDescent="0.35">
      <c r="C19" s="37"/>
      <c r="D19" s="37"/>
      <c r="E19" s="37"/>
      <c r="F19" s="37"/>
      <c r="G19" s="37"/>
      <c r="H19" s="3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G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7" x14ac:dyDescent="0.35">
      <c r="B8" s="22" t="s">
        <v>58</v>
      </c>
      <c r="C8" s="22" t="s">
        <v>57</v>
      </c>
    </row>
    <row r="9" spans="2:7" x14ac:dyDescent="0.35">
      <c r="B9" s="21">
        <v>0</v>
      </c>
      <c r="C9" s="21"/>
      <c r="D9" s="110" t="s">
        <v>65</v>
      </c>
      <c r="E9" s="111"/>
      <c r="F9" s="111"/>
      <c r="G9" s="111"/>
    </row>
    <row r="10" spans="2:7" x14ac:dyDescent="0.35">
      <c r="B10" s="15">
        <v>1</v>
      </c>
      <c r="C10" s="15" t="s">
        <v>60</v>
      </c>
      <c r="D10" s="110" t="s">
        <v>59</v>
      </c>
      <c r="E10" s="111"/>
      <c r="F10" s="111"/>
      <c r="G10" s="111"/>
    </row>
    <row r="11" spans="2:7" x14ac:dyDescent="0.35">
      <c r="B11" s="19">
        <v>2</v>
      </c>
      <c r="C11" s="19" t="s">
        <v>61</v>
      </c>
      <c r="D11" s="110" t="s">
        <v>62</v>
      </c>
      <c r="E11" s="111"/>
      <c r="F11" s="111"/>
      <c r="G11" s="111"/>
    </row>
    <row r="12" spans="2:7" x14ac:dyDescent="0.35">
      <c r="B12" s="15">
        <v>3</v>
      </c>
      <c r="C12" s="15" t="str">
        <f>IF(C11="Relance 2","Relance 3","Relance 2")</f>
        <v>Relance 3</v>
      </c>
      <c r="D12" s="110" t="s">
        <v>63</v>
      </c>
      <c r="E12" s="111"/>
      <c r="F12" s="111"/>
      <c r="G12" s="111"/>
    </row>
    <row r="13" spans="2:7" x14ac:dyDescent="0.35">
      <c r="B13" s="20">
        <v>4</v>
      </c>
      <c r="C13" s="20" t="str">
        <f>IF(C12="Relance 3","Bloquer compte","Relance 3")</f>
        <v>Bloquer compte</v>
      </c>
      <c r="D13" s="110" t="s">
        <v>64</v>
      </c>
      <c r="E13" s="111"/>
      <c r="F13" s="111"/>
      <c r="G13" s="111"/>
    </row>
  </sheetData>
  <mergeCells count="5">
    <mergeCell ref="D10:G10"/>
    <mergeCell ref="D11:G11"/>
    <mergeCell ref="D12:G12"/>
    <mergeCell ref="D13:G13"/>
    <mergeCell ref="D9:G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3:D17"/>
  <sheetViews>
    <sheetView workbookViewId="0">
      <selection activeCell="B7" sqref="B7"/>
    </sheetView>
  </sheetViews>
  <sheetFormatPr baseColWidth="10" defaultRowHeight="14.5" x14ac:dyDescent="0.35"/>
  <cols>
    <col min="2" max="3" width="11.453125" style="10" customWidth="1"/>
    <col min="4" max="4" width="18.7265625" style="10" customWidth="1"/>
  </cols>
  <sheetData>
    <row r="3" spans="2:4" x14ac:dyDescent="0.35">
      <c r="B3" s="6" t="s">
        <v>7</v>
      </c>
      <c r="C3" s="6" t="s">
        <v>8</v>
      </c>
      <c r="D3" s="6" t="s">
        <v>9</v>
      </c>
    </row>
    <row r="4" spans="2:4" x14ac:dyDescent="0.35">
      <c r="B4" s="7" t="s">
        <v>10</v>
      </c>
      <c r="C4" s="7" t="s">
        <v>11</v>
      </c>
      <c r="D4" s="11" t="s">
        <v>38</v>
      </c>
    </row>
    <row r="5" spans="2:4" x14ac:dyDescent="0.35">
      <c r="B5" s="8" t="s">
        <v>12</v>
      </c>
      <c r="C5" s="8" t="s">
        <v>13</v>
      </c>
      <c r="D5" s="12" t="s">
        <v>39</v>
      </c>
    </row>
    <row r="6" spans="2:4" x14ac:dyDescent="0.35">
      <c r="B6" s="8" t="s">
        <v>14</v>
      </c>
      <c r="C6" s="8" t="s">
        <v>15</v>
      </c>
      <c r="D6" s="12" t="s">
        <v>40</v>
      </c>
    </row>
    <row r="7" spans="2:4" x14ac:dyDescent="0.35">
      <c r="B7" s="8" t="s">
        <v>16</v>
      </c>
      <c r="C7" s="8" t="s">
        <v>17</v>
      </c>
      <c r="D7" s="12" t="s">
        <v>41</v>
      </c>
    </row>
    <row r="8" spans="2:4" x14ac:dyDescent="0.35">
      <c r="B8" s="8" t="s">
        <v>28</v>
      </c>
      <c r="C8" s="8" t="s">
        <v>29</v>
      </c>
      <c r="D8" s="12" t="s">
        <v>42</v>
      </c>
    </row>
    <row r="9" spans="2:4" x14ac:dyDescent="0.35">
      <c r="B9" s="8" t="s">
        <v>26</v>
      </c>
      <c r="C9" s="8" t="s">
        <v>27</v>
      </c>
      <c r="D9" s="12" t="s">
        <v>43</v>
      </c>
    </row>
    <row r="10" spans="2:4" x14ac:dyDescent="0.35">
      <c r="B10" s="8" t="s">
        <v>22</v>
      </c>
      <c r="C10" s="8" t="s">
        <v>23</v>
      </c>
      <c r="D10" s="12" t="s">
        <v>44</v>
      </c>
    </row>
    <row r="11" spans="2:4" x14ac:dyDescent="0.35">
      <c r="B11" s="8" t="s">
        <v>24</v>
      </c>
      <c r="C11" s="8" t="s">
        <v>25</v>
      </c>
      <c r="D11" s="12" t="s">
        <v>45</v>
      </c>
    </row>
    <row r="12" spans="2:4" x14ac:dyDescent="0.35">
      <c r="B12" s="8" t="s">
        <v>32</v>
      </c>
      <c r="C12" s="8" t="s">
        <v>33</v>
      </c>
      <c r="D12" s="12" t="s">
        <v>46</v>
      </c>
    </row>
    <row r="13" spans="2:4" x14ac:dyDescent="0.35">
      <c r="B13" s="8" t="s">
        <v>20</v>
      </c>
      <c r="C13" s="8" t="s">
        <v>21</v>
      </c>
      <c r="D13" s="12" t="s">
        <v>47</v>
      </c>
    </row>
    <row r="14" spans="2:4" x14ac:dyDescent="0.35">
      <c r="B14" s="8" t="s">
        <v>18</v>
      </c>
      <c r="C14" s="8" t="s">
        <v>19</v>
      </c>
      <c r="D14" s="12" t="s">
        <v>48</v>
      </c>
    </row>
    <row r="15" spans="2:4" x14ac:dyDescent="0.35">
      <c r="B15" s="8" t="s">
        <v>30</v>
      </c>
      <c r="C15" s="8" t="s">
        <v>31</v>
      </c>
      <c r="D15" s="12" t="s">
        <v>49</v>
      </c>
    </row>
    <row r="16" spans="2:4" x14ac:dyDescent="0.35">
      <c r="B16" s="8" t="s">
        <v>34</v>
      </c>
      <c r="C16" s="8" t="s">
        <v>35</v>
      </c>
      <c r="D16" s="12" t="s">
        <v>50</v>
      </c>
    </row>
    <row r="17" spans="2:4" x14ac:dyDescent="0.35">
      <c r="B17" s="9" t="s">
        <v>36</v>
      </c>
      <c r="C17" s="9" t="s">
        <v>37</v>
      </c>
      <c r="D17" s="13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Filtres Factures</vt:lpstr>
      <vt:lpstr>Base de données Factures</vt:lpstr>
      <vt:lpstr>Explications</vt:lpstr>
      <vt:lpstr>TCD</vt:lpstr>
      <vt:lpstr>Base calcul impayés</vt:lpstr>
      <vt:lpstr>Suivi impayés</vt:lpstr>
      <vt:lpstr>Actions</vt:lpstr>
      <vt:lpstr>Clients</vt:lpstr>
      <vt:lpstr>CritereB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luno</dc:creator>
  <cp:lastModifiedBy>Michel</cp:lastModifiedBy>
  <dcterms:created xsi:type="dcterms:W3CDTF">2013-12-20T20:19:46Z</dcterms:created>
  <dcterms:modified xsi:type="dcterms:W3CDTF">2018-01-14T15:41:30Z</dcterms:modified>
</cp:coreProperties>
</file>