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nouvelles données" sheetId="4" r:id="rId1"/>
    <sheet name="synthèse" sheetId="3" r:id="rId2"/>
    <sheet name="data" sheetId="2" r:id="rId3"/>
  </sheets>
  <definedNames>
    <definedName name="datum">'nouvelles données'!$C$2</definedName>
    <definedName name="qte">'nouvelles données'!$C$4</definedName>
    <definedName name="valid">'nouvelles données'!$C$3</definedName>
  </definedNames>
  <calcPr calcId="152511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" i="4" l="1"/>
  <c r="D52" i="2" l="1"/>
  <c r="D35" i="2"/>
  <c r="D49" i="2"/>
  <c r="D32" i="2"/>
  <c r="D48" i="2"/>
  <c r="D31" i="2"/>
  <c r="D14" i="2"/>
  <c r="D30" i="2"/>
  <c r="D13" i="2"/>
  <c r="D45" i="2"/>
  <c r="D44" i="2"/>
  <c r="D42" i="2"/>
  <c r="D41" i="2"/>
  <c r="D24" i="2"/>
  <c r="D39" i="2"/>
  <c r="D22" i="2"/>
  <c r="D38" i="2"/>
  <c r="D21" i="2"/>
  <c r="D37" i="2"/>
  <c r="D20" i="2"/>
  <c r="D36" i="2"/>
  <c r="D19" i="2"/>
</calcChain>
</file>

<file path=xl/sharedStrings.xml><?xml version="1.0" encoding="utf-8"?>
<sst xmlns="http://schemas.openxmlformats.org/spreadsheetml/2006/main" count="80" uniqueCount="25">
  <si>
    <t>Tomates +67</t>
  </si>
  <si>
    <t>Tomates Grappes</t>
  </si>
  <si>
    <t>Tomates promo</t>
  </si>
  <si>
    <t>Tomates anciennes</t>
  </si>
  <si>
    <t>Tomates Roma</t>
  </si>
  <si>
    <t>Avocat piece</t>
  </si>
  <si>
    <t>Tomates Cerise</t>
  </si>
  <si>
    <t>Asperge +16 cat I</t>
  </si>
  <si>
    <t>Asperge Fines</t>
  </si>
  <si>
    <t>Asperge +16 cat II</t>
  </si>
  <si>
    <t>Asperge verte I</t>
  </si>
  <si>
    <t>Asperge verte II</t>
  </si>
  <si>
    <t>Radis botte</t>
  </si>
  <si>
    <t>Cébettes</t>
  </si>
  <si>
    <t>Oignon botte</t>
  </si>
  <si>
    <t>Poivrons Verts</t>
  </si>
  <si>
    <t>Poivrons Rouges</t>
  </si>
  <si>
    <t>Total général</t>
  </si>
  <si>
    <t>date :</t>
  </si>
  <si>
    <t xml:space="preserve">données présentes </t>
  </si>
  <si>
    <t>Date_</t>
  </si>
  <si>
    <t>Ref_</t>
  </si>
  <si>
    <t>Produit_</t>
  </si>
  <si>
    <t>Quantité_</t>
  </si>
  <si>
    <t>Somme de Quantité_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</si>
</sst>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14" fontId="2" fillId="0" borderId="0" xfId="1" applyNumberFormat="1" applyFont="1" applyFill="1" applyAlignment="1">
      <alignment vertical="center"/>
    </xf>
    <xf numFmtId="14" fontId="0" fillId="0" borderId="0" xfId="0" applyNumberFormat="1" applyFont="1" applyAlignment="1"/>
    <xf numFmtId="0" fontId="0" fillId="0" borderId="0" xfId="0" applyFont="1" applyAlignment="1"/>
    <xf numFmtId="0" fontId="3" fillId="0" borderId="0" xfId="1" applyNumberFormat="1" applyFont="1" applyFill="1" applyAlignment="1"/>
    <xf numFmtId="0" fontId="1" fillId="0" borderId="0" xfId="1" applyFont="1" applyFill="1" applyAlignment="1"/>
    <xf numFmtId="2" fontId="1" fillId="0" borderId="0" xfId="1" applyNumberFormat="1" applyFont="1" applyFill="1" applyAlignment="1"/>
    <xf numFmtId="0" fontId="4" fillId="0" borderId="0" xfId="0" applyFont="1" applyFill="1" applyBorder="1" applyAlignment="1"/>
    <xf numFmtId="164" fontId="0" fillId="0" borderId="0" xfId="2" applyNumberFormat="1" applyFont="1" applyAlignment="1"/>
    <xf numFmtId="164" fontId="3" fillId="0" borderId="0" xfId="2" applyNumberFormat="1" applyFont="1" applyFill="1" applyAlignment="1"/>
    <xf numFmtId="164" fontId="0" fillId="0" borderId="0" xfId="2" applyNumberFormat="1" applyFont="1" applyFill="1" applyAlignment="1"/>
    <xf numFmtId="0" fontId="0" fillId="0" borderId="0" xfId="0" pivotButton="1"/>
    <xf numFmtId="0" fontId="0" fillId="0" borderId="0" xfId="0" applyNumberFormat="1"/>
    <xf numFmtId="14" fontId="0" fillId="0" borderId="0" xfId="0" applyNumberFormat="1" applyFill="1" applyAlignment="1">
      <alignment horizontal="center"/>
    </xf>
  </cellXfs>
  <cellStyles count="3">
    <cellStyle name="Milliers" xfId="2" builtinId="3"/>
    <cellStyle name="Normal" xfId="0" builtinId="0"/>
    <cellStyle name="Text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_ ;\-#,##0.0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0</xdr:row>
      <xdr:rowOff>190500</xdr:rowOff>
    </xdr:from>
    <xdr:to>
      <xdr:col>4</xdr:col>
      <xdr:colOff>158750</xdr:colOff>
      <xdr:row>4</xdr:row>
      <xdr:rowOff>107950</xdr:rowOff>
    </xdr:to>
    <xdr:sp macro="[0]!importer" textlink="">
      <xdr:nvSpPr>
        <xdr:cNvPr id="2" name="Rectangle à coins arrondis 1"/>
        <xdr:cNvSpPr/>
      </xdr:nvSpPr>
      <xdr:spPr>
        <a:xfrm>
          <a:off x="6350" y="190500"/>
          <a:ext cx="33401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TELECHARGER</a:t>
          </a:r>
          <a:r>
            <a:rPr lang="fr-FR" sz="1400" baseline="0"/>
            <a:t> UN FICHIER CSV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2.540220949071" createdVersion="5" refreshedVersion="5" minRefreshableVersion="3" recordCount="51">
  <cacheSource type="worksheet">
    <worksheetSource name="donnees"/>
  </cacheSource>
  <cacheFields count="4">
    <cacheField name="Date_" numFmtId="14">
      <sharedItems containsSemiMixedTypes="0" containsNonDate="0" containsDate="1" containsString="0" minDate="2018-03-08T00:00:00" maxDate="2018-07-13T00:00:00" count="5">
        <d v="2018-03-08T00:00:00"/>
        <d v="2018-03-09T00:00:00"/>
        <d v="2018-03-10T00:00:00"/>
        <d v="2018-07-12T00:00:00" u="1"/>
        <d v="2018-07-05T00:00:00" u="1"/>
      </sharedItems>
    </cacheField>
    <cacheField name="Ref_" numFmtId="0">
      <sharedItems containsSemiMixedTypes="0" containsString="0" containsNumber="1" containsInteger="1" minValue="0" maxValue="350" count="34">
        <n v="1"/>
        <n v="2"/>
        <n v="3"/>
        <n v="4"/>
        <n v="5"/>
        <n v="6"/>
        <n v="8"/>
        <n v="9"/>
        <n v="10"/>
        <n v="11"/>
        <n v="12"/>
        <n v="13"/>
        <n v="16"/>
        <n v="18"/>
        <n v="19"/>
        <n v="20"/>
        <n v="21"/>
        <n v="0" u="1"/>
        <n v="61" u="1"/>
        <n v="201" u="1"/>
        <n v="159" u="1"/>
        <n v="157" u="1"/>
        <n v="342" u="1"/>
        <n v="165" u="1"/>
        <n v="7" u="1"/>
        <n v="56" u="1"/>
        <n v="41" u="1"/>
        <n v="150" u="1"/>
        <n v="27" u="1"/>
        <n v="80" u="1"/>
        <n v="182" u="1"/>
        <n v="350" u="1"/>
        <n v="30" u="1"/>
        <n v="156" u="1"/>
      </sharedItems>
    </cacheField>
    <cacheField name="Produit_" numFmtId="0">
      <sharedItems count="38">
        <s v="Tomates +67"/>
        <s v="Tomates Grappes"/>
        <s v="Tomates promo"/>
        <s v="Tomates anciennes"/>
        <s v="Tomates Roma"/>
        <s v="Avocat piece"/>
        <s v="Tomates Cerise"/>
        <s v="Asperge +16 cat I"/>
        <s v="Asperge Fines"/>
        <s v="Asperge +16 cat II"/>
        <s v="Asperge verte I"/>
        <s v="Asperge verte II"/>
        <s v="Radis botte"/>
        <s v="Cébettes"/>
        <s v="Oignon botte"/>
        <s v="Poivrons Verts"/>
        <s v="Poivrons Rouges"/>
        <s v="Oeufs" u="1"/>
        <s v="Tomate Grappe" u="1"/>
        <s v="Prunes" u="1"/>
        <s v="Salade" u="1"/>
        <s v="Bananes" u="1"/>
        <s v="Avocat X 3" u="1"/>
        <s v="Confiture" u="1"/>
        <s v="Tomate" u="1"/>
        <s v="Ail Sec" u="1"/>
        <s v="Peches Blanches" u="1"/>
        <s v="Pommes" u="1"/>
        <s v="Poivron Rouge" u="1"/>
        <s v="Boissons" u="1"/>
        <s v="Aubergine" u="1"/>
        <s v="Courgette" u="1"/>
        <s v="Poivron Vert" u="1"/>
        <s v="Abricot" u="1"/>
        <s v="Pasteque" u="1"/>
        <s v="Article divers" u="1"/>
        <s v="Oignon Jaune" u="1"/>
        <s v="Concombre X 3" u="1"/>
      </sharedItems>
    </cacheField>
    <cacheField name="Quantité_" numFmtId="164">
      <sharedItems containsSemiMixedTypes="0" containsString="0" containsNumber="1" minValue="0" maxValue="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  <x v="0"/>
    <x v="0"/>
    <n v="2.71"/>
  </r>
  <r>
    <x v="0"/>
    <x v="1"/>
    <x v="1"/>
    <n v="2.0299999999999998"/>
  </r>
  <r>
    <x v="0"/>
    <x v="2"/>
    <x v="2"/>
    <n v="16.635000000000002"/>
  </r>
  <r>
    <x v="0"/>
    <x v="3"/>
    <x v="3"/>
    <n v="0"/>
  </r>
  <r>
    <x v="0"/>
    <x v="4"/>
    <x v="4"/>
    <n v="0"/>
  </r>
  <r>
    <x v="0"/>
    <x v="5"/>
    <x v="5"/>
    <n v="10"/>
  </r>
  <r>
    <x v="0"/>
    <x v="6"/>
    <x v="6"/>
    <n v="1.2150000000000001"/>
  </r>
  <r>
    <x v="0"/>
    <x v="7"/>
    <x v="7"/>
    <n v="0"/>
  </r>
  <r>
    <x v="0"/>
    <x v="8"/>
    <x v="8"/>
    <n v="0"/>
  </r>
  <r>
    <x v="0"/>
    <x v="9"/>
    <x v="9"/>
    <n v="0"/>
  </r>
  <r>
    <x v="0"/>
    <x v="10"/>
    <x v="10"/>
    <n v="0"/>
  </r>
  <r>
    <x v="0"/>
    <x v="11"/>
    <x v="11"/>
    <n v="1.845"/>
  </r>
  <r>
    <x v="0"/>
    <x v="12"/>
    <x v="12"/>
    <n v="21"/>
  </r>
  <r>
    <x v="0"/>
    <x v="13"/>
    <x v="13"/>
    <n v="4"/>
  </r>
  <r>
    <x v="0"/>
    <x v="14"/>
    <x v="14"/>
    <n v="0"/>
  </r>
  <r>
    <x v="0"/>
    <x v="15"/>
    <x v="15"/>
    <n v="1.02"/>
  </r>
  <r>
    <x v="0"/>
    <x v="16"/>
    <x v="16"/>
    <n v="3.05"/>
  </r>
  <r>
    <x v="1"/>
    <x v="0"/>
    <x v="0"/>
    <n v="3.2050000000000001"/>
  </r>
  <r>
    <x v="1"/>
    <x v="1"/>
    <x v="1"/>
    <n v="4.9749999999999996"/>
  </r>
  <r>
    <x v="1"/>
    <x v="2"/>
    <x v="2"/>
    <n v="22.490000000000002"/>
  </r>
  <r>
    <x v="1"/>
    <x v="3"/>
    <x v="3"/>
    <n v="2.9549999999999996"/>
  </r>
  <r>
    <x v="1"/>
    <x v="4"/>
    <x v="4"/>
    <n v="0"/>
  </r>
  <r>
    <x v="1"/>
    <x v="5"/>
    <x v="5"/>
    <n v="22"/>
  </r>
  <r>
    <x v="1"/>
    <x v="6"/>
    <x v="6"/>
    <n v="0"/>
  </r>
  <r>
    <x v="1"/>
    <x v="7"/>
    <x v="7"/>
    <n v="1.63"/>
  </r>
  <r>
    <x v="1"/>
    <x v="8"/>
    <x v="8"/>
    <n v="0"/>
  </r>
  <r>
    <x v="1"/>
    <x v="9"/>
    <x v="9"/>
    <n v="0"/>
  </r>
  <r>
    <x v="1"/>
    <x v="10"/>
    <x v="10"/>
    <n v="0"/>
  </r>
  <r>
    <x v="1"/>
    <x v="11"/>
    <x v="11"/>
    <n v="6.9700000000000006"/>
  </r>
  <r>
    <x v="1"/>
    <x v="12"/>
    <x v="12"/>
    <n v="15"/>
  </r>
  <r>
    <x v="1"/>
    <x v="13"/>
    <x v="13"/>
    <n v="5"/>
  </r>
  <r>
    <x v="1"/>
    <x v="14"/>
    <x v="14"/>
    <n v="0"/>
  </r>
  <r>
    <x v="1"/>
    <x v="15"/>
    <x v="15"/>
    <n v="0.44500000000000001"/>
  </r>
  <r>
    <x v="1"/>
    <x v="16"/>
    <x v="16"/>
    <n v="1.0649999999999999"/>
  </r>
  <r>
    <x v="2"/>
    <x v="0"/>
    <x v="0"/>
    <n v="7.9499999999999993"/>
  </r>
  <r>
    <x v="2"/>
    <x v="1"/>
    <x v="1"/>
    <n v="3.02"/>
  </r>
  <r>
    <x v="2"/>
    <x v="2"/>
    <x v="2"/>
    <n v="21.83"/>
  </r>
  <r>
    <x v="2"/>
    <x v="3"/>
    <x v="3"/>
    <n v="10.629999999999999"/>
  </r>
  <r>
    <x v="2"/>
    <x v="4"/>
    <x v="4"/>
    <n v="0"/>
  </r>
  <r>
    <x v="2"/>
    <x v="5"/>
    <x v="5"/>
    <n v="39"/>
  </r>
  <r>
    <x v="2"/>
    <x v="6"/>
    <x v="6"/>
    <n v="0.74"/>
  </r>
  <r>
    <x v="2"/>
    <x v="7"/>
    <x v="7"/>
    <n v="0"/>
  </r>
  <r>
    <x v="2"/>
    <x v="8"/>
    <x v="8"/>
    <n v="8.89"/>
  </r>
  <r>
    <x v="2"/>
    <x v="9"/>
    <x v="9"/>
    <n v="4.9000000000000004"/>
  </r>
  <r>
    <x v="2"/>
    <x v="10"/>
    <x v="10"/>
    <n v="0"/>
  </r>
  <r>
    <x v="2"/>
    <x v="11"/>
    <x v="11"/>
    <n v="0"/>
  </r>
  <r>
    <x v="2"/>
    <x v="12"/>
    <x v="12"/>
    <n v="31"/>
  </r>
  <r>
    <x v="2"/>
    <x v="13"/>
    <x v="13"/>
    <n v="8"/>
  </r>
  <r>
    <x v="2"/>
    <x v="14"/>
    <x v="14"/>
    <n v="0"/>
  </r>
  <r>
    <x v="2"/>
    <x v="15"/>
    <x v="15"/>
    <n v="0.75"/>
  </r>
  <r>
    <x v="2"/>
    <x v="16"/>
    <x v="16"/>
    <n v="9.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22" firstHeaderRow="1" firstDataRow="2" firstDataCol="2"/>
  <pivotFields count="4">
    <pivotField axis="axisCol" compact="0" numFmtId="14" outline="0" showAll="0" sortType="ascending" defaultSubtotal="0">
      <items count="5">
        <item x="0"/>
        <item x="1"/>
        <item x="2"/>
        <item m="1" x="4"/>
        <item m="1" x="3"/>
      </items>
    </pivotField>
    <pivotField axis="axisRow" compact="0" outline="0" showAll="0" sortType="ascending" defaultSubtotal="0">
      <items count="34">
        <item m="1" x="17"/>
        <item x="0"/>
        <item x="1"/>
        <item x="2"/>
        <item x="3"/>
        <item x="4"/>
        <item x="5"/>
        <item m="1" x="24"/>
        <item x="6"/>
        <item x="7"/>
        <item x="8"/>
        <item x="9"/>
        <item x="10"/>
        <item x="11"/>
        <item x="12"/>
        <item x="13"/>
        <item x="14"/>
        <item x="15"/>
        <item x="16"/>
        <item m="1" x="28"/>
        <item m="1" x="32"/>
        <item m="1" x="26"/>
        <item m="1" x="25"/>
        <item m="1" x="18"/>
        <item m="1" x="29"/>
        <item m="1" x="27"/>
        <item m="1" x="33"/>
        <item m="1" x="21"/>
        <item m="1" x="20"/>
        <item m="1" x="23"/>
        <item m="1" x="30"/>
        <item m="1" x="19"/>
        <item m="1" x="22"/>
        <item m="1" x="31"/>
      </items>
    </pivotField>
    <pivotField axis="axisRow" compact="0" outline="0" showAll="0" defaultSubtotal="0">
      <items count="38">
        <item x="7"/>
        <item x="9"/>
        <item x="8"/>
        <item x="10"/>
        <item x="11"/>
        <item x="5"/>
        <item x="13"/>
        <item x="14"/>
        <item x="16"/>
        <item x="15"/>
        <item x="12"/>
        <item x="0"/>
        <item x="3"/>
        <item x="6"/>
        <item x="1"/>
        <item x="2"/>
        <item x="4"/>
        <item m="1" x="18"/>
        <item m="1" x="26"/>
        <item m="1" x="27"/>
        <item m="1" x="33"/>
        <item m="1" x="17"/>
        <item m="1" x="29"/>
        <item m="1" x="34"/>
        <item m="1" x="22"/>
        <item m="1" x="24"/>
        <item m="1" x="31"/>
        <item m="1" x="21"/>
        <item m="1" x="37"/>
        <item m="1" x="25"/>
        <item m="1" x="36"/>
        <item m="1" x="28"/>
        <item m="1" x="32"/>
        <item m="1" x="19"/>
        <item m="1" x="30"/>
        <item m="1" x="20"/>
        <item m="1" x="23"/>
        <item m="1" x="35"/>
      </items>
    </pivotField>
    <pivotField dataField="1" compact="0" numFmtId="164" outline="0" showAll="0" defaultSubtotal="0"/>
  </pivotFields>
  <rowFields count="2">
    <field x="1"/>
    <field x="2"/>
  </rowFields>
  <rowItems count="18">
    <i>
      <x v="1"/>
      <x v="11"/>
    </i>
    <i>
      <x v="2"/>
      <x v="14"/>
    </i>
    <i>
      <x v="3"/>
      <x v="15"/>
    </i>
    <i>
      <x v="4"/>
      <x v="12"/>
    </i>
    <i>
      <x v="5"/>
      <x v="16"/>
    </i>
    <i>
      <x v="6"/>
      <x v="5"/>
    </i>
    <i>
      <x v="8"/>
      <x v="13"/>
    </i>
    <i>
      <x v="9"/>
      <x/>
    </i>
    <i>
      <x v="10"/>
      <x v="2"/>
    </i>
    <i>
      <x v="11"/>
      <x v="1"/>
    </i>
    <i>
      <x v="12"/>
      <x v="3"/>
    </i>
    <i>
      <x v="13"/>
      <x v="4"/>
    </i>
    <i>
      <x v="14"/>
      <x v="10"/>
    </i>
    <i>
      <x v="15"/>
      <x v="6"/>
    </i>
    <i>
      <x v="16"/>
      <x v="7"/>
    </i>
    <i>
      <x v="17"/>
      <x v="9"/>
    </i>
    <i>
      <x v="18"/>
      <x v="8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uantité_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D52" totalsRowShown="0" headerRowDxfId="4">
  <autoFilter ref="A1:D52"/>
  <tableColumns count="4">
    <tableColumn id="1" name="Date_" dataDxfId="3"/>
    <tableColumn id="2" name="Ref_" dataDxfId="2" dataCellStyle="Text"/>
    <tableColumn id="3" name="Produit_" dataDxfId="1" dataCellStyle="Text"/>
    <tableColumn id="4" name="Quantité_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/>
  </sheetViews>
  <sheetFormatPr baseColWidth="10" defaultRowHeight="15.5" x14ac:dyDescent="0.35"/>
  <cols>
    <col min="3" max="4" width="15.58203125" customWidth="1"/>
    <col min="6" max="6" width="16.75" bestFit="1" customWidth="1"/>
  </cols>
  <sheetData>
    <row r="2" spans="2:4" x14ac:dyDescent="0.35">
      <c r="B2" t="s">
        <v>18</v>
      </c>
      <c r="C2" s="14">
        <v>43286</v>
      </c>
    </row>
    <row r="3" spans="2:4" x14ac:dyDescent="0.35">
      <c r="C3" s="14" t="b">
        <f>ISNUMBER(datum)</f>
        <v>1</v>
      </c>
    </row>
    <row r="4" spans="2:4" x14ac:dyDescent="0.35">
      <c r="C4">
        <f>COUNTIF(donnees[Date_],datum)</f>
        <v>0</v>
      </c>
      <c r="D4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2"/>
  <sheetViews>
    <sheetView workbookViewId="0">
      <selection activeCell="A5" sqref="A5"/>
    </sheetView>
  </sheetViews>
  <sheetFormatPr baseColWidth="10" defaultRowHeight="15.5" x14ac:dyDescent="0.35"/>
  <cols>
    <col min="1" max="1" width="18.4140625" bestFit="1" customWidth="1"/>
    <col min="2" max="2" width="16.6640625" bestFit="1" customWidth="1"/>
    <col min="3" max="5" width="10.4140625" bestFit="1" customWidth="1"/>
    <col min="6" max="7" width="11.6640625" bestFit="1" customWidth="1"/>
  </cols>
  <sheetData>
    <row r="3" spans="1:6" x14ac:dyDescent="0.35">
      <c r="A3" s="12" t="s">
        <v>24</v>
      </c>
      <c r="C3" s="12" t="s">
        <v>20</v>
      </c>
    </row>
    <row r="4" spans="1:6" x14ac:dyDescent="0.35">
      <c r="A4" s="12" t="s">
        <v>21</v>
      </c>
      <c r="B4" s="12" t="s">
        <v>22</v>
      </c>
      <c r="C4" s="1">
        <v>43167</v>
      </c>
      <c r="D4" s="1">
        <v>43168</v>
      </c>
      <c r="E4" s="1">
        <v>43169</v>
      </c>
      <c r="F4" s="1" t="s">
        <v>17</v>
      </c>
    </row>
    <row r="5" spans="1:6" x14ac:dyDescent="0.35">
      <c r="A5">
        <v>1</v>
      </c>
      <c r="B5" t="s">
        <v>0</v>
      </c>
      <c r="C5" s="13">
        <v>2.71</v>
      </c>
      <c r="D5" s="13">
        <v>3.2050000000000001</v>
      </c>
      <c r="E5" s="13">
        <v>7.9499999999999993</v>
      </c>
      <c r="F5" s="13">
        <v>13.864999999999998</v>
      </c>
    </row>
    <row r="6" spans="1:6" x14ac:dyDescent="0.35">
      <c r="A6">
        <v>2</v>
      </c>
      <c r="B6" t="s">
        <v>1</v>
      </c>
      <c r="C6" s="13">
        <v>2.0299999999999998</v>
      </c>
      <c r="D6" s="13">
        <v>4.9749999999999996</v>
      </c>
      <c r="E6" s="13">
        <v>3.02</v>
      </c>
      <c r="F6" s="13">
        <v>10.024999999999999</v>
      </c>
    </row>
    <row r="7" spans="1:6" x14ac:dyDescent="0.35">
      <c r="A7">
        <v>3</v>
      </c>
      <c r="B7" t="s">
        <v>2</v>
      </c>
      <c r="C7" s="13">
        <v>16.635000000000002</v>
      </c>
      <c r="D7" s="13">
        <v>22.490000000000002</v>
      </c>
      <c r="E7" s="13">
        <v>21.83</v>
      </c>
      <c r="F7" s="13">
        <v>60.954999999999998</v>
      </c>
    </row>
    <row r="8" spans="1:6" x14ac:dyDescent="0.35">
      <c r="A8">
        <v>4</v>
      </c>
      <c r="B8" t="s">
        <v>3</v>
      </c>
      <c r="C8" s="13">
        <v>0</v>
      </c>
      <c r="D8" s="13">
        <v>2.9549999999999996</v>
      </c>
      <c r="E8" s="13">
        <v>10.629999999999999</v>
      </c>
      <c r="F8" s="13">
        <v>13.584999999999999</v>
      </c>
    </row>
    <row r="9" spans="1:6" x14ac:dyDescent="0.35">
      <c r="A9">
        <v>5</v>
      </c>
      <c r="B9" t="s">
        <v>4</v>
      </c>
      <c r="C9" s="13">
        <v>0</v>
      </c>
      <c r="D9" s="13">
        <v>0</v>
      </c>
      <c r="E9" s="13">
        <v>0</v>
      </c>
      <c r="F9" s="13">
        <v>0</v>
      </c>
    </row>
    <row r="10" spans="1:6" x14ac:dyDescent="0.35">
      <c r="A10">
        <v>6</v>
      </c>
      <c r="B10" t="s">
        <v>5</v>
      </c>
      <c r="C10" s="13">
        <v>10</v>
      </c>
      <c r="D10" s="13">
        <v>22</v>
      </c>
      <c r="E10" s="13">
        <v>39</v>
      </c>
      <c r="F10" s="13">
        <v>71</v>
      </c>
    </row>
    <row r="11" spans="1:6" x14ac:dyDescent="0.35">
      <c r="A11">
        <v>8</v>
      </c>
      <c r="B11" t="s">
        <v>6</v>
      </c>
      <c r="C11" s="13">
        <v>1.2150000000000001</v>
      </c>
      <c r="D11" s="13">
        <v>0</v>
      </c>
      <c r="E11" s="13">
        <v>0.74</v>
      </c>
      <c r="F11" s="13">
        <v>1.9550000000000001</v>
      </c>
    </row>
    <row r="12" spans="1:6" x14ac:dyDescent="0.35">
      <c r="A12">
        <v>9</v>
      </c>
      <c r="B12" t="s">
        <v>7</v>
      </c>
      <c r="C12" s="13">
        <v>0</v>
      </c>
      <c r="D12" s="13">
        <v>1.63</v>
      </c>
      <c r="E12" s="13">
        <v>0</v>
      </c>
      <c r="F12" s="13">
        <v>1.63</v>
      </c>
    </row>
    <row r="13" spans="1:6" x14ac:dyDescent="0.35">
      <c r="A13">
        <v>10</v>
      </c>
      <c r="B13" t="s">
        <v>8</v>
      </c>
      <c r="C13" s="13">
        <v>0</v>
      </c>
      <c r="D13" s="13">
        <v>0</v>
      </c>
      <c r="E13" s="13">
        <v>8.89</v>
      </c>
      <c r="F13" s="13">
        <v>8.89</v>
      </c>
    </row>
    <row r="14" spans="1:6" x14ac:dyDescent="0.35">
      <c r="A14">
        <v>11</v>
      </c>
      <c r="B14" t="s">
        <v>9</v>
      </c>
      <c r="C14" s="13">
        <v>0</v>
      </c>
      <c r="D14" s="13">
        <v>0</v>
      </c>
      <c r="E14" s="13">
        <v>4.9000000000000004</v>
      </c>
      <c r="F14" s="13">
        <v>4.9000000000000004</v>
      </c>
    </row>
    <row r="15" spans="1:6" x14ac:dyDescent="0.35">
      <c r="A15">
        <v>12</v>
      </c>
      <c r="B15" t="s">
        <v>10</v>
      </c>
      <c r="C15" s="13">
        <v>0</v>
      </c>
      <c r="D15" s="13">
        <v>0</v>
      </c>
      <c r="E15" s="13">
        <v>0</v>
      </c>
      <c r="F15" s="13">
        <v>0</v>
      </c>
    </row>
    <row r="16" spans="1:6" x14ac:dyDescent="0.35">
      <c r="A16">
        <v>13</v>
      </c>
      <c r="B16" t="s">
        <v>11</v>
      </c>
      <c r="C16" s="13">
        <v>1.845</v>
      </c>
      <c r="D16" s="13">
        <v>6.9700000000000006</v>
      </c>
      <c r="E16" s="13">
        <v>0</v>
      </c>
      <c r="F16" s="13">
        <v>8.8150000000000013</v>
      </c>
    </row>
    <row r="17" spans="1:6" x14ac:dyDescent="0.35">
      <c r="A17">
        <v>16</v>
      </c>
      <c r="B17" t="s">
        <v>12</v>
      </c>
      <c r="C17" s="13">
        <v>21</v>
      </c>
      <c r="D17" s="13">
        <v>15</v>
      </c>
      <c r="E17" s="13">
        <v>31</v>
      </c>
      <c r="F17" s="13">
        <v>67</v>
      </c>
    </row>
    <row r="18" spans="1:6" x14ac:dyDescent="0.35">
      <c r="A18">
        <v>18</v>
      </c>
      <c r="B18" t="s">
        <v>13</v>
      </c>
      <c r="C18" s="13">
        <v>4</v>
      </c>
      <c r="D18" s="13">
        <v>5</v>
      </c>
      <c r="E18" s="13">
        <v>8</v>
      </c>
      <c r="F18" s="13">
        <v>17</v>
      </c>
    </row>
    <row r="19" spans="1:6" x14ac:dyDescent="0.35">
      <c r="A19">
        <v>19</v>
      </c>
      <c r="B19" t="s">
        <v>14</v>
      </c>
      <c r="C19" s="13">
        <v>0</v>
      </c>
      <c r="D19" s="13">
        <v>0</v>
      </c>
      <c r="E19" s="13">
        <v>0</v>
      </c>
      <c r="F19" s="13">
        <v>0</v>
      </c>
    </row>
    <row r="20" spans="1:6" x14ac:dyDescent="0.35">
      <c r="A20">
        <v>20</v>
      </c>
      <c r="B20" t="s">
        <v>15</v>
      </c>
      <c r="C20" s="13">
        <v>1.02</v>
      </c>
      <c r="D20" s="13">
        <v>0.44500000000000001</v>
      </c>
      <c r="E20" s="13">
        <v>0.75</v>
      </c>
      <c r="F20" s="13">
        <v>2.2149999999999999</v>
      </c>
    </row>
    <row r="21" spans="1:6" x14ac:dyDescent="0.35">
      <c r="A21">
        <v>21</v>
      </c>
      <c r="B21" t="s">
        <v>16</v>
      </c>
      <c r="C21" s="13">
        <v>3.05</v>
      </c>
      <c r="D21" s="13">
        <v>1.0649999999999999</v>
      </c>
      <c r="E21" s="13">
        <v>9.4</v>
      </c>
      <c r="F21" s="13">
        <v>13.515000000000001</v>
      </c>
    </row>
    <row r="22" spans="1:6" x14ac:dyDescent="0.35">
      <c r="A22" t="s">
        <v>17</v>
      </c>
      <c r="C22" s="13">
        <v>63.505000000000003</v>
      </c>
      <c r="D22" s="13">
        <v>85.734999999999999</v>
      </c>
      <c r="E22" s="13">
        <v>146.10999999999999</v>
      </c>
      <c r="F22" s="13">
        <v>295.34999999999997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2"/>
  <sheetViews>
    <sheetView topLeftCell="A41" workbookViewId="0">
      <selection activeCell="A53" sqref="A53"/>
    </sheetView>
  </sheetViews>
  <sheetFormatPr baseColWidth="10" defaultRowHeight="15.5" x14ac:dyDescent="0.35"/>
  <cols>
    <col min="1" max="1" width="10.25" style="3" bestFit="1" customWidth="1"/>
    <col min="2" max="2" width="7.33203125" style="4" customWidth="1"/>
    <col min="3" max="3" width="16.6640625" style="4" bestFit="1" customWidth="1"/>
    <col min="4" max="4" width="10.75" style="9" customWidth="1"/>
    <col min="5" max="16384" width="10.6640625" style="4"/>
  </cols>
  <sheetData>
    <row r="1" spans="1:4" x14ac:dyDescent="0.35">
      <c r="A1" s="3" t="s">
        <v>20</v>
      </c>
      <c r="B1" s="4" t="s">
        <v>21</v>
      </c>
      <c r="C1" s="4" t="s">
        <v>22</v>
      </c>
      <c r="D1" s="9" t="s">
        <v>23</v>
      </c>
    </row>
    <row r="2" spans="1:4" x14ac:dyDescent="0.35">
      <c r="A2" s="2">
        <v>43167</v>
      </c>
      <c r="B2" s="5">
        <v>1</v>
      </c>
      <c r="C2" s="6" t="s">
        <v>0</v>
      </c>
      <c r="D2" s="9">
        <v>2.71</v>
      </c>
    </row>
    <row r="3" spans="1:4" x14ac:dyDescent="0.35">
      <c r="A3" s="2">
        <v>43167</v>
      </c>
      <c r="B3" s="5">
        <v>2</v>
      </c>
      <c r="C3" s="7" t="s">
        <v>1</v>
      </c>
      <c r="D3" s="9">
        <v>2.0299999999999998</v>
      </c>
    </row>
    <row r="4" spans="1:4" x14ac:dyDescent="0.35">
      <c r="A4" s="2">
        <v>43167</v>
      </c>
      <c r="B4" s="5">
        <v>3</v>
      </c>
      <c r="C4" s="7" t="s">
        <v>2</v>
      </c>
      <c r="D4" s="9">
        <v>16.635000000000002</v>
      </c>
    </row>
    <row r="5" spans="1:4" x14ac:dyDescent="0.35">
      <c r="A5" s="2">
        <v>43167</v>
      </c>
      <c r="B5" s="5">
        <v>4</v>
      </c>
      <c r="C5" s="7" t="s">
        <v>3</v>
      </c>
      <c r="D5" s="10">
        <v>0</v>
      </c>
    </row>
    <row r="6" spans="1:4" x14ac:dyDescent="0.35">
      <c r="A6" s="2">
        <v>43167</v>
      </c>
      <c r="B6" s="5">
        <v>5</v>
      </c>
      <c r="C6" s="6" t="s">
        <v>4</v>
      </c>
      <c r="D6" s="11">
        <v>0</v>
      </c>
    </row>
    <row r="7" spans="1:4" x14ac:dyDescent="0.35">
      <c r="A7" s="2">
        <v>43167</v>
      </c>
      <c r="B7" s="5">
        <v>6</v>
      </c>
      <c r="C7" s="6" t="s">
        <v>5</v>
      </c>
      <c r="D7" s="11">
        <v>10</v>
      </c>
    </row>
    <row r="8" spans="1:4" x14ac:dyDescent="0.35">
      <c r="A8" s="2">
        <v>43167</v>
      </c>
      <c r="B8" s="5">
        <v>8</v>
      </c>
      <c r="C8" s="6" t="s">
        <v>6</v>
      </c>
      <c r="D8" s="9">
        <v>1.2150000000000001</v>
      </c>
    </row>
    <row r="9" spans="1:4" x14ac:dyDescent="0.35">
      <c r="A9" s="2">
        <v>43167</v>
      </c>
      <c r="B9" s="5">
        <v>9</v>
      </c>
      <c r="C9" s="6" t="s">
        <v>7</v>
      </c>
      <c r="D9" s="10">
        <v>0</v>
      </c>
    </row>
    <row r="10" spans="1:4" x14ac:dyDescent="0.35">
      <c r="A10" s="2">
        <v>43167</v>
      </c>
      <c r="B10" s="5">
        <v>10</v>
      </c>
      <c r="C10" s="6" t="s">
        <v>8</v>
      </c>
      <c r="D10" s="11">
        <v>0</v>
      </c>
    </row>
    <row r="11" spans="1:4" x14ac:dyDescent="0.35">
      <c r="A11" s="2">
        <v>43167</v>
      </c>
      <c r="B11" s="5">
        <v>11</v>
      </c>
      <c r="C11" s="6" t="s">
        <v>9</v>
      </c>
      <c r="D11" s="11">
        <v>0</v>
      </c>
    </row>
    <row r="12" spans="1:4" x14ac:dyDescent="0.35">
      <c r="A12" s="2">
        <v>43167</v>
      </c>
      <c r="B12" s="5">
        <v>12</v>
      </c>
      <c r="C12" s="8" t="s">
        <v>10</v>
      </c>
      <c r="D12" s="11">
        <v>0</v>
      </c>
    </row>
    <row r="13" spans="1:4" x14ac:dyDescent="0.35">
      <c r="A13" s="2">
        <v>43167</v>
      </c>
      <c r="B13" s="5">
        <v>13</v>
      </c>
      <c r="C13" s="8" t="s">
        <v>11</v>
      </c>
      <c r="D13" s="11">
        <f>1.345+0.5</f>
        <v>1.845</v>
      </c>
    </row>
    <row r="14" spans="1:4" x14ac:dyDescent="0.35">
      <c r="A14" s="2">
        <v>43167</v>
      </c>
      <c r="B14" s="5">
        <v>16</v>
      </c>
      <c r="C14" s="6" t="s">
        <v>12</v>
      </c>
      <c r="D14" s="11">
        <f>12+9</f>
        <v>21</v>
      </c>
    </row>
    <row r="15" spans="1:4" x14ac:dyDescent="0.35">
      <c r="A15" s="2">
        <v>43167</v>
      </c>
      <c r="B15" s="5">
        <v>18</v>
      </c>
      <c r="C15" s="6" t="s">
        <v>13</v>
      </c>
      <c r="D15" s="11">
        <v>4</v>
      </c>
    </row>
    <row r="16" spans="1:4" x14ac:dyDescent="0.35">
      <c r="A16" s="2">
        <v>43167</v>
      </c>
      <c r="B16" s="5">
        <v>19</v>
      </c>
      <c r="C16" s="6" t="s">
        <v>14</v>
      </c>
      <c r="D16" s="11">
        <v>0</v>
      </c>
    </row>
    <row r="17" spans="1:4" x14ac:dyDescent="0.35">
      <c r="A17" s="2">
        <v>43167</v>
      </c>
      <c r="B17" s="5">
        <v>20</v>
      </c>
      <c r="C17" s="6" t="s">
        <v>15</v>
      </c>
      <c r="D17" s="11">
        <v>1.02</v>
      </c>
    </row>
    <row r="18" spans="1:4" x14ac:dyDescent="0.35">
      <c r="A18" s="2">
        <v>43167</v>
      </c>
      <c r="B18" s="5">
        <v>21</v>
      </c>
      <c r="C18" s="6" t="s">
        <v>16</v>
      </c>
      <c r="D18" s="11">
        <v>3.05</v>
      </c>
    </row>
    <row r="19" spans="1:4" x14ac:dyDescent="0.35">
      <c r="A19" s="3">
        <v>43168</v>
      </c>
      <c r="B19" s="5">
        <v>1</v>
      </c>
      <c r="C19" s="6" t="s">
        <v>0</v>
      </c>
      <c r="D19" s="9">
        <f>0.96+2.245</f>
        <v>3.2050000000000001</v>
      </c>
    </row>
    <row r="20" spans="1:4" x14ac:dyDescent="0.35">
      <c r="A20" s="3">
        <v>43168</v>
      </c>
      <c r="B20" s="5">
        <v>2</v>
      </c>
      <c r="C20" s="7" t="s">
        <v>1</v>
      </c>
      <c r="D20" s="9">
        <f>2.18+2.795</f>
        <v>4.9749999999999996</v>
      </c>
    </row>
    <row r="21" spans="1:4" x14ac:dyDescent="0.35">
      <c r="A21" s="3">
        <v>43168</v>
      </c>
      <c r="B21" s="5">
        <v>3</v>
      </c>
      <c r="C21" s="7" t="s">
        <v>2</v>
      </c>
      <c r="D21" s="9">
        <f>10.3+12.19</f>
        <v>22.490000000000002</v>
      </c>
    </row>
    <row r="22" spans="1:4" x14ac:dyDescent="0.35">
      <c r="A22" s="3">
        <v>43168</v>
      </c>
      <c r="B22" s="5">
        <v>4</v>
      </c>
      <c r="C22" s="7" t="s">
        <v>3</v>
      </c>
      <c r="D22" s="9">
        <f>2.26+0.695</f>
        <v>2.9549999999999996</v>
      </c>
    </row>
    <row r="23" spans="1:4" x14ac:dyDescent="0.35">
      <c r="A23" s="3">
        <v>43168</v>
      </c>
      <c r="B23" s="5">
        <v>5</v>
      </c>
      <c r="C23" s="6" t="s">
        <v>4</v>
      </c>
      <c r="D23" s="11">
        <v>0</v>
      </c>
    </row>
    <row r="24" spans="1:4" x14ac:dyDescent="0.35">
      <c r="A24" s="3">
        <v>43168</v>
      </c>
      <c r="B24" s="5">
        <v>6</v>
      </c>
      <c r="C24" s="6" t="s">
        <v>5</v>
      </c>
      <c r="D24" s="11">
        <f>2+6+2+12</f>
        <v>22</v>
      </c>
    </row>
    <row r="25" spans="1:4" x14ac:dyDescent="0.35">
      <c r="A25" s="3">
        <v>43168</v>
      </c>
      <c r="B25" s="5">
        <v>8</v>
      </c>
      <c r="C25" s="6" t="s">
        <v>6</v>
      </c>
      <c r="D25" s="11">
        <v>0</v>
      </c>
    </row>
    <row r="26" spans="1:4" x14ac:dyDescent="0.35">
      <c r="A26" s="3">
        <v>43168</v>
      </c>
      <c r="B26" s="5">
        <v>9</v>
      </c>
      <c r="C26" s="6" t="s">
        <v>7</v>
      </c>
      <c r="D26" s="11">
        <v>1.63</v>
      </c>
    </row>
    <row r="27" spans="1:4" x14ac:dyDescent="0.35">
      <c r="A27" s="3">
        <v>43168</v>
      </c>
      <c r="B27" s="5">
        <v>10</v>
      </c>
      <c r="C27" s="6" t="s">
        <v>8</v>
      </c>
      <c r="D27" s="11">
        <v>0</v>
      </c>
    </row>
    <row r="28" spans="1:4" x14ac:dyDescent="0.35">
      <c r="A28" s="3">
        <v>43168</v>
      </c>
      <c r="B28" s="5">
        <v>11</v>
      </c>
      <c r="C28" s="6" t="s">
        <v>9</v>
      </c>
      <c r="D28" s="11">
        <v>0</v>
      </c>
    </row>
    <row r="29" spans="1:4" x14ac:dyDescent="0.35">
      <c r="A29" s="3">
        <v>43168</v>
      </c>
      <c r="B29" s="5">
        <v>12</v>
      </c>
      <c r="C29" s="8" t="s">
        <v>10</v>
      </c>
      <c r="D29" s="11">
        <v>0</v>
      </c>
    </row>
    <row r="30" spans="1:4" x14ac:dyDescent="0.35">
      <c r="A30" s="3">
        <v>43168</v>
      </c>
      <c r="B30" s="5">
        <v>13</v>
      </c>
      <c r="C30" s="8" t="s">
        <v>11</v>
      </c>
      <c r="D30" s="11">
        <f>2.47+2.5+2</f>
        <v>6.9700000000000006</v>
      </c>
    </row>
    <row r="31" spans="1:4" x14ac:dyDescent="0.35">
      <c r="A31" s="3">
        <v>43168</v>
      </c>
      <c r="B31" s="5">
        <v>16</v>
      </c>
      <c r="C31" s="6" t="s">
        <v>12</v>
      </c>
      <c r="D31" s="11">
        <f>4+9+2</f>
        <v>15</v>
      </c>
    </row>
    <row r="32" spans="1:4" x14ac:dyDescent="0.35">
      <c r="A32" s="3">
        <v>43168</v>
      </c>
      <c r="B32" s="5">
        <v>18</v>
      </c>
      <c r="C32" s="6" t="s">
        <v>13</v>
      </c>
      <c r="D32" s="9">
        <f>2+3</f>
        <v>5</v>
      </c>
    </row>
    <row r="33" spans="1:4" x14ac:dyDescent="0.35">
      <c r="A33" s="3">
        <v>43168</v>
      </c>
      <c r="B33" s="5">
        <v>19</v>
      </c>
      <c r="C33" s="6" t="s">
        <v>14</v>
      </c>
      <c r="D33" s="9">
        <v>0</v>
      </c>
    </row>
    <row r="34" spans="1:4" x14ac:dyDescent="0.35">
      <c r="A34" s="3">
        <v>43168</v>
      </c>
      <c r="B34" s="5">
        <v>20</v>
      </c>
      <c r="C34" s="6" t="s">
        <v>15</v>
      </c>
      <c r="D34" s="9">
        <v>0.44500000000000001</v>
      </c>
    </row>
    <row r="35" spans="1:4" x14ac:dyDescent="0.35">
      <c r="A35" s="3">
        <v>43168</v>
      </c>
      <c r="B35" s="5">
        <v>21</v>
      </c>
      <c r="C35" s="6" t="s">
        <v>16</v>
      </c>
      <c r="D35" s="9">
        <f>0.45+0.615</f>
        <v>1.0649999999999999</v>
      </c>
    </row>
    <row r="36" spans="1:4" x14ac:dyDescent="0.35">
      <c r="A36" s="3">
        <v>43169</v>
      </c>
      <c r="B36" s="5">
        <v>1</v>
      </c>
      <c r="C36" s="6" t="s">
        <v>0</v>
      </c>
      <c r="D36" s="10">
        <f>3.39+4.56</f>
        <v>7.9499999999999993</v>
      </c>
    </row>
    <row r="37" spans="1:4" x14ac:dyDescent="0.35">
      <c r="A37" s="3">
        <v>43169</v>
      </c>
      <c r="B37" s="5">
        <v>2</v>
      </c>
      <c r="C37" s="7" t="s">
        <v>1</v>
      </c>
      <c r="D37" s="10">
        <f>1.42+1.6</f>
        <v>3.02</v>
      </c>
    </row>
    <row r="38" spans="1:4" x14ac:dyDescent="0.35">
      <c r="A38" s="3">
        <v>43169</v>
      </c>
      <c r="B38" s="5">
        <v>3</v>
      </c>
      <c r="C38" s="7" t="s">
        <v>2</v>
      </c>
      <c r="D38" s="10">
        <f>12.4+9.43</f>
        <v>21.83</v>
      </c>
    </row>
    <row r="39" spans="1:4" x14ac:dyDescent="0.35">
      <c r="A39" s="3">
        <v>43169</v>
      </c>
      <c r="B39" s="5">
        <v>4</v>
      </c>
      <c r="C39" s="7" t="s">
        <v>3</v>
      </c>
      <c r="D39" s="10">
        <f>3.37+0.8+3.01+3.45</f>
        <v>10.629999999999999</v>
      </c>
    </row>
    <row r="40" spans="1:4" x14ac:dyDescent="0.35">
      <c r="A40" s="3">
        <v>43169</v>
      </c>
      <c r="B40" s="5">
        <v>5</v>
      </c>
      <c r="C40" s="6" t="s">
        <v>4</v>
      </c>
      <c r="D40" s="11">
        <v>0</v>
      </c>
    </row>
    <row r="41" spans="1:4" x14ac:dyDescent="0.35">
      <c r="A41" s="3">
        <v>43169</v>
      </c>
      <c r="B41" s="5">
        <v>6</v>
      </c>
      <c r="C41" s="6" t="s">
        <v>5</v>
      </c>
      <c r="D41" s="11">
        <f>3*4+3*9</f>
        <v>39</v>
      </c>
    </row>
    <row r="42" spans="1:4" x14ac:dyDescent="0.35">
      <c r="A42" s="3">
        <v>43169</v>
      </c>
      <c r="B42" s="5">
        <v>8</v>
      </c>
      <c r="C42" s="6" t="s">
        <v>6</v>
      </c>
      <c r="D42" s="11">
        <f>0.74</f>
        <v>0.74</v>
      </c>
    </row>
    <row r="43" spans="1:4" x14ac:dyDescent="0.35">
      <c r="A43" s="3">
        <v>43169</v>
      </c>
      <c r="B43" s="5">
        <v>9</v>
      </c>
      <c r="C43" s="6" t="s">
        <v>7</v>
      </c>
      <c r="D43" s="11">
        <v>0</v>
      </c>
    </row>
    <row r="44" spans="1:4" x14ac:dyDescent="0.35">
      <c r="A44" s="3">
        <v>43169</v>
      </c>
      <c r="B44" s="5">
        <v>10</v>
      </c>
      <c r="C44" s="6" t="s">
        <v>8</v>
      </c>
      <c r="D44" s="11">
        <f>3.59+5.3</f>
        <v>8.89</v>
      </c>
    </row>
    <row r="45" spans="1:4" x14ac:dyDescent="0.35">
      <c r="A45" s="3">
        <v>43169</v>
      </c>
      <c r="B45" s="5">
        <v>11</v>
      </c>
      <c r="C45" s="6" t="s">
        <v>9</v>
      </c>
      <c r="D45" s="11">
        <f>3.3+1.1+0.5</f>
        <v>4.9000000000000004</v>
      </c>
    </row>
    <row r="46" spans="1:4" x14ac:dyDescent="0.35">
      <c r="A46" s="3">
        <v>43169</v>
      </c>
      <c r="B46" s="5">
        <v>12</v>
      </c>
      <c r="C46" s="8" t="s">
        <v>10</v>
      </c>
      <c r="D46" s="11">
        <v>0</v>
      </c>
    </row>
    <row r="47" spans="1:4" x14ac:dyDescent="0.35">
      <c r="A47" s="3">
        <v>43169</v>
      </c>
      <c r="B47" s="5">
        <v>13</v>
      </c>
      <c r="C47" s="8" t="s">
        <v>11</v>
      </c>
      <c r="D47" s="11">
        <v>0</v>
      </c>
    </row>
    <row r="48" spans="1:4" x14ac:dyDescent="0.35">
      <c r="A48" s="3">
        <v>43169</v>
      </c>
      <c r="B48" s="5">
        <v>16</v>
      </c>
      <c r="C48" s="6" t="s">
        <v>12</v>
      </c>
      <c r="D48" s="11">
        <f>8+15+5+3</f>
        <v>31</v>
      </c>
    </row>
    <row r="49" spans="1:4" x14ac:dyDescent="0.35">
      <c r="A49" s="3">
        <v>43169</v>
      </c>
      <c r="B49" s="5">
        <v>18</v>
      </c>
      <c r="C49" s="6" t="s">
        <v>13</v>
      </c>
      <c r="D49" s="11">
        <f>5+3</f>
        <v>8</v>
      </c>
    </row>
    <row r="50" spans="1:4" x14ac:dyDescent="0.35">
      <c r="A50" s="3">
        <v>43169</v>
      </c>
      <c r="B50" s="5">
        <v>19</v>
      </c>
      <c r="C50" s="6" t="s">
        <v>14</v>
      </c>
      <c r="D50" s="11">
        <v>0</v>
      </c>
    </row>
    <row r="51" spans="1:4" x14ac:dyDescent="0.35">
      <c r="A51" s="3">
        <v>43169</v>
      </c>
      <c r="B51" s="5">
        <v>20</v>
      </c>
      <c r="C51" s="6" t="s">
        <v>15</v>
      </c>
      <c r="D51" s="11">
        <v>0.75</v>
      </c>
    </row>
    <row r="52" spans="1:4" x14ac:dyDescent="0.35">
      <c r="A52" s="3">
        <v>43169</v>
      </c>
      <c r="B52" s="5">
        <v>21</v>
      </c>
      <c r="C52" s="6" t="s">
        <v>16</v>
      </c>
      <c r="D52" s="11">
        <f>5.9+3.5</f>
        <v>9.4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nouvelles données</vt:lpstr>
      <vt:lpstr>synthèse</vt:lpstr>
      <vt:lpstr>data</vt:lpstr>
      <vt:lpstr>datum</vt:lpstr>
      <vt:lpstr>qte</vt:lpstr>
      <vt:lpstr>valid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Dumont</dc:creator>
  <cp:lastModifiedBy>Michel</cp:lastModifiedBy>
  <dcterms:created xsi:type="dcterms:W3CDTF">2018-07-25T10:29:09Z</dcterms:created>
  <dcterms:modified xsi:type="dcterms:W3CDTF">2018-07-31T10:57:59Z</dcterms:modified>
</cp:coreProperties>
</file>