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  <workbookView xWindow="20370" yWindow="-120" windowWidth="29040" windowHeight="16440" activeTab="1"/>
  </bookViews>
  <sheets>
    <sheet name="tableau" sheetId="2" r:id="rId1"/>
    <sheet name="Synthèse" sheetId="1" r:id="rId2"/>
  </sheets>
  <definedNames>
    <definedName name="_xlnm._FilterDatabase" localSheetId="0" hidden="1">tableau!$A$1:$O$1383</definedName>
    <definedName name="_xlnm.Criteria" localSheetId="0">tableau!#REF!</definedName>
    <definedName name="_xlnm.Extract" localSheetId="0">tableau!#REF!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Q2" i="2"/>
  <c r="Q3" i="2"/>
  <c r="Q4" i="2"/>
  <c r="Q5" i="2"/>
  <c r="I4" i="1" s="1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1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0" i="2"/>
  <c r="Q431" i="2"/>
  <c r="Q432" i="2"/>
  <c r="Q433" i="2"/>
  <c r="Q434" i="2"/>
  <c r="Q435" i="2"/>
  <c r="Q436" i="2"/>
  <c r="Q437" i="2"/>
  <c r="Q438" i="2"/>
  <c r="Q439" i="2"/>
  <c r="Q440" i="2"/>
  <c r="Q441" i="2"/>
  <c r="Q442" i="2"/>
  <c r="Q443" i="2"/>
  <c r="Q444" i="2"/>
  <c r="Q445" i="2"/>
  <c r="Q446" i="2"/>
  <c r="Q447" i="2"/>
  <c r="Q448" i="2"/>
  <c r="Q449" i="2"/>
  <c r="Q450" i="2"/>
  <c r="Q451" i="2"/>
  <c r="Q452" i="2"/>
  <c r="Q453" i="2"/>
  <c r="Q454" i="2"/>
  <c r="Q455" i="2"/>
  <c r="Q456" i="2"/>
  <c r="Q457" i="2"/>
  <c r="Q458" i="2"/>
  <c r="Q459" i="2"/>
  <c r="Q460" i="2"/>
  <c r="Q461" i="2"/>
  <c r="Q462" i="2"/>
  <c r="Q463" i="2"/>
  <c r="Q464" i="2"/>
  <c r="Q465" i="2"/>
  <c r="Q466" i="2"/>
  <c r="Q467" i="2"/>
  <c r="Q468" i="2"/>
  <c r="Q469" i="2"/>
  <c r="Q470" i="2"/>
  <c r="Q471" i="2"/>
  <c r="Q472" i="2"/>
  <c r="Q473" i="2"/>
  <c r="Q474" i="2"/>
  <c r="Q475" i="2"/>
  <c r="Q476" i="2"/>
  <c r="Q477" i="2"/>
  <c r="Q478" i="2"/>
  <c r="Q479" i="2"/>
  <c r="Q480" i="2"/>
  <c r="Q481" i="2"/>
  <c r="Q482" i="2"/>
  <c r="Q483" i="2"/>
  <c r="Q484" i="2"/>
  <c r="Q485" i="2"/>
  <c r="Q486" i="2"/>
  <c r="Q487" i="2"/>
  <c r="Q488" i="2"/>
  <c r="Q489" i="2"/>
  <c r="Q490" i="2"/>
  <c r="Q491" i="2"/>
  <c r="Q492" i="2"/>
  <c r="Q493" i="2"/>
  <c r="Q494" i="2"/>
  <c r="Q495" i="2"/>
  <c r="Q496" i="2"/>
  <c r="Q497" i="2"/>
  <c r="Q498" i="2"/>
  <c r="Q499" i="2"/>
  <c r="Q500" i="2"/>
  <c r="Q501" i="2"/>
  <c r="Q502" i="2"/>
  <c r="Q503" i="2"/>
  <c r="Q504" i="2"/>
  <c r="Q505" i="2"/>
  <c r="Q506" i="2"/>
  <c r="Q507" i="2"/>
  <c r="Q508" i="2"/>
  <c r="Q509" i="2"/>
  <c r="Q510" i="2"/>
  <c r="Q511" i="2"/>
  <c r="Q512" i="2"/>
  <c r="Q513" i="2"/>
  <c r="Q514" i="2"/>
  <c r="Q515" i="2"/>
  <c r="Q516" i="2"/>
  <c r="Q517" i="2"/>
  <c r="Q518" i="2"/>
  <c r="Q519" i="2"/>
  <c r="Q520" i="2"/>
  <c r="Q521" i="2"/>
  <c r="Q522" i="2"/>
  <c r="Q523" i="2"/>
  <c r="Q524" i="2"/>
  <c r="Q525" i="2"/>
  <c r="Q526" i="2"/>
  <c r="Q527" i="2"/>
  <c r="Q528" i="2"/>
  <c r="Q529" i="2"/>
  <c r="Q530" i="2"/>
  <c r="Q531" i="2"/>
  <c r="Q532" i="2"/>
  <c r="Q533" i="2"/>
  <c r="Q534" i="2"/>
  <c r="Q535" i="2"/>
  <c r="Q536" i="2"/>
  <c r="Q537" i="2"/>
  <c r="Q538" i="2"/>
  <c r="Q539" i="2"/>
  <c r="Q540" i="2"/>
  <c r="Q541" i="2"/>
  <c r="Q542" i="2"/>
  <c r="Q543" i="2"/>
  <c r="Q544" i="2"/>
  <c r="Q545" i="2"/>
  <c r="Q546" i="2"/>
  <c r="Q547" i="2"/>
  <c r="Q548" i="2"/>
  <c r="Q549" i="2"/>
  <c r="Q550" i="2"/>
  <c r="Q551" i="2"/>
  <c r="Q552" i="2"/>
  <c r="Q553" i="2"/>
  <c r="Q554" i="2"/>
  <c r="Q555" i="2"/>
  <c r="Q556" i="2"/>
  <c r="Q557" i="2"/>
  <c r="Q558" i="2"/>
  <c r="Q559" i="2"/>
  <c r="Q560" i="2"/>
  <c r="Q561" i="2"/>
  <c r="Q562" i="2"/>
  <c r="Q563" i="2"/>
  <c r="Q564" i="2"/>
  <c r="Q565" i="2"/>
  <c r="Q566" i="2"/>
  <c r="Q567" i="2"/>
  <c r="Q568" i="2"/>
  <c r="Q569" i="2"/>
  <c r="Q570" i="2"/>
  <c r="Q571" i="2"/>
  <c r="Q572" i="2"/>
  <c r="Q573" i="2"/>
  <c r="Q574" i="2"/>
  <c r="Q575" i="2"/>
  <c r="Q576" i="2"/>
  <c r="Q577" i="2"/>
  <c r="Q578" i="2"/>
  <c r="Q579" i="2"/>
  <c r="Q580" i="2"/>
  <c r="Q581" i="2"/>
  <c r="Q582" i="2"/>
  <c r="Q583" i="2"/>
  <c r="Q584" i="2"/>
  <c r="Q585" i="2"/>
  <c r="Q586" i="2"/>
  <c r="Q587" i="2"/>
  <c r="Q588" i="2"/>
  <c r="Q589" i="2"/>
  <c r="Q590" i="2"/>
  <c r="Q591" i="2"/>
  <c r="Q592" i="2"/>
  <c r="Q593" i="2"/>
  <c r="Q594" i="2"/>
  <c r="Q595" i="2"/>
  <c r="Q596" i="2"/>
  <c r="Q597" i="2"/>
  <c r="Q598" i="2"/>
  <c r="Q599" i="2"/>
  <c r="Q600" i="2"/>
  <c r="Q601" i="2"/>
  <c r="Q602" i="2"/>
  <c r="Q603" i="2"/>
  <c r="Q604" i="2"/>
  <c r="Q605" i="2"/>
  <c r="Q606" i="2"/>
  <c r="Q607" i="2"/>
  <c r="Q608" i="2"/>
  <c r="Q609" i="2"/>
  <c r="Q610" i="2"/>
  <c r="Q611" i="2"/>
  <c r="Q612" i="2"/>
  <c r="Q613" i="2"/>
  <c r="Q614" i="2"/>
  <c r="Q615" i="2"/>
  <c r="Q616" i="2"/>
  <c r="Q617" i="2"/>
  <c r="Q618" i="2"/>
  <c r="Q619" i="2"/>
  <c r="Q620" i="2"/>
  <c r="Q621" i="2"/>
  <c r="Q622" i="2"/>
  <c r="Q623" i="2"/>
  <c r="Q624" i="2"/>
  <c r="Q625" i="2"/>
  <c r="Q626" i="2"/>
  <c r="Q627" i="2"/>
  <c r="Q628" i="2"/>
  <c r="Q629" i="2"/>
  <c r="Q630" i="2"/>
  <c r="Q631" i="2"/>
  <c r="Q632" i="2"/>
  <c r="Q633" i="2"/>
  <c r="Q634" i="2"/>
  <c r="Q635" i="2"/>
  <c r="Q636" i="2"/>
  <c r="Q637" i="2"/>
  <c r="Q638" i="2"/>
  <c r="Q639" i="2"/>
  <c r="Q640" i="2"/>
  <c r="Q641" i="2"/>
  <c r="Q642" i="2"/>
  <c r="Q643" i="2"/>
  <c r="Q644" i="2"/>
  <c r="Q645" i="2"/>
  <c r="Q646" i="2"/>
  <c r="Q647" i="2"/>
  <c r="Q648" i="2"/>
  <c r="Q649" i="2"/>
  <c r="Q650" i="2"/>
  <c r="Q651" i="2"/>
  <c r="Q652" i="2"/>
  <c r="Q653" i="2"/>
  <c r="Q654" i="2"/>
  <c r="Q655" i="2"/>
  <c r="Q656" i="2"/>
  <c r="Q657" i="2"/>
  <c r="Q658" i="2"/>
  <c r="Q659" i="2"/>
  <c r="Q660" i="2"/>
  <c r="Q661" i="2"/>
  <c r="Q662" i="2"/>
  <c r="Q663" i="2"/>
  <c r="Q664" i="2"/>
  <c r="Q665" i="2"/>
  <c r="Q666" i="2"/>
  <c r="Q667" i="2"/>
  <c r="Q668" i="2"/>
  <c r="Q669" i="2"/>
  <c r="Q670" i="2"/>
  <c r="Q671" i="2"/>
  <c r="Q672" i="2"/>
  <c r="Q673" i="2"/>
  <c r="Q674" i="2"/>
  <c r="Q675" i="2"/>
  <c r="Q676" i="2"/>
  <c r="Q677" i="2"/>
  <c r="Q678" i="2"/>
  <c r="Q679" i="2"/>
  <c r="Q680" i="2"/>
  <c r="Q681" i="2"/>
  <c r="Q682" i="2"/>
  <c r="Q683" i="2"/>
  <c r="Q684" i="2"/>
  <c r="Q685" i="2"/>
  <c r="Q686" i="2"/>
  <c r="Q687" i="2"/>
  <c r="Q688" i="2"/>
  <c r="Q689" i="2"/>
  <c r="Q690" i="2"/>
  <c r="Q691" i="2"/>
  <c r="Q692" i="2"/>
  <c r="Q693" i="2"/>
  <c r="Q694" i="2"/>
  <c r="Q695" i="2"/>
  <c r="Q696" i="2"/>
  <c r="Q697" i="2"/>
  <c r="Q698" i="2"/>
  <c r="Q699" i="2"/>
  <c r="Q700" i="2"/>
  <c r="Q701" i="2"/>
  <c r="Q702" i="2"/>
  <c r="Q703" i="2"/>
  <c r="Q704" i="2"/>
  <c r="Q705" i="2"/>
  <c r="Q706" i="2"/>
  <c r="Q707" i="2"/>
  <c r="Q708" i="2"/>
  <c r="Q709" i="2"/>
  <c r="Q710" i="2"/>
  <c r="Q711" i="2"/>
  <c r="Q712" i="2"/>
  <c r="Q713" i="2"/>
  <c r="Q714" i="2"/>
  <c r="Q715" i="2"/>
  <c r="Q716" i="2"/>
  <c r="Q717" i="2"/>
  <c r="Q718" i="2"/>
  <c r="Q719" i="2"/>
  <c r="Q720" i="2"/>
  <c r="Q721" i="2"/>
  <c r="Q722" i="2"/>
  <c r="Q723" i="2"/>
  <c r="Q724" i="2"/>
  <c r="Q725" i="2"/>
  <c r="Q726" i="2"/>
  <c r="Q727" i="2"/>
  <c r="Q728" i="2"/>
  <c r="Q729" i="2"/>
  <c r="Q730" i="2"/>
  <c r="Q731" i="2"/>
  <c r="Q732" i="2"/>
  <c r="Q733" i="2"/>
  <c r="Q734" i="2"/>
  <c r="Q735" i="2"/>
  <c r="Q736" i="2"/>
  <c r="Q737" i="2"/>
  <c r="Q738" i="2"/>
  <c r="Q739" i="2"/>
  <c r="Q740" i="2"/>
  <c r="Q741" i="2"/>
  <c r="Q742" i="2"/>
  <c r="Q743" i="2"/>
  <c r="Q744" i="2"/>
  <c r="Q745" i="2"/>
  <c r="Q746" i="2"/>
  <c r="Q747" i="2"/>
  <c r="Q748" i="2"/>
  <c r="Q749" i="2"/>
  <c r="Q750" i="2"/>
  <c r="Q751" i="2"/>
  <c r="Q752" i="2"/>
  <c r="Q753" i="2"/>
  <c r="Q754" i="2"/>
  <c r="Q755" i="2"/>
  <c r="Q756" i="2"/>
  <c r="Q757" i="2"/>
  <c r="Q758" i="2"/>
  <c r="Q759" i="2"/>
  <c r="Q760" i="2"/>
  <c r="Q761" i="2"/>
  <c r="Q762" i="2"/>
  <c r="Q763" i="2"/>
  <c r="Q764" i="2"/>
  <c r="Q765" i="2"/>
  <c r="Q766" i="2"/>
  <c r="Q767" i="2"/>
  <c r="Q768" i="2"/>
  <c r="Q769" i="2"/>
  <c r="Q770" i="2"/>
  <c r="Q771" i="2"/>
  <c r="Q772" i="2"/>
  <c r="Q773" i="2"/>
  <c r="Q774" i="2"/>
  <c r="Q775" i="2"/>
  <c r="Q776" i="2"/>
  <c r="Q777" i="2"/>
  <c r="Q778" i="2"/>
  <c r="Q779" i="2"/>
  <c r="Q780" i="2"/>
  <c r="Q781" i="2"/>
  <c r="Q782" i="2"/>
  <c r="Q783" i="2"/>
  <c r="Q784" i="2"/>
  <c r="Q785" i="2"/>
  <c r="Q786" i="2"/>
  <c r="Q787" i="2"/>
  <c r="Q788" i="2"/>
  <c r="Q789" i="2"/>
  <c r="Q790" i="2"/>
  <c r="Q791" i="2"/>
  <c r="Q792" i="2"/>
  <c r="Q793" i="2"/>
  <c r="Q794" i="2"/>
  <c r="Q795" i="2"/>
  <c r="Q796" i="2"/>
  <c r="Q797" i="2"/>
  <c r="Q798" i="2"/>
  <c r="Q799" i="2"/>
  <c r="Q800" i="2"/>
  <c r="Q801" i="2"/>
  <c r="Q802" i="2"/>
  <c r="Q803" i="2"/>
  <c r="Q804" i="2"/>
  <c r="Q805" i="2"/>
  <c r="Q806" i="2"/>
  <c r="Q807" i="2"/>
  <c r="Q808" i="2"/>
  <c r="Q809" i="2"/>
  <c r="Q810" i="2"/>
  <c r="Q811" i="2"/>
  <c r="Q812" i="2"/>
  <c r="Q813" i="2"/>
  <c r="Q814" i="2"/>
  <c r="Q815" i="2"/>
  <c r="Q816" i="2"/>
  <c r="Q817" i="2"/>
  <c r="Q818" i="2"/>
  <c r="Q819" i="2"/>
  <c r="Q820" i="2"/>
  <c r="Q821" i="2"/>
  <c r="Q822" i="2"/>
  <c r="Q823" i="2"/>
  <c r="Q824" i="2"/>
  <c r="Q825" i="2"/>
  <c r="Q826" i="2"/>
  <c r="Q827" i="2"/>
  <c r="Q828" i="2"/>
  <c r="Q829" i="2"/>
  <c r="Q830" i="2"/>
  <c r="Q831" i="2"/>
  <c r="Q832" i="2"/>
  <c r="Q833" i="2"/>
  <c r="Q834" i="2"/>
  <c r="Q835" i="2"/>
  <c r="Q836" i="2"/>
  <c r="Q837" i="2"/>
  <c r="Q838" i="2"/>
  <c r="Q839" i="2"/>
  <c r="Q840" i="2"/>
  <c r="Q841" i="2"/>
  <c r="Q842" i="2"/>
  <c r="Q843" i="2"/>
  <c r="Q844" i="2"/>
  <c r="Q845" i="2"/>
  <c r="Q846" i="2"/>
  <c r="Q847" i="2"/>
  <c r="Q848" i="2"/>
  <c r="Q849" i="2"/>
  <c r="Q850" i="2"/>
  <c r="Q851" i="2"/>
  <c r="Q852" i="2"/>
  <c r="Q853" i="2"/>
  <c r="Q854" i="2"/>
  <c r="Q855" i="2"/>
  <c r="Q856" i="2"/>
  <c r="Q857" i="2"/>
  <c r="Q858" i="2"/>
  <c r="Q859" i="2"/>
  <c r="Q860" i="2"/>
  <c r="Q861" i="2"/>
  <c r="Q862" i="2"/>
  <c r="Q863" i="2"/>
  <c r="Q864" i="2"/>
  <c r="Q865" i="2"/>
  <c r="Q866" i="2"/>
  <c r="Q867" i="2"/>
  <c r="Q868" i="2"/>
  <c r="Q869" i="2"/>
  <c r="Q870" i="2"/>
  <c r="Q871" i="2"/>
  <c r="Q872" i="2"/>
  <c r="Q873" i="2"/>
  <c r="Q874" i="2"/>
  <c r="Q875" i="2"/>
  <c r="Q876" i="2"/>
  <c r="Q877" i="2"/>
  <c r="Q878" i="2"/>
  <c r="Q879" i="2"/>
  <c r="Q880" i="2"/>
  <c r="Q881" i="2"/>
  <c r="Q882" i="2"/>
  <c r="Q883" i="2"/>
  <c r="Q884" i="2"/>
  <c r="Q885" i="2"/>
  <c r="Q886" i="2"/>
  <c r="Q887" i="2"/>
  <c r="Q888" i="2"/>
  <c r="Q889" i="2"/>
  <c r="Q890" i="2"/>
  <c r="Q891" i="2"/>
  <c r="Q892" i="2"/>
  <c r="Q893" i="2"/>
  <c r="Q894" i="2"/>
  <c r="Q895" i="2"/>
  <c r="Q896" i="2"/>
  <c r="Q897" i="2"/>
  <c r="Q898" i="2"/>
  <c r="Q899" i="2"/>
  <c r="Q900" i="2"/>
  <c r="Q901" i="2"/>
  <c r="Q902" i="2"/>
  <c r="Q903" i="2"/>
  <c r="Q904" i="2"/>
  <c r="Q905" i="2"/>
  <c r="Q906" i="2"/>
  <c r="Q907" i="2"/>
  <c r="Q908" i="2"/>
  <c r="Q909" i="2"/>
  <c r="Q910" i="2"/>
  <c r="Q911" i="2"/>
  <c r="Q912" i="2"/>
  <c r="Q913" i="2"/>
  <c r="Q914" i="2"/>
  <c r="Q915" i="2"/>
  <c r="Q916" i="2"/>
  <c r="Q917" i="2"/>
  <c r="Q918" i="2"/>
  <c r="Q919" i="2"/>
  <c r="Q920" i="2"/>
  <c r="Q921" i="2"/>
  <c r="Q922" i="2"/>
  <c r="Q923" i="2"/>
  <c r="Q924" i="2"/>
  <c r="Q925" i="2"/>
  <c r="Q926" i="2"/>
  <c r="Q927" i="2"/>
  <c r="Q928" i="2"/>
  <c r="Q929" i="2"/>
  <c r="Q930" i="2"/>
  <c r="Q931" i="2"/>
  <c r="Q932" i="2"/>
  <c r="Q933" i="2"/>
  <c r="Q934" i="2"/>
  <c r="Q935" i="2"/>
  <c r="Q936" i="2"/>
  <c r="Q937" i="2"/>
  <c r="Q938" i="2"/>
  <c r="Q939" i="2"/>
  <c r="Q940" i="2"/>
  <c r="Q941" i="2"/>
  <c r="Q942" i="2"/>
  <c r="Q943" i="2"/>
  <c r="Q944" i="2"/>
  <c r="Q945" i="2"/>
  <c r="Q946" i="2"/>
  <c r="Q947" i="2"/>
  <c r="Q948" i="2"/>
  <c r="Q949" i="2"/>
  <c r="Q950" i="2"/>
  <c r="Q951" i="2"/>
  <c r="Q952" i="2"/>
  <c r="Q953" i="2"/>
  <c r="Q954" i="2"/>
  <c r="Q955" i="2"/>
  <c r="Q956" i="2"/>
  <c r="Q957" i="2"/>
  <c r="Q958" i="2"/>
  <c r="Q959" i="2"/>
  <c r="Q960" i="2"/>
  <c r="Q961" i="2"/>
  <c r="Q962" i="2"/>
  <c r="Q963" i="2"/>
  <c r="Q964" i="2"/>
  <c r="Q965" i="2"/>
  <c r="Q966" i="2"/>
  <c r="Q967" i="2"/>
  <c r="Q968" i="2"/>
  <c r="Q969" i="2"/>
  <c r="Q970" i="2"/>
  <c r="Q971" i="2"/>
  <c r="Q972" i="2"/>
  <c r="Q973" i="2"/>
  <c r="Q974" i="2"/>
  <c r="Q975" i="2"/>
  <c r="Q976" i="2"/>
  <c r="Q977" i="2"/>
  <c r="Q978" i="2"/>
  <c r="Q979" i="2"/>
  <c r="Q980" i="2"/>
  <c r="Q981" i="2"/>
  <c r="Q982" i="2"/>
  <c r="Q983" i="2"/>
  <c r="Q984" i="2"/>
  <c r="Q985" i="2"/>
  <c r="Q986" i="2"/>
  <c r="Q987" i="2"/>
  <c r="Q988" i="2"/>
  <c r="Q989" i="2"/>
  <c r="Q990" i="2"/>
  <c r="Q991" i="2"/>
  <c r="Q992" i="2"/>
  <c r="Q993" i="2"/>
  <c r="Q994" i="2"/>
  <c r="Q995" i="2"/>
  <c r="Q996" i="2"/>
  <c r="Q997" i="2"/>
  <c r="Q998" i="2"/>
  <c r="Q999" i="2"/>
  <c r="Q1000" i="2"/>
  <c r="Q1001" i="2"/>
  <c r="Q1002" i="2"/>
  <c r="Q1003" i="2"/>
  <c r="Q1004" i="2"/>
  <c r="Q1005" i="2"/>
  <c r="Q1006" i="2"/>
  <c r="Q1007" i="2"/>
  <c r="Q1008" i="2"/>
  <c r="Q1009" i="2"/>
  <c r="Q1010" i="2"/>
  <c r="Q1011" i="2"/>
  <c r="Q1012" i="2"/>
  <c r="Q1013" i="2"/>
  <c r="Q1014" i="2"/>
  <c r="Q1015" i="2"/>
  <c r="Q1016" i="2"/>
  <c r="Q1017" i="2"/>
  <c r="Q1018" i="2"/>
  <c r="Q1019" i="2"/>
  <c r="Q1020" i="2"/>
  <c r="Q1021" i="2"/>
  <c r="Q1022" i="2"/>
  <c r="Q1023" i="2"/>
  <c r="Q1024" i="2"/>
  <c r="Q1025" i="2"/>
  <c r="Q1026" i="2"/>
  <c r="Q1027" i="2"/>
  <c r="Q1028" i="2"/>
  <c r="Q1029" i="2"/>
  <c r="Q1030" i="2"/>
  <c r="Q1031" i="2"/>
  <c r="Q1032" i="2"/>
  <c r="Q1033" i="2"/>
  <c r="Q1034" i="2"/>
  <c r="Q1035" i="2"/>
  <c r="Q1036" i="2"/>
  <c r="Q1037" i="2"/>
  <c r="Q1038" i="2"/>
  <c r="Q1039" i="2"/>
  <c r="Q1040" i="2"/>
  <c r="Q1041" i="2"/>
  <c r="Q1042" i="2"/>
  <c r="Q1043" i="2"/>
  <c r="Q1044" i="2"/>
  <c r="Q1045" i="2"/>
  <c r="Q1046" i="2"/>
  <c r="Q1047" i="2"/>
  <c r="Q1048" i="2"/>
  <c r="Q1049" i="2"/>
  <c r="Q1050" i="2"/>
  <c r="Q1051" i="2"/>
  <c r="Q1052" i="2"/>
  <c r="Q1053" i="2"/>
  <c r="Q1054" i="2"/>
  <c r="Q1055" i="2"/>
  <c r="Q1056" i="2"/>
  <c r="Q1057" i="2"/>
  <c r="Q1058" i="2"/>
  <c r="Q1059" i="2"/>
  <c r="Q1060" i="2"/>
  <c r="Q1061" i="2"/>
  <c r="Q1062" i="2"/>
  <c r="Q1063" i="2"/>
  <c r="Q1064" i="2"/>
  <c r="Q1065" i="2"/>
  <c r="Q1066" i="2"/>
  <c r="Q1067" i="2"/>
  <c r="Q1068" i="2"/>
  <c r="Q1069" i="2"/>
  <c r="Q1070" i="2"/>
  <c r="Q1071" i="2"/>
  <c r="Q1072" i="2"/>
  <c r="Q1073" i="2"/>
  <c r="Q1074" i="2"/>
  <c r="Q1075" i="2"/>
  <c r="Q1076" i="2"/>
  <c r="Q1077" i="2"/>
  <c r="Q1078" i="2"/>
  <c r="Q1079" i="2"/>
  <c r="Q1080" i="2"/>
  <c r="Q1081" i="2"/>
  <c r="Q1082" i="2"/>
  <c r="Q1083" i="2"/>
  <c r="Q1084" i="2"/>
  <c r="Q1085" i="2"/>
  <c r="Q1086" i="2"/>
  <c r="Q1087" i="2"/>
  <c r="Q1088" i="2"/>
  <c r="Q1089" i="2"/>
  <c r="Q1090" i="2"/>
  <c r="Q1091" i="2"/>
  <c r="Q1092" i="2"/>
  <c r="Q1093" i="2"/>
  <c r="Q1094" i="2"/>
  <c r="Q1095" i="2"/>
  <c r="Q1096" i="2"/>
  <c r="Q1097" i="2"/>
  <c r="Q1098" i="2"/>
  <c r="Q1099" i="2"/>
  <c r="Q1100" i="2"/>
  <c r="Q1101" i="2"/>
  <c r="Q1102" i="2"/>
  <c r="Q1103" i="2"/>
  <c r="Q1104" i="2"/>
  <c r="Q1105" i="2"/>
  <c r="Q1106" i="2"/>
  <c r="Q1107" i="2"/>
  <c r="Q1108" i="2"/>
  <c r="Q1109" i="2"/>
  <c r="Q1110" i="2"/>
  <c r="Q1111" i="2"/>
  <c r="Q1112" i="2"/>
  <c r="Q1113" i="2"/>
  <c r="Q1114" i="2"/>
  <c r="Q1115" i="2"/>
  <c r="Q1116" i="2"/>
  <c r="Q1117" i="2"/>
  <c r="Q1118" i="2"/>
  <c r="Q1119" i="2"/>
  <c r="Q1120" i="2"/>
  <c r="Q1121" i="2"/>
  <c r="Q1122" i="2"/>
  <c r="Q1123" i="2"/>
  <c r="Q1124" i="2"/>
  <c r="Q1125" i="2"/>
  <c r="Q1126" i="2"/>
  <c r="Q1127" i="2"/>
  <c r="Q1128" i="2"/>
  <c r="Q1129" i="2"/>
  <c r="Q1130" i="2"/>
  <c r="Q1131" i="2"/>
  <c r="Q1132" i="2"/>
  <c r="Q1133" i="2"/>
  <c r="Q1134" i="2"/>
  <c r="Q1135" i="2"/>
  <c r="Q1136" i="2"/>
  <c r="Q1137" i="2"/>
  <c r="Q1138" i="2"/>
  <c r="Q1139" i="2"/>
  <c r="Q1140" i="2"/>
  <c r="Q1141" i="2"/>
  <c r="Q1142" i="2"/>
  <c r="Q1143" i="2"/>
  <c r="Q1144" i="2"/>
  <c r="Q1145" i="2"/>
  <c r="Q1146" i="2"/>
  <c r="Q1147" i="2"/>
  <c r="Q1148" i="2"/>
  <c r="Q1149" i="2"/>
  <c r="Q1150" i="2"/>
  <c r="Q1151" i="2"/>
  <c r="Q1152" i="2"/>
  <c r="Q1153" i="2"/>
  <c r="Q1154" i="2"/>
  <c r="Q1155" i="2"/>
  <c r="Q1156" i="2"/>
  <c r="Q1157" i="2"/>
  <c r="Q1158" i="2"/>
  <c r="Q1159" i="2"/>
  <c r="Q1160" i="2"/>
  <c r="Q1161" i="2"/>
  <c r="Q1162" i="2"/>
  <c r="Q1163" i="2"/>
  <c r="Q1164" i="2"/>
  <c r="Q1165" i="2"/>
  <c r="Q1166" i="2"/>
  <c r="Q1167" i="2"/>
  <c r="Q1168" i="2"/>
  <c r="Q1169" i="2"/>
  <c r="Q1170" i="2"/>
  <c r="Q1171" i="2"/>
  <c r="Q1172" i="2"/>
  <c r="Q1173" i="2"/>
  <c r="Q1174" i="2"/>
  <c r="Q1175" i="2"/>
  <c r="Q1176" i="2"/>
  <c r="Q1177" i="2"/>
  <c r="Q1178" i="2"/>
  <c r="Q1179" i="2"/>
  <c r="Q1180" i="2"/>
  <c r="Q1181" i="2"/>
  <c r="Q1182" i="2"/>
  <c r="Q1183" i="2"/>
  <c r="Q1184" i="2"/>
  <c r="Q1185" i="2"/>
  <c r="Q1186" i="2"/>
  <c r="Q1187" i="2"/>
  <c r="Q1188" i="2"/>
  <c r="Q1189" i="2"/>
  <c r="Q1190" i="2"/>
  <c r="Q1191" i="2"/>
  <c r="Q1192" i="2"/>
  <c r="Q1193" i="2"/>
  <c r="Q1194" i="2"/>
  <c r="Q1195" i="2"/>
  <c r="Q1196" i="2"/>
  <c r="Q1197" i="2"/>
  <c r="Q1198" i="2"/>
  <c r="Q1199" i="2"/>
  <c r="Q1200" i="2"/>
  <c r="Q1201" i="2"/>
  <c r="Q1202" i="2"/>
  <c r="Q1203" i="2"/>
  <c r="Q1204" i="2"/>
  <c r="Q1205" i="2"/>
  <c r="Q1206" i="2"/>
  <c r="Q1207" i="2"/>
  <c r="Q1208" i="2"/>
  <c r="Q1209" i="2"/>
  <c r="Q1210" i="2"/>
  <c r="Q1211" i="2"/>
  <c r="Q1212" i="2"/>
  <c r="Q1213" i="2"/>
  <c r="Q1214" i="2"/>
  <c r="Q1215" i="2"/>
  <c r="Q1216" i="2"/>
  <c r="Q1217" i="2"/>
  <c r="Q1218" i="2"/>
  <c r="Q1219" i="2"/>
  <c r="Q1220" i="2"/>
  <c r="Q1221" i="2"/>
  <c r="Q1222" i="2"/>
  <c r="Q1223" i="2"/>
  <c r="Q1224" i="2"/>
  <c r="Q1225" i="2"/>
  <c r="Q1226" i="2"/>
  <c r="Q1227" i="2"/>
  <c r="Q1228" i="2"/>
  <c r="Q1229" i="2"/>
  <c r="Q1230" i="2"/>
  <c r="Q1231" i="2"/>
  <c r="Q1232" i="2"/>
  <c r="Q1233" i="2"/>
  <c r="Q1234" i="2"/>
  <c r="Q1235" i="2"/>
  <c r="Q1236" i="2"/>
  <c r="Q1237" i="2"/>
  <c r="Q1238" i="2"/>
  <c r="Q1239" i="2"/>
  <c r="Q1240" i="2"/>
  <c r="Q1241" i="2"/>
  <c r="Q1242" i="2"/>
  <c r="Q1243" i="2"/>
  <c r="Q1244" i="2"/>
  <c r="Q1245" i="2"/>
  <c r="Q1246" i="2"/>
  <c r="Q1247" i="2"/>
  <c r="Q1248" i="2"/>
  <c r="Q1249" i="2"/>
  <c r="Q1250" i="2"/>
  <c r="Q1251" i="2"/>
  <c r="Q1252" i="2"/>
  <c r="Q1253" i="2"/>
  <c r="Q1254" i="2"/>
  <c r="Q1255" i="2"/>
  <c r="Q1256" i="2"/>
  <c r="Q1257" i="2"/>
  <c r="Q1258" i="2"/>
  <c r="Q1259" i="2"/>
  <c r="Q1260" i="2"/>
  <c r="Q1261" i="2"/>
  <c r="Q1262" i="2"/>
  <c r="Q1263" i="2"/>
  <c r="Q1264" i="2"/>
  <c r="Q1265" i="2"/>
  <c r="Q1266" i="2"/>
  <c r="Q1267" i="2"/>
  <c r="Q1268" i="2"/>
  <c r="Q1269" i="2"/>
  <c r="Q1270" i="2"/>
  <c r="Q1271" i="2"/>
  <c r="Q1272" i="2"/>
  <c r="Q1273" i="2"/>
  <c r="Q1274" i="2"/>
  <c r="Q1275" i="2"/>
  <c r="Q1276" i="2"/>
  <c r="Q1277" i="2"/>
  <c r="Q1278" i="2"/>
  <c r="Q1279" i="2"/>
  <c r="Q1280" i="2"/>
  <c r="Q1281" i="2"/>
  <c r="Q1282" i="2"/>
  <c r="Q1283" i="2"/>
  <c r="Q1284" i="2"/>
  <c r="Q1285" i="2"/>
  <c r="Q1286" i="2"/>
  <c r="Q1287" i="2"/>
  <c r="Q1288" i="2"/>
  <c r="Q1289" i="2"/>
  <c r="Q1290" i="2"/>
  <c r="Q1291" i="2"/>
  <c r="Q1292" i="2"/>
  <c r="Q1293" i="2"/>
  <c r="Q1294" i="2"/>
  <c r="Q1295" i="2"/>
  <c r="Q1296" i="2"/>
  <c r="Q1297" i="2"/>
  <c r="Q1298" i="2"/>
  <c r="Q1299" i="2"/>
  <c r="Q1300" i="2"/>
  <c r="Q1301" i="2"/>
  <c r="Q1302" i="2"/>
  <c r="Q1303" i="2"/>
  <c r="Q1304" i="2"/>
  <c r="Q1305" i="2"/>
  <c r="Q1306" i="2"/>
  <c r="Q1307" i="2"/>
  <c r="Q1308" i="2"/>
  <c r="Q1309" i="2"/>
  <c r="Q1310" i="2"/>
  <c r="Q1311" i="2"/>
  <c r="Q1312" i="2"/>
  <c r="Q1313" i="2"/>
  <c r="Q1314" i="2"/>
  <c r="Q1315" i="2"/>
  <c r="Q1316" i="2"/>
  <c r="Q1317" i="2"/>
  <c r="Q1318" i="2"/>
  <c r="Q1319" i="2"/>
  <c r="Q1320" i="2"/>
  <c r="Q1321" i="2"/>
  <c r="Q1322" i="2"/>
  <c r="Q1323" i="2"/>
  <c r="Q1324" i="2"/>
  <c r="Q1325" i="2"/>
  <c r="Q1326" i="2"/>
  <c r="Q1327" i="2"/>
  <c r="Q1328" i="2"/>
  <c r="Q1329" i="2"/>
  <c r="Q1330" i="2"/>
  <c r="Q1331" i="2"/>
  <c r="Q1332" i="2"/>
  <c r="Q1333" i="2"/>
  <c r="Q1334" i="2"/>
  <c r="Q1335" i="2"/>
  <c r="Q1336" i="2"/>
  <c r="Q1337" i="2"/>
  <c r="Q1338" i="2"/>
  <c r="Q1339" i="2"/>
  <c r="Q1340" i="2"/>
  <c r="Q1341" i="2"/>
  <c r="Q1342" i="2"/>
  <c r="Q1343" i="2"/>
  <c r="Q1344" i="2"/>
  <c r="Q1345" i="2"/>
  <c r="Q1346" i="2"/>
  <c r="Q1347" i="2"/>
  <c r="Q1348" i="2"/>
  <c r="Q1349" i="2"/>
  <c r="Q1350" i="2"/>
  <c r="Q1351" i="2"/>
  <c r="Q1352" i="2"/>
  <c r="Q1353" i="2"/>
  <c r="Q1354" i="2"/>
  <c r="Q1355" i="2"/>
  <c r="Q1356" i="2"/>
  <c r="Q1357" i="2"/>
  <c r="Q1358" i="2"/>
  <c r="Q1359" i="2"/>
  <c r="Q1360" i="2"/>
  <c r="Q1361" i="2"/>
  <c r="Q1362" i="2"/>
  <c r="Q1363" i="2"/>
  <c r="Q1364" i="2"/>
  <c r="Q1365" i="2"/>
  <c r="Q1366" i="2"/>
  <c r="Q1367" i="2"/>
  <c r="Q1368" i="2"/>
  <c r="Q1369" i="2"/>
  <c r="Q1370" i="2"/>
  <c r="Q1371" i="2"/>
  <c r="Q1372" i="2"/>
  <c r="Q1373" i="2"/>
  <c r="Q1374" i="2"/>
  <c r="Q1375" i="2"/>
  <c r="Q1376" i="2"/>
  <c r="Q1377" i="2"/>
  <c r="Q1378" i="2"/>
  <c r="Q1379" i="2"/>
  <c r="Q1380" i="2"/>
  <c r="Q1381" i="2"/>
  <c r="Q1382" i="2"/>
  <c r="Q1383" i="2"/>
  <c r="P2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49" i="2"/>
  <c r="P450" i="2"/>
  <c r="P451" i="2"/>
  <c r="P452" i="2"/>
  <c r="P453" i="2"/>
  <c r="P454" i="2"/>
  <c r="P455" i="2"/>
  <c r="P456" i="2"/>
  <c r="P457" i="2"/>
  <c r="P458" i="2"/>
  <c r="P459" i="2"/>
  <c r="P460" i="2"/>
  <c r="P461" i="2"/>
  <c r="P462" i="2"/>
  <c r="P463" i="2"/>
  <c r="P464" i="2"/>
  <c r="P465" i="2"/>
  <c r="P466" i="2"/>
  <c r="P467" i="2"/>
  <c r="P468" i="2"/>
  <c r="P469" i="2"/>
  <c r="P470" i="2"/>
  <c r="P471" i="2"/>
  <c r="P472" i="2"/>
  <c r="P473" i="2"/>
  <c r="P474" i="2"/>
  <c r="P475" i="2"/>
  <c r="P476" i="2"/>
  <c r="P477" i="2"/>
  <c r="P478" i="2"/>
  <c r="P479" i="2"/>
  <c r="P480" i="2"/>
  <c r="P481" i="2"/>
  <c r="P482" i="2"/>
  <c r="P483" i="2"/>
  <c r="P484" i="2"/>
  <c r="P485" i="2"/>
  <c r="P486" i="2"/>
  <c r="P487" i="2"/>
  <c r="P488" i="2"/>
  <c r="P489" i="2"/>
  <c r="P490" i="2"/>
  <c r="P491" i="2"/>
  <c r="P492" i="2"/>
  <c r="P493" i="2"/>
  <c r="P494" i="2"/>
  <c r="P495" i="2"/>
  <c r="P496" i="2"/>
  <c r="P497" i="2"/>
  <c r="P498" i="2"/>
  <c r="P499" i="2"/>
  <c r="P500" i="2"/>
  <c r="P501" i="2"/>
  <c r="P502" i="2"/>
  <c r="P503" i="2"/>
  <c r="P504" i="2"/>
  <c r="P505" i="2"/>
  <c r="P506" i="2"/>
  <c r="P507" i="2"/>
  <c r="P508" i="2"/>
  <c r="P509" i="2"/>
  <c r="P510" i="2"/>
  <c r="P511" i="2"/>
  <c r="P512" i="2"/>
  <c r="P513" i="2"/>
  <c r="P514" i="2"/>
  <c r="P515" i="2"/>
  <c r="P516" i="2"/>
  <c r="P517" i="2"/>
  <c r="P518" i="2"/>
  <c r="P519" i="2"/>
  <c r="P520" i="2"/>
  <c r="P521" i="2"/>
  <c r="P522" i="2"/>
  <c r="P523" i="2"/>
  <c r="P524" i="2"/>
  <c r="P525" i="2"/>
  <c r="P526" i="2"/>
  <c r="P527" i="2"/>
  <c r="P528" i="2"/>
  <c r="P529" i="2"/>
  <c r="P530" i="2"/>
  <c r="P531" i="2"/>
  <c r="P532" i="2"/>
  <c r="P533" i="2"/>
  <c r="P534" i="2"/>
  <c r="P535" i="2"/>
  <c r="P536" i="2"/>
  <c r="P537" i="2"/>
  <c r="P538" i="2"/>
  <c r="P539" i="2"/>
  <c r="P540" i="2"/>
  <c r="P541" i="2"/>
  <c r="P542" i="2"/>
  <c r="P543" i="2"/>
  <c r="P544" i="2"/>
  <c r="P545" i="2"/>
  <c r="P546" i="2"/>
  <c r="P547" i="2"/>
  <c r="P548" i="2"/>
  <c r="P549" i="2"/>
  <c r="P550" i="2"/>
  <c r="P551" i="2"/>
  <c r="P552" i="2"/>
  <c r="P553" i="2"/>
  <c r="P554" i="2"/>
  <c r="P555" i="2"/>
  <c r="P556" i="2"/>
  <c r="P557" i="2"/>
  <c r="P558" i="2"/>
  <c r="P559" i="2"/>
  <c r="P560" i="2"/>
  <c r="P561" i="2"/>
  <c r="P562" i="2"/>
  <c r="P563" i="2"/>
  <c r="P564" i="2"/>
  <c r="P565" i="2"/>
  <c r="P566" i="2"/>
  <c r="P567" i="2"/>
  <c r="P568" i="2"/>
  <c r="P569" i="2"/>
  <c r="P570" i="2"/>
  <c r="P571" i="2"/>
  <c r="P572" i="2"/>
  <c r="P573" i="2"/>
  <c r="P574" i="2"/>
  <c r="P575" i="2"/>
  <c r="P576" i="2"/>
  <c r="P577" i="2"/>
  <c r="P578" i="2"/>
  <c r="P579" i="2"/>
  <c r="P580" i="2"/>
  <c r="P581" i="2"/>
  <c r="P582" i="2"/>
  <c r="P583" i="2"/>
  <c r="P584" i="2"/>
  <c r="P585" i="2"/>
  <c r="P586" i="2"/>
  <c r="P587" i="2"/>
  <c r="P588" i="2"/>
  <c r="P589" i="2"/>
  <c r="P590" i="2"/>
  <c r="P591" i="2"/>
  <c r="P592" i="2"/>
  <c r="P593" i="2"/>
  <c r="P594" i="2"/>
  <c r="P595" i="2"/>
  <c r="P596" i="2"/>
  <c r="P597" i="2"/>
  <c r="P598" i="2"/>
  <c r="P599" i="2"/>
  <c r="P600" i="2"/>
  <c r="P601" i="2"/>
  <c r="P602" i="2"/>
  <c r="P603" i="2"/>
  <c r="P604" i="2"/>
  <c r="P605" i="2"/>
  <c r="P606" i="2"/>
  <c r="P607" i="2"/>
  <c r="P608" i="2"/>
  <c r="P609" i="2"/>
  <c r="P610" i="2"/>
  <c r="P611" i="2"/>
  <c r="P612" i="2"/>
  <c r="P613" i="2"/>
  <c r="P614" i="2"/>
  <c r="P615" i="2"/>
  <c r="P616" i="2"/>
  <c r="P617" i="2"/>
  <c r="P618" i="2"/>
  <c r="P619" i="2"/>
  <c r="P620" i="2"/>
  <c r="P621" i="2"/>
  <c r="P622" i="2"/>
  <c r="P623" i="2"/>
  <c r="P624" i="2"/>
  <c r="P625" i="2"/>
  <c r="P626" i="2"/>
  <c r="P627" i="2"/>
  <c r="P628" i="2"/>
  <c r="P629" i="2"/>
  <c r="P630" i="2"/>
  <c r="P631" i="2"/>
  <c r="P632" i="2"/>
  <c r="P633" i="2"/>
  <c r="P634" i="2"/>
  <c r="P635" i="2"/>
  <c r="P636" i="2"/>
  <c r="P637" i="2"/>
  <c r="P638" i="2"/>
  <c r="P639" i="2"/>
  <c r="P640" i="2"/>
  <c r="P641" i="2"/>
  <c r="P642" i="2"/>
  <c r="P643" i="2"/>
  <c r="P644" i="2"/>
  <c r="P645" i="2"/>
  <c r="P646" i="2"/>
  <c r="P647" i="2"/>
  <c r="P648" i="2"/>
  <c r="P649" i="2"/>
  <c r="P650" i="2"/>
  <c r="P651" i="2"/>
  <c r="P652" i="2"/>
  <c r="P653" i="2"/>
  <c r="P654" i="2"/>
  <c r="P655" i="2"/>
  <c r="P656" i="2"/>
  <c r="P657" i="2"/>
  <c r="P658" i="2"/>
  <c r="P659" i="2"/>
  <c r="P660" i="2"/>
  <c r="P661" i="2"/>
  <c r="P662" i="2"/>
  <c r="P663" i="2"/>
  <c r="P664" i="2"/>
  <c r="P665" i="2"/>
  <c r="P666" i="2"/>
  <c r="P667" i="2"/>
  <c r="P668" i="2"/>
  <c r="P669" i="2"/>
  <c r="P670" i="2"/>
  <c r="P671" i="2"/>
  <c r="P672" i="2"/>
  <c r="P673" i="2"/>
  <c r="P674" i="2"/>
  <c r="P675" i="2"/>
  <c r="P676" i="2"/>
  <c r="P677" i="2"/>
  <c r="P678" i="2"/>
  <c r="P679" i="2"/>
  <c r="P680" i="2"/>
  <c r="P681" i="2"/>
  <c r="P682" i="2"/>
  <c r="P683" i="2"/>
  <c r="P684" i="2"/>
  <c r="P685" i="2"/>
  <c r="P686" i="2"/>
  <c r="P687" i="2"/>
  <c r="P688" i="2"/>
  <c r="P689" i="2"/>
  <c r="P690" i="2"/>
  <c r="P691" i="2"/>
  <c r="P692" i="2"/>
  <c r="P693" i="2"/>
  <c r="P694" i="2"/>
  <c r="P695" i="2"/>
  <c r="P696" i="2"/>
  <c r="P697" i="2"/>
  <c r="P698" i="2"/>
  <c r="P699" i="2"/>
  <c r="P700" i="2"/>
  <c r="P701" i="2"/>
  <c r="P702" i="2"/>
  <c r="P703" i="2"/>
  <c r="P704" i="2"/>
  <c r="P705" i="2"/>
  <c r="P706" i="2"/>
  <c r="P707" i="2"/>
  <c r="P708" i="2"/>
  <c r="P709" i="2"/>
  <c r="P710" i="2"/>
  <c r="P711" i="2"/>
  <c r="P712" i="2"/>
  <c r="P713" i="2"/>
  <c r="P714" i="2"/>
  <c r="P715" i="2"/>
  <c r="P716" i="2"/>
  <c r="P717" i="2"/>
  <c r="P718" i="2"/>
  <c r="P719" i="2"/>
  <c r="P720" i="2"/>
  <c r="P721" i="2"/>
  <c r="P722" i="2"/>
  <c r="P723" i="2"/>
  <c r="P724" i="2"/>
  <c r="P725" i="2"/>
  <c r="P726" i="2"/>
  <c r="P727" i="2"/>
  <c r="P728" i="2"/>
  <c r="P729" i="2"/>
  <c r="P730" i="2"/>
  <c r="P731" i="2"/>
  <c r="P732" i="2"/>
  <c r="P733" i="2"/>
  <c r="P734" i="2"/>
  <c r="P735" i="2"/>
  <c r="P736" i="2"/>
  <c r="P737" i="2"/>
  <c r="P738" i="2"/>
  <c r="P739" i="2"/>
  <c r="P740" i="2"/>
  <c r="P741" i="2"/>
  <c r="P742" i="2"/>
  <c r="P743" i="2"/>
  <c r="P744" i="2"/>
  <c r="P745" i="2"/>
  <c r="P746" i="2"/>
  <c r="P747" i="2"/>
  <c r="P748" i="2"/>
  <c r="P749" i="2"/>
  <c r="P750" i="2"/>
  <c r="P751" i="2"/>
  <c r="P752" i="2"/>
  <c r="P753" i="2"/>
  <c r="P754" i="2"/>
  <c r="P755" i="2"/>
  <c r="P756" i="2"/>
  <c r="P757" i="2"/>
  <c r="P758" i="2"/>
  <c r="P759" i="2"/>
  <c r="P760" i="2"/>
  <c r="P761" i="2"/>
  <c r="P762" i="2"/>
  <c r="P763" i="2"/>
  <c r="P764" i="2"/>
  <c r="P765" i="2"/>
  <c r="P766" i="2"/>
  <c r="P767" i="2"/>
  <c r="P768" i="2"/>
  <c r="P769" i="2"/>
  <c r="P770" i="2"/>
  <c r="P771" i="2"/>
  <c r="P772" i="2"/>
  <c r="P773" i="2"/>
  <c r="P774" i="2"/>
  <c r="P775" i="2"/>
  <c r="P776" i="2"/>
  <c r="P777" i="2"/>
  <c r="P778" i="2"/>
  <c r="P779" i="2"/>
  <c r="P780" i="2"/>
  <c r="P781" i="2"/>
  <c r="P782" i="2"/>
  <c r="P783" i="2"/>
  <c r="P784" i="2"/>
  <c r="P785" i="2"/>
  <c r="P786" i="2"/>
  <c r="P787" i="2"/>
  <c r="P788" i="2"/>
  <c r="P789" i="2"/>
  <c r="P790" i="2"/>
  <c r="P791" i="2"/>
  <c r="P792" i="2"/>
  <c r="P793" i="2"/>
  <c r="P794" i="2"/>
  <c r="P795" i="2"/>
  <c r="P796" i="2"/>
  <c r="P797" i="2"/>
  <c r="P798" i="2"/>
  <c r="P799" i="2"/>
  <c r="P800" i="2"/>
  <c r="P801" i="2"/>
  <c r="P802" i="2"/>
  <c r="P803" i="2"/>
  <c r="P804" i="2"/>
  <c r="P805" i="2"/>
  <c r="P806" i="2"/>
  <c r="P807" i="2"/>
  <c r="P808" i="2"/>
  <c r="P809" i="2"/>
  <c r="P810" i="2"/>
  <c r="P811" i="2"/>
  <c r="P812" i="2"/>
  <c r="P813" i="2"/>
  <c r="P814" i="2"/>
  <c r="P815" i="2"/>
  <c r="P816" i="2"/>
  <c r="P817" i="2"/>
  <c r="P818" i="2"/>
  <c r="P819" i="2"/>
  <c r="P820" i="2"/>
  <c r="P821" i="2"/>
  <c r="P822" i="2"/>
  <c r="P823" i="2"/>
  <c r="P824" i="2"/>
  <c r="P825" i="2"/>
  <c r="P826" i="2"/>
  <c r="P827" i="2"/>
  <c r="P828" i="2"/>
  <c r="P829" i="2"/>
  <c r="P830" i="2"/>
  <c r="P831" i="2"/>
  <c r="P832" i="2"/>
  <c r="P833" i="2"/>
  <c r="P834" i="2"/>
  <c r="P835" i="2"/>
  <c r="P836" i="2"/>
  <c r="P837" i="2"/>
  <c r="P838" i="2"/>
  <c r="P839" i="2"/>
  <c r="P840" i="2"/>
  <c r="P841" i="2"/>
  <c r="P842" i="2"/>
  <c r="P843" i="2"/>
  <c r="P844" i="2"/>
  <c r="P845" i="2"/>
  <c r="P846" i="2"/>
  <c r="P847" i="2"/>
  <c r="P848" i="2"/>
  <c r="P849" i="2"/>
  <c r="P850" i="2"/>
  <c r="P851" i="2"/>
  <c r="P852" i="2"/>
  <c r="P853" i="2"/>
  <c r="P854" i="2"/>
  <c r="P855" i="2"/>
  <c r="P856" i="2"/>
  <c r="P857" i="2"/>
  <c r="P858" i="2"/>
  <c r="P859" i="2"/>
  <c r="P860" i="2"/>
  <c r="P861" i="2"/>
  <c r="P862" i="2"/>
  <c r="P863" i="2"/>
  <c r="P864" i="2"/>
  <c r="P865" i="2"/>
  <c r="P866" i="2"/>
  <c r="P867" i="2"/>
  <c r="P868" i="2"/>
  <c r="P869" i="2"/>
  <c r="P870" i="2"/>
  <c r="P871" i="2"/>
  <c r="P872" i="2"/>
  <c r="P873" i="2"/>
  <c r="P874" i="2"/>
  <c r="P875" i="2"/>
  <c r="P876" i="2"/>
  <c r="P877" i="2"/>
  <c r="P878" i="2"/>
  <c r="P879" i="2"/>
  <c r="P880" i="2"/>
  <c r="P881" i="2"/>
  <c r="P882" i="2"/>
  <c r="P883" i="2"/>
  <c r="P884" i="2"/>
  <c r="P885" i="2"/>
  <c r="P886" i="2"/>
  <c r="P887" i="2"/>
  <c r="P888" i="2"/>
  <c r="P889" i="2"/>
  <c r="P890" i="2"/>
  <c r="P891" i="2"/>
  <c r="P892" i="2"/>
  <c r="P893" i="2"/>
  <c r="P894" i="2"/>
  <c r="P895" i="2"/>
  <c r="P896" i="2"/>
  <c r="P897" i="2"/>
  <c r="P898" i="2"/>
  <c r="P899" i="2"/>
  <c r="P900" i="2"/>
  <c r="P901" i="2"/>
  <c r="P902" i="2"/>
  <c r="P903" i="2"/>
  <c r="P904" i="2"/>
  <c r="P905" i="2"/>
  <c r="P906" i="2"/>
  <c r="P907" i="2"/>
  <c r="P908" i="2"/>
  <c r="P909" i="2"/>
  <c r="P910" i="2"/>
  <c r="P911" i="2"/>
  <c r="P912" i="2"/>
  <c r="P913" i="2"/>
  <c r="P914" i="2"/>
  <c r="P915" i="2"/>
  <c r="P916" i="2"/>
  <c r="P917" i="2"/>
  <c r="P918" i="2"/>
  <c r="P919" i="2"/>
  <c r="P920" i="2"/>
  <c r="P921" i="2"/>
  <c r="P922" i="2"/>
  <c r="P923" i="2"/>
  <c r="P924" i="2"/>
  <c r="P925" i="2"/>
  <c r="P926" i="2"/>
  <c r="P927" i="2"/>
  <c r="P928" i="2"/>
  <c r="P929" i="2"/>
  <c r="P930" i="2"/>
  <c r="P931" i="2"/>
  <c r="P932" i="2"/>
  <c r="P933" i="2"/>
  <c r="P934" i="2"/>
  <c r="P935" i="2"/>
  <c r="P936" i="2"/>
  <c r="P937" i="2"/>
  <c r="P938" i="2"/>
  <c r="P939" i="2"/>
  <c r="P940" i="2"/>
  <c r="P941" i="2"/>
  <c r="P942" i="2"/>
  <c r="P943" i="2"/>
  <c r="P944" i="2"/>
  <c r="P945" i="2"/>
  <c r="P946" i="2"/>
  <c r="P947" i="2"/>
  <c r="P948" i="2"/>
  <c r="P949" i="2"/>
  <c r="P950" i="2"/>
  <c r="P951" i="2"/>
  <c r="P952" i="2"/>
  <c r="P953" i="2"/>
  <c r="P954" i="2"/>
  <c r="P955" i="2"/>
  <c r="P956" i="2"/>
  <c r="P957" i="2"/>
  <c r="P958" i="2"/>
  <c r="P959" i="2"/>
  <c r="P960" i="2"/>
  <c r="P961" i="2"/>
  <c r="P962" i="2"/>
  <c r="P963" i="2"/>
  <c r="P964" i="2"/>
  <c r="P965" i="2"/>
  <c r="P966" i="2"/>
  <c r="P967" i="2"/>
  <c r="P968" i="2"/>
  <c r="P969" i="2"/>
  <c r="P970" i="2"/>
  <c r="P971" i="2"/>
  <c r="P972" i="2"/>
  <c r="P973" i="2"/>
  <c r="P974" i="2"/>
  <c r="P975" i="2"/>
  <c r="P976" i="2"/>
  <c r="P977" i="2"/>
  <c r="P978" i="2"/>
  <c r="P979" i="2"/>
  <c r="P980" i="2"/>
  <c r="P981" i="2"/>
  <c r="P982" i="2"/>
  <c r="P983" i="2"/>
  <c r="P984" i="2"/>
  <c r="P985" i="2"/>
  <c r="P986" i="2"/>
  <c r="P987" i="2"/>
  <c r="P988" i="2"/>
  <c r="P989" i="2"/>
  <c r="P990" i="2"/>
  <c r="P991" i="2"/>
  <c r="P992" i="2"/>
  <c r="P993" i="2"/>
  <c r="P994" i="2"/>
  <c r="P995" i="2"/>
  <c r="P996" i="2"/>
  <c r="P997" i="2"/>
  <c r="P998" i="2"/>
  <c r="P999" i="2"/>
  <c r="P1000" i="2"/>
  <c r="P1001" i="2"/>
  <c r="P1002" i="2"/>
  <c r="P1003" i="2"/>
  <c r="P1004" i="2"/>
  <c r="P1005" i="2"/>
  <c r="P1006" i="2"/>
  <c r="P1007" i="2"/>
  <c r="P1008" i="2"/>
  <c r="P1009" i="2"/>
  <c r="P1010" i="2"/>
  <c r="P1011" i="2"/>
  <c r="P1012" i="2"/>
  <c r="P1013" i="2"/>
  <c r="P1014" i="2"/>
  <c r="P1015" i="2"/>
  <c r="P1016" i="2"/>
  <c r="P1017" i="2"/>
  <c r="P1018" i="2"/>
  <c r="P1019" i="2"/>
  <c r="P1020" i="2"/>
  <c r="P1021" i="2"/>
  <c r="P1022" i="2"/>
  <c r="P1023" i="2"/>
  <c r="P1024" i="2"/>
  <c r="P1025" i="2"/>
  <c r="P1026" i="2"/>
  <c r="P1027" i="2"/>
  <c r="P1028" i="2"/>
  <c r="P1029" i="2"/>
  <c r="P1030" i="2"/>
  <c r="P1031" i="2"/>
  <c r="P1032" i="2"/>
  <c r="P1033" i="2"/>
  <c r="P1034" i="2"/>
  <c r="P1035" i="2"/>
  <c r="P1036" i="2"/>
  <c r="P1037" i="2"/>
  <c r="P1038" i="2"/>
  <c r="P1039" i="2"/>
  <c r="P1040" i="2"/>
  <c r="P1041" i="2"/>
  <c r="P1042" i="2"/>
  <c r="P1043" i="2"/>
  <c r="P1044" i="2"/>
  <c r="P1045" i="2"/>
  <c r="P1046" i="2"/>
  <c r="P1047" i="2"/>
  <c r="P1048" i="2"/>
  <c r="P1049" i="2"/>
  <c r="P1050" i="2"/>
  <c r="P1051" i="2"/>
  <c r="P1052" i="2"/>
  <c r="P1053" i="2"/>
  <c r="P1054" i="2"/>
  <c r="P1055" i="2"/>
  <c r="P1056" i="2"/>
  <c r="P1057" i="2"/>
  <c r="P1058" i="2"/>
  <c r="P1059" i="2"/>
  <c r="P1060" i="2"/>
  <c r="P1061" i="2"/>
  <c r="P1062" i="2"/>
  <c r="P1063" i="2"/>
  <c r="P1064" i="2"/>
  <c r="P1065" i="2"/>
  <c r="P1066" i="2"/>
  <c r="P1067" i="2"/>
  <c r="P1068" i="2"/>
  <c r="P1069" i="2"/>
  <c r="P1070" i="2"/>
  <c r="P1071" i="2"/>
  <c r="P1072" i="2"/>
  <c r="P1073" i="2"/>
  <c r="P1074" i="2"/>
  <c r="P1075" i="2"/>
  <c r="P1076" i="2"/>
  <c r="P1077" i="2"/>
  <c r="P1078" i="2"/>
  <c r="P1079" i="2"/>
  <c r="P1080" i="2"/>
  <c r="P1081" i="2"/>
  <c r="P1082" i="2"/>
  <c r="P1083" i="2"/>
  <c r="P1084" i="2"/>
  <c r="P1085" i="2"/>
  <c r="P1086" i="2"/>
  <c r="P1087" i="2"/>
  <c r="P1088" i="2"/>
  <c r="P1089" i="2"/>
  <c r="P1090" i="2"/>
  <c r="P1091" i="2"/>
  <c r="P1092" i="2"/>
  <c r="P1093" i="2"/>
  <c r="P1094" i="2"/>
  <c r="P1095" i="2"/>
  <c r="P1096" i="2"/>
  <c r="P1097" i="2"/>
  <c r="P1098" i="2"/>
  <c r="P1099" i="2"/>
  <c r="P1100" i="2"/>
  <c r="P1101" i="2"/>
  <c r="P1102" i="2"/>
  <c r="P1103" i="2"/>
  <c r="P1104" i="2"/>
  <c r="P1105" i="2"/>
  <c r="P1106" i="2"/>
  <c r="P1107" i="2"/>
  <c r="P1108" i="2"/>
  <c r="P1109" i="2"/>
  <c r="P1110" i="2"/>
  <c r="P1111" i="2"/>
  <c r="P1112" i="2"/>
  <c r="P1113" i="2"/>
  <c r="P1114" i="2"/>
  <c r="P1115" i="2"/>
  <c r="P1116" i="2"/>
  <c r="P1117" i="2"/>
  <c r="P1118" i="2"/>
  <c r="P1119" i="2"/>
  <c r="P1120" i="2"/>
  <c r="P1121" i="2"/>
  <c r="P1122" i="2"/>
  <c r="P1123" i="2"/>
  <c r="P1124" i="2"/>
  <c r="P1125" i="2"/>
  <c r="P1126" i="2"/>
  <c r="P1127" i="2"/>
  <c r="P1128" i="2"/>
  <c r="P1129" i="2"/>
  <c r="P1130" i="2"/>
  <c r="P1131" i="2"/>
  <c r="P1132" i="2"/>
  <c r="P1133" i="2"/>
  <c r="P1134" i="2"/>
  <c r="P1135" i="2"/>
  <c r="P1136" i="2"/>
  <c r="P1137" i="2"/>
  <c r="P1138" i="2"/>
  <c r="P1139" i="2"/>
  <c r="P1140" i="2"/>
  <c r="P1141" i="2"/>
  <c r="P1142" i="2"/>
  <c r="P1143" i="2"/>
  <c r="P1144" i="2"/>
  <c r="P1145" i="2"/>
  <c r="P1146" i="2"/>
  <c r="P1147" i="2"/>
  <c r="P1148" i="2"/>
  <c r="P1149" i="2"/>
  <c r="P1150" i="2"/>
  <c r="P1151" i="2"/>
  <c r="P1152" i="2"/>
  <c r="P1153" i="2"/>
  <c r="P1154" i="2"/>
  <c r="P1155" i="2"/>
  <c r="P1156" i="2"/>
  <c r="P1157" i="2"/>
  <c r="P1158" i="2"/>
  <c r="P1159" i="2"/>
  <c r="P1160" i="2"/>
  <c r="P1161" i="2"/>
  <c r="P1162" i="2"/>
  <c r="P1163" i="2"/>
  <c r="P1164" i="2"/>
  <c r="P1165" i="2"/>
  <c r="P1166" i="2"/>
  <c r="P1167" i="2"/>
  <c r="P1168" i="2"/>
  <c r="P1169" i="2"/>
  <c r="P1170" i="2"/>
  <c r="P1171" i="2"/>
  <c r="P1172" i="2"/>
  <c r="P1173" i="2"/>
  <c r="P1174" i="2"/>
  <c r="P1175" i="2"/>
  <c r="P1176" i="2"/>
  <c r="P1177" i="2"/>
  <c r="P1178" i="2"/>
  <c r="P1179" i="2"/>
  <c r="P1180" i="2"/>
  <c r="P1181" i="2"/>
  <c r="P1182" i="2"/>
  <c r="P1183" i="2"/>
  <c r="P1184" i="2"/>
  <c r="P1185" i="2"/>
  <c r="P1186" i="2"/>
  <c r="P1187" i="2"/>
  <c r="P1188" i="2"/>
  <c r="P1189" i="2"/>
  <c r="P1190" i="2"/>
  <c r="P1191" i="2"/>
  <c r="P1192" i="2"/>
  <c r="P1193" i="2"/>
  <c r="P1194" i="2"/>
  <c r="P1195" i="2"/>
  <c r="P1196" i="2"/>
  <c r="P1197" i="2"/>
  <c r="P1198" i="2"/>
  <c r="P1199" i="2"/>
  <c r="P1200" i="2"/>
  <c r="P1201" i="2"/>
  <c r="P1202" i="2"/>
  <c r="P1203" i="2"/>
  <c r="P1204" i="2"/>
  <c r="P1205" i="2"/>
  <c r="P1206" i="2"/>
  <c r="P1207" i="2"/>
  <c r="P1208" i="2"/>
  <c r="P1209" i="2"/>
  <c r="P1210" i="2"/>
  <c r="P1211" i="2"/>
  <c r="P1212" i="2"/>
  <c r="P1213" i="2"/>
  <c r="P1214" i="2"/>
  <c r="P1215" i="2"/>
  <c r="P1216" i="2"/>
  <c r="P1217" i="2"/>
  <c r="P1218" i="2"/>
  <c r="P1219" i="2"/>
  <c r="P1220" i="2"/>
  <c r="P1221" i="2"/>
  <c r="P1222" i="2"/>
  <c r="P1223" i="2"/>
  <c r="P1224" i="2"/>
  <c r="P1225" i="2"/>
  <c r="P1226" i="2"/>
  <c r="P1227" i="2"/>
  <c r="P1228" i="2"/>
  <c r="P1229" i="2"/>
  <c r="P1230" i="2"/>
  <c r="P1231" i="2"/>
  <c r="P1232" i="2"/>
  <c r="P1233" i="2"/>
  <c r="P1234" i="2"/>
  <c r="P1235" i="2"/>
  <c r="P1236" i="2"/>
  <c r="P1237" i="2"/>
  <c r="P1238" i="2"/>
  <c r="P1239" i="2"/>
  <c r="P1240" i="2"/>
  <c r="P1241" i="2"/>
  <c r="P1242" i="2"/>
  <c r="P1243" i="2"/>
  <c r="P1244" i="2"/>
  <c r="P1245" i="2"/>
  <c r="P1246" i="2"/>
  <c r="P1247" i="2"/>
  <c r="P1248" i="2"/>
  <c r="P1249" i="2"/>
  <c r="P1250" i="2"/>
  <c r="P1251" i="2"/>
  <c r="P1252" i="2"/>
  <c r="P1253" i="2"/>
  <c r="P1254" i="2"/>
  <c r="P1255" i="2"/>
  <c r="P1256" i="2"/>
  <c r="P1257" i="2"/>
  <c r="P1258" i="2"/>
  <c r="P1259" i="2"/>
  <c r="P1260" i="2"/>
  <c r="P1261" i="2"/>
  <c r="P1262" i="2"/>
  <c r="P1263" i="2"/>
  <c r="P1264" i="2"/>
  <c r="P1265" i="2"/>
  <c r="P1266" i="2"/>
  <c r="P1267" i="2"/>
  <c r="P1268" i="2"/>
  <c r="P1269" i="2"/>
  <c r="P1270" i="2"/>
  <c r="P1271" i="2"/>
  <c r="P1272" i="2"/>
  <c r="P1273" i="2"/>
  <c r="P1274" i="2"/>
  <c r="P1275" i="2"/>
  <c r="P1276" i="2"/>
  <c r="P1277" i="2"/>
  <c r="P1278" i="2"/>
  <c r="P1279" i="2"/>
  <c r="P1280" i="2"/>
  <c r="P1281" i="2"/>
  <c r="P1282" i="2"/>
  <c r="P1283" i="2"/>
  <c r="P1284" i="2"/>
  <c r="P1285" i="2"/>
  <c r="P1286" i="2"/>
  <c r="P1287" i="2"/>
  <c r="P1288" i="2"/>
  <c r="P1289" i="2"/>
  <c r="P1290" i="2"/>
  <c r="P1291" i="2"/>
  <c r="P1292" i="2"/>
  <c r="P1293" i="2"/>
  <c r="P1294" i="2"/>
  <c r="P1295" i="2"/>
  <c r="P1296" i="2"/>
  <c r="P1297" i="2"/>
  <c r="P1298" i="2"/>
  <c r="P1299" i="2"/>
  <c r="P1300" i="2"/>
  <c r="P1301" i="2"/>
  <c r="P1302" i="2"/>
  <c r="P1303" i="2"/>
  <c r="P1304" i="2"/>
  <c r="P1305" i="2"/>
  <c r="P1306" i="2"/>
  <c r="P1307" i="2"/>
  <c r="P1308" i="2"/>
  <c r="P1309" i="2"/>
  <c r="P1310" i="2"/>
  <c r="P1311" i="2"/>
  <c r="P1312" i="2"/>
  <c r="P1313" i="2"/>
  <c r="P1314" i="2"/>
  <c r="P1315" i="2"/>
  <c r="P1316" i="2"/>
  <c r="P1317" i="2"/>
  <c r="P1318" i="2"/>
  <c r="P1319" i="2"/>
  <c r="P1320" i="2"/>
  <c r="P1321" i="2"/>
  <c r="P1322" i="2"/>
  <c r="P1323" i="2"/>
  <c r="P1324" i="2"/>
  <c r="P1325" i="2"/>
  <c r="P1326" i="2"/>
  <c r="P1327" i="2"/>
  <c r="P1328" i="2"/>
  <c r="P1329" i="2"/>
  <c r="P1330" i="2"/>
  <c r="P1331" i="2"/>
  <c r="P1332" i="2"/>
  <c r="P1333" i="2"/>
  <c r="P1334" i="2"/>
  <c r="P1335" i="2"/>
  <c r="P1336" i="2"/>
  <c r="P1337" i="2"/>
  <c r="P1338" i="2"/>
  <c r="P1339" i="2"/>
  <c r="P1340" i="2"/>
  <c r="P1341" i="2"/>
  <c r="P1342" i="2"/>
  <c r="P1343" i="2"/>
  <c r="P1344" i="2"/>
  <c r="P1345" i="2"/>
  <c r="P1346" i="2"/>
  <c r="P1347" i="2"/>
  <c r="P1348" i="2"/>
  <c r="P1349" i="2"/>
  <c r="P1350" i="2"/>
  <c r="P1351" i="2"/>
  <c r="P1352" i="2"/>
  <c r="P1353" i="2"/>
  <c r="P1354" i="2"/>
  <c r="P1355" i="2"/>
  <c r="P1356" i="2"/>
  <c r="P1357" i="2"/>
  <c r="P1358" i="2"/>
  <c r="P1359" i="2"/>
  <c r="P1360" i="2"/>
  <c r="P1361" i="2"/>
  <c r="P1362" i="2"/>
  <c r="P1363" i="2"/>
  <c r="P1364" i="2"/>
  <c r="P1365" i="2"/>
  <c r="P1366" i="2"/>
  <c r="P1367" i="2"/>
  <c r="P1368" i="2"/>
  <c r="P1369" i="2"/>
  <c r="P1370" i="2"/>
  <c r="P1371" i="2"/>
  <c r="P1372" i="2"/>
  <c r="P1373" i="2"/>
  <c r="P1374" i="2"/>
  <c r="P1375" i="2"/>
  <c r="P1376" i="2"/>
  <c r="P1377" i="2"/>
  <c r="P1378" i="2"/>
  <c r="P1379" i="2"/>
  <c r="P1380" i="2"/>
  <c r="P1381" i="2"/>
  <c r="P1382" i="2"/>
  <c r="P1383" i="2"/>
  <c r="O2" i="2" l="1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435" i="2"/>
  <c r="O436" i="2"/>
  <c r="O437" i="2"/>
  <c r="O438" i="2"/>
  <c r="O439" i="2"/>
  <c r="O440" i="2"/>
  <c r="O441" i="2"/>
  <c r="O442" i="2"/>
  <c r="O443" i="2"/>
  <c r="O444" i="2"/>
  <c r="O445" i="2"/>
  <c r="O446" i="2"/>
  <c r="O447" i="2"/>
  <c r="O448" i="2"/>
  <c r="O449" i="2"/>
  <c r="O450" i="2"/>
  <c r="O451" i="2"/>
  <c r="O452" i="2"/>
  <c r="O453" i="2"/>
  <c r="O454" i="2"/>
  <c r="O455" i="2"/>
  <c r="O456" i="2"/>
  <c r="O457" i="2"/>
  <c r="O458" i="2"/>
  <c r="O459" i="2"/>
  <c r="O460" i="2"/>
  <c r="O461" i="2"/>
  <c r="O462" i="2"/>
  <c r="O463" i="2"/>
  <c r="O464" i="2"/>
  <c r="O465" i="2"/>
  <c r="O466" i="2"/>
  <c r="O467" i="2"/>
  <c r="O468" i="2"/>
  <c r="O469" i="2"/>
  <c r="O470" i="2"/>
  <c r="O471" i="2"/>
  <c r="O472" i="2"/>
  <c r="O473" i="2"/>
  <c r="O474" i="2"/>
  <c r="O475" i="2"/>
  <c r="O476" i="2"/>
  <c r="O477" i="2"/>
  <c r="O478" i="2"/>
  <c r="O479" i="2"/>
  <c r="O480" i="2"/>
  <c r="O481" i="2"/>
  <c r="O482" i="2"/>
  <c r="O483" i="2"/>
  <c r="O484" i="2"/>
  <c r="O485" i="2"/>
  <c r="O486" i="2"/>
  <c r="O487" i="2"/>
  <c r="O488" i="2"/>
  <c r="O489" i="2"/>
  <c r="O490" i="2"/>
  <c r="O491" i="2"/>
  <c r="O492" i="2"/>
  <c r="O493" i="2"/>
  <c r="O494" i="2"/>
  <c r="O495" i="2"/>
  <c r="O496" i="2"/>
  <c r="O497" i="2"/>
  <c r="O498" i="2"/>
  <c r="O499" i="2"/>
  <c r="O500" i="2"/>
  <c r="O501" i="2"/>
  <c r="O502" i="2"/>
  <c r="O503" i="2"/>
  <c r="O504" i="2"/>
  <c r="O505" i="2"/>
  <c r="O506" i="2"/>
  <c r="O507" i="2"/>
  <c r="O508" i="2"/>
  <c r="O509" i="2"/>
  <c r="O510" i="2"/>
  <c r="O511" i="2"/>
  <c r="O512" i="2"/>
  <c r="O513" i="2"/>
  <c r="O514" i="2"/>
  <c r="O515" i="2"/>
  <c r="O516" i="2"/>
  <c r="O517" i="2"/>
  <c r="O518" i="2"/>
  <c r="O519" i="2"/>
  <c r="O520" i="2"/>
  <c r="O521" i="2"/>
  <c r="O522" i="2"/>
  <c r="O523" i="2"/>
  <c r="O524" i="2"/>
  <c r="O525" i="2"/>
  <c r="O526" i="2"/>
  <c r="O527" i="2"/>
  <c r="O528" i="2"/>
  <c r="O529" i="2"/>
  <c r="O530" i="2"/>
  <c r="O531" i="2"/>
  <c r="O532" i="2"/>
  <c r="O533" i="2"/>
  <c r="O534" i="2"/>
  <c r="O535" i="2"/>
  <c r="O536" i="2"/>
  <c r="O537" i="2"/>
  <c r="O538" i="2"/>
  <c r="O539" i="2"/>
  <c r="O540" i="2"/>
  <c r="O541" i="2"/>
  <c r="O542" i="2"/>
  <c r="O543" i="2"/>
  <c r="O544" i="2"/>
  <c r="O545" i="2"/>
  <c r="O546" i="2"/>
  <c r="O547" i="2"/>
  <c r="O548" i="2"/>
  <c r="O549" i="2"/>
  <c r="O550" i="2"/>
  <c r="O551" i="2"/>
  <c r="O552" i="2"/>
  <c r="O553" i="2"/>
  <c r="O554" i="2"/>
  <c r="O555" i="2"/>
  <c r="O556" i="2"/>
  <c r="O557" i="2"/>
  <c r="O558" i="2"/>
  <c r="O559" i="2"/>
  <c r="O560" i="2"/>
  <c r="O561" i="2"/>
  <c r="O562" i="2"/>
  <c r="O563" i="2"/>
  <c r="O564" i="2"/>
  <c r="O565" i="2"/>
  <c r="O566" i="2"/>
  <c r="O567" i="2"/>
  <c r="O568" i="2"/>
  <c r="O569" i="2"/>
  <c r="O570" i="2"/>
  <c r="O571" i="2"/>
  <c r="O572" i="2"/>
  <c r="O573" i="2"/>
  <c r="O574" i="2"/>
  <c r="O575" i="2"/>
  <c r="O576" i="2"/>
  <c r="O577" i="2"/>
  <c r="O578" i="2"/>
  <c r="O579" i="2"/>
  <c r="O580" i="2"/>
  <c r="O581" i="2"/>
  <c r="O582" i="2"/>
  <c r="O583" i="2"/>
  <c r="O584" i="2"/>
  <c r="O585" i="2"/>
  <c r="O586" i="2"/>
  <c r="O587" i="2"/>
  <c r="O588" i="2"/>
  <c r="O589" i="2"/>
  <c r="O590" i="2"/>
  <c r="O591" i="2"/>
  <c r="O592" i="2"/>
  <c r="O593" i="2"/>
  <c r="O594" i="2"/>
  <c r="O595" i="2"/>
  <c r="O596" i="2"/>
  <c r="O597" i="2"/>
  <c r="O598" i="2"/>
  <c r="O599" i="2"/>
  <c r="O600" i="2"/>
  <c r="O601" i="2"/>
  <c r="O602" i="2"/>
  <c r="O603" i="2"/>
  <c r="O604" i="2"/>
  <c r="O605" i="2"/>
  <c r="O606" i="2"/>
  <c r="O607" i="2"/>
  <c r="O608" i="2"/>
  <c r="O609" i="2"/>
  <c r="O610" i="2"/>
  <c r="O611" i="2"/>
  <c r="O612" i="2"/>
  <c r="O613" i="2"/>
  <c r="O614" i="2"/>
  <c r="O615" i="2"/>
  <c r="O616" i="2"/>
  <c r="O617" i="2"/>
  <c r="O618" i="2"/>
  <c r="O619" i="2"/>
  <c r="O620" i="2"/>
  <c r="O621" i="2"/>
  <c r="O622" i="2"/>
  <c r="O623" i="2"/>
  <c r="O624" i="2"/>
  <c r="O625" i="2"/>
  <c r="O626" i="2"/>
  <c r="O627" i="2"/>
  <c r="O628" i="2"/>
  <c r="O629" i="2"/>
  <c r="O630" i="2"/>
  <c r="O631" i="2"/>
  <c r="O632" i="2"/>
  <c r="O633" i="2"/>
  <c r="O634" i="2"/>
  <c r="O635" i="2"/>
  <c r="O636" i="2"/>
  <c r="O637" i="2"/>
  <c r="O638" i="2"/>
  <c r="O639" i="2"/>
  <c r="O640" i="2"/>
  <c r="O641" i="2"/>
  <c r="O642" i="2"/>
  <c r="O643" i="2"/>
  <c r="O644" i="2"/>
  <c r="O645" i="2"/>
  <c r="O646" i="2"/>
  <c r="O647" i="2"/>
  <c r="O648" i="2"/>
  <c r="O649" i="2"/>
  <c r="O650" i="2"/>
  <c r="O651" i="2"/>
  <c r="O652" i="2"/>
  <c r="O653" i="2"/>
  <c r="O654" i="2"/>
  <c r="O655" i="2"/>
  <c r="O656" i="2"/>
  <c r="O657" i="2"/>
  <c r="O658" i="2"/>
  <c r="O659" i="2"/>
  <c r="O660" i="2"/>
  <c r="O661" i="2"/>
  <c r="O662" i="2"/>
  <c r="O663" i="2"/>
  <c r="O664" i="2"/>
  <c r="O665" i="2"/>
  <c r="O666" i="2"/>
  <c r="O667" i="2"/>
  <c r="O668" i="2"/>
  <c r="O669" i="2"/>
  <c r="O670" i="2"/>
  <c r="O671" i="2"/>
  <c r="O672" i="2"/>
  <c r="O673" i="2"/>
  <c r="O674" i="2"/>
  <c r="O675" i="2"/>
  <c r="O676" i="2"/>
  <c r="O677" i="2"/>
  <c r="O678" i="2"/>
  <c r="O679" i="2"/>
  <c r="O680" i="2"/>
  <c r="O681" i="2"/>
  <c r="O682" i="2"/>
  <c r="O683" i="2"/>
  <c r="O684" i="2"/>
  <c r="O685" i="2"/>
  <c r="O686" i="2"/>
  <c r="O687" i="2"/>
  <c r="O688" i="2"/>
  <c r="O689" i="2"/>
  <c r="O690" i="2"/>
  <c r="O691" i="2"/>
  <c r="O692" i="2"/>
  <c r="O693" i="2"/>
  <c r="O694" i="2"/>
  <c r="O695" i="2"/>
  <c r="O696" i="2"/>
  <c r="O697" i="2"/>
  <c r="O698" i="2"/>
  <c r="O699" i="2"/>
  <c r="O700" i="2"/>
  <c r="O701" i="2"/>
  <c r="O702" i="2"/>
  <c r="O703" i="2"/>
  <c r="O704" i="2"/>
  <c r="O705" i="2"/>
  <c r="O706" i="2"/>
  <c r="O707" i="2"/>
  <c r="O708" i="2"/>
  <c r="O709" i="2"/>
  <c r="O710" i="2"/>
  <c r="O711" i="2"/>
  <c r="O712" i="2"/>
  <c r="O713" i="2"/>
  <c r="O714" i="2"/>
  <c r="O715" i="2"/>
  <c r="O716" i="2"/>
  <c r="O717" i="2"/>
  <c r="O718" i="2"/>
  <c r="O719" i="2"/>
  <c r="O720" i="2"/>
  <c r="O721" i="2"/>
  <c r="O722" i="2"/>
  <c r="O723" i="2"/>
  <c r="O724" i="2"/>
  <c r="O725" i="2"/>
  <c r="O726" i="2"/>
  <c r="O727" i="2"/>
  <c r="O728" i="2"/>
  <c r="O729" i="2"/>
  <c r="O730" i="2"/>
  <c r="O731" i="2"/>
  <c r="O732" i="2"/>
  <c r="O733" i="2"/>
  <c r="O734" i="2"/>
  <c r="O735" i="2"/>
  <c r="O736" i="2"/>
  <c r="O737" i="2"/>
  <c r="O738" i="2"/>
  <c r="O739" i="2"/>
  <c r="O740" i="2"/>
  <c r="O741" i="2"/>
  <c r="O742" i="2"/>
  <c r="O743" i="2"/>
  <c r="O744" i="2"/>
  <c r="O745" i="2"/>
  <c r="O746" i="2"/>
  <c r="O747" i="2"/>
  <c r="O748" i="2"/>
  <c r="O749" i="2"/>
  <c r="O750" i="2"/>
  <c r="O751" i="2"/>
  <c r="O752" i="2"/>
  <c r="O753" i="2"/>
  <c r="O754" i="2"/>
  <c r="O755" i="2"/>
  <c r="O756" i="2"/>
  <c r="O757" i="2"/>
  <c r="O758" i="2"/>
  <c r="O759" i="2"/>
  <c r="O760" i="2"/>
  <c r="O761" i="2"/>
  <c r="O762" i="2"/>
  <c r="O763" i="2"/>
  <c r="O764" i="2"/>
  <c r="O765" i="2"/>
  <c r="O766" i="2"/>
  <c r="O767" i="2"/>
  <c r="O768" i="2"/>
  <c r="O769" i="2"/>
  <c r="O770" i="2"/>
  <c r="O771" i="2"/>
  <c r="O772" i="2"/>
  <c r="O773" i="2"/>
  <c r="O774" i="2"/>
  <c r="O775" i="2"/>
  <c r="O776" i="2"/>
  <c r="O777" i="2"/>
  <c r="O778" i="2"/>
  <c r="O779" i="2"/>
  <c r="O780" i="2"/>
  <c r="O781" i="2"/>
  <c r="O782" i="2"/>
  <c r="O783" i="2"/>
  <c r="O784" i="2"/>
  <c r="O785" i="2"/>
  <c r="O786" i="2"/>
  <c r="O787" i="2"/>
  <c r="O788" i="2"/>
  <c r="O789" i="2"/>
  <c r="O790" i="2"/>
  <c r="O791" i="2"/>
  <c r="O792" i="2"/>
  <c r="O793" i="2"/>
  <c r="O794" i="2"/>
  <c r="O795" i="2"/>
  <c r="O796" i="2"/>
  <c r="O797" i="2"/>
  <c r="O798" i="2"/>
  <c r="O799" i="2"/>
  <c r="O800" i="2"/>
  <c r="O801" i="2"/>
  <c r="O802" i="2"/>
  <c r="O803" i="2"/>
  <c r="O804" i="2"/>
  <c r="O805" i="2"/>
  <c r="O806" i="2"/>
  <c r="O807" i="2"/>
  <c r="O808" i="2"/>
  <c r="O809" i="2"/>
  <c r="O810" i="2"/>
  <c r="O811" i="2"/>
  <c r="O812" i="2"/>
  <c r="O813" i="2"/>
  <c r="O814" i="2"/>
  <c r="O815" i="2"/>
  <c r="O816" i="2"/>
  <c r="O817" i="2"/>
  <c r="O818" i="2"/>
  <c r="O819" i="2"/>
  <c r="O820" i="2"/>
  <c r="O821" i="2"/>
  <c r="O822" i="2"/>
  <c r="O823" i="2"/>
  <c r="O824" i="2"/>
  <c r="O825" i="2"/>
  <c r="O826" i="2"/>
  <c r="O827" i="2"/>
  <c r="O828" i="2"/>
  <c r="O829" i="2"/>
  <c r="O830" i="2"/>
  <c r="O831" i="2"/>
  <c r="O832" i="2"/>
  <c r="O833" i="2"/>
  <c r="O834" i="2"/>
  <c r="O835" i="2"/>
  <c r="O836" i="2"/>
  <c r="O837" i="2"/>
  <c r="O838" i="2"/>
  <c r="O839" i="2"/>
  <c r="O840" i="2"/>
  <c r="O841" i="2"/>
  <c r="O842" i="2"/>
  <c r="O843" i="2"/>
  <c r="O844" i="2"/>
  <c r="O845" i="2"/>
  <c r="O846" i="2"/>
  <c r="O847" i="2"/>
  <c r="O848" i="2"/>
  <c r="O849" i="2"/>
  <c r="O850" i="2"/>
  <c r="O851" i="2"/>
  <c r="O852" i="2"/>
  <c r="O853" i="2"/>
  <c r="O854" i="2"/>
  <c r="O855" i="2"/>
  <c r="O856" i="2"/>
  <c r="O857" i="2"/>
  <c r="O858" i="2"/>
  <c r="O859" i="2"/>
  <c r="O860" i="2"/>
  <c r="O861" i="2"/>
  <c r="O862" i="2"/>
  <c r="O863" i="2"/>
  <c r="O864" i="2"/>
  <c r="O865" i="2"/>
  <c r="O866" i="2"/>
  <c r="O867" i="2"/>
  <c r="O868" i="2"/>
  <c r="O869" i="2"/>
  <c r="O870" i="2"/>
  <c r="O871" i="2"/>
  <c r="O872" i="2"/>
  <c r="O873" i="2"/>
  <c r="O874" i="2"/>
  <c r="O875" i="2"/>
  <c r="O876" i="2"/>
  <c r="O877" i="2"/>
  <c r="O878" i="2"/>
  <c r="O879" i="2"/>
  <c r="O880" i="2"/>
  <c r="O881" i="2"/>
  <c r="O882" i="2"/>
  <c r="O883" i="2"/>
  <c r="O884" i="2"/>
  <c r="O885" i="2"/>
  <c r="O886" i="2"/>
  <c r="O887" i="2"/>
  <c r="O888" i="2"/>
  <c r="O889" i="2"/>
  <c r="O890" i="2"/>
  <c r="O891" i="2"/>
  <c r="O892" i="2"/>
  <c r="O893" i="2"/>
  <c r="O894" i="2"/>
  <c r="O895" i="2"/>
  <c r="O896" i="2"/>
  <c r="O897" i="2"/>
  <c r="O898" i="2"/>
  <c r="O899" i="2"/>
  <c r="O900" i="2"/>
  <c r="O901" i="2"/>
  <c r="O902" i="2"/>
  <c r="O903" i="2"/>
  <c r="O904" i="2"/>
  <c r="O905" i="2"/>
  <c r="O906" i="2"/>
  <c r="O907" i="2"/>
  <c r="O908" i="2"/>
  <c r="O909" i="2"/>
  <c r="O910" i="2"/>
  <c r="O911" i="2"/>
  <c r="O912" i="2"/>
  <c r="O913" i="2"/>
  <c r="O914" i="2"/>
  <c r="O915" i="2"/>
  <c r="O916" i="2"/>
  <c r="O917" i="2"/>
  <c r="O918" i="2"/>
  <c r="O919" i="2"/>
  <c r="O920" i="2"/>
  <c r="O921" i="2"/>
  <c r="O922" i="2"/>
  <c r="O923" i="2"/>
  <c r="O924" i="2"/>
  <c r="O925" i="2"/>
  <c r="O926" i="2"/>
  <c r="O927" i="2"/>
  <c r="O928" i="2"/>
  <c r="O929" i="2"/>
  <c r="O930" i="2"/>
  <c r="O931" i="2"/>
  <c r="O932" i="2"/>
  <c r="O933" i="2"/>
  <c r="O934" i="2"/>
  <c r="O935" i="2"/>
  <c r="O936" i="2"/>
  <c r="O937" i="2"/>
  <c r="O938" i="2"/>
  <c r="O939" i="2"/>
  <c r="O940" i="2"/>
  <c r="O941" i="2"/>
  <c r="O942" i="2"/>
  <c r="O943" i="2"/>
  <c r="O944" i="2"/>
  <c r="O945" i="2"/>
  <c r="O946" i="2"/>
  <c r="O947" i="2"/>
  <c r="O948" i="2"/>
  <c r="O949" i="2"/>
  <c r="O950" i="2"/>
  <c r="O951" i="2"/>
  <c r="O952" i="2"/>
  <c r="O953" i="2"/>
  <c r="O954" i="2"/>
  <c r="O955" i="2"/>
  <c r="O956" i="2"/>
  <c r="O957" i="2"/>
  <c r="O958" i="2"/>
  <c r="O959" i="2"/>
  <c r="O960" i="2"/>
  <c r="O961" i="2"/>
  <c r="O962" i="2"/>
  <c r="O963" i="2"/>
  <c r="O964" i="2"/>
  <c r="O965" i="2"/>
  <c r="O966" i="2"/>
  <c r="O967" i="2"/>
  <c r="O968" i="2"/>
  <c r="O969" i="2"/>
  <c r="O970" i="2"/>
  <c r="O971" i="2"/>
  <c r="O972" i="2"/>
  <c r="O973" i="2"/>
  <c r="O974" i="2"/>
  <c r="O975" i="2"/>
  <c r="O976" i="2"/>
  <c r="O977" i="2"/>
  <c r="O978" i="2"/>
  <c r="O979" i="2"/>
  <c r="O980" i="2"/>
  <c r="O981" i="2"/>
  <c r="O982" i="2"/>
  <c r="O983" i="2"/>
  <c r="O984" i="2"/>
  <c r="O985" i="2"/>
  <c r="O986" i="2"/>
  <c r="O987" i="2"/>
  <c r="O988" i="2"/>
  <c r="O989" i="2"/>
  <c r="O990" i="2"/>
  <c r="O991" i="2"/>
  <c r="O992" i="2"/>
  <c r="O993" i="2"/>
  <c r="O994" i="2"/>
  <c r="O995" i="2"/>
  <c r="O996" i="2"/>
  <c r="O997" i="2"/>
  <c r="O998" i="2"/>
  <c r="O999" i="2"/>
  <c r="O1000" i="2"/>
  <c r="O1001" i="2"/>
  <c r="O1002" i="2"/>
  <c r="O1003" i="2"/>
  <c r="O1004" i="2"/>
  <c r="O1005" i="2"/>
  <c r="O1006" i="2"/>
  <c r="O1007" i="2"/>
  <c r="O1008" i="2"/>
  <c r="O1009" i="2"/>
  <c r="O1010" i="2"/>
  <c r="O1011" i="2"/>
  <c r="O1012" i="2"/>
  <c r="O1013" i="2"/>
  <c r="O1014" i="2"/>
  <c r="O1015" i="2"/>
  <c r="O1016" i="2"/>
  <c r="O1017" i="2"/>
  <c r="O1018" i="2"/>
  <c r="O1019" i="2"/>
  <c r="O1020" i="2"/>
  <c r="O1021" i="2"/>
  <c r="O1022" i="2"/>
  <c r="O1023" i="2"/>
  <c r="O1024" i="2"/>
  <c r="O1025" i="2"/>
  <c r="O1026" i="2"/>
  <c r="O1027" i="2"/>
  <c r="O1028" i="2"/>
  <c r="O1029" i="2"/>
  <c r="O1030" i="2"/>
  <c r="O1031" i="2"/>
  <c r="O1032" i="2"/>
  <c r="O1033" i="2"/>
  <c r="O1034" i="2"/>
  <c r="O1035" i="2"/>
  <c r="O1036" i="2"/>
  <c r="O1037" i="2"/>
  <c r="O1038" i="2"/>
  <c r="O1039" i="2"/>
  <c r="O1040" i="2"/>
  <c r="O1041" i="2"/>
  <c r="O1042" i="2"/>
  <c r="O1043" i="2"/>
  <c r="O1044" i="2"/>
  <c r="O1045" i="2"/>
  <c r="O1046" i="2"/>
  <c r="O1047" i="2"/>
  <c r="O1048" i="2"/>
  <c r="O1049" i="2"/>
  <c r="O1050" i="2"/>
  <c r="O1051" i="2"/>
  <c r="O1052" i="2"/>
  <c r="O1053" i="2"/>
  <c r="O1054" i="2"/>
  <c r="O1055" i="2"/>
  <c r="O1056" i="2"/>
  <c r="O1057" i="2"/>
  <c r="O1058" i="2"/>
  <c r="O1059" i="2"/>
  <c r="O1060" i="2"/>
  <c r="O1061" i="2"/>
  <c r="O1062" i="2"/>
  <c r="O1063" i="2"/>
  <c r="O1064" i="2"/>
  <c r="O1065" i="2"/>
  <c r="O1066" i="2"/>
  <c r="O1067" i="2"/>
  <c r="O1068" i="2"/>
  <c r="O1069" i="2"/>
  <c r="O1070" i="2"/>
  <c r="O1071" i="2"/>
  <c r="O1072" i="2"/>
  <c r="O1073" i="2"/>
  <c r="O1074" i="2"/>
  <c r="O1075" i="2"/>
  <c r="O1076" i="2"/>
  <c r="O1077" i="2"/>
  <c r="O1078" i="2"/>
  <c r="O1079" i="2"/>
  <c r="O1080" i="2"/>
  <c r="O1081" i="2"/>
  <c r="O1082" i="2"/>
  <c r="O1083" i="2"/>
  <c r="O1084" i="2"/>
  <c r="O1085" i="2"/>
  <c r="O1086" i="2"/>
  <c r="O1087" i="2"/>
  <c r="O1088" i="2"/>
  <c r="O1089" i="2"/>
  <c r="O1090" i="2"/>
  <c r="O1091" i="2"/>
  <c r="O1092" i="2"/>
  <c r="O1093" i="2"/>
  <c r="O1094" i="2"/>
  <c r="O1095" i="2"/>
  <c r="O1096" i="2"/>
  <c r="O1097" i="2"/>
  <c r="O1098" i="2"/>
  <c r="O1099" i="2"/>
  <c r="O1100" i="2"/>
  <c r="O1101" i="2"/>
  <c r="O1102" i="2"/>
  <c r="O1103" i="2"/>
  <c r="O1104" i="2"/>
  <c r="O1105" i="2"/>
  <c r="O1106" i="2"/>
  <c r="O1107" i="2"/>
  <c r="O1108" i="2"/>
  <c r="O1109" i="2"/>
  <c r="O1110" i="2"/>
  <c r="O1111" i="2"/>
  <c r="O1112" i="2"/>
  <c r="O1113" i="2"/>
  <c r="O1114" i="2"/>
  <c r="O1115" i="2"/>
  <c r="O1116" i="2"/>
  <c r="O1117" i="2"/>
  <c r="O1118" i="2"/>
  <c r="O1119" i="2"/>
  <c r="O1120" i="2"/>
  <c r="O1121" i="2"/>
  <c r="O1122" i="2"/>
  <c r="O1123" i="2"/>
  <c r="O1124" i="2"/>
  <c r="O1125" i="2"/>
  <c r="O1126" i="2"/>
  <c r="O1127" i="2"/>
  <c r="O1128" i="2"/>
  <c r="O1129" i="2"/>
  <c r="O1130" i="2"/>
  <c r="O1131" i="2"/>
  <c r="O1132" i="2"/>
  <c r="O1133" i="2"/>
  <c r="O1134" i="2"/>
  <c r="O1135" i="2"/>
  <c r="O1136" i="2"/>
  <c r="O1137" i="2"/>
  <c r="O1138" i="2"/>
  <c r="O1139" i="2"/>
  <c r="O1140" i="2"/>
  <c r="O1141" i="2"/>
  <c r="O1142" i="2"/>
  <c r="O1143" i="2"/>
  <c r="O1144" i="2"/>
  <c r="O1145" i="2"/>
  <c r="O1146" i="2"/>
  <c r="O1147" i="2"/>
  <c r="O1148" i="2"/>
  <c r="O1149" i="2"/>
  <c r="O1150" i="2"/>
  <c r="O1151" i="2"/>
  <c r="O1152" i="2"/>
  <c r="O1153" i="2"/>
  <c r="O1154" i="2"/>
  <c r="O1155" i="2"/>
  <c r="O1156" i="2"/>
  <c r="O1157" i="2"/>
  <c r="O1158" i="2"/>
  <c r="O1159" i="2"/>
  <c r="O1160" i="2"/>
  <c r="O1161" i="2"/>
  <c r="O1162" i="2"/>
  <c r="O1163" i="2"/>
  <c r="O1164" i="2"/>
  <c r="O1165" i="2"/>
  <c r="O1166" i="2"/>
  <c r="O1167" i="2"/>
  <c r="O1168" i="2"/>
  <c r="O1169" i="2"/>
  <c r="O1170" i="2"/>
  <c r="O1171" i="2"/>
  <c r="O1172" i="2"/>
  <c r="O1173" i="2"/>
  <c r="O1174" i="2"/>
  <c r="O1175" i="2"/>
  <c r="O1176" i="2"/>
  <c r="O1177" i="2"/>
  <c r="O1178" i="2"/>
  <c r="O1179" i="2"/>
  <c r="O1180" i="2"/>
  <c r="O1181" i="2"/>
  <c r="O1182" i="2"/>
  <c r="O1183" i="2"/>
  <c r="O1184" i="2"/>
  <c r="O1185" i="2"/>
  <c r="O1186" i="2"/>
  <c r="O1187" i="2"/>
  <c r="O1188" i="2"/>
  <c r="O1189" i="2"/>
  <c r="O1190" i="2"/>
  <c r="O1191" i="2"/>
  <c r="O1192" i="2"/>
  <c r="O1193" i="2"/>
  <c r="O1194" i="2"/>
  <c r="O1195" i="2"/>
  <c r="O1196" i="2"/>
  <c r="O1197" i="2"/>
  <c r="O1198" i="2"/>
  <c r="O1199" i="2"/>
  <c r="O1200" i="2"/>
  <c r="O1201" i="2"/>
  <c r="O1202" i="2"/>
  <c r="O1203" i="2"/>
  <c r="O1204" i="2"/>
  <c r="O1205" i="2"/>
  <c r="O1206" i="2"/>
  <c r="O1207" i="2"/>
  <c r="O1208" i="2"/>
  <c r="O1209" i="2"/>
  <c r="O1210" i="2"/>
  <c r="O1211" i="2"/>
  <c r="O1212" i="2"/>
  <c r="O1213" i="2"/>
  <c r="O1214" i="2"/>
  <c r="O1215" i="2"/>
  <c r="O1216" i="2"/>
  <c r="O1217" i="2"/>
  <c r="O1218" i="2"/>
  <c r="O1219" i="2"/>
  <c r="O1220" i="2"/>
  <c r="O1221" i="2"/>
  <c r="O1222" i="2"/>
  <c r="O1223" i="2"/>
  <c r="O1224" i="2"/>
  <c r="O1225" i="2"/>
  <c r="O1226" i="2"/>
  <c r="O1227" i="2"/>
  <c r="O1228" i="2"/>
  <c r="O1229" i="2"/>
  <c r="O1230" i="2"/>
  <c r="O1231" i="2"/>
  <c r="O1232" i="2"/>
  <c r="O1233" i="2"/>
  <c r="O1234" i="2"/>
  <c r="O1235" i="2"/>
  <c r="O1236" i="2"/>
  <c r="O1237" i="2"/>
  <c r="O1238" i="2"/>
  <c r="O1239" i="2"/>
  <c r="O1240" i="2"/>
  <c r="O1241" i="2"/>
  <c r="O1242" i="2"/>
  <c r="O1243" i="2"/>
  <c r="O1244" i="2"/>
  <c r="O1245" i="2"/>
  <c r="O1246" i="2"/>
  <c r="O1247" i="2"/>
  <c r="O1248" i="2"/>
  <c r="O1249" i="2"/>
  <c r="O1250" i="2"/>
  <c r="O1251" i="2"/>
  <c r="O1252" i="2"/>
  <c r="O1253" i="2"/>
  <c r="O1254" i="2"/>
  <c r="O1255" i="2"/>
  <c r="O1256" i="2"/>
  <c r="O1257" i="2"/>
  <c r="O1258" i="2"/>
  <c r="O1259" i="2"/>
  <c r="O1260" i="2"/>
  <c r="O1261" i="2"/>
  <c r="O1262" i="2"/>
  <c r="O1263" i="2"/>
  <c r="O1264" i="2"/>
  <c r="O1265" i="2"/>
  <c r="O1266" i="2"/>
  <c r="O1267" i="2"/>
  <c r="O1268" i="2"/>
  <c r="O1269" i="2"/>
  <c r="O1270" i="2"/>
  <c r="O1271" i="2"/>
  <c r="O1272" i="2"/>
  <c r="O1273" i="2"/>
  <c r="O1274" i="2"/>
  <c r="O1275" i="2"/>
  <c r="O1276" i="2"/>
  <c r="O1277" i="2"/>
  <c r="O1278" i="2"/>
  <c r="O1279" i="2"/>
  <c r="O1280" i="2"/>
  <c r="O1281" i="2"/>
  <c r="O1282" i="2"/>
  <c r="O1283" i="2"/>
  <c r="O1284" i="2"/>
  <c r="O1285" i="2"/>
  <c r="O1286" i="2"/>
  <c r="O1287" i="2"/>
  <c r="O1288" i="2"/>
  <c r="O1289" i="2"/>
  <c r="O1290" i="2"/>
  <c r="O1291" i="2"/>
  <c r="O1292" i="2"/>
  <c r="O1293" i="2"/>
  <c r="O1294" i="2"/>
  <c r="O1295" i="2"/>
  <c r="O1296" i="2"/>
  <c r="O1297" i="2"/>
  <c r="O1298" i="2"/>
  <c r="O1299" i="2"/>
  <c r="O1300" i="2"/>
  <c r="O1301" i="2"/>
  <c r="O1302" i="2"/>
  <c r="O1303" i="2"/>
  <c r="O1304" i="2"/>
  <c r="O1305" i="2"/>
  <c r="O1306" i="2"/>
  <c r="O1307" i="2"/>
  <c r="O1308" i="2"/>
  <c r="O1309" i="2"/>
  <c r="O1310" i="2"/>
  <c r="O1311" i="2"/>
  <c r="O1312" i="2"/>
  <c r="O1313" i="2"/>
  <c r="O1314" i="2"/>
  <c r="O1315" i="2"/>
  <c r="O1316" i="2"/>
  <c r="O1317" i="2"/>
  <c r="O1318" i="2"/>
  <c r="O1319" i="2"/>
  <c r="O1320" i="2"/>
  <c r="O1321" i="2"/>
  <c r="O1322" i="2"/>
  <c r="O1323" i="2"/>
  <c r="O1324" i="2"/>
  <c r="O1325" i="2"/>
  <c r="O1326" i="2"/>
  <c r="O1327" i="2"/>
  <c r="O1328" i="2"/>
  <c r="O1329" i="2"/>
  <c r="O1330" i="2"/>
  <c r="O1331" i="2"/>
  <c r="O1332" i="2"/>
  <c r="O1333" i="2"/>
  <c r="O1334" i="2"/>
  <c r="O1335" i="2"/>
  <c r="O1336" i="2"/>
  <c r="O1337" i="2"/>
  <c r="O1338" i="2"/>
  <c r="O1339" i="2"/>
  <c r="O1340" i="2"/>
  <c r="O1341" i="2"/>
  <c r="O1342" i="2"/>
  <c r="O1343" i="2"/>
  <c r="O1344" i="2"/>
  <c r="O1345" i="2"/>
  <c r="O1346" i="2"/>
  <c r="O1347" i="2"/>
  <c r="O1348" i="2"/>
  <c r="O1349" i="2"/>
  <c r="O1350" i="2"/>
  <c r="O1351" i="2"/>
  <c r="O1352" i="2"/>
  <c r="O1353" i="2"/>
  <c r="O1354" i="2"/>
  <c r="O1355" i="2"/>
  <c r="O1356" i="2"/>
  <c r="O1357" i="2"/>
  <c r="O1358" i="2"/>
  <c r="O1359" i="2"/>
  <c r="O1360" i="2"/>
  <c r="O1361" i="2"/>
  <c r="O1362" i="2"/>
  <c r="O1363" i="2"/>
  <c r="O1364" i="2"/>
  <c r="O1365" i="2"/>
  <c r="O1366" i="2"/>
  <c r="O1367" i="2"/>
  <c r="O1368" i="2"/>
  <c r="O1369" i="2"/>
  <c r="O1370" i="2"/>
  <c r="O1371" i="2"/>
  <c r="O1372" i="2"/>
  <c r="O1373" i="2"/>
  <c r="O1374" i="2"/>
  <c r="O1375" i="2"/>
  <c r="O1376" i="2"/>
  <c r="O1377" i="2"/>
  <c r="O1378" i="2"/>
  <c r="O1379" i="2"/>
  <c r="O1380" i="2"/>
  <c r="O1381" i="2"/>
  <c r="O1382" i="2"/>
  <c r="O1383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M498" i="2"/>
  <c r="M499" i="2"/>
  <c r="M500" i="2"/>
  <c r="M501" i="2"/>
  <c r="M502" i="2"/>
  <c r="M503" i="2"/>
  <c r="M504" i="2"/>
  <c r="M505" i="2"/>
  <c r="M506" i="2"/>
  <c r="M507" i="2"/>
  <c r="M508" i="2"/>
  <c r="M509" i="2"/>
  <c r="M510" i="2"/>
  <c r="M511" i="2"/>
  <c r="M512" i="2"/>
  <c r="M513" i="2"/>
  <c r="M514" i="2"/>
  <c r="M515" i="2"/>
  <c r="M516" i="2"/>
  <c r="M517" i="2"/>
  <c r="M518" i="2"/>
  <c r="M519" i="2"/>
  <c r="M520" i="2"/>
  <c r="M521" i="2"/>
  <c r="M522" i="2"/>
  <c r="M523" i="2"/>
  <c r="M524" i="2"/>
  <c r="M525" i="2"/>
  <c r="M526" i="2"/>
  <c r="M527" i="2"/>
  <c r="M528" i="2"/>
  <c r="M529" i="2"/>
  <c r="M530" i="2"/>
  <c r="M531" i="2"/>
  <c r="M532" i="2"/>
  <c r="M533" i="2"/>
  <c r="M534" i="2"/>
  <c r="M535" i="2"/>
  <c r="M536" i="2"/>
  <c r="M537" i="2"/>
  <c r="M538" i="2"/>
  <c r="M539" i="2"/>
  <c r="M540" i="2"/>
  <c r="M541" i="2"/>
  <c r="M542" i="2"/>
  <c r="M543" i="2"/>
  <c r="M544" i="2"/>
  <c r="M545" i="2"/>
  <c r="M546" i="2"/>
  <c r="M547" i="2"/>
  <c r="M548" i="2"/>
  <c r="M549" i="2"/>
  <c r="M550" i="2"/>
  <c r="M551" i="2"/>
  <c r="M552" i="2"/>
  <c r="M553" i="2"/>
  <c r="M554" i="2"/>
  <c r="M555" i="2"/>
  <c r="M556" i="2"/>
  <c r="M557" i="2"/>
  <c r="M558" i="2"/>
  <c r="M559" i="2"/>
  <c r="M560" i="2"/>
  <c r="M561" i="2"/>
  <c r="M562" i="2"/>
  <c r="M563" i="2"/>
  <c r="M564" i="2"/>
  <c r="M565" i="2"/>
  <c r="M566" i="2"/>
  <c r="M567" i="2"/>
  <c r="M568" i="2"/>
  <c r="M569" i="2"/>
  <c r="M570" i="2"/>
  <c r="M571" i="2"/>
  <c r="M572" i="2"/>
  <c r="M573" i="2"/>
  <c r="M574" i="2"/>
  <c r="M575" i="2"/>
  <c r="M576" i="2"/>
  <c r="M577" i="2"/>
  <c r="M578" i="2"/>
  <c r="M579" i="2"/>
  <c r="M580" i="2"/>
  <c r="M581" i="2"/>
  <c r="M582" i="2"/>
  <c r="M583" i="2"/>
  <c r="M584" i="2"/>
  <c r="M585" i="2"/>
  <c r="M586" i="2"/>
  <c r="M587" i="2"/>
  <c r="M588" i="2"/>
  <c r="M589" i="2"/>
  <c r="M590" i="2"/>
  <c r="M591" i="2"/>
  <c r="M592" i="2"/>
  <c r="M593" i="2"/>
  <c r="M594" i="2"/>
  <c r="M595" i="2"/>
  <c r="M596" i="2"/>
  <c r="M597" i="2"/>
  <c r="M598" i="2"/>
  <c r="M599" i="2"/>
  <c r="M600" i="2"/>
  <c r="M601" i="2"/>
  <c r="M602" i="2"/>
  <c r="M603" i="2"/>
  <c r="M604" i="2"/>
  <c r="M605" i="2"/>
  <c r="M606" i="2"/>
  <c r="M607" i="2"/>
  <c r="M608" i="2"/>
  <c r="M609" i="2"/>
  <c r="M610" i="2"/>
  <c r="M611" i="2"/>
  <c r="M612" i="2"/>
  <c r="M613" i="2"/>
  <c r="M614" i="2"/>
  <c r="M615" i="2"/>
  <c r="M616" i="2"/>
  <c r="M617" i="2"/>
  <c r="M618" i="2"/>
  <c r="M619" i="2"/>
  <c r="M620" i="2"/>
  <c r="M621" i="2"/>
  <c r="M622" i="2"/>
  <c r="M623" i="2"/>
  <c r="M624" i="2"/>
  <c r="M625" i="2"/>
  <c r="M626" i="2"/>
  <c r="M627" i="2"/>
  <c r="M628" i="2"/>
  <c r="M629" i="2"/>
  <c r="M630" i="2"/>
  <c r="M631" i="2"/>
  <c r="M632" i="2"/>
  <c r="M633" i="2"/>
  <c r="M634" i="2"/>
  <c r="M635" i="2"/>
  <c r="M636" i="2"/>
  <c r="M637" i="2"/>
  <c r="M638" i="2"/>
  <c r="M639" i="2"/>
  <c r="M640" i="2"/>
  <c r="M641" i="2"/>
  <c r="M642" i="2"/>
  <c r="M643" i="2"/>
  <c r="M644" i="2"/>
  <c r="M645" i="2"/>
  <c r="M646" i="2"/>
  <c r="M647" i="2"/>
  <c r="M648" i="2"/>
  <c r="M649" i="2"/>
  <c r="M650" i="2"/>
  <c r="M651" i="2"/>
  <c r="M652" i="2"/>
  <c r="M653" i="2"/>
  <c r="M654" i="2"/>
  <c r="M655" i="2"/>
  <c r="M656" i="2"/>
  <c r="M657" i="2"/>
  <c r="M658" i="2"/>
  <c r="M659" i="2"/>
  <c r="M660" i="2"/>
  <c r="M661" i="2"/>
  <c r="M662" i="2"/>
  <c r="M663" i="2"/>
  <c r="M664" i="2"/>
  <c r="M665" i="2"/>
  <c r="M666" i="2"/>
  <c r="M667" i="2"/>
  <c r="M668" i="2"/>
  <c r="M669" i="2"/>
  <c r="M670" i="2"/>
  <c r="M671" i="2"/>
  <c r="M672" i="2"/>
  <c r="M673" i="2"/>
  <c r="M674" i="2"/>
  <c r="M675" i="2"/>
  <c r="M676" i="2"/>
  <c r="M677" i="2"/>
  <c r="M678" i="2"/>
  <c r="M679" i="2"/>
  <c r="M680" i="2"/>
  <c r="M681" i="2"/>
  <c r="M682" i="2"/>
  <c r="M683" i="2"/>
  <c r="M684" i="2"/>
  <c r="M685" i="2"/>
  <c r="M686" i="2"/>
  <c r="M687" i="2"/>
  <c r="M688" i="2"/>
  <c r="M689" i="2"/>
  <c r="M690" i="2"/>
  <c r="M691" i="2"/>
  <c r="M692" i="2"/>
  <c r="M693" i="2"/>
  <c r="M694" i="2"/>
  <c r="M695" i="2"/>
  <c r="M696" i="2"/>
  <c r="M697" i="2"/>
  <c r="M698" i="2"/>
  <c r="M699" i="2"/>
  <c r="M700" i="2"/>
  <c r="M701" i="2"/>
  <c r="M702" i="2"/>
  <c r="M703" i="2"/>
  <c r="M704" i="2"/>
  <c r="M705" i="2"/>
  <c r="M706" i="2"/>
  <c r="M707" i="2"/>
  <c r="M708" i="2"/>
  <c r="M709" i="2"/>
  <c r="M710" i="2"/>
  <c r="M711" i="2"/>
  <c r="M712" i="2"/>
  <c r="M713" i="2"/>
  <c r="M714" i="2"/>
  <c r="M715" i="2"/>
  <c r="M716" i="2"/>
  <c r="M717" i="2"/>
  <c r="M718" i="2"/>
  <c r="M719" i="2"/>
  <c r="M720" i="2"/>
  <c r="M721" i="2"/>
  <c r="M722" i="2"/>
  <c r="M723" i="2"/>
  <c r="M724" i="2"/>
  <c r="M725" i="2"/>
  <c r="M726" i="2"/>
  <c r="M727" i="2"/>
  <c r="M728" i="2"/>
  <c r="M729" i="2"/>
  <c r="M730" i="2"/>
  <c r="M731" i="2"/>
  <c r="M732" i="2"/>
  <c r="M733" i="2"/>
  <c r="M734" i="2"/>
  <c r="M735" i="2"/>
  <c r="M736" i="2"/>
  <c r="M737" i="2"/>
  <c r="M738" i="2"/>
  <c r="M739" i="2"/>
  <c r="M740" i="2"/>
  <c r="M741" i="2"/>
  <c r="M742" i="2"/>
  <c r="M743" i="2"/>
  <c r="M744" i="2"/>
  <c r="M745" i="2"/>
  <c r="M746" i="2"/>
  <c r="M747" i="2"/>
  <c r="M748" i="2"/>
  <c r="M749" i="2"/>
  <c r="M750" i="2"/>
  <c r="M751" i="2"/>
  <c r="M752" i="2"/>
  <c r="M753" i="2"/>
  <c r="M754" i="2"/>
  <c r="M755" i="2"/>
  <c r="M756" i="2"/>
  <c r="M757" i="2"/>
  <c r="M758" i="2"/>
  <c r="M759" i="2"/>
  <c r="M760" i="2"/>
  <c r="M761" i="2"/>
  <c r="M762" i="2"/>
  <c r="M763" i="2"/>
  <c r="M764" i="2"/>
  <c r="M765" i="2"/>
  <c r="M766" i="2"/>
  <c r="M767" i="2"/>
  <c r="M768" i="2"/>
  <c r="M769" i="2"/>
  <c r="M770" i="2"/>
  <c r="M771" i="2"/>
  <c r="M772" i="2"/>
  <c r="M773" i="2"/>
  <c r="M774" i="2"/>
  <c r="M775" i="2"/>
  <c r="M776" i="2"/>
  <c r="M777" i="2"/>
  <c r="M778" i="2"/>
  <c r="M779" i="2"/>
  <c r="M780" i="2"/>
  <c r="M781" i="2"/>
  <c r="M782" i="2"/>
  <c r="M783" i="2"/>
  <c r="M784" i="2"/>
  <c r="M785" i="2"/>
  <c r="M786" i="2"/>
  <c r="M787" i="2"/>
  <c r="M788" i="2"/>
  <c r="M789" i="2"/>
  <c r="M790" i="2"/>
  <c r="M791" i="2"/>
  <c r="M792" i="2"/>
  <c r="M793" i="2"/>
  <c r="M794" i="2"/>
  <c r="M795" i="2"/>
  <c r="M796" i="2"/>
  <c r="M797" i="2"/>
  <c r="M798" i="2"/>
  <c r="M799" i="2"/>
  <c r="M800" i="2"/>
  <c r="M801" i="2"/>
  <c r="M802" i="2"/>
  <c r="M803" i="2"/>
  <c r="M804" i="2"/>
  <c r="M805" i="2"/>
  <c r="M806" i="2"/>
  <c r="M807" i="2"/>
  <c r="M808" i="2"/>
  <c r="M809" i="2"/>
  <c r="M810" i="2"/>
  <c r="M811" i="2"/>
  <c r="M812" i="2"/>
  <c r="M813" i="2"/>
  <c r="M814" i="2"/>
  <c r="M815" i="2"/>
  <c r="M816" i="2"/>
  <c r="M817" i="2"/>
  <c r="M818" i="2"/>
  <c r="M819" i="2"/>
  <c r="M820" i="2"/>
  <c r="M821" i="2"/>
  <c r="M822" i="2"/>
  <c r="M823" i="2"/>
  <c r="M824" i="2"/>
  <c r="M825" i="2"/>
  <c r="M826" i="2"/>
  <c r="M827" i="2"/>
  <c r="M828" i="2"/>
  <c r="M829" i="2"/>
  <c r="M830" i="2"/>
  <c r="M831" i="2"/>
  <c r="M832" i="2"/>
  <c r="M833" i="2"/>
  <c r="M834" i="2"/>
  <c r="M835" i="2"/>
  <c r="M836" i="2"/>
  <c r="M837" i="2"/>
  <c r="M838" i="2"/>
  <c r="M839" i="2"/>
  <c r="M840" i="2"/>
  <c r="M841" i="2"/>
  <c r="M842" i="2"/>
  <c r="M843" i="2"/>
  <c r="M844" i="2"/>
  <c r="M845" i="2"/>
  <c r="M846" i="2"/>
  <c r="M847" i="2"/>
  <c r="M848" i="2"/>
  <c r="M849" i="2"/>
  <c r="M850" i="2"/>
  <c r="M851" i="2"/>
  <c r="M852" i="2"/>
  <c r="M853" i="2"/>
  <c r="M854" i="2"/>
  <c r="M855" i="2"/>
  <c r="M856" i="2"/>
  <c r="M857" i="2"/>
  <c r="M858" i="2"/>
  <c r="M859" i="2"/>
  <c r="M860" i="2"/>
  <c r="M861" i="2"/>
  <c r="M862" i="2"/>
  <c r="M863" i="2"/>
  <c r="M864" i="2"/>
  <c r="M865" i="2"/>
  <c r="M866" i="2"/>
  <c r="M867" i="2"/>
  <c r="M868" i="2"/>
  <c r="M869" i="2"/>
  <c r="M870" i="2"/>
  <c r="M871" i="2"/>
  <c r="M872" i="2"/>
  <c r="M873" i="2"/>
  <c r="M874" i="2"/>
  <c r="M875" i="2"/>
  <c r="M876" i="2"/>
  <c r="M877" i="2"/>
  <c r="M878" i="2"/>
  <c r="M879" i="2"/>
  <c r="M880" i="2"/>
  <c r="M881" i="2"/>
  <c r="M882" i="2"/>
  <c r="M883" i="2"/>
  <c r="M884" i="2"/>
  <c r="M885" i="2"/>
  <c r="M886" i="2"/>
  <c r="M887" i="2"/>
  <c r="M888" i="2"/>
  <c r="M889" i="2"/>
  <c r="M890" i="2"/>
  <c r="M891" i="2"/>
  <c r="M892" i="2"/>
  <c r="M893" i="2"/>
  <c r="M894" i="2"/>
  <c r="M895" i="2"/>
  <c r="M896" i="2"/>
  <c r="M897" i="2"/>
  <c r="M898" i="2"/>
  <c r="M899" i="2"/>
  <c r="M900" i="2"/>
  <c r="M901" i="2"/>
  <c r="M902" i="2"/>
  <c r="M903" i="2"/>
  <c r="M904" i="2"/>
  <c r="M905" i="2"/>
  <c r="M906" i="2"/>
  <c r="M907" i="2"/>
  <c r="M908" i="2"/>
  <c r="M909" i="2"/>
  <c r="M910" i="2"/>
  <c r="M911" i="2"/>
  <c r="M912" i="2"/>
  <c r="M913" i="2"/>
  <c r="M914" i="2"/>
  <c r="M915" i="2"/>
  <c r="M916" i="2"/>
  <c r="M917" i="2"/>
  <c r="M918" i="2"/>
  <c r="M919" i="2"/>
  <c r="M920" i="2"/>
  <c r="M921" i="2"/>
  <c r="M922" i="2"/>
  <c r="M923" i="2"/>
  <c r="M924" i="2"/>
  <c r="M925" i="2"/>
  <c r="M926" i="2"/>
  <c r="M927" i="2"/>
  <c r="M928" i="2"/>
  <c r="M929" i="2"/>
  <c r="M930" i="2"/>
  <c r="M931" i="2"/>
  <c r="M932" i="2"/>
  <c r="M933" i="2"/>
  <c r="M934" i="2"/>
  <c r="M935" i="2"/>
  <c r="M936" i="2"/>
  <c r="M937" i="2"/>
  <c r="M938" i="2"/>
  <c r="M939" i="2"/>
  <c r="M940" i="2"/>
  <c r="M941" i="2"/>
  <c r="M942" i="2"/>
  <c r="M943" i="2"/>
  <c r="M944" i="2"/>
  <c r="M945" i="2"/>
  <c r="M946" i="2"/>
  <c r="M947" i="2"/>
  <c r="M948" i="2"/>
  <c r="M949" i="2"/>
  <c r="M950" i="2"/>
  <c r="M951" i="2"/>
  <c r="M952" i="2"/>
  <c r="M953" i="2"/>
  <c r="M954" i="2"/>
  <c r="M955" i="2"/>
  <c r="M956" i="2"/>
  <c r="M957" i="2"/>
  <c r="M958" i="2"/>
  <c r="M959" i="2"/>
  <c r="M960" i="2"/>
  <c r="M961" i="2"/>
  <c r="M962" i="2"/>
  <c r="M963" i="2"/>
  <c r="M964" i="2"/>
  <c r="M965" i="2"/>
  <c r="M966" i="2"/>
  <c r="M967" i="2"/>
  <c r="M968" i="2"/>
  <c r="M969" i="2"/>
  <c r="M970" i="2"/>
  <c r="M971" i="2"/>
  <c r="M972" i="2"/>
  <c r="M973" i="2"/>
  <c r="M974" i="2"/>
  <c r="M975" i="2"/>
  <c r="M976" i="2"/>
  <c r="M977" i="2"/>
  <c r="M978" i="2"/>
  <c r="M979" i="2"/>
  <c r="M980" i="2"/>
  <c r="M981" i="2"/>
  <c r="M982" i="2"/>
  <c r="M983" i="2"/>
  <c r="M984" i="2"/>
  <c r="M985" i="2"/>
  <c r="M986" i="2"/>
  <c r="M987" i="2"/>
  <c r="M988" i="2"/>
  <c r="M989" i="2"/>
  <c r="M990" i="2"/>
  <c r="M991" i="2"/>
  <c r="M992" i="2"/>
  <c r="M993" i="2"/>
  <c r="M994" i="2"/>
  <c r="M995" i="2"/>
  <c r="M996" i="2"/>
  <c r="M997" i="2"/>
  <c r="M998" i="2"/>
  <c r="M999" i="2"/>
  <c r="M1000" i="2"/>
  <c r="M1001" i="2"/>
  <c r="M1002" i="2"/>
  <c r="M1003" i="2"/>
  <c r="M1004" i="2"/>
  <c r="M1005" i="2"/>
  <c r="M1006" i="2"/>
  <c r="M1007" i="2"/>
  <c r="M1008" i="2"/>
  <c r="M1009" i="2"/>
  <c r="M1010" i="2"/>
  <c r="M1011" i="2"/>
  <c r="M1012" i="2"/>
  <c r="M1013" i="2"/>
  <c r="M1014" i="2"/>
  <c r="M1015" i="2"/>
  <c r="M1016" i="2"/>
  <c r="M1017" i="2"/>
  <c r="M1018" i="2"/>
  <c r="M1019" i="2"/>
  <c r="M1020" i="2"/>
  <c r="M1021" i="2"/>
  <c r="M1022" i="2"/>
  <c r="M1023" i="2"/>
  <c r="M1024" i="2"/>
  <c r="M1025" i="2"/>
  <c r="M1026" i="2"/>
  <c r="M1027" i="2"/>
  <c r="M1028" i="2"/>
  <c r="M1029" i="2"/>
  <c r="M1030" i="2"/>
  <c r="M1031" i="2"/>
  <c r="M1032" i="2"/>
  <c r="M1033" i="2"/>
  <c r="M1034" i="2"/>
  <c r="M1035" i="2"/>
  <c r="M1036" i="2"/>
  <c r="M1037" i="2"/>
  <c r="M1038" i="2"/>
  <c r="M1039" i="2"/>
  <c r="M1040" i="2"/>
  <c r="M1041" i="2"/>
  <c r="M1042" i="2"/>
  <c r="M1043" i="2"/>
  <c r="M1044" i="2"/>
  <c r="M1045" i="2"/>
  <c r="M1046" i="2"/>
  <c r="M1047" i="2"/>
  <c r="M1048" i="2"/>
  <c r="M1049" i="2"/>
  <c r="M1050" i="2"/>
  <c r="M1051" i="2"/>
  <c r="M1052" i="2"/>
  <c r="M1053" i="2"/>
  <c r="M1054" i="2"/>
  <c r="M1055" i="2"/>
  <c r="M1056" i="2"/>
  <c r="M1057" i="2"/>
  <c r="M1058" i="2"/>
  <c r="M1059" i="2"/>
  <c r="M1060" i="2"/>
  <c r="M1061" i="2"/>
  <c r="M1062" i="2"/>
  <c r="M1063" i="2"/>
  <c r="M1064" i="2"/>
  <c r="M1065" i="2"/>
  <c r="M1066" i="2"/>
  <c r="M1067" i="2"/>
  <c r="M1068" i="2"/>
  <c r="M1069" i="2"/>
  <c r="M1070" i="2"/>
  <c r="M1071" i="2"/>
  <c r="M1072" i="2"/>
  <c r="M1073" i="2"/>
  <c r="M1074" i="2"/>
  <c r="M1075" i="2"/>
  <c r="M1076" i="2"/>
  <c r="M1077" i="2"/>
  <c r="M1078" i="2"/>
  <c r="M1079" i="2"/>
  <c r="M1080" i="2"/>
  <c r="M1081" i="2"/>
  <c r="M1082" i="2"/>
  <c r="M1083" i="2"/>
  <c r="M1084" i="2"/>
  <c r="M1085" i="2"/>
  <c r="M1086" i="2"/>
  <c r="M1087" i="2"/>
  <c r="M1088" i="2"/>
  <c r="M1089" i="2"/>
  <c r="M1090" i="2"/>
  <c r="M1091" i="2"/>
  <c r="M1092" i="2"/>
  <c r="M1093" i="2"/>
  <c r="M1094" i="2"/>
  <c r="M1095" i="2"/>
  <c r="M1096" i="2"/>
  <c r="M1097" i="2"/>
  <c r="M1098" i="2"/>
  <c r="M1099" i="2"/>
  <c r="M1100" i="2"/>
  <c r="M1101" i="2"/>
  <c r="M1102" i="2"/>
  <c r="M1103" i="2"/>
  <c r="M1104" i="2"/>
  <c r="M1105" i="2"/>
  <c r="M1106" i="2"/>
  <c r="M1107" i="2"/>
  <c r="M1108" i="2"/>
  <c r="M1109" i="2"/>
  <c r="M1110" i="2"/>
  <c r="M1111" i="2"/>
  <c r="M1112" i="2"/>
  <c r="M1113" i="2"/>
  <c r="M1114" i="2"/>
  <c r="M1115" i="2"/>
  <c r="M1116" i="2"/>
  <c r="M1117" i="2"/>
  <c r="M1118" i="2"/>
  <c r="M1119" i="2"/>
  <c r="M1120" i="2"/>
  <c r="M1121" i="2"/>
  <c r="M1122" i="2"/>
  <c r="M1123" i="2"/>
  <c r="M1124" i="2"/>
  <c r="M1125" i="2"/>
  <c r="M1126" i="2"/>
  <c r="M1127" i="2"/>
  <c r="M1128" i="2"/>
  <c r="M1129" i="2"/>
  <c r="M1130" i="2"/>
  <c r="M1131" i="2"/>
  <c r="M1132" i="2"/>
  <c r="M1133" i="2"/>
  <c r="M1134" i="2"/>
  <c r="M1135" i="2"/>
  <c r="M1136" i="2"/>
  <c r="M1137" i="2"/>
  <c r="M1138" i="2"/>
  <c r="M1139" i="2"/>
  <c r="M1140" i="2"/>
  <c r="M1141" i="2"/>
  <c r="M1142" i="2"/>
  <c r="M1143" i="2"/>
  <c r="M1144" i="2"/>
  <c r="M1145" i="2"/>
  <c r="M1146" i="2"/>
  <c r="M1147" i="2"/>
  <c r="M1148" i="2"/>
  <c r="M1149" i="2"/>
  <c r="M1150" i="2"/>
  <c r="M1151" i="2"/>
  <c r="M1152" i="2"/>
  <c r="M1153" i="2"/>
  <c r="M1154" i="2"/>
  <c r="M1155" i="2"/>
  <c r="M1156" i="2"/>
  <c r="M1157" i="2"/>
  <c r="M1158" i="2"/>
  <c r="M1159" i="2"/>
  <c r="M1160" i="2"/>
  <c r="M1161" i="2"/>
  <c r="M1162" i="2"/>
  <c r="M1163" i="2"/>
  <c r="M1164" i="2"/>
  <c r="M1165" i="2"/>
  <c r="M1166" i="2"/>
  <c r="M1167" i="2"/>
  <c r="M1168" i="2"/>
  <c r="M1169" i="2"/>
  <c r="M1170" i="2"/>
  <c r="M1171" i="2"/>
  <c r="M1172" i="2"/>
  <c r="M1173" i="2"/>
  <c r="M1174" i="2"/>
  <c r="M1175" i="2"/>
  <c r="M1176" i="2"/>
  <c r="M1177" i="2"/>
  <c r="M1178" i="2"/>
  <c r="M1179" i="2"/>
  <c r="M1180" i="2"/>
  <c r="M1181" i="2"/>
  <c r="M1182" i="2"/>
  <c r="M1183" i="2"/>
  <c r="M1184" i="2"/>
  <c r="M1185" i="2"/>
  <c r="M1186" i="2"/>
  <c r="M1187" i="2"/>
  <c r="M1188" i="2"/>
  <c r="M1189" i="2"/>
  <c r="M1190" i="2"/>
  <c r="M1191" i="2"/>
  <c r="M1192" i="2"/>
  <c r="M1193" i="2"/>
  <c r="M1194" i="2"/>
  <c r="M1195" i="2"/>
  <c r="M1196" i="2"/>
  <c r="M1197" i="2"/>
  <c r="M1198" i="2"/>
  <c r="M1199" i="2"/>
  <c r="M1200" i="2"/>
  <c r="M1201" i="2"/>
  <c r="M1202" i="2"/>
  <c r="M1203" i="2"/>
  <c r="M1204" i="2"/>
  <c r="M1205" i="2"/>
  <c r="M1206" i="2"/>
  <c r="M1207" i="2"/>
  <c r="M1208" i="2"/>
  <c r="M1209" i="2"/>
  <c r="M1210" i="2"/>
  <c r="M1211" i="2"/>
  <c r="M1212" i="2"/>
  <c r="M1213" i="2"/>
  <c r="M1214" i="2"/>
  <c r="M1215" i="2"/>
  <c r="M1216" i="2"/>
  <c r="M1217" i="2"/>
  <c r="M1218" i="2"/>
  <c r="M1219" i="2"/>
  <c r="M1220" i="2"/>
  <c r="M1221" i="2"/>
  <c r="M1222" i="2"/>
  <c r="M1223" i="2"/>
  <c r="M1224" i="2"/>
  <c r="M1225" i="2"/>
  <c r="M1226" i="2"/>
  <c r="M1227" i="2"/>
  <c r="M1228" i="2"/>
  <c r="M1229" i="2"/>
  <c r="M1230" i="2"/>
  <c r="M1231" i="2"/>
  <c r="M1232" i="2"/>
  <c r="M1233" i="2"/>
  <c r="M1234" i="2"/>
  <c r="M1235" i="2"/>
  <c r="M1236" i="2"/>
  <c r="M1237" i="2"/>
  <c r="M1238" i="2"/>
  <c r="M1239" i="2"/>
  <c r="M1240" i="2"/>
  <c r="M1241" i="2"/>
  <c r="M1242" i="2"/>
  <c r="M1243" i="2"/>
  <c r="M1244" i="2"/>
  <c r="M1245" i="2"/>
  <c r="M1246" i="2"/>
  <c r="M1247" i="2"/>
  <c r="M1248" i="2"/>
  <c r="M1249" i="2"/>
  <c r="M1250" i="2"/>
  <c r="M1251" i="2"/>
  <c r="M1252" i="2"/>
  <c r="M1253" i="2"/>
  <c r="M1254" i="2"/>
  <c r="M1255" i="2"/>
  <c r="M1256" i="2"/>
  <c r="M1257" i="2"/>
  <c r="M1258" i="2"/>
  <c r="M1259" i="2"/>
  <c r="M1260" i="2"/>
  <c r="M1261" i="2"/>
  <c r="M1262" i="2"/>
  <c r="M1263" i="2"/>
  <c r="M1264" i="2"/>
  <c r="M1265" i="2"/>
  <c r="M1266" i="2"/>
  <c r="M1267" i="2"/>
  <c r="M1268" i="2"/>
  <c r="M1269" i="2"/>
  <c r="M1270" i="2"/>
  <c r="M1271" i="2"/>
  <c r="M1272" i="2"/>
  <c r="M1273" i="2"/>
  <c r="M1274" i="2"/>
  <c r="M1275" i="2"/>
  <c r="M1276" i="2"/>
  <c r="M1277" i="2"/>
  <c r="M1278" i="2"/>
  <c r="M1279" i="2"/>
  <c r="M1280" i="2"/>
  <c r="M1281" i="2"/>
  <c r="M1282" i="2"/>
  <c r="M1283" i="2"/>
  <c r="M1284" i="2"/>
  <c r="M1285" i="2"/>
  <c r="M1286" i="2"/>
  <c r="M1287" i="2"/>
  <c r="M1288" i="2"/>
  <c r="M1289" i="2"/>
  <c r="M1290" i="2"/>
  <c r="M1291" i="2"/>
  <c r="M1292" i="2"/>
  <c r="M1293" i="2"/>
  <c r="M1294" i="2"/>
  <c r="M1295" i="2"/>
  <c r="M1296" i="2"/>
  <c r="M1297" i="2"/>
  <c r="M1298" i="2"/>
  <c r="M1299" i="2"/>
  <c r="M1300" i="2"/>
  <c r="M1301" i="2"/>
  <c r="M1302" i="2"/>
  <c r="M1303" i="2"/>
  <c r="M1304" i="2"/>
  <c r="M1305" i="2"/>
  <c r="M1306" i="2"/>
  <c r="M1307" i="2"/>
  <c r="M1308" i="2"/>
  <c r="M1309" i="2"/>
  <c r="M1310" i="2"/>
  <c r="M1311" i="2"/>
  <c r="M1312" i="2"/>
  <c r="M1313" i="2"/>
  <c r="M1314" i="2"/>
  <c r="M1315" i="2"/>
  <c r="M1316" i="2"/>
  <c r="M1317" i="2"/>
  <c r="M1318" i="2"/>
  <c r="M1319" i="2"/>
  <c r="M1320" i="2"/>
  <c r="M1321" i="2"/>
  <c r="M1322" i="2"/>
  <c r="M1323" i="2"/>
  <c r="M1324" i="2"/>
  <c r="M1325" i="2"/>
  <c r="M1326" i="2"/>
  <c r="M1327" i="2"/>
  <c r="M1328" i="2"/>
  <c r="M1329" i="2"/>
  <c r="M1330" i="2"/>
  <c r="M1331" i="2"/>
  <c r="M1332" i="2"/>
  <c r="M1333" i="2"/>
  <c r="M1334" i="2"/>
  <c r="M1335" i="2"/>
  <c r="M1336" i="2"/>
  <c r="M1337" i="2"/>
  <c r="M1338" i="2"/>
  <c r="M1339" i="2"/>
  <c r="M1340" i="2"/>
  <c r="M1341" i="2"/>
  <c r="M1342" i="2"/>
  <c r="M1343" i="2"/>
  <c r="M1344" i="2"/>
  <c r="M1345" i="2"/>
  <c r="M1346" i="2"/>
  <c r="M1347" i="2"/>
  <c r="M1348" i="2"/>
  <c r="M1349" i="2"/>
  <c r="M1350" i="2"/>
  <c r="M1351" i="2"/>
  <c r="M1352" i="2"/>
  <c r="M1353" i="2"/>
  <c r="M1354" i="2"/>
  <c r="M1355" i="2"/>
  <c r="M1356" i="2"/>
  <c r="M1357" i="2"/>
  <c r="M1358" i="2"/>
  <c r="M1359" i="2"/>
  <c r="M1360" i="2"/>
  <c r="M1361" i="2"/>
  <c r="M1362" i="2"/>
  <c r="M1363" i="2"/>
  <c r="M1364" i="2"/>
  <c r="M1365" i="2"/>
  <c r="M1366" i="2"/>
  <c r="M1367" i="2"/>
  <c r="M1368" i="2"/>
  <c r="M1369" i="2"/>
  <c r="M1370" i="2"/>
  <c r="M1371" i="2"/>
  <c r="M1372" i="2"/>
  <c r="M1373" i="2"/>
  <c r="M1374" i="2"/>
  <c r="M1375" i="2"/>
  <c r="M1376" i="2"/>
  <c r="M1377" i="2"/>
  <c r="M1378" i="2"/>
  <c r="M1379" i="2"/>
  <c r="M1380" i="2"/>
  <c r="M1381" i="2"/>
  <c r="M1382" i="2"/>
  <c r="M1383" i="2"/>
  <c r="M2" i="2"/>
  <c r="H5" i="1" l="1"/>
  <c r="H9" i="1"/>
  <c r="H4" i="1"/>
  <c r="H6" i="1"/>
  <c r="H10" i="1"/>
  <c r="H12" i="1"/>
  <c r="H7" i="1"/>
  <c r="H11" i="1"/>
  <c r="H8" i="1"/>
  <c r="I13" i="1"/>
  <c r="C12" i="1"/>
  <c r="C11" i="1"/>
  <c r="C10" i="1"/>
  <c r="C9" i="1"/>
  <c r="C8" i="1"/>
  <c r="C7" i="1"/>
  <c r="C6" i="1"/>
  <c r="C5" i="1"/>
  <c r="C4" i="1"/>
  <c r="H13" i="1" l="1"/>
  <c r="C13" i="1"/>
</calcChain>
</file>

<file path=xl/sharedStrings.xml><?xml version="1.0" encoding="utf-8"?>
<sst xmlns="http://schemas.openxmlformats.org/spreadsheetml/2006/main" count="1419" uniqueCount="96">
  <si>
    <t>Mois</t>
  </si>
  <si>
    <t>Les XX heures avant le Lever du soleil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</si>
  <si>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</si>
  <si>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</si>
  <si>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</si>
  <si>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</si>
  <si>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</si>
  <si>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</si>
  <si>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</si>
  <si>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</si>
  <si>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</si>
  <si>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Annee</t>
  </si>
  <si>
    <t>Jour</t>
  </si>
  <si>
    <t>Heure</t>
  </si>
  <si>
    <t>Minute</t>
  </si>
  <si>
    <t>Seconde</t>
  </si>
  <si>
    <t>Date</t>
  </si>
  <si>
    <t>Temps</t>
  </si>
  <si>
    <t>Date_nuit</t>
  </si>
  <si>
    <t>Heure coucher</t>
  </si>
  <si>
    <t>Heure lever</t>
  </si>
  <si>
    <t>20</t>
  </si>
  <si>
    <t>19</t>
  </si>
  <si>
    <t>52</t>
  </si>
  <si>
    <t>46</t>
  </si>
  <si>
    <t>30</t>
  </si>
  <si>
    <t>33</t>
  </si>
  <si>
    <t>22</t>
  </si>
  <si>
    <t>14</t>
  </si>
  <si>
    <t>15</t>
  </si>
  <si>
    <t>40</t>
  </si>
  <si>
    <t>12</t>
  </si>
  <si>
    <t>11</t>
  </si>
  <si>
    <t>49</t>
  </si>
  <si>
    <t>56</t>
  </si>
  <si>
    <t>53</t>
  </si>
  <si>
    <t>08</t>
  </si>
  <si>
    <t>01</t>
  </si>
  <si>
    <t>41</t>
  </si>
  <si>
    <t>50</t>
  </si>
  <si>
    <t>57</t>
  </si>
  <si>
    <t>24</t>
  </si>
  <si>
    <t>29</t>
  </si>
  <si>
    <t>28</t>
  </si>
  <si>
    <t>45</t>
  </si>
  <si>
    <t>31</t>
  </si>
  <si>
    <t>34</t>
  </si>
  <si>
    <t>23</t>
  </si>
  <si>
    <t>09</t>
  </si>
  <si>
    <t>16</t>
  </si>
  <si>
    <t>48</t>
  </si>
  <si>
    <t>55</t>
  </si>
  <si>
    <t>18</t>
  </si>
  <si>
    <t>04</t>
  </si>
  <si>
    <t>05</t>
  </si>
  <si>
    <t>35</t>
  </si>
  <si>
    <t>13</t>
  </si>
  <si>
    <t>42</t>
  </si>
  <si>
    <t>02</t>
  </si>
  <si>
    <t>10</t>
  </si>
  <si>
    <t>03</t>
  </si>
  <si>
    <t>47</t>
  </si>
  <si>
    <t>36</t>
  </si>
  <si>
    <t>59</t>
  </si>
  <si>
    <t>25</t>
  </si>
  <si>
    <t>37</t>
  </si>
  <si>
    <t>17</t>
  </si>
  <si>
    <t>51</t>
  </si>
  <si>
    <t>07</t>
  </si>
  <si>
    <t>54</t>
  </si>
  <si>
    <t>39</t>
  </si>
  <si>
    <t>00</t>
  </si>
  <si>
    <t>38</t>
  </si>
  <si>
    <t>32</t>
  </si>
  <si>
    <t>26</t>
  </si>
  <si>
    <t>58</t>
  </si>
  <si>
    <t>21</t>
  </si>
  <si>
    <t>44</t>
  </si>
  <si>
    <t>43</t>
  </si>
  <si>
    <t>06</t>
  </si>
  <si>
    <t>27</t>
  </si>
  <si>
    <t>X</t>
  </si>
  <si>
    <t>Y</t>
  </si>
  <si>
    <t>temps avant lever</t>
  </si>
  <si>
    <t>temps écoulé après coucher</t>
  </si>
  <si>
    <t>Nbr de données / mois</t>
  </si>
  <si>
    <t>X inférieur à</t>
  </si>
  <si>
    <t>Total</t>
  </si>
  <si>
    <t>Critères</t>
  </si>
  <si>
    <t>Nbr de données / mois sans critères lever soleil</t>
  </si>
  <si>
    <t>Nbr de données / mois avec Critère lever soleil</t>
  </si>
  <si>
    <t>Les XX  heures après le Coucher du soleil</t>
  </si>
  <si>
    <t>Y supérieur à</t>
  </si>
  <si>
    <t>SOMMEPROD</t>
  </si>
  <si>
    <t>temps critère lever en fonction de l'heure de coucher</t>
  </si>
  <si>
    <t>O&gt;=P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</si>
</sst>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9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215868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 diagonalUp="1">
      <left/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5">
    <xf numFmtId="0" fontId="0" fillId="0" borderId="0" xfId="0"/>
    <xf numFmtId="0" fontId="5" fillId="0" borderId="7" xfId="0" applyFont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0" fillId="0" borderId="0" xfId="0" applyNumberFormat="1" applyAlignment="1">
      <alignment vertical="top" wrapText="1"/>
    </xf>
    <xf numFmtId="164" fontId="4" fillId="0" borderId="2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14" fontId="0" fillId="0" borderId="0" xfId="0" applyNumberFormat="1"/>
    <xf numFmtId="164" fontId="0" fillId="0" borderId="0" xfId="0" applyNumberFormat="1"/>
    <xf numFmtId="164" fontId="0" fillId="9" borderId="10" xfId="0" applyNumberFormat="1" applyFill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2" fillId="6" borderId="11" xfId="0" applyFont="1" applyFill="1" applyBorder="1" applyAlignment="1">
      <alignment horizontal="center" vertical="center"/>
    </xf>
    <xf numFmtId="0" fontId="2" fillId="8" borderId="11" xfId="0" applyNumberFormat="1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164" fontId="7" fillId="8" borderId="11" xfId="0" applyNumberFormat="1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1" fillId="2" borderId="3" xfId="1" applyBorder="1" applyAlignment="1">
      <alignment horizontal="center"/>
    </xf>
    <xf numFmtId="0" fontId="1" fillId="2" borderId="5" xfId="1" applyBorder="1" applyAlignment="1">
      <alignment horizont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/>
    </xf>
  </cellXfs>
  <cellStyles count="2">
    <cellStyle name="Neutre" xfId="1" builtinId="28"/>
    <cellStyle name="Normal" xfId="0" builtinId="0"/>
  </cellStyles>
  <dxfs count="13">
    <dxf>
      <numFmt numFmtId="164" formatCode="[$-F400]h:mm:ss\ AM/PM"/>
    </dxf>
    <dxf>
      <numFmt numFmtId="164" formatCode="[$-F400]h:mm:ss\ AM/PM"/>
    </dxf>
    <dxf>
      <numFmt numFmtId="164" formatCode="[$-F400]h:mm:ss\ AM/PM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400]h:mm:ss\ AM/PM"/>
    </dxf>
    <dxf>
      <numFmt numFmtId="164" formatCode="[$-F400]h:mm:ss\ AM/PM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400]h:mm:ss\ AM/PM"/>
    </dxf>
    <dxf>
      <numFmt numFmtId="19" formatCode="dd/mm/yyyy"/>
    </dxf>
    <dxf>
      <numFmt numFmtId="164" formatCode="[$-F400]h:mm:ss\ AM/PM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Q1383" totalsRowShown="0" headerRowDxfId="12" headerRowBorderDxfId="11" tableBorderDxfId="10">
  <autoFilter ref="A1:Q1383"/>
  <tableColumns count="17">
    <tableColumn id="1" name="Annee"/>
    <tableColumn id="2" name="Mois"/>
    <tableColumn id="3" name="Jour"/>
    <tableColumn id="4" name="Heure"/>
    <tableColumn id="5" name="Minute"/>
    <tableColumn id="6" name="Seconde" dataDxfId="9"/>
    <tableColumn id="7" name="Date" dataDxfId="8"/>
    <tableColumn id="8" name="Temps" dataDxfId="7"/>
    <tableColumn id="9" name="Date_nuit" dataDxfId="6"/>
    <tableColumn id="10" name="X"/>
    <tableColumn id="11" name="Y"/>
    <tableColumn id="12" name="Heure coucher" dataDxfId="5"/>
    <tableColumn id="13" name="temps écoulé après coucher" dataDxfId="4">
      <calculatedColumnFormula>MOD(Tableau1[[#This Row],[Temps]]-Tableau1[[#This Row],[Heure coucher]],1)</calculatedColumnFormula>
    </tableColumn>
    <tableColumn id="14" name="Heure lever" dataDxfId="3"/>
    <tableColumn id="15" name="temps avant lever" dataDxfId="2">
      <calculatedColumnFormula>1-Tableau1[[#This Row],[Temps]]+Tableau1[[#This Row],[Heure lever]]</calculatedColumnFormula>
    </tableColumn>
    <tableColumn id="16" name="temps critère lever en fonction de l'heure de coucher" dataDxfId="1">
      <calculatedColumnFormula>1-Tableau1[[#This Row],[Heure coucher]]+Tableau1[[#This Row],[Heure lever]]-VLOOKUP(CHOOSE(Tableau1[[#This Row],[Mois]],"Janvier","Février","Mars","Avril","Mais","Juin","Juillet","Août","Septembre","Octobre","Novembre","Décembre"),Synthèse!$B$4:$E$12,4,FALSE)</calculatedColumnFormula>
    </tableColumn>
    <tableColumn id="17" name="O&gt;=P" dataDxfId="0">
      <calculatedColumnFormula>IFERROR(Tableau1[[#This Row],[temps avant lever]]&gt;=Tableau1[[#This Row],[temps critère lever en fonction de l''heure de coucher]],0)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383"/>
  <sheetViews>
    <sheetView tabSelected="1" workbookViewId="0">
      <selection activeCell="P1" sqref="P1"/>
    </sheetView>
    <sheetView topLeftCell="K1" workbookViewId="1">
      <selection activeCell="Q3" sqref="Q3"/>
    </sheetView>
  </sheetViews>
  <sheetFormatPr baseColWidth="10" defaultRowHeight="14.5" x14ac:dyDescent="0.35"/>
  <cols>
    <col min="6" max="6" width="11.453125" style="16"/>
    <col min="8" max="8" width="9.7265625" customWidth="1"/>
    <col min="9" max="9" width="14.26953125" bestFit="1" customWidth="1"/>
    <col min="10" max="10" width="13.26953125" bestFit="1" customWidth="1"/>
    <col min="11" max="11" width="14.1796875" bestFit="1" customWidth="1"/>
    <col min="12" max="12" width="19.81640625" bestFit="1" customWidth="1"/>
    <col min="13" max="13" width="33.26953125" bestFit="1" customWidth="1"/>
    <col min="14" max="14" width="16.81640625" bestFit="1" customWidth="1"/>
    <col min="15" max="15" width="23.26953125" bestFit="1" customWidth="1"/>
    <col min="16" max="16" width="46.7265625" customWidth="1"/>
  </cols>
  <sheetData>
    <row r="1" spans="1:17" ht="15.5" x14ac:dyDescent="0.35">
      <c r="A1" s="17" t="s">
        <v>11</v>
      </c>
      <c r="B1" s="17" t="s">
        <v>0</v>
      </c>
      <c r="C1" s="17" t="s">
        <v>12</v>
      </c>
      <c r="D1" s="17" t="s">
        <v>13</v>
      </c>
      <c r="E1" s="17" t="s">
        <v>14</v>
      </c>
      <c r="F1" s="18" t="s">
        <v>15</v>
      </c>
      <c r="G1" s="19" t="s">
        <v>16</v>
      </c>
      <c r="H1" s="20" t="s">
        <v>17</v>
      </c>
      <c r="I1" s="19" t="s">
        <v>18</v>
      </c>
      <c r="J1" s="21" t="s">
        <v>81</v>
      </c>
      <c r="K1" s="21" t="s">
        <v>82</v>
      </c>
      <c r="L1" s="20" t="s">
        <v>19</v>
      </c>
      <c r="M1" s="22" t="s">
        <v>84</v>
      </c>
      <c r="N1" s="20" t="s">
        <v>20</v>
      </c>
      <c r="O1" s="22" t="s">
        <v>83</v>
      </c>
      <c r="P1" s="22" t="s">
        <v>94</v>
      </c>
      <c r="Q1" s="34" t="s">
        <v>95</v>
      </c>
    </row>
    <row r="2" spans="1:17" x14ac:dyDescent="0.35">
      <c r="A2">
        <v>2017</v>
      </c>
      <c r="B2">
        <v>8</v>
      </c>
      <c r="C2">
        <v>9</v>
      </c>
      <c r="D2">
        <v>20</v>
      </c>
      <c r="E2">
        <v>2</v>
      </c>
      <c r="F2" s="16" t="s">
        <v>53</v>
      </c>
      <c r="G2" s="10">
        <v>42956</v>
      </c>
      <c r="H2" s="11">
        <v>0.83476851851851841</v>
      </c>
      <c r="I2" s="10">
        <v>42956</v>
      </c>
      <c r="J2">
        <v>5.71000003814697</v>
      </c>
      <c r="K2">
        <v>13.7299995422363</v>
      </c>
      <c r="L2" s="11">
        <v>0.80555555555555547</v>
      </c>
      <c r="M2" s="12">
        <f>MOD(Tableau1[[#This Row],[Temps]]-Tableau1[[#This Row],[Heure coucher]],1)</f>
        <v>2.9212962962962941E-2</v>
      </c>
      <c r="N2" s="11">
        <v>0.20208333333333331</v>
      </c>
      <c r="O2" s="12">
        <f>1-Tableau1[[#This Row],[Temps]]+Tableau1[[#This Row],[Heure lever]]</f>
        <v>0.36731481481481487</v>
      </c>
      <c r="P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0.27152777777777781</v>
      </c>
      <c r="Q2" s="11" t="b">
        <f>IFERROR(Tableau1[[#This Row],[temps avant lever]]&gt;=Tableau1[[#This Row],[temps critère lever en fonction de l''heure de coucher]],0)</f>
        <v>1</v>
      </c>
    </row>
    <row r="3" spans="1:17" x14ac:dyDescent="0.35">
      <c r="A3">
        <v>2017</v>
      </c>
      <c r="B3">
        <v>8</v>
      </c>
      <c r="C3">
        <v>12</v>
      </c>
      <c r="D3">
        <v>20</v>
      </c>
      <c r="E3">
        <v>21</v>
      </c>
      <c r="F3" s="16" t="s">
        <v>46</v>
      </c>
      <c r="G3" s="10">
        <v>42959</v>
      </c>
      <c r="H3" s="11">
        <v>0.84831018518518519</v>
      </c>
      <c r="I3" s="10">
        <v>42959</v>
      </c>
      <c r="J3">
        <v>4.8000001907348597</v>
      </c>
      <c r="K3">
        <v>17.299999237060501</v>
      </c>
      <c r="L3" s="11">
        <v>0.80208333333333337</v>
      </c>
      <c r="M3" s="12">
        <f>MOD(Tableau1[[#This Row],[Temps]]-Tableau1[[#This Row],[Heure coucher]],1)</f>
        <v>4.6226851851851825E-2</v>
      </c>
      <c r="N3" s="11">
        <v>0.20486111111111113</v>
      </c>
      <c r="O3" s="12">
        <f>1-Tableau1[[#This Row],[Temps]]+Tableau1[[#This Row],[Heure lever]]</f>
        <v>0.35655092592592597</v>
      </c>
      <c r="P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0.27777777777777779</v>
      </c>
      <c r="Q3" s="11" t="b">
        <f>IFERROR(Tableau1[[#This Row],[temps avant lever]]&gt;=Tableau1[[#This Row],[temps critère lever en fonction de l''heure de coucher]],0)</f>
        <v>1</v>
      </c>
    </row>
    <row r="4" spans="1:17" x14ac:dyDescent="0.35">
      <c r="A4">
        <v>2017</v>
      </c>
      <c r="B4">
        <v>8</v>
      </c>
      <c r="C4">
        <v>13</v>
      </c>
      <c r="D4">
        <v>3</v>
      </c>
      <c r="E4">
        <v>51</v>
      </c>
      <c r="F4" s="16" t="s">
        <v>55</v>
      </c>
      <c r="G4" s="10">
        <v>42960</v>
      </c>
      <c r="H4" s="11">
        <v>0.16082175925925926</v>
      </c>
      <c r="I4" s="10">
        <v>42959</v>
      </c>
      <c r="J4">
        <v>1.46000003814697</v>
      </c>
      <c r="K4">
        <v>16.399999618530298</v>
      </c>
      <c r="L4" s="11">
        <v>0.80208333333333337</v>
      </c>
      <c r="M4" s="12">
        <f>MOD(Tableau1[[#This Row],[Temps]]-Tableau1[[#This Row],[Heure coucher]],1)</f>
        <v>0.35873842592592586</v>
      </c>
      <c r="N4" s="11">
        <v>0.20486111111111113</v>
      </c>
      <c r="O4" s="12">
        <f>1-Tableau1[[#This Row],[Temps]]+Tableau1[[#This Row],[Heure lever]]</f>
        <v>1.0440393518518518</v>
      </c>
      <c r="P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0.27777777777777779</v>
      </c>
      <c r="Q4" s="11" t="b">
        <f>IFERROR(Tableau1[[#This Row],[temps avant lever]]&gt;=Tableau1[[#This Row],[temps critère lever en fonction de l''heure de coucher]],0)</f>
        <v>1</v>
      </c>
    </row>
    <row r="5" spans="1:17" x14ac:dyDescent="0.35">
      <c r="A5">
        <v>2017</v>
      </c>
      <c r="B5">
        <v>8</v>
      </c>
      <c r="C5">
        <v>13</v>
      </c>
      <c r="D5">
        <v>4</v>
      </c>
      <c r="E5">
        <v>15</v>
      </c>
      <c r="F5" s="16" t="s">
        <v>47</v>
      </c>
      <c r="G5" s="10">
        <v>42960</v>
      </c>
      <c r="H5" s="11">
        <v>0.17734953703703704</v>
      </c>
      <c r="I5" s="10">
        <v>42959</v>
      </c>
      <c r="J5">
        <v>9.9999997764825804E-3</v>
      </c>
      <c r="K5">
        <v>16.4899997711182</v>
      </c>
      <c r="L5" s="11">
        <v>0.80208333333333337</v>
      </c>
      <c r="M5" s="12">
        <f>MOD(Tableau1[[#This Row],[Temps]]-Tableau1[[#This Row],[Heure coucher]],1)</f>
        <v>0.37526620370370367</v>
      </c>
      <c r="N5" s="11">
        <v>0.20486111111111113</v>
      </c>
      <c r="O5" s="12">
        <f>1-Tableau1[[#This Row],[Temps]]+Tableau1[[#This Row],[Heure lever]]</f>
        <v>1.0275115740740741</v>
      </c>
      <c r="P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0.27777777777777779</v>
      </c>
      <c r="Q5" s="11" t="b">
        <f>IFERROR(Tableau1[[#This Row],[temps avant lever]]&gt;=Tableau1[[#This Row],[temps critère lever en fonction de l''heure de coucher]],0)</f>
        <v>1</v>
      </c>
    </row>
    <row r="6" spans="1:17" x14ac:dyDescent="0.35">
      <c r="A6">
        <v>2017</v>
      </c>
      <c r="B6">
        <v>8</v>
      </c>
      <c r="C6">
        <v>13</v>
      </c>
      <c r="D6">
        <v>19</v>
      </c>
      <c r="E6">
        <v>31</v>
      </c>
      <c r="F6" s="16" t="s">
        <v>38</v>
      </c>
      <c r="G6" s="10">
        <v>42960</v>
      </c>
      <c r="H6" s="11">
        <v>0.81366898148148159</v>
      </c>
      <c r="I6" s="10">
        <v>42960</v>
      </c>
      <c r="J6">
        <v>4.3200001716613796</v>
      </c>
      <c r="K6">
        <v>20.7299995422363</v>
      </c>
      <c r="L6" s="11">
        <v>0.80069444444444438</v>
      </c>
      <c r="M6" s="12">
        <f>MOD(Tableau1[[#This Row],[Temps]]-Tableau1[[#This Row],[Heure coucher]],1)</f>
        <v>1.2974537037037215E-2</v>
      </c>
      <c r="N6" s="11">
        <v>0.20555555555555557</v>
      </c>
      <c r="O6" s="12">
        <f>1-Tableau1[[#This Row],[Temps]]+Tableau1[[#This Row],[Heure lever]]</f>
        <v>0.39188657407407401</v>
      </c>
      <c r="P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0.27986111111111123</v>
      </c>
      <c r="Q6" s="11" t="b">
        <f>IFERROR(Tableau1[[#This Row],[temps avant lever]]&gt;=Tableau1[[#This Row],[temps critère lever en fonction de l''heure de coucher]],0)</f>
        <v>1</v>
      </c>
    </row>
    <row r="7" spans="1:17" x14ac:dyDescent="0.35">
      <c r="A7">
        <v>2017</v>
      </c>
      <c r="B7">
        <v>8</v>
      </c>
      <c r="C7">
        <v>13</v>
      </c>
      <c r="D7">
        <v>19</v>
      </c>
      <c r="E7">
        <v>57</v>
      </c>
      <c r="F7" s="16" t="s">
        <v>23</v>
      </c>
      <c r="G7" s="10">
        <v>42960</v>
      </c>
      <c r="H7" s="11">
        <v>0.83185185185185195</v>
      </c>
      <c r="I7" s="10">
        <v>42960</v>
      </c>
      <c r="J7">
        <v>5.4400000572204599</v>
      </c>
      <c r="K7">
        <v>19.610000610351602</v>
      </c>
      <c r="L7" s="11">
        <v>0.80069444444444438</v>
      </c>
      <c r="M7" s="12">
        <f>MOD(Tableau1[[#This Row],[Temps]]-Tableau1[[#This Row],[Heure coucher]],1)</f>
        <v>3.1157407407407578E-2</v>
      </c>
      <c r="N7" s="11">
        <v>0.20555555555555557</v>
      </c>
      <c r="O7" s="12">
        <f>1-Tableau1[[#This Row],[Temps]]+Tableau1[[#This Row],[Heure lever]]</f>
        <v>0.37370370370370365</v>
      </c>
      <c r="P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0.27986111111111123</v>
      </c>
      <c r="Q7" s="11" t="b">
        <f>IFERROR(Tableau1[[#This Row],[temps avant lever]]&gt;=Tableau1[[#This Row],[temps critère lever en fonction de l''heure de coucher]],0)</f>
        <v>1</v>
      </c>
    </row>
    <row r="8" spans="1:17" x14ac:dyDescent="0.35">
      <c r="A8">
        <v>2017</v>
      </c>
      <c r="B8">
        <v>8</v>
      </c>
      <c r="C8">
        <v>13</v>
      </c>
      <c r="D8">
        <v>20</v>
      </c>
      <c r="E8">
        <v>2</v>
      </c>
      <c r="F8" s="16" t="s">
        <v>72</v>
      </c>
      <c r="G8" s="10">
        <v>42960</v>
      </c>
      <c r="H8" s="11">
        <v>0.83516203703703706</v>
      </c>
      <c r="I8" s="10">
        <v>42960</v>
      </c>
      <c r="J8">
        <v>5.4400000572204599</v>
      </c>
      <c r="K8">
        <v>19.610000610351602</v>
      </c>
      <c r="L8" s="11">
        <v>0.80069444444444438</v>
      </c>
      <c r="M8" s="12">
        <f>MOD(Tableau1[[#This Row],[Temps]]-Tableau1[[#This Row],[Heure coucher]],1)</f>
        <v>3.4467592592592688E-2</v>
      </c>
      <c r="N8" s="11">
        <v>0.20555555555555557</v>
      </c>
      <c r="O8" s="12">
        <f>1-Tableau1[[#This Row],[Temps]]+Tableau1[[#This Row],[Heure lever]]</f>
        <v>0.37039351851851854</v>
      </c>
      <c r="P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0.27986111111111123</v>
      </c>
      <c r="Q8" s="11" t="b">
        <f>IFERROR(Tableau1[[#This Row],[temps avant lever]]&gt;=Tableau1[[#This Row],[temps critère lever en fonction de l''heure de coucher]],0)</f>
        <v>1</v>
      </c>
    </row>
    <row r="9" spans="1:17" x14ac:dyDescent="0.35">
      <c r="A9">
        <v>2017</v>
      </c>
      <c r="B9">
        <v>8</v>
      </c>
      <c r="C9">
        <v>13</v>
      </c>
      <c r="D9">
        <v>20</v>
      </c>
      <c r="E9">
        <v>5</v>
      </c>
      <c r="F9" s="16" t="s">
        <v>66</v>
      </c>
      <c r="G9" s="10">
        <v>42960</v>
      </c>
      <c r="H9" s="11">
        <v>0.8370023148148148</v>
      </c>
      <c r="I9" s="10">
        <v>42960</v>
      </c>
      <c r="J9">
        <v>5.4400000572204599</v>
      </c>
      <c r="K9">
        <v>19.610000610351602</v>
      </c>
      <c r="L9" s="11">
        <v>0.80069444444444438</v>
      </c>
      <c r="M9" s="12">
        <f>MOD(Tableau1[[#This Row],[Temps]]-Tableau1[[#This Row],[Heure coucher]],1)</f>
        <v>3.6307870370370421E-2</v>
      </c>
      <c r="N9" s="11">
        <v>0.20555555555555557</v>
      </c>
      <c r="O9" s="12">
        <f>1-Tableau1[[#This Row],[Temps]]+Tableau1[[#This Row],[Heure lever]]</f>
        <v>0.36855324074074081</v>
      </c>
      <c r="P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0.27986111111111123</v>
      </c>
      <c r="Q9" s="11" t="b">
        <f>IFERROR(Tableau1[[#This Row],[temps avant lever]]&gt;=Tableau1[[#This Row],[temps critère lever en fonction de l''heure de coucher]],0)</f>
        <v>1</v>
      </c>
    </row>
    <row r="10" spans="1:17" x14ac:dyDescent="0.35">
      <c r="A10">
        <v>2017</v>
      </c>
      <c r="B10">
        <v>8</v>
      </c>
      <c r="C10">
        <v>13</v>
      </c>
      <c r="D10">
        <v>20</v>
      </c>
      <c r="E10">
        <v>8</v>
      </c>
      <c r="F10" s="16" t="s">
        <v>73</v>
      </c>
      <c r="G10" s="10">
        <v>42960</v>
      </c>
      <c r="H10" s="11">
        <v>0.83925925925925926</v>
      </c>
      <c r="I10" s="10">
        <v>42960</v>
      </c>
      <c r="J10">
        <v>5.0300002098083496</v>
      </c>
      <c r="K10">
        <v>19.5200004577637</v>
      </c>
      <c r="L10" s="11">
        <v>0.80069444444444438</v>
      </c>
      <c r="M10" s="12">
        <f>MOD(Tableau1[[#This Row],[Temps]]-Tableau1[[#This Row],[Heure coucher]],1)</f>
        <v>3.8564814814814885E-2</v>
      </c>
      <c r="N10" s="11">
        <v>0.20555555555555557</v>
      </c>
      <c r="O10" s="12">
        <f>1-Tableau1[[#This Row],[Temps]]+Tableau1[[#This Row],[Heure lever]]</f>
        <v>0.36629629629629634</v>
      </c>
      <c r="P1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0.27986111111111123</v>
      </c>
      <c r="Q10" s="11" t="b">
        <f>IFERROR(Tableau1[[#This Row],[temps avant lever]]&gt;=Tableau1[[#This Row],[temps critère lever en fonction de l''heure de coucher]],0)</f>
        <v>1</v>
      </c>
    </row>
    <row r="11" spans="1:17" x14ac:dyDescent="0.35">
      <c r="A11">
        <v>2017</v>
      </c>
      <c r="B11">
        <v>8</v>
      </c>
      <c r="C11">
        <v>13</v>
      </c>
      <c r="D11">
        <v>20</v>
      </c>
      <c r="E11">
        <v>10</v>
      </c>
      <c r="F11" s="16" t="s">
        <v>49</v>
      </c>
      <c r="G11" s="10">
        <v>42960</v>
      </c>
      <c r="H11" s="11">
        <v>0.84046296296296286</v>
      </c>
      <c r="I11" s="10">
        <v>42960</v>
      </c>
      <c r="J11">
        <v>5.0300002098083496</v>
      </c>
      <c r="K11">
        <v>19.5200004577637</v>
      </c>
      <c r="L11" s="11">
        <v>0.80069444444444438</v>
      </c>
      <c r="M11" s="12">
        <f>MOD(Tableau1[[#This Row],[Temps]]-Tableau1[[#This Row],[Heure coucher]],1)</f>
        <v>3.9768518518518481E-2</v>
      </c>
      <c r="N11" s="11">
        <v>0.20555555555555557</v>
      </c>
      <c r="O11" s="12">
        <f>1-Tableau1[[#This Row],[Temps]]+Tableau1[[#This Row],[Heure lever]]</f>
        <v>0.36509259259259275</v>
      </c>
      <c r="P1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0.27986111111111123</v>
      </c>
      <c r="Q11" s="11" t="b">
        <f>IFERROR(Tableau1[[#This Row],[temps avant lever]]&gt;=Tableau1[[#This Row],[temps critère lever en fonction de l''heure de coucher]],0)</f>
        <v>1</v>
      </c>
    </row>
    <row r="12" spans="1:17" x14ac:dyDescent="0.35">
      <c r="A12">
        <v>2017</v>
      </c>
      <c r="B12">
        <v>8</v>
      </c>
      <c r="C12">
        <v>13</v>
      </c>
      <c r="D12">
        <v>20</v>
      </c>
      <c r="E12">
        <v>11</v>
      </c>
      <c r="F12" s="16" t="s">
        <v>39</v>
      </c>
      <c r="G12" s="10">
        <v>42960</v>
      </c>
      <c r="H12" s="11">
        <v>0.84155092592592595</v>
      </c>
      <c r="I12" s="10">
        <v>42960</v>
      </c>
      <c r="J12">
        <v>5.0300002098083496</v>
      </c>
      <c r="K12">
        <v>19.5200004577637</v>
      </c>
      <c r="L12" s="11">
        <v>0.80069444444444438</v>
      </c>
      <c r="M12" s="12">
        <f>MOD(Tableau1[[#This Row],[Temps]]-Tableau1[[#This Row],[Heure coucher]],1)</f>
        <v>4.0856481481481577E-2</v>
      </c>
      <c r="N12" s="11">
        <v>0.20555555555555557</v>
      </c>
      <c r="O12" s="12">
        <f>1-Tableau1[[#This Row],[Temps]]+Tableau1[[#This Row],[Heure lever]]</f>
        <v>0.36400462962962965</v>
      </c>
      <c r="P1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0.27986111111111123</v>
      </c>
      <c r="Q12" s="11" t="b">
        <f>IFERROR(Tableau1[[#This Row],[temps avant lever]]&gt;=Tableau1[[#This Row],[temps critère lever en fonction de l''heure de coucher]],0)</f>
        <v>1</v>
      </c>
    </row>
    <row r="13" spans="1:17" x14ac:dyDescent="0.35">
      <c r="A13">
        <v>2017</v>
      </c>
      <c r="B13">
        <v>8</v>
      </c>
      <c r="C13">
        <v>13</v>
      </c>
      <c r="D13">
        <v>20</v>
      </c>
      <c r="E13">
        <v>12</v>
      </c>
      <c r="F13" s="16" t="s">
        <v>74</v>
      </c>
      <c r="G13" s="10">
        <v>42960</v>
      </c>
      <c r="H13" s="11">
        <v>0.84196759259259257</v>
      </c>
      <c r="I13" s="10">
        <v>42960</v>
      </c>
      <c r="J13">
        <v>5.0300002098083496</v>
      </c>
      <c r="K13">
        <v>19.5200004577637</v>
      </c>
      <c r="L13" s="11">
        <v>0.80069444444444438</v>
      </c>
      <c r="M13" s="12">
        <f>MOD(Tableau1[[#This Row],[Temps]]-Tableau1[[#This Row],[Heure coucher]],1)</f>
        <v>4.1273148148148198E-2</v>
      </c>
      <c r="N13" s="11">
        <v>0.20555555555555557</v>
      </c>
      <c r="O13" s="12">
        <f>1-Tableau1[[#This Row],[Temps]]+Tableau1[[#This Row],[Heure lever]]</f>
        <v>0.36358796296296303</v>
      </c>
      <c r="P1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0.27986111111111123</v>
      </c>
      <c r="Q13" s="11" t="b">
        <f>IFERROR(Tableau1[[#This Row],[temps avant lever]]&gt;=Tableau1[[#This Row],[temps critère lever en fonction de l''heure de coucher]],0)</f>
        <v>1</v>
      </c>
    </row>
    <row r="14" spans="1:17" x14ac:dyDescent="0.35">
      <c r="A14">
        <v>2017</v>
      </c>
      <c r="B14">
        <v>8</v>
      </c>
      <c r="C14">
        <v>13</v>
      </c>
      <c r="D14">
        <v>20</v>
      </c>
      <c r="E14">
        <v>14</v>
      </c>
      <c r="F14" s="16" t="s">
        <v>59</v>
      </c>
      <c r="G14" s="10">
        <v>42960</v>
      </c>
      <c r="H14" s="11">
        <v>0.84317129629629628</v>
      </c>
      <c r="I14" s="10">
        <v>42960</v>
      </c>
      <c r="J14">
        <v>5.0300002098083496</v>
      </c>
      <c r="K14">
        <v>19.5200004577637</v>
      </c>
      <c r="L14" s="11">
        <v>0.80069444444444438</v>
      </c>
      <c r="M14" s="12">
        <f>MOD(Tableau1[[#This Row],[Temps]]-Tableau1[[#This Row],[Heure coucher]],1)</f>
        <v>4.2476851851851904E-2</v>
      </c>
      <c r="N14" s="11">
        <v>0.20555555555555557</v>
      </c>
      <c r="O14" s="12">
        <f>1-Tableau1[[#This Row],[Temps]]+Tableau1[[#This Row],[Heure lever]]</f>
        <v>0.36238425925925932</v>
      </c>
      <c r="P1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0.27986111111111123</v>
      </c>
      <c r="Q14" s="11" t="b">
        <f>IFERROR(Tableau1[[#This Row],[temps avant lever]]&gt;=Tableau1[[#This Row],[temps critère lever en fonction de l''heure de coucher]],0)</f>
        <v>1</v>
      </c>
    </row>
    <row r="15" spans="1:17" x14ac:dyDescent="0.35">
      <c r="A15">
        <v>2017</v>
      </c>
      <c r="B15">
        <v>8</v>
      </c>
      <c r="C15">
        <v>13</v>
      </c>
      <c r="D15">
        <v>20</v>
      </c>
      <c r="E15">
        <v>15</v>
      </c>
      <c r="F15" s="16" t="s">
        <v>51</v>
      </c>
      <c r="G15" s="10">
        <v>42960</v>
      </c>
      <c r="H15" s="11">
        <v>0.84438657407407414</v>
      </c>
      <c r="I15" s="10">
        <v>42960</v>
      </c>
      <c r="J15">
        <v>4.8899998664856001</v>
      </c>
      <c r="K15">
        <v>19.409999847412099</v>
      </c>
      <c r="L15" s="11">
        <v>0.80069444444444438</v>
      </c>
      <c r="M15" s="12">
        <f>MOD(Tableau1[[#This Row],[Temps]]-Tableau1[[#This Row],[Heure coucher]],1)</f>
        <v>4.3692129629629761E-2</v>
      </c>
      <c r="N15" s="11">
        <v>0.20555555555555557</v>
      </c>
      <c r="O15" s="12">
        <f>1-Tableau1[[#This Row],[Temps]]+Tableau1[[#This Row],[Heure lever]]</f>
        <v>0.36116898148148147</v>
      </c>
      <c r="P1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0.27986111111111123</v>
      </c>
      <c r="Q15" s="11" t="b">
        <f>IFERROR(Tableau1[[#This Row],[temps avant lever]]&gt;=Tableau1[[#This Row],[temps critère lever en fonction de l''heure de coucher]],0)</f>
        <v>1</v>
      </c>
    </row>
    <row r="16" spans="1:17" x14ac:dyDescent="0.35">
      <c r="A16">
        <v>2017</v>
      </c>
      <c r="B16">
        <v>8</v>
      </c>
      <c r="C16">
        <v>13</v>
      </c>
      <c r="D16">
        <v>20</v>
      </c>
      <c r="E16">
        <v>17</v>
      </c>
      <c r="F16" s="16" t="s">
        <v>54</v>
      </c>
      <c r="G16" s="10">
        <v>42960</v>
      </c>
      <c r="H16" s="11">
        <v>0.84519675925925919</v>
      </c>
      <c r="I16" s="10">
        <v>42960</v>
      </c>
      <c r="J16">
        <v>4.8899998664856001</v>
      </c>
      <c r="K16">
        <v>19.409999847412099</v>
      </c>
      <c r="L16" s="11">
        <v>0.80069444444444438</v>
      </c>
      <c r="M16" s="12">
        <f>MOD(Tableau1[[#This Row],[Temps]]-Tableau1[[#This Row],[Heure coucher]],1)</f>
        <v>4.4502314814814814E-2</v>
      </c>
      <c r="N16" s="11">
        <v>0.20555555555555557</v>
      </c>
      <c r="O16" s="12">
        <f>1-Tableau1[[#This Row],[Temps]]+Tableau1[[#This Row],[Heure lever]]</f>
        <v>0.36035879629629641</v>
      </c>
      <c r="P1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0.27986111111111123</v>
      </c>
      <c r="Q16" s="11" t="b">
        <f>IFERROR(Tableau1[[#This Row],[temps avant lever]]&gt;=Tableau1[[#This Row],[temps critère lever en fonction de l''heure de coucher]],0)</f>
        <v>1</v>
      </c>
    </row>
    <row r="17" spans="1:17" x14ac:dyDescent="0.35">
      <c r="A17">
        <v>2017</v>
      </c>
      <c r="B17">
        <v>8</v>
      </c>
      <c r="C17">
        <v>13</v>
      </c>
      <c r="D17">
        <v>20</v>
      </c>
      <c r="E17">
        <v>17</v>
      </c>
      <c r="F17" s="16" t="s">
        <v>31</v>
      </c>
      <c r="G17" s="10">
        <v>42960</v>
      </c>
      <c r="H17" s="11">
        <v>0.84527777777777768</v>
      </c>
      <c r="I17" s="10">
        <v>42960</v>
      </c>
      <c r="J17">
        <v>4.8899998664856001</v>
      </c>
      <c r="K17">
        <v>19.409999847412099</v>
      </c>
      <c r="L17" s="11">
        <v>0.80069444444444438</v>
      </c>
      <c r="M17" s="12">
        <f>MOD(Tableau1[[#This Row],[Temps]]-Tableau1[[#This Row],[Heure coucher]],1)</f>
        <v>4.4583333333333308E-2</v>
      </c>
      <c r="N17" s="11">
        <v>0.20555555555555557</v>
      </c>
      <c r="O17" s="12">
        <f>1-Tableau1[[#This Row],[Temps]]+Tableau1[[#This Row],[Heure lever]]</f>
        <v>0.36027777777777792</v>
      </c>
      <c r="P1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0.27986111111111123</v>
      </c>
      <c r="Q17" s="11" t="b">
        <f>IFERROR(Tableau1[[#This Row],[temps avant lever]]&gt;=Tableau1[[#This Row],[temps critère lever en fonction de l''heure de coucher]],0)</f>
        <v>1</v>
      </c>
    </row>
    <row r="18" spans="1:17" x14ac:dyDescent="0.35">
      <c r="A18">
        <v>2017</v>
      </c>
      <c r="B18">
        <v>8</v>
      </c>
      <c r="C18">
        <v>13</v>
      </c>
      <c r="D18">
        <v>20</v>
      </c>
      <c r="E18">
        <v>18</v>
      </c>
      <c r="F18" s="16" t="s">
        <v>36</v>
      </c>
      <c r="G18" s="10">
        <v>42960</v>
      </c>
      <c r="H18" s="11">
        <v>0.84592592592592597</v>
      </c>
      <c r="I18" s="10">
        <v>42960</v>
      </c>
      <c r="J18">
        <v>4.8899998664856001</v>
      </c>
      <c r="K18">
        <v>19.409999847412099</v>
      </c>
      <c r="L18" s="11">
        <v>0.80069444444444438</v>
      </c>
      <c r="M18" s="12">
        <f>MOD(Tableau1[[#This Row],[Temps]]-Tableau1[[#This Row],[Heure coucher]],1)</f>
        <v>4.5231481481481595E-2</v>
      </c>
      <c r="N18" s="11">
        <v>0.20555555555555557</v>
      </c>
      <c r="O18" s="12">
        <f>1-Tableau1[[#This Row],[Temps]]+Tableau1[[#This Row],[Heure lever]]</f>
        <v>0.35962962962962963</v>
      </c>
      <c r="P1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0.27986111111111123</v>
      </c>
      <c r="Q18" s="11" t="b">
        <f>IFERROR(Tableau1[[#This Row],[temps avant lever]]&gt;=Tableau1[[#This Row],[temps critère lever en fonction de l''heure de coucher]],0)</f>
        <v>1</v>
      </c>
    </row>
    <row r="19" spans="1:17" x14ac:dyDescent="0.35">
      <c r="A19">
        <v>2017</v>
      </c>
      <c r="B19">
        <v>8</v>
      </c>
      <c r="C19">
        <v>13</v>
      </c>
      <c r="D19">
        <v>20</v>
      </c>
      <c r="E19">
        <v>25</v>
      </c>
      <c r="F19" s="16" t="s">
        <v>64</v>
      </c>
      <c r="G19" s="10">
        <v>42960</v>
      </c>
      <c r="H19" s="11">
        <v>0.85098379629629628</v>
      </c>
      <c r="I19" s="10">
        <v>42960</v>
      </c>
      <c r="J19">
        <v>4.8899998664856001</v>
      </c>
      <c r="K19">
        <v>19.409999847412099</v>
      </c>
      <c r="L19" s="11">
        <v>0.80069444444444438</v>
      </c>
      <c r="M19" s="12">
        <f>MOD(Tableau1[[#This Row],[Temps]]-Tableau1[[#This Row],[Heure coucher]],1)</f>
        <v>5.0289351851851904E-2</v>
      </c>
      <c r="N19" s="11">
        <v>0.20555555555555557</v>
      </c>
      <c r="O19" s="12">
        <f>1-Tableau1[[#This Row],[Temps]]+Tableau1[[#This Row],[Heure lever]]</f>
        <v>0.35457175925925932</v>
      </c>
      <c r="P1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0.27986111111111123</v>
      </c>
      <c r="Q19" s="11" t="b">
        <f>IFERROR(Tableau1[[#This Row],[temps avant lever]]&gt;=Tableau1[[#This Row],[temps critère lever en fonction de l''heure de coucher]],0)</f>
        <v>1</v>
      </c>
    </row>
    <row r="20" spans="1:17" x14ac:dyDescent="0.35">
      <c r="A20">
        <v>2017</v>
      </c>
      <c r="B20">
        <v>8</v>
      </c>
      <c r="C20">
        <v>13</v>
      </c>
      <c r="D20">
        <v>20</v>
      </c>
      <c r="E20">
        <v>26</v>
      </c>
      <c r="F20" s="16" t="s">
        <v>72</v>
      </c>
      <c r="G20" s="10">
        <v>42960</v>
      </c>
      <c r="H20" s="11">
        <v>0.85182870370370367</v>
      </c>
      <c r="I20" s="10">
        <v>42960</v>
      </c>
      <c r="J20">
        <v>4.4499998092651403</v>
      </c>
      <c r="K20">
        <v>19.190000534057599</v>
      </c>
      <c r="L20" s="11">
        <v>0.80069444444444438</v>
      </c>
      <c r="M20" s="12">
        <f>MOD(Tableau1[[#This Row],[Temps]]-Tableau1[[#This Row],[Heure coucher]],1)</f>
        <v>5.1134259259259296E-2</v>
      </c>
      <c r="N20" s="11">
        <v>0.20555555555555557</v>
      </c>
      <c r="O20" s="12">
        <f>1-Tableau1[[#This Row],[Temps]]+Tableau1[[#This Row],[Heure lever]]</f>
        <v>0.35372685185185193</v>
      </c>
      <c r="P2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0.27986111111111123</v>
      </c>
      <c r="Q20" s="11" t="b">
        <f>IFERROR(Tableau1[[#This Row],[temps avant lever]]&gt;=Tableau1[[#This Row],[temps critère lever en fonction de l''heure de coucher]],0)</f>
        <v>1</v>
      </c>
    </row>
    <row r="21" spans="1:17" x14ac:dyDescent="0.35">
      <c r="A21">
        <v>2017</v>
      </c>
      <c r="B21">
        <v>8</v>
      </c>
      <c r="C21">
        <v>13</v>
      </c>
      <c r="D21">
        <v>20</v>
      </c>
      <c r="E21">
        <v>26</v>
      </c>
      <c r="F21" s="16" t="s">
        <v>34</v>
      </c>
      <c r="G21" s="10">
        <v>42960</v>
      </c>
      <c r="H21" s="11">
        <v>0.85203703703703704</v>
      </c>
      <c r="I21" s="10">
        <v>42960</v>
      </c>
      <c r="J21">
        <v>4.4499998092651403</v>
      </c>
      <c r="K21">
        <v>19.190000534057599</v>
      </c>
      <c r="L21" s="11">
        <v>0.80069444444444438</v>
      </c>
      <c r="M21" s="12">
        <f>MOD(Tableau1[[#This Row],[Temps]]-Tableau1[[#This Row],[Heure coucher]],1)</f>
        <v>5.1342592592592662E-2</v>
      </c>
      <c r="N21" s="11">
        <v>0.20555555555555557</v>
      </c>
      <c r="O21" s="12">
        <f>1-Tableau1[[#This Row],[Temps]]+Tableau1[[#This Row],[Heure lever]]</f>
        <v>0.35351851851851857</v>
      </c>
      <c r="P2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0.27986111111111123</v>
      </c>
      <c r="Q21" s="11" t="b">
        <f>IFERROR(Tableau1[[#This Row],[temps avant lever]]&gt;=Tableau1[[#This Row],[temps critère lever en fonction de l''heure de coucher]],0)</f>
        <v>1</v>
      </c>
    </row>
    <row r="22" spans="1:17" x14ac:dyDescent="0.35">
      <c r="A22">
        <v>2017</v>
      </c>
      <c r="B22">
        <v>8</v>
      </c>
      <c r="C22">
        <v>13</v>
      </c>
      <c r="D22">
        <v>20</v>
      </c>
      <c r="E22">
        <v>27</v>
      </c>
      <c r="F22" s="16" t="s">
        <v>28</v>
      </c>
      <c r="G22" s="10">
        <v>42960</v>
      </c>
      <c r="H22" s="11">
        <v>0.8522453703703704</v>
      </c>
      <c r="I22" s="10">
        <v>42960</v>
      </c>
      <c r="J22">
        <v>4.4499998092651403</v>
      </c>
      <c r="K22">
        <v>19.190000534057599</v>
      </c>
      <c r="L22" s="11">
        <v>0.80069444444444438</v>
      </c>
      <c r="M22" s="12">
        <f>MOD(Tableau1[[#This Row],[Temps]]-Tableau1[[#This Row],[Heure coucher]],1)</f>
        <v>5.1550925925926028E-2</v>
      </c>
      <c r="N22" s="11">
        <v>0.20555555555555557</v>
      </c>
      <c r="O22" s="12">
        <f>1-Tableau1[[#This Row],[Temps]]+Tableau1[[#This Row],[Heure lever]]</f>
        <v>0.3533101851851852</v>
      </c>
      <c r="P2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0.27986111111111123</v>
      </c>
      <c r="Q22" s="11" t="b">
        <f>IFERROR(Tableau1[[#This Row],[temps avant lever]]&gt;=Tableau1[[#This Row],[temps critère lever en fonction de l''heure de coucher]],0)</f>
        <v>1</v>
      </c>
    </row>
    <row r="23" spans="1:17" x14ac:dyDescent="0.35">
      <c r="A23">
        <v>2017</v>
      </c>
      <c r="B23">
        <v>8</v>
      </c>
      <c r="C23">
        <v>13</v>
      </c>
      <c r="D23">
        <v>20</v>
      </c>
      <c r="E23">
        <v>34</v>
      </c>
      <c r="F23" s="16" t="s">
        <v>39</v>
      </c>
      <c r="G23" s="10">
        <v>42960</v>
      </c>
      <c r="H23" s="11">
        <v>0.85752314814814812</v>
      </c>
      <c r="I23" s="10">
        <v>42960</v>
      </c>
      <c r="J23">
        <v>4.4499998092651403</v>
      </c>
      <c r="K23">
        <v>19.190000534057599</v>
      </c>
      <c r="L23" s="11">
        <v>0.80069444444444438</v>
      </c>
      <c r="M23" s="12">
        <f>MOD(Tableau1[[#This Row],[Temps]]-Tableau1[[#This Row],[Heure coucher]],1)</f>
        <v>5.6828703703703742E-2</v>
      </c>
      <c r="N23" s="11">
        <v>0.20555555555555557</v>
      </c>
      <c r="O23" s="12">
        <f>1-Tableau1[[#This Row],[Temps]]+Tableau1[[#This Row],[Heure lever]]</f>
        <v>0.34803240740740748</v>
      </c>
      <c r="P2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0.27986111111111123</v>
      </c>
      <c r="Q23" s="11" t="b">
        <f>IFERROR(Tableau1[[#This Row],[temps avant lever]]&gt;=Tableau1[[#This Row],[temps critère lever en fonction de l''heure de coucher]],0)</f>
        <v>1</v>
      </c>
    </row>
    <row r="24" spans="1:17" x14ac:dyDescent="0.35">
      <c r="A24">
        <v>2017</v>
      </c>
      <c r="B24">
        <v>8</v>
      </c>
      <c r="C24">
        <v>14</v>
      </c>
      <c r="D24">
        <v>1</v>
      </c>
      <c r="E24">
        <v>17</v>
      </c>
      <c r="F24" s="16" t="s">
        <v>59</v>
      </c>
      <c r="G24" s="10">
        <v>42961</v>
      </c>
      <c r="H24" s="11">
        <v>5.3587962962962969E-2</v>
      </c>
      <c r="I24" s="10">
        <v>42960</v>
      </c>
      <c r="J24">
        <v>4.5900001525878897</v>
      </c>
      <c r="K24">
        <v>15.329999923706101</v>
      </c>
      <c r="L24" s="11">
        <v>0.80069444444444438</v>
      </c>
      <c r="M24" s="12">
        <f>MOD(Tableau1[[#This Row],[Temps]]-Tableau1[[#This Row],[Heure coucher]],1)</f>
        <v>0.2528935185185186</v>
      </c>
      <c r="N24" s="11">
        <v>0.20555555555555557</v>
      </c>
      <c r="O24" s="12">
        <f>1-Tableau1[[#This Row],[Temps]]+Tableau1[[#This Row],[Heure lever]]</f>
        <v>1.1519675925925925</v>
      </c>
      <c r="P2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0.27986111111111123</v>
      </c>
      <c r="Q24" s="11" t="b">
        <f>IFERROR(Tableau1[[#This Row],[temps avant lever]]&gt;=Tableau1[[#This Row],[temps critère lever en fonction de l''heure de coucher]],0)</f>
        <v>1</v>
      </c>
    </row>
    <row r="25" spans="1:17" x14ac:dyDescent="0.35">
      <c r="A25">
        <v>2017</v>
      </c>
      <c r="B25">
        <v>8</v>
      </c>
      <c r="C25">
        <v>14</v>
      </c>
      <c r="D25">
        <v>19</v>
      </c>
      <c r="E25">
        <v>48</v>
      </c>
      <c r="F25" s="16" t="s">
        <v>50</v>
      </c>
      <c r="G25" s="10">
        <v>42961</v>
      </c>
      <c r="H25" s="11">
        <v>0.82555555555555549</v>
      </c>
      <c r="I25" s="10">
        <v>42961</v>
      </c>
      <c r="J25">
        <v>6.53999996185303</v>
      </c>
      <c r="K25">
        <v>25.870000839233398</v>
      </c>
      <c r="L25" s="11">
        <v>0.79999999999999993</v>
      </c>
      <c r="M25" s="12">
        <f>MOD(Tableau1[[#This Row],[Temps]]-Tableau1[[#This Row],[Heure coucher]],1)</f>
        <v>2.5555555555555554E-2</v>
      </c>
      <c r="N25" s="11">
        <v>0.20694444444444446</v>
      </c>
      <c r="O25" s="12">
        <f>1-Tableau1[[#This Row],[Temps]]+Tableau1[[#This Row],[Heure lever]]</f>
        <v>0.381388888888889</v>
      </c>
      <c r="P2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25" s="11" t="b">
        <f>IFERROR(Tableau1[[#This Row],[temps avant lever]]&gt;=Tableau1[[#This Row],[temps critère lever en fonction de l''heure de coucher]],0)</f>
        <v>1</v>
      </c>
    </row>
    <row r="26" spans="1:17" x14ac:dyDescent="0.35">
      <c r="A26">
        <v>2017</v>
      </c>
      <c r="B26">
        <v>8</v>
      </c>
      <c r="C26">
        <v>14</v>
      </c>
      <c r="D26">
        <v>19</v>
      </c>
      <c r="E26">
        <v>52</v>
      </c>
      <c r="F26" s="16" t="s">
        <v>66</v>
      </c>
      <c r="G26" s="10">
        <v>42961</v>
      </c>
      <c r="H26" s="11">
        <v>0.82797453703703694</v>
      </c>
      <c r="I26" s="10">
        <v>42961</v>
      </c>
      <c r="J26">
        <v>6.53999996185303</v>
      </c>
      <c r="K26">
        <v>25.870000839233398</v>
      </c>
      <c r="L26" s="11">
        <v>0.79999999999999993</v>
      </c>
      <c r="M26" s="12">
        <f>MOD(Tableau1[[#This Row],[Temps]]-Tableau1[[#This Row],[Heure coucher]],1)</f>
        <v>2.7974537037037006E-2</v>
      </c>
      <c r="N26" s="11">
        <v>0.20694444444444446</v>
      </c>
      <c r="O26" s="12">
        <f>1-Tableau1[[#This Row],[Temps]]+Tableau1[[#This Row],[Heure lever]]</f>
        <v>0.37896990740740755</v>
      </c>
      <c r="P2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26" s="11" t="b">
        <f>IFERROR(Tableau1[[#This Row],[temps avant lever]]&gt;=Tableau1[[#This Row],[temps critère lever en fonction de l''heure de coucher]],0)</f>
        <v>1</v>
      </c>
    </row>
    <row r="27" spans="1:17" x14ac:dyDescent="0.35">
      <c r="A27">
        <v>2017</v>
      </c>
      <c r="B27">
        <v>8</v>
      </c>
      <c r="C27">
        <v>14</v>
      </c>
      <c r="D27">
        <v>19</v>
      </c>
      <c r="E27">
        <v>52</v>
      </c>
      <c r="F27" s="16" t="s">
        <v>40</v>
      </c>
      <c r="G27" s="10">
        <v>42961</v>
      </c>
      <c r="H27" s="11">
        <v>0.82843750000000005</v>
      </c>
      <c r="I27" s="10">
        <v>42961</v>
      </c>
      <c r="J27">
        <v>6.53999996185303</v>
      </c>
      <c r="K27">
        <v>25.870000839233398</v>
      </c>
      <c r="L27" s="11">
        <v>0.79999999999999993</v>
      </c>
      <c r="M27" s="12">
        <f>MOD(Tableau1[[#This Row],[Temps]]-Tableau1[[#This Row],[Heure coucher]],1)</f>
        <v>2.8437500000000115E-2</v>
      </c>
      <c r="N27" s="11">
        <v>0.20694444444444446</v>
      </c>
      <c r="O27" s="12">
        <f>1-Tableau1[[#This Row],[Temps]]+Tableau1[[#This Row],[Heure lever]]</f>
        <v>0.37850694444444444</v>
      </c>
      <c r="P2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27" s="11" t="b">
        <f>IFERROR(Tableau1[[#This Row],[temps avant lever]]&gt;=Tableau1[[#This Row],[temps critère lever en fonction de l''heure de coucher]],0)</f>
        <v>1</v>
      </c>
    </row>
    <row r="28" spans="1:17" x14ac:dyDescent="0.35">
      <c r="A28">
        <v>2017</v>
      </c>
      <c r="B28">
        <v>8</v>
      </c>
      <c r="C28">
        <v>14</v>
      </c>
      <c r="D28">
        <v>19</v>
      </c>
      <c r="E28">
        <v>53</v>
      </c>
      <c r="F28" s="16" t="s">
        <v>36</v>
      </c>
      <c r="G28" s="10">
        <v>42961</v>
      </c>
      <c r="H28" s="11">
        <v>0.82856481481481481</v>
      </c>
      <c r="I28" s="10">
        <v>42961</v>
      </c>
      <c r="J28">
        <v>6.53999996185303</v>
      </c>
      <c r="K28">
        <v>25.870000839233398</v>
      </c>
      <c r="L28" s="11">
        <v>0.79999999999999993</v>
      </c>
      <c r="M28" s="12">
        <f>MOD(Tableau1[[#This Row],[Temps]]-Tableau1[[#This Row],[Heure coucher]],1)</f>
        <v>2.8564814814814876E-2</v>
      </c>
      <c r="N28" s="11">
        <v>0.20694444444444446</v>
      </c>
      <c r="O28" s="12">
        <f>1-Tableau1[[#This Row],[Temps]]+Tableau1[[#This Row],[Heure lever]]</f>
        <v>0.37837962962962968</v>
      </c>
      <c r="P2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28" s="11" t="b">
        <f>IFERROR(Tableau1[[#This Row],[temps avant lever]]&gt;=Tableau1[[#This Row],[temps critère lever en fonction de l''heure de coucher]],0)</f>
        <v>1</v>
      </c>
    </row>
    <row r="29" spans="1:17" x14ac:dyDescent="0.35">
      <c r="A29">
        <v>2017</v>
      </c>
      <c r="B29">
        <v>8</v>
      </c>
      <c r="C29">
        <v>14</v>
      </c>
      <c r="D29">
        <v>19</v>
      </c>
      <c r="E29">
        <v>54</v>
      </c>
      <c r="F29" s="16" t="s">
        <v>30</v>
      </c>
      <c r="G29" s="10">
        <v>42961</v>
      </c>
      <c r="H29" s="11">
        <v>0.82962962962962961</v>
      </c>
      <c r="I29" s="10">
        <v>42961</v>
      </c>
      <c r="J29">
        <v>6.53999996185303</v>
      </c>
      <c r="K29">
        <v>25.870000839233398</v>
      </c>
      <c r="L29" s="11">
        <v>0.79999999999999993</v>
      </c>
      <c r="M29" s="12">
        <f>MOD(Tableau1[[#This Row],[Temps]]-Tableau1[[#This Row],[Heure coucher]],1)</f>
        <v>2.9629629629629672E-2</v>
      </c>
      <c r="N29" s="11">
        <v>0.20694444444444446</v>
      </c>
      <c r="O29" s="12">
        <f>1-Tableau1[[#This Row],[Temps]]+Tableau1[[#This Row],[Heure lever]]</f>
        <v>0.37731481481481488</v>
      </c>
      <c r="P2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29" s="11" t="b">
        <f>IFERROR(Tableau1[[#This Row],[temps avant lever]]&gt;=Tableau1[[#This Row],[temps critère lever en fonction de l''heure de coucher]],0)</f>
        <v>1</v>
      </c>
    </row>
    <row r="30" spans="1:17" x14ac:dyDescent="0.35">
      <c r="A30">
        <v>2017</v>
      </c>
      <c r="B30">
        <v>8</v>
      </c>
      <c r="C30">
        <v>14</v>
      </c>
      <c r="D30">
        <v>19</v>
      </c>
      <c r="E30">
        <v>55</v>
      </c>
      <c r="F30" s="16" t="s">
        <v>51</v>
      </c>
      <c r="G30" s="10">
        <v>42961</v>
      </c>
      <c r="H30" s="11">
        <v>0.83049768518518519</v>
      </c>
      <c r="I30" s="10">
        <v>42961</v>
      </c>
      <c r="J30">
        <v>6.1799998283386204</v>
      </c>
      <c r="K30">
        <v>26.209999084472699</v>
      </c>
      <c r="L30" s="11">
        <v>0.79999999999999993</v>
      </c>
      <c r="M30" s="12">
        <f>MOD(Tableau1[[#This Row],[Temps]]-Tableau1[[#This Row],[Heure coucher]],1)</f>
        <v>3.0497685185185253E-2</v>
      </c>
      <c r="N30" s="11">
        <v>0.20694444444444446</v>
      </c>
      <c r="O30" s="12">
        <f>1-Tableau1[[#This Row],[Temps]]+Tableau1[[#This Row],[Heure lever]]</f>
        <v>0.3764467592592593</v>
      </c>
      <c r="P3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30" s="11" t="b">
        <f>IFERROR(Tableau1[[#This Row],[temps avant lever]]&gt;=Tableau1[[#This Row],[temps critère lever en fonction de l''heure de coucher]],0)</f>
        <v>1</v>
      </c>
    </row>
    <row r="31" spans="1:17" x14ac:dyDescent="0.35">
      <c r="A31">
        <v>2017</v>
      </c>
      <c r="B31">
        <v>8</v>
      </c>
      <c r="C31">
        <v>14</v>
      </c>
      <c r="D31">
        <v>19</v>
      </c>
      <c r="E31">
        <v>57</v>
      </c>
      <c r="F31" s="16" t="s">
        <v>57</v>
      </c>
      <c r="G31" s="10">
        <v>42961</v>
      </c>
      <c r="H31" s="11">
        <v>0.83173611111111112</v>
      </c>
      <c r="I31" s="10">
        <v>42961</v>
      </c>
      <c r="J31">
        <v>6.1799998283386204</v>
      </c>
      <c r="K31">
        <v>26.209999084472699</v>
      </c>
      <c r="L31" s="11">
        <v>0.79999999999999993</v>
      </c>
      <c r="M31" s="12">
        <f>MOD(Tableau1[[#This Row],[Temps]]-Tableau1[[#This Row],[Heure coucher]],1)</f>
        <v>3.1736111111111187E-2</v>
      </c>
      <c r="N31" s="11">
        <v>0.20694444444444446</v>
      </c>
      <c r="O31" s="12">
        <f>1-Tableau1[[#This Row],[Temps]]+Tableau1[[#This Row],[Heure lever]]</f>
        <v>0.37520833333333337</v>
      </c>
      <c r="P3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31" s="11" t="b">
        <f>IFERROR(Tableau1[[#This Row],[temps avant lever]]&gt;=Tableau1[[#This Row],[temps critère lever en fonction de l''heure de coucher]],0)</f>
        <v>1</v>
      </c>
    </row>
    <row r="32" spans="1:17" x14ac:dyDescent="0.35">
      <c r="A32">
        <v>2017</v>
      </c>
      <c r="B32">
        <v>8</v>
      </c>
      <c r="C32">
        <v>14</v>
      </c>
      <c r="D32">
        <v>19</v>
      </c>
      <c r="E32">
        <v>59</v>
      </c>
      <c r="F32" s="16" t="s">
        <v>62</v>
      </c>
      <c r="G32" s="10">
        <v>42961</v>
      </c>
      <c r="H32" s="11">
        <v>0.83305555555555555</v>
      </c>
      <c r="I32" s="10">
        <v>42961</v>
      </c>
      <c r="J32">
        <v>6.1799998283386204</v>
      </c>
      <c r="K32">
        <v>26.209999084472699</v>
      </c>
      <c r="L32" s="11">
        <v>0.79999999999999993</v>
      </c>
      <c r="M32" s="12">
        <f>MOD(Tableau1[[#This Row],[Temps]]-Tableau1[[#This Row],[Heure coucher]],1)</f>
        <v>3.3055555555555616E-2</v>
      </c>
      <c r="N32" s="11">
        <v>0.20694444444444446</v>
      </c>
      <c r="O32" s="12">
        <f>1-Tableau1[[#This Row],[Temps]]+Tableau1[[#This Row],[Heure lever]]</f>
        <v>0.37388888888888894</v>
      </c>
      <c r="P3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32" s="11" t="b">
        <f>IFERROR(Tableau1[[#This Row],[temps avant lever]]&gt;=Tableau1[[#This Row],[temps critère lever en fonction de l''heure de coucher]],0)</f>
        <v>1</v>
      </c>
    </row>
    <row r="33" spans="1:17" x14ac:dyDescent="0.35">
      <c r="A33">
        <v>2017</v>
      </c>
      <c r="B33">
        <v>8</v>
      </c>
      <c r="C33">
        <v>14</v>
      </c>
      <c r="D33">
        <v>20</v>
      </c>
      <c r="E33">
        <v>8</v>
      </c>
      <c r="F33" s="16" t="s">
        <v>73</v>
      </c>
      <c r="G33" s="10">
        <v>42961</v>
      </c>
      <c r="H33" s="11">
        <v>0.83925925925925926</v>
      </c>
      <c r="I33" s="10">
        <v>42961</v>
      </c>
      <c r="J33">
        <v>5.4099998474121103</v>
      </c>
      <c r="K33">
        <v>25.7399997711182</v>
      </c>
      <c r="L33" s="11">
        <v>0.79999999999999993</v>
      </c>
      <c r="M33" s="12">
        <f>MOD(Tableau1[[#This Row],[Temps]]-Tableau1[[#This Row],[Heure coucher]],1)</f>
        <v>3.9259259259259327E-2</v>
      </c>
      <c r="N33" s="11">
        <v>0.20694444444444446</v>
      </c>
      <c r="O33" s="12">
        <f>1-Tableau1[[#This Row],[Temps]]+Tableau1[[#This Row],[Heure lever]]</f>
        <v>0.36768518518518523</v>
      </c>
      <c r="P3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33" s="11" t="b">
        <f>IFERROR(Tableau1[[#This Row],[temps avant lever]]&gt;=Tableau1[[#This Row],[temps critère lever en fonction de l''heure de coucher]],0)</f>
        <v>1</v>
      </c>
    </row>
    <row r="34" spans="1:17" x14ac:dyDescent="0.35">
      <c r="A34">
        <v>2017</v>
      </c>
      <c r="B34">
        <v>8</v>
      </c>
      <c r="C34">
        <v>14</v>
      </c>
      <c r="D34">
        <v>20</v>
      </c>
      <c r="E34">
        <v>12</v>
      </c>
      <c r="F34" s="16" t="s">
        <v>33</v>
      </c>
      <c r="G34" s="10">
        <v>42961</v>
      </c>
      <c r="H34" s="11">
        <v>0.84223379629629624</v>
      </c>
      <c r="I34" s="10">
        <v>42961</v>
      </c>
      <c r="J34">
        <v>5.4099998474121103</v>
      </c>
      <c r="K34">
        <v>25.7399997711182</v>
      </c>
      <c r="L34" s="11">
        <v>0.79999999999999993</v>
      </c>
      <c r="M34" s="12">
        <f>MOD(Tableau1[[#This Row],[Temps]]-Tableau1[[#This Row],[Heure coucher]],1)</f>
        <v>4.2233796296296311E-2</v>
      </c>
      <c r="N34" s="11">
        <v>0.20694444444444446</v>
      </c>
      <c r="O34" s="12">
        <f>1-Tableau1[[#This Row],[Temps]]+Tableau1[[#This Row],[Heure lever]]</f>
        <v>0.36471064814814824</v>
      </c>
      <c r="P3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34" s="11" t="b">
        <f>IFERROR(Tableau1[[#This Row],[temps avant lever]]&gt;=Tableau1[[#This Row],[temps critère lever en fonction de l''heure de coucher]],0)</f>
        <v>1</v>
      </c>
    </row>
    <row r="35" spans="1:17" x14ac:dyDescent="0.35">
      <c r="A35">
        <v>2017</v>
      </c>
      <c r="B35">
        <v>8</v>
      </c>
      <c r="C35">
        <v>14</v>
      </c>
      <c r="D35">
        <v>20</v>
      </c>
      <c r="E35">
        <v>21</v>
      </c>
      <c r="F35" s="16" t="s">
        <v>49</v>
      </c>
      <c r="G35" s="10">
        <v>42961</v>
      </c>
      <c r="H35" s="11">
        <v>0.84810185185185183</v>
      </c>
      <c r="I35" s="10">
        <v>42961</v>
      </c>
      <c r="J35">
        <v>5.6500000953674299</v>
      </c>
      <c r="K35">
        <v>25.2299995422363</v>
      </c>
      <c r="L35" s="11">
        <v>0.79999999999999993</v>
      </c>
      <c r="M35" s="12">
        <f>MOD(Tableau1[[#This Row],[Temps]]-Tableau1[[#This Row],[Heure coucher]],1)</f>
        <v>4.8101851851851896E-2</v>
      </c>
      <c r="N35" s="11">
        <v>0.20694444444444446</v>
      </c>
      <c r="O35" s="12">
        <f>1-Tableau1[[#This Row],[Temps]]+Tableau1[[#This Row],[Heure lever]]</f>
        <v>0.35884259259259266</v>
      </c>
      <c r="P3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35" s="11" t="b">
        <f>IFERROR(Tableau1[[#This Row],[temps avant lever]]&gt;=Tableau1[[#This Row],[temps critère lever en fonction de l''heure de coucher]],0)</f>
        <v>1</v>
      </c>
    </row>
    <row r="36" spans="1:17" x14ac:dyDescent="0.35">
      <c r="A36">
        <v>2017</v>
      </c>
      <c r="B36">
        <v>8</v>
      </c>
      <c r="C36">
        <v>14</v>
      </c>
      <c r="D36">
        <v>20</v>
      </c>
      <c r="E36">
        <v>23</v>
      </c>
      <c r="F36" s="16" t="s">
        <v>67</v>
      </c>
      <c r="G36" s="10">
        <v>42961</v>
      </c>
      <c r="H36" s="11">
        <v>0.84989583333333341</v>
      </c>
      <c r="I36" s="10">
        <v>42961</v>
      </c>
      <c r="J36">
        <v>5.6500000953674299</v>
      </c>
      <c r="K36">
        <v>25.2299995422363</v>
      </c>
      <c r="L36" s="11">
        <v>0.79999999999999993</v>
      </c>
      <c r="M36" s="12">
        <f>MOD(Tableau1[[#This Row],[Temps]]-Tableau1[[#This Row],[Heure coucher]],1)</f>
        <v>4.9895833333333472E-2</v>
      </c>
      <c r="N36" s="11">
        <v>0.20694444444444446</v>
      </c>
      <c r="O36" s="12">
        <f>1-Tableau1[[#This Row],[Temps]]+Tableau1[[#This Row],[Heure lever]]</f>
        <v>0.35704861111111108</v>
      </c>
      <c r="P3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36" s="11" t="b">
        <f>IFERROR(Tableau1[[#This Row],[temps avant lever]]&gt;=Tableau1[[#This Row],[temps critère lever en fonction de l''heure de coucher]],0)</f>
        <v>1</v>
      </c>
    </row>
    <row r="37" spans="1:17" x14ac:dyDescent="0.35">
      <c r="A37">
        <v>2017</v>
      </c>
      <c r="B37">
        <v>8</v>
      </c>
      <c r="C37">
        <v>14</v>
      </c>
      <c r="D37">
        <v>20</v>
      </c>
      <c r="E37">
        <v>24</v>
      </c>
      <c r="F37" s="16" t="s">
        <v>73</v>
      </c>
      <c r="G37" s="10">
        <v>42961</v>
      </c>
      <c r="H37" s="11">
        <v>0.85037037037037033</v>
      </c>
      <c r="I37" s="10">
        <v>42961</v>
      </c>
      <c r="J37">
        <v>5.6500000953674299</v>
      </c>
      <c r="K37">
        <v>25.2299995422363</v>
      </c>
      <c r="L37" s="11">
        <v>0.79999999999999993</v>
      </c>
      <c r="M37" s="12">
        <f>MOD(Tableau1[[#This Row],[Temps]]-Tableau1[[#This Row],[Heure coucher]],1)</f>
        <v>5.0370370370370399E-2</v>
      </c>
      <c r="N37" s="11">
        <v>0.20694444444444446</v>
      </c>
      <c r="O37" s="12">
        <f>1-Tableau1[[#This Row],[Temps]]+Tableau1[[#This Row],[Heure lever]]</f>
        <v>0.35657407407407415</v>
      </c>
      <c r="P3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37" s="11" t="b">
        <f>IFERROR(Tableau1[[#This Row],[temps avant lever]]&gt;=Tableau1[[#This Row],[temps critère lever en fonction de l''heure de coucher]],0)</f>
        <v>1</v>
      </c>
    </row>
    <row r="38" spans="1:17" x14ac:dyDescent="0.35">
      <c r="A38">
        <v>2017</v>
      </c>
      <c r="B38">
        <v>8</v>
      </c>
      <c r="C38">
        <v>14</v>
      </c>
      <c r="D38">
        <v>20</v>
      </c>
      <c r="E38">
        <v>24</v>
      </c>
      <c r="F38" s="16" t="s">
        <v>38</v>
      </c>
      <c r="G38" s="10">
        <v>42961</v>
      </c>
      <c r="H38" s="11">
        <v>0.85047453703703713</v>
      </c>
      <c r="I38" s="10">
        <v>42961</v>
      </c>
      <c r="J38">
        <v>5.6500000953674299</v>
      </c>
      <c r="K38">
        <v>25.2299995422363</v>
      </c>
      <c r="L38" s="11">
        <v>0.79999999999999993</v>
      </c>
      <c r="M38" s="12">
        <f>MOD(Tableau1[[#This Row],[Temps]]-Tableau1[[#This Row],[Heure coucher]],1)</f>
        <v>5.0474537037037193E-2</v>
      </c>
      <c r="N38" s="11">
        <v>0.20694444444444446</v>
      </c>
      <c r="O38" s="12">
        <f>1-Tableau1[[#This Row],[Temps]]+Tableau1[[#This Row],[Heure lever]]</f>
        <v>0.35646990740740736</v>
      </c>
      <c r="P3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38" s="11" t="b">
        <f>IFERROR(Tableau1[[#This Row],[temps avant lever]]&gt;=Tableau1[[#This Row],[temps critère lever en fonction de l''heure de coucher]],0)</f>
        <v>1</v>
      </c>
    </row>
    <row r="39" spans="1:17" x14ac:dyDescent="0.35">
      <c r="A39">
        <v>2017</v>
      </c>
      <c r="B39">
        <v>8</v>
      </c>
      <c r="C39">
        <v>14</v>
      </c>
      <c r="D39">
        <v>20</v>
      </c>
      <c r="E39">
        <v>25</v>
      </c>
      <c r="F39" s="16" t="s">
        <v>68</v>
      </c>
      <c r="G39" s="10">
        <v>42961</v>
      </c>
      <c r="H39" s="11">
        <v>0.85077546296296302</v>
      </c>
      <c r="I39" s="10">
        <v>42961</v>
      </c>
      <c r="J39">
        <v>5.6500000953674299</v>
      </c>
      <c r="K39">
        <v>25.2299995422363</v>
      </c>
      <c r="L39" s="11">
        <v>0.79999999999999993</v>
      </c>
      <c r="M39" s="12">
        <f>MOD(Tableau1[[#This Row],[Temps]]-Tableau1[[#This Row],[Heure coucher]],1)</f>
        <v>5.0775462962963092E-2</v>
      </c>
      <c r="N39" s="11">
        <v>0.20694444444444446</v>
      </c>
      <c r="O39" s="12">
        <f>1-Tableau1[[#This Row],[Temps]]+Tableau1[[#This Row],[Heure lever]]</f>
        <v>0.35616898148148146</v>
      </c>
      <c r="P3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39" s="11" t="b">
        <f>IFERROR(Tableau1[[#This Row],[temps avant lever]]&gt;=Tableau1[[#This Row],[temps critère lever en fonction de l''heure de coucher]],0)</f>
        <v>1</v>
      </c>
    </row>
    <row r="40" spans="1:17" x14ac:dyDescent="0.35">
      <c r="A40">
        <v>2017</v>
      </c>
      <c r="B40">
        <v>8</v>
      </c>
      <c r="C40">
        <v>14</v>
      </c>
      <c r="D40">
        <v>20</v>
      </c>
      <c r="E40">
        <v>25</v>
      </c>
      <c r="F40" s="16" t="s">
        <v>29</v>
      </c>
      <c r="G40" s="10">
        <v>42961</v>
      </c>
      <c r="H40" s="11">
        <v>0.85086805555555556</v>
      </c>
      <c r="I40" s="10">
        <v>42961</v>
      </c>
      <c r="J40">
        <v>5.6500000953674299</v>
      </c>
      <c r="K40">
        <v>25.2299995422363</v>
      </c>
      <c r="L40" s="11">
        <v>0.79999999999999993</v>
      </c>
      <c r="M40" s="12">
        <f>MOD(Tableau1[[#This Row],[Temps]]-Tableau1[[#This Row],[Heure coucher]],1)</f>
        <v>5.0868055555555625E-2</v>
      </c>
      <c r="N40" s="11">
        <v>0.20694444444444446</v>
      </c>
      <c r="O40" s="12">
        <f>1-Tableau1[[#This Row],[Temps]]+Tableau1[[#This Row],[Heure lever]]</f>
        <v>0.35607638888888893</v>
      </c>
      <c r="P4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40" s="11" t="b">
        <f>IFERROR(Tableau1[[#This Row],[temps avant lever]]&gt;=Tableau1[[#This Row],[temps critère lever en fonction de l''heure de coucher]],0)</f>
        <v>1</v>
      </c>
    </row>
    <row r="41" spans="1:17" x14ac:dyDescent="0.35">
      <c r="A41">
        <v>2017</v>
      </c>
      <c r="B41">
        <v>8</v>
      </c>
      <c r="C41">
        <v>14</v>
      </c>
      <c r="D41">
        <v>20</v>
      </c>
      <c r="E41">
        <v>25</v>
      </c>
      <c r="F41" s="16" t="s">
        <v>57</v>
      </c>
      <c r="G41" s="10">
        <v>42961</v>
      </c>
      <c r="H41" s="11">
        <v>0.85118055555555561</v>
      </c>
      <c r="I41" s="10">
        <v>42961</v>
      </c>
      <c r="J41">
        <v>5.6500000953674299</v>
      </c>
      <c r="K41">
        <v>25.2299995422363</v>
      </c>
      <c r="L41" s="11">
        <v>0.79999999999999993</v>
      </c>
      <c r="M41" s="12">
        <f>MOD(Tableau1[[#This Row],[Temps]]-Tableau1[[#This Row],[Heure coucher]],1)</f>
        <v>5.1180555555555673E-2</v>
      </c>
      <c r="N41" s="11">
        <v>0.20694444444444446</v>
      </c>
      <c r="O41" s="12">
        <f>1-Tableau1[[#This Row],[Temps]]+Tableau1[[#This Row],[Heure lever]]</f>
        <v>0.35576388888888888</v>
      </c>
      <c r="P4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41" s="11" t="b">
        <f>IFERROR(Tableau1[[#This Row],[temps avant lever]]&gt;=Tableau1[[#This Row],[temps critère lever en fonction de l''heure de coucher]],0)</f>
        <v>1</v>
      </c>
    </row>
    <row r="42" spans="1:17" x14ac:dyDescent="0.35">
      <c r="A42">
        <v>2017</v>
      </c>
      <c r="B42">
        <v>8</v>
      </c>
      <c r="C42">
        <v>14</v>
      </c>
      <c r="D42">
        <v>20</v>
      </c>
      <c r="E42">
        <v>25</v>
      </c>
      <c r="F42" s="16" t="s">
        <v>39</v>
      </c>
      <c r="G42" s="10">
        <v>42961</v>
      </c>
      <c r="H42" s="11">
        <v>0.85127314814814825</v>
      </c>
      <c r="I42" s="10">
        <v>42961</v>
      </c>
      <c r="J42">
        <v>5.6500000953674299</v>
      </c>
      <c r="K42">
        <v>25.2299995422363</v>
      </c>
      <c r="L42" s="11">
        <v>0.79999999999999993</v>
      </c>
      <c r="M42" s="12">
        <f>MOD(Tableau1[[#This Row],[Temps]]-Tableau1[[#This Row],[Heure coucher]],1)</f>
        <v>5.1273148148148318E-2</v>
      </c>
      <c r="N42" s="11">
        <v>0.20694444444444446</v>
      </c>
      <c r="O42" s="12">
        <f>1-Tableau1[[#This Row],[Temps]]+Tableau1[[#This Row],[Heure lever]]</f>
        <v>0.35567129629629624</v>
      </c>
      <c r="P4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42" s="11" t="b">
        <f>IFERROR(Tableau1[[#This Row],[temps avant lever]]&gt;=Tableau1[[#This Row],[temps critère lever en fonction de l''heure de coucher]],0)</f>
        <v>1</v>
      </c>
    </row>
    <row r="43" spans="1:17" x14ac:dyDescent="0.35">
      <c r="A43">
        <v>2017</v>
      </c>
      <c r="B43">
        <v>8</v>
      </c>
      <c r="C43">
        <v>14</v>
      </c>
      <c r="D43">
        <v>20</v>
      </c>
      <c r="E43">
        <v>25</v>
      </c>
      <c r="F43" s="16" t="s">
        <v>40</v>
      </c>
      <c r="G43" s="10">
        <v>42961</v>
      </c>
      <c r="H43" s="11">
        <v>0.85135416666666675</v>
      </c>
      <c r="I43" s="10">
        <v>42961</v>
      </c>
      <c r="J43">
        <v>5.6500000953674299</v>
      </c>
      <c r="K43">
        <v>25.2299995422363</v>
      </c>
      <c r="L43" s="11">
        <v>0.79999999999999993</v>
      </c>
      <c r="M43" s="12">
        <f>MOD(Tableau1[[#This Row],[Temps]]-Tableau1[[#This Row],[Heure coucher]],1)</f>
        <v>5.1354166666666812E-2</v>
      </c>
      <c r="N43" s="11">
        <v>0.20694444444444446</v>
      </c>
      <c r="O43" s="12">
        <f>1-Tableau1[[#This Row],[Temps]]+Tableau1[[#This Row],[Heure lever]]</f>
        <v>0.35559027777777774</v>
      </c>
      <c r="P4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43" s="11" t="b">
        <f>IFERROR(Tableau1[[#This Row],[temps avant lever]]&gt;=Tableau1[[#This Row],[temps critère lever en fonction de l''heure de coucher]],0)</f>
        <v>1</v>
      </c>
    </row>
    <row r="44" spans="1:17" x14ac:dyDescent="0.35">
      <c r="A44">
        <v>2017</v>
      </c>
      <c r="B44">
        <v>8</v>
      </c>
      <c r="C44">
        <v>14</v>
      </c>
      <c r="D44">
        <v>20</v>
      </c>
      <c r="E44">
        <v>46</v>
      </c>
      <c r="F44" s="16" t="s">
        <v>31</v>
      </c>
      <c r="G44" s="10">
        <v>42961</v>
      </c>
      <c r="H44" s="11">
        <v>0.86541666666666661</v>
      </c>
      <c r="I44" s="10">
        <v>42961</v>
      </c>
      <c r="J44">
        <v>5.1999998092651403</v>
      </c>
      <c r="K44">
        <v>24.75</v>
      </c>
      <c r="L44" s="11">
        <v>0.79999999999999993</v>
      </c>
      <c r="M44" s="12">
        <f>MOD(Tableau1[[#This Row],[Temps]]-Tableau1[[#This Row],[Heure coucher]],1)</f>
        <v>6.5416666666666679E-2</v>
      </c>
      <c r="N44" s="11">
        <v>0.20694444444444446</v>
      </c>
      <c r="O44" s="12">
        <f>1-Tableau1[[#This Row],[Temps]]+Tableau1[[#This Row],[Heure lever]]</f>
        <v>0.34152777777777787</v>
      </c>
      <c r="P4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44" s="11" t="b">
        <f>IFERROR(Tableau1[[#This Row],[temps avant lever]]&gt;=Tableau1[[#This Row],[temps critère lever en fonction de l''heure de coucher]],0)</f>
        <v>1</v>
      </c>
    </row>
    <row r="45" spans="1:17" x14ac:dyDescent="0.35">
      <c r="A45">
        <v>2017</v>
      </c>
      <c r="B45">
        <v>8</v>
      </c>
      <c r="C45">
        <v>14</v>
      </c>
      <c r="D45">
        <v>20</v>
      </c>
      <c r="E45">
        <v>54</v>
      </c>
      <c r="F45" s="16" t="s">
        <v>64</v>
      </c>
      <c r="G45" s="10">
        <v>42961</v>
      </c>
      <c r="H45" s="11">
        <v>0.87112268518518521</v>
      </c>
      <c r="I45" s="10">
        <v>42961</v>
      </c>
      <c r="J45">
        <v>5.1999998092651403</v>
      </c>
      <c r="K45">
        <v>24.75</v>
      </c>
      <c r="L45" s="11">
        <v>0.79999999999999993</v>
      </c>
      <c r="M45" s="12">
        <f>MOD(Tableau1[[#This Row],[Temps]]-Tableau1[[#This Row],[Heure coucher]],1)</f>
        <v>7.1122685185185275E-2</v>
      </c>
      <c r="N45" s="11">
        <v>0.20694444444444446</v>
      </c>
      <c r="O45" s="12">
        <f>1-Tableau1[[#This Row],[Temps]]+Tableau1[[#This Row],[Heure lever]]</f>
        <v>0.33582175925925928</v>
      </c>
      <c r="P4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45" s="11" t="b">
        <f>IFERROR(Tableau1[[#This Row],[temps avant lever]]&gt;=Tableau1[[#This Row],[temps critère lever en fonction de l''heure de coucher]],0)</f>
        <v>1</v>
      </c>
    </row>
    <row r="46" spans="1:17" x14ac:dyDescent="0.35">
      <c r="A46">
        <v>2017</v>
      </c>
      <c r="B46">
        <v>8</v>
      </c>
      <c r="C46">
        <v>14</v>
      </c>
      <c r="D46">
        <v>20</v>
      </c>
      <c r="E46">
        <v>58</v>
      </c>
      <c r="F46" s="16" t="s">
        <v>40</v>
      </c>
      <c r="G46" s="10">
        <v>42961</v>
      </c>
      <c r="H46" s="11">
        <v>0.87427083333333344</v>
      </c>
      <c r="I46" s="10">
        <v>42961</v>
      </c>
      <c r="J46">
        <v>6.7600002288818404</v>
      </c>
      <c r="K46">
        <v>24.430000305175799</v>
      </c>
      <c r="L46" s="11">
        <v>0.79999999999999993</v>
      </c>
      <c r="M46" s="12">
        <f>MOD(Tableau1[[#This Row],[Temps]]-Tableau1[[#This Row],[Heure coucher]],1)</f>
        <v>7.4270833333333508E-2</v>
      </c>
      <c r="N46" s="11">
        <v>0.20694444444444446</v>
      </c>
      <c r="O46" s="12">
        <f>1-Tableau1[[#This Row],[Temps]]+Tableau1[[#This Row],[Heure lever]]</f>
        <v>0.33267361111111104</v>
      </c>
      <c r="P4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46" s="11" t="b">
        <f>IFERROR(Tableau1[[#This Row],[temps avant lever]]&gt;=Tableau1[[#This Row],[temps critère lever en fonction de l''heure de coucher]],0)</f>
        <v>1</v>
      </c>
    </row>
    <row r="47" spans="1:17" x14ac:dyDescent="0.35">
      <c r="A47">
        <v>2017</v>
      </c>
      <c r="B47">
        <v>8</v>
      </c>
      <c r="C47">
        <v>14</v>
      </c>
      <c r="D47">
        <v>20</v>
      </c>
      <c r="E47">
        <v>59</v>
      </c>
      <c r="F47" s="16" t="s">
        <v>53</v>
      </c>
      <c r="G47" s="10">
        <v>42961</v>
      </c>
      <c r="H47" s="11">
        <v>0.87435185185185194</v>
      </c>
      <c r="I47" s="10">
        <v>42961</v>
      </c>
      <c r="J47">
        <v>6.7600002288818404</v>
      </c>
      <c r="K47">
        <v>24.430000305175799</v>
      </c>
      <c r="L47" s="11">
        <v>0.79999999999999993</v>
      </c>
      <c r="M47" s="12">
        <f>MOD(Tableau1[[#This Row],[Temps]]-Tableau1[[#This Row],[Heure coucher]],1)</f>
        <v>7.4351851851852002E-2</v>
      </c>
      <c r="N47" s="11">
        <v>0.20694444444444446</v>
      </c>
      <c r="O47" s="12">
        <f>1-Tableau1[[#This Row],[Temps]]+Tableau1[[#This Row],[Heure lever]]</f>
        <v>0.33259259259259255</v>
      </c>
      <c r="P4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47" s="11" t="b">
        <f>IFERROR(Tableau1[[#This Row],[temps avant lever]]&gt;=Tableau1[[#This Row],[temps critère lever en fonction de l''heure de coucher]],0)</f>
        <v>1</v>
      </c>
    </row>
    <row r="48" spans="1:17" x14ac:dyDescent="0.35">
      <c r="A48">
        <v>2017</v>
      </c>
      <c r="B48">
        <v>8</v>
      </c>
      <c r="C48">
        <v>14</v>
      </c>
      <c r="D48">
        <v>22</v>
      </c>
      <c r="E48">
        <v>16</v>
      </c>
      <c r="F48" s="16" t="s">
        <v>54</v>
      </c>
      <c r="G48" s="10">
        <v>42961</v>
      </c>
      <c r="H48" s="11">
        <v>0.92783564814814812</v>
      </c>
      <c r="I48" s="10">
        <v>42961</v>
      </c>
      <c r="J48">
        <v>5.9099998474121103</v>
      </c>
      <c r="K48">
        <v>24.2299995422363</v>
      </c>
      <c r="L48" s="11">
        <v>0.79999999999999993</v>
      </c>
      <c r="M48" s="12">
        <f>MOD(Tableau1[[#This Row],[Temps]]-Tableau1[[#This Row],[Heure coucher]],1)</f>
        <v>0.12783564814814818</v>
      </c>
      <c r="N48" s="11">
        <v>0.20694444444444446</v>
      </c>
      <c r="O48" s="12">
        <f>1-Tableau1[[#This Row],[Temps]]+Tableau1[[#This Row],[Heure lever]]</f>
        <v>0.27910879629629637</v>
      </c>
      <c r="P4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48" s="11" t="b">
        <f>IFERROR(Tableau1[[#This Row],[temps avant lever]]&gt;=Tableau1[[#This Row],[temps critère lever en fonction de l''heure de coucher]],0)</f>
        <v>0</v>
      </c>
    </row>
    <row r="49" spans="1:17" x14ac:dyDescent="0.35">
      <c r="A49">
        <v>2017</v>
      </c>
      <c r="B49">
        <v>8</v>
      </c>
      <c r="C49">
        <v>15</v>
      </c>
      <c r="D49">
        <v>3</v>
      </c>
      <c r="E49">
        <v>48</v>
      </c>
      <c r="F49" s="16" t="s">
        <v>23</v>
      </c>
      <c r="G49" s="10">
        <v>42962</v>
      </c>
      <c r="H49" s="11">
        <v>0.15893518518518518</v>
      </c>
      <c r="I49" s="10">
        <v>42961</v>
      </c>
      <c r="J49">
        <v>9.1899995803833008</v>
      </c>
      <c r="K49">
        <v>19.659999847412099</v>
      </c>
      <c r="L49" s="11">
        <v>0.79999999999999993</v>
      </c>
      <c r="M49" s="12">
        <f>MOD(Tableau1[[#This Row],[Temps]]-Tableau1[[#This Row],[Heure coucher]],1)</f>
        <v>0.35893518518518519</v>
      </c>
      <c r="N49" s="11">
        <v>0.20694444444444446</v>
      </c>
      <c r="O49" s="12">
        <f>1-Tableau1[[#This Row],[Temps]]+Tableau1[[#This Row],[Heure lever]]</f>
        <v>1.0480092592592591</v>
      </c>
      <c r="P4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0.28194444444444455</v>
      </c>
      <c r="Q49" s="11" t="b">
        <f>IFERROR(Tableau1[[#This Row],[temps avant lever]]&gt;=Tableau1[[#This Row],[temps critère lever en fonction de l''heure de coucher]],0)</f>
        <v>1</v>
      </c>
    </row>
    <row r="50" spans="1:17" x14ac:dyDescent="0.35">
      <c r="A50">
        <v>2017</v>
      </c>
      <c r="B50">
        <v>8</v>
      </c>
      <c r="C50">
        <v>15</v>
      </c>
      <c r="D50">
        <v>19</v>
      </c>
      <c r="E50">
        <v>50</v>
      </c>
      <c r="F50" s="16" t="s">
        <v>68</v>
      </c>
      <c r="G50" s="10">
        <v>42962</v>
      </c>
      <c r="H50" s="11">
        <v>0.82646990740740733</v>
      </c>
      <c r="I50" s="10">
        <v>42962</v>
      </c>
      <c r="J50">
        <v>6.5100002288818404</v>
      </c>
      <c r="K50">
        <v>19.290000915527301</v>
      </c>
      <c r="L50" s="11">
        <v>0.79861111111111116</v>
      </c>
      <c r="M50" s="12">
        <f>MOD(Tableau1[[#This Row],[Temps]]-Tableau1[[#This Row],[Heure coucher]],1)</f>
        <v>2.7858796296296173E-2</v>
      </c>
      <c r="N50" s="11">
        <v>0.2076388888888889</v>
      </c>
      <c r="O50" s="12">
        <f>1-Tableau1[[#This Row],[Temps]]+Tableau1[[#This Row],[Heure lever]]</f>
        <v>0.38116898148148159</v>
      </c>
      <c r="P5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0.28402777777777777</v>
      </c>
      <c r="Q50" s="11" t="b">
        <f>IFERROR(Tableau1[[#This Row],[temps avant lever]]&gt;=Tableau1[[#This Row],[temps critère lever en fonction de l''heure de coucher]],0)</f>
        <v>1</v>
      </c>
    </row>
    <row r="51" spans="1:17" x14ac:dyDescent="0.35">
      <c r="A51">
        <v>2017</v>
      </c>
      <c r="B51">
        <v>8</v>
      </c>
      <c r="C51">
        <v>15</v>
      </c>
      <c r="D51">
        <v>21</v>
      </c>
      <c r="E51">
        <v>29</v>
      </c>
      <c r="F51" s="16" t="s">
        <v>54</v>
      </c>
      <c r="G51" s="10">
        <v>42962</v>
      </c>
      <c r="H51" s="11">
        <v>0.89519675925925923</v>
      </c>
      <c r="I51" s="10">
        <v>42962</v>
      </c>
      <c r="J51">
        <v>6.7699999809265101</v>
      </c>
      <c r="K51">
        <v>16.5</v>
      </c>
      <c r="L51" s="11">
        <v>0.79861111111111116</v>
      </c>
      <c r="M51" s="12">
        <f>MOD(Tableau1[[#This Row],[Temps]]-Tableau1[[#This Row],[Heure coucher]],1)</f>
        <v>9.6585648148148073E-2</v>
      </c>
      <c r="N51" s="11">
        <v>0.2076388888888889</v>
      </c>
      <c r="O51" s="12">
        <f>1-Tableau1[[#This Row],[Temps]]+Tableau1[[#This Row],[Heure lever]]</f>
        <v>0.31244212962962969</v>
      </c>
      <c r="P5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0.28402777777777777</v>
      </c>
      <c r="Q51" s="11" t="b">
        <f>IFERROR(Tableau1[[#This Row],[temps avant lever]]&gt;=Tableau1[[#This Row],[temps critère lever en fonction de l''heure de coucher]],0)</f>
        <v>1</v>
      </c>
    </row>
    <row r="52" spans="1:17" x14ac:dyDescent="0.35">
      <c r="A52">
        <v>2017</v>
      </c>
      <c r="B52">
        <v>8</v>
      </c>
      <c r="C52">
        <v>15</v>
      </c>
      <c r="D52">
        <v>21</v>
      </c>
      <c r="E52">
        <v>45</v>
      </c>
      <c r="F52" s="16" t="s">
        <v>22</v>
      </c>
      <c r="G52" s="10">
        <v>42962</v>
      </c>
      <c r="H52" s="11">
        <v>0.9064699074074074</v>
      </c>
      <c r="I52" s="10">
        <v>42962</v>
      </c>
      <c r="J52">
        <v>6.4200000762939498</v>
      </c>
      <c r="K52">
        <v>16.350000381469702</v>
      </c>
      <c r="L52" s="11">
        <v>0.79861111111111116</v>
      </c>
      <c r="M52" s="12">
        <f>MOD(Tableau1[[#This Row],[Temps]]-Tableau1[[#This Row],[Heure coucher]],1)</f>
        <v>0.10785879629629624</v>
      </c>
      <c r="N52" s="11">
        <v>0.2076388888888889</v>
      </c>
      <c r="O52" s="12">
        <f>1-Tableau1[[#This Row],[Temps]]+Tableau1[[#This Row],[Heure lever]]</f>
        <v>0.30116898148148152</v>
      </c>
      <c r="P5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0.28402777777777777</v>
      </c>
      <c r="Q52" s="11" t="b">
        <f>IFERROR(Tableau1[[#This Row],[temps avant lever]]&gt;=Tableau1[[#This Row],[temps critère lever en fonction de l''heure de coucher]],0)</f>
        <v>1</v>
      </c>
    </row>
    <row r="53" spans="1:17" x14ac:dyDescent="0.35">
      <c r="A53">
        <v>2017</v>
      </c>
      <c r="B53">
        <v>8</v>
      </c>
      <c r="C53">
        <v>17</v>
      </c>
      <c r="D53">
        <v>19</v>
      </c>
      <c r="E53">
        <v>27</v>
      </c>
      <c r="F53" s="16" t="s">
        <v>50</v>
      </c>
      <c r="G53" s="10">
        <v>42964</v>
      </c>
      <c r="H53" s="11">
        <v>0.81097222222222232</v>
      </c>
      <c r="I53" s="10">
        <v>42964</v>
      </c>
      <c r="J53">
        <v>3.3900001049041699</v>
      </c>
      <c r="K53">
        <v>20.059999465942401</v>
      </c>
      <c r="L53" s="11">
        <v>0.79652777777777783</v>
      </c>
      <c r="M53" s="12">
        <f>MOD(Tableau1[[#This Row],[Temps]]-Tableau1[[#This Row],[Heure coucher]],1)</f>
        <v>1.4444444444444482E-2</v>
      </c>
      <c r="N53" s="11">
        <v>0.20902777777777778</v>
      </c>
      <c r="O53" s="12">
        <f>1-Tableau1[[#This Row],[Temps]]+Tableau1[[#This Row],[Heure lever]]</f>
        <v>0.3980555555555555</v>
      </c>
      <c r="P5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0.28749999999999998</v>
      </c>
      <c r="Q53" s="11" t="b">
        <f>IFERROR(Tableau1[[#This Row],[temps avant lever]]&gt;=Tableau1[[#This Row],[temps critère lever en fonction de l''heure de coucher]],0)</f>
        <v>1</v>
      </c>
    </row>
    <row r="54" spans="1:17" x14ac:dyDescent="0.35">
      <c r="A54">
        <v>2017</v>
      </c>
      <c r="B54">
        <v>8</v>
      </c>
      <c r="C54">
        <v>17</v>
      </c>
      <c r="D54">
        <v>19</v>
      </c>
      <c r="E54">
        <v>41</v>
      </c>
      <c r="F54" s="16" t="s">
        <v>34</v>
      </c>
      <c r="G54" s="10">
        <v>42964</v>
      </c>
      <c r="H54" s="11">
        <v>0.82078703703703704</v>
      </c>
      <c r="I54" s="10">
        <v>42964</v>
      </c>
      <c r="J54">
        <v>3.21000003814697</v>
      </c>
      <c r="K54">
        <v>20.030000686645501</v>
      </c>
      <c r="L54" s="11">
        <v>0.79652777777777783</v>
      </c>
      <c r="M54" s="12">
        <f>MOD(Tableau1[[#This Row],[Temps]]-Tableau1[[#This Row],[Heure coucher]],1)</f>
        <v>2.4259259259259203E-2</v>
      </c>
      <c r="N54" s="11">
        <v>0.20902777777777778</v>
      </c>
      <c r="O54" s="12">
        <f>1-Tableau1[[#This Row],[Temps]]+Tableau1[[#This Row],[Heure lever]]</f>
        <v>0.38824074074074078</v>
      </c>
      <c r="P5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0.28749999999999998</v>
      </c>
      <c r="Q54" s="11" t="b">
        <f>IFERROR(Tableau1[[#This Row],[temps avant lever]]&gt;=Tableau1[[#This Row],[temps critère lever en fonction de l''heure de coucher]],0)</f>
        <v>1</v>
      </c>
    </row>
    <row r="55" spans="1:17" x14ac:dyDescent="0.35">
      <c r="A55">
        <v>2017</v>
      </c>
      <c r="B55">
        <v>8</v>
      </c>
      <c r="C55">
        <v>17</v>
      </c>
      <c r="D55">
        <v>19</v>
      </c>
      <c r="E55">
        <v>45</v>
      </c>
      <c r="F55" s="16" t="s">
        <v>30</v>
      </c>
      <c r="G55" s="10">
        <v>42964</v>
      </c>
      <c r="H55" s="11">
        <v>0.82337962962962974</v>
      </c>
      <c r="I55" s="10">
        <v>42964</v>
      </c>
      <c r="J55">
        <v>3.21000003814697</v>
      </c>
      <c r="K55">
        <v>20.030000686645501</v>
      </c>
      <c r="L55" s="11">
        <v>0.79652777777777783</v>
      </c>
      <c r="M55" s="12">
        <f>MOD(Tableau1[[#This Row],[Temps]]-Tableau1[[#This Row],[Heure coucher]],1)</f>
        <v>2.6851851851851904E-2</v>
      </c>
      <c r="N55" s="11">
        <v>0.20902777777777778</v>
      </c>
      <c r="O55" s="12">
        <f>1-Tableau1[[#This Row],[Temps]]+Tableau1[[#This Row],[Heure lever]]</f>
        <v>0.38564814814814807</v>
      </c>
      <c r="P5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0.28749999999999998</v>
      </c>
      <c r="Q55" s="11" t="b">
        <f>IFERROR(Tableau1[[#This Row],[temps avant lever]]&gt;=Tableau1[[#This Row],[temps critère lever en fonction de l''heure de coucher]],0)</f>
        <v>1</v>
      </c>
    </row>
    <row r="56" spans="1:17" x14ac:dyDescent="0.35">
      <c r="A56">
        <v>2017</v>
      </c>
      <c r="B56">
        <v>8</v>
      </c>
      <c r="C56">
        <v>17</v>
      </c>
      <c r="D56">
        <v>19</v>
      </c>
      <c r="E56">
        <v>47</v>
      </c>
      <c r="F56" s="16" t="s">
        <v>66</v>
      </c>
      <c r="G56" s="10">
        <v>42964</v>
      </c>
      <c r="H56" s="11">
        <v>0.82450231481481484</v>
      </c>
      <c r="I56" s="10">
        <v>42964</v>
      </c>
      <c r="J56">
        <v>3.4400000572204599</v>
      </c>
      <c r="K56">
        <v>19.899999618530298</v>
      </c>
      <c r="L56" s="11">
        <v>0.79652777777777783</v>
      </c>
      <c r="M56" s="12">
        <f>MOD(Tableau1[[#This Row],[Temps]]-Tableau1[[#This Row],[Heure coucher]],1)</f>
        <v>2.7974537037037006E-2</v>
      </c>
      <c r="N56" s="11">
        <v>0.20902777777777778</v>
      </c>
      <c r="O56" s="12">
        <f>1-Tableau1[[#This Row],[Temps]]+Tableau1[[#This Row],[Heure lever]]</f>
        <v>0.38452546296296297</v>
      </c>
      <c r="P5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0.28749999999999998</v>
      </c>
      <c r="Q56" s="11" t="b">
        <f>IFERROR(Tableau1[[#This Row],[temps avant lever]]&gt;=Tableau1[[#This Row],[temps critère lever en fonction de l''heure de coucher]],0)</f>
        <v>1</v>
      </c>
    </row>
    <row r="57" spans="1:17" x14ac:dyDescent="0.35">
      <c r="A57">
        <v>2017</v>
      </c>
      <c r="B57">
        <v>8</v>
      </c>
      <c r="C57">
        <v>17</v>
      </c>
      <c r="D57">
        <v>19</v>
      </c>
      <c r="E57">
        <v>48</v>
      </c>
      <c r="F57" s="16" t="s">
        <v>56</v>
      </c>
      <c r="G57" s="10">
        <v>42964</v>
      </c>
      <c r="H57" s="11">
        <v>0.82515046296296291</v>
      </c>
      <c r="I57" s="10">
        <v>42964</v>
      </c>
      <c r="J57">
        <v>3.4400000572204599</v>
      </c>
      <c r="K57">
        <v>19.899999618530298</v>
      </c>
      <c r="L57" s="11">
        <v>0.79652777777777783</v>
      </c>
      <c r="M57" s="12">
        <f>MOD(Tableau1[[#This Row],[Temps]]-Tableau1[[#This Row],[Heure coucher]],1)</f>
        <v>2.8622685185185071E-2</v>
      </c>
      <c r="N57" s="11">
        <v>0.20902777777777778</v>
      </c>
      <c r="O57" s="12">
        <f>1-Tableau1[[#This Row],[Temps]]+Tableau1[[#This Row],[Heure lever]]</f>
        <v>0.38387731481481491</v>
      </c>
      <c r="P5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0.28749999999999998</v>
      </c>
      <c r="Q57" s="11" t="b">
        <f>IFERROR(Tableau1[[#This Row],[temps avant lever]]&gt;=Tableau1[[#This Row],[temps critère lever en fonction de l''heure de coucher]],0)</f>
        <v>1</v>
      </c>
    </row>
    <row r="58" spans="1:17" x14ac:dyDescent="0.35">
      <c r="A58">
        <v>2017</v>
      </c>
      <c r="B58">
        <v>8</v>
      </c>
      <c r="C58">
        <v>17</v>
      </c>
      <c r="D58">
        <v>19</v>
      </c>
      <c r="E58">
        <v>49</v>
      </c>
      <c r="F58" s="16" t="s">
        <v>56</v>
      </c>
      <c r="G58" s="10">
        <v>42964</v>
      </c>
      <c r="H58" s="11">
        <v>0.82584490740740746</v>
      </c>
      <c r="I58" s="10">
        <v>42964</v>
      </c>
      <c r="J58">
        <v>3.4400000572204599</v>
      </c>
      <c r="K58">
        <v>19.899999618530298</v>
      </c>
      <c r="L58" s="11">
        <v>0.79652777777777783</v>
      </c>
      <c r="M58" s="12">
        <f>MOD(Tableau1[[#This Row],[Temps]]-Tableau1[[#This Row],[Heure coucher]],1)</f>
        <v>2.9317129629629624E-2</v>
      </c>
      <c r="N58" s="11">
        <v>0.20902777777777778</v>
      </c>
      <c r="O58" s="12">
        <f>1-Tableau1[[#This Row],[Temps]]+Tableau1[[#This Row],[Heure lever]]</f>
        <v>0.38318287037037035</v>
      </c>
      <c r="P5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0.28749999999999998</v>
      </c>
      <c r="Q58" s="11" t="b">
        <f>IFERROR(Tableau1[[#This Row],[temps avant lever]]&gt;=Tableau1[[#This Row],[temps critère lever en fonction de l''heure de coucher]],0)</f>
        <v>1</v>
      </c>
    </row>
    <row r="59" spans="1:17" x14ac:dyDescent="0.35">
      <c r="A59">
        <v>2017</v>
      </c>
      <c r="B59">
        <v>8</v>
      </c>
      <c r="C59">
        <v>17</v>
      </c>
      <c r="D59">
        <v>19</v>
      </c>
      <c r="E59">
        <v>50</v>
      </c>
      <c r="F59" s="16" t="s">
        <v>56</v>
      </c>
      <c r="G59" s="10">
        <v>42964</v>
      </c>
      <c r="H59" s="11">
        <v>0.8265393518518519</v>
      </c>
      <c r="I59" s="10">
        <v>42964</v>
      </c>
      <c r="J59">
        <v>3.4400000572204599</v>
      </c>
      <c r="K59">
        <v>19.899999618530298</v>
      </c>
      <c r="L59" s="11">
        <v>0.79652777777777783</v>
      </c>
      <c r="M59" s="12">
        <f>MOD(Tableau1[[#This Row],[Temps]]-Tableau1[[#This Row],[Heure coucher]],1)</f>
        <v>3.0011574074074066E-2</v>
      </c>
      <c r="N59" s="11">
        <v>0.20902777777777778</v>
      </c>
      <c r="O59" s="12">
        <f>1-Tableau1[[#This Row],[Temps]]+Tableau1[[#This Row],[Heure lever]]</f>
        <v>0.38248842592592591</v>
      </c>
      <c r="P5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0.28749999999999998</v>
      </c>
      <c r="Q59" s="11" t="b">
        <f>IFERROR(Tableau1[[#This Row],[temps avant lever]]&gt;=Tableau1[[#This Row],[temps critère lever en fonction de l''heure de coucher]],0)</f>
        <v>1</v>
      </c>
    </row>
    <row r="60" spans="1:17" x14ac:dyDescent="0.35">
      <c r="A60">
        <v>2017</v>
      </c>
      <c r="B60">
        <v>8</v>
      </c>
      <c r="C60">
        <v>17</v>
      </c>
      <c r="D60">
        <v>19</v>
      </c>
      <c r="E60">
        <v>50</v>
      </c>
      <c r="F60" s="16" t="s">
        <v>30</v>
      </c>
      <c r="G60" s="10">
        <v>42964</v>
      </c>
      <c r="H60" s="11">
        <v>0.82685185185185184</v>
      </c>
      <c r="I60" s="10">
        <v>42964</v>
      </c>
      <c r="J60">
        <v>3.4400000572204599</v>
      </c>
      <c r="K60">
        <v>19.899999618530298</v>
      </c>
      <c r="L60" s="11">
        <v>0.79652777777777783</v>
      </c>
      <c r="M60" s="12">
        <f>MOD(Tableau1[[#This Row],[Temps]]-Tableau1[[#This Row],[Heure coucher]],1)</f>
        <v>3.0324074074074003E-2</v>
      </c>
      <c r="N60" s="11">
        <v>0.20902777777777778</v>
      </c>
      <c r="O60" s="12">
        <f>1-Tableau1[[#This Row],[Temps]]+Tableau1[[#This Row],[Heure lever]]</f>
        <v>0.38217592592592597</v>
      </c>
      <c r="P6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0.28749999999999998</v>
      </c>
      <c r="Q60" s="11" t="b">
        <f>IFERROR(Tableau1[[#This Row],[temps avant lever]]&gt;=Tableau1[[#This Row],[temps critère lever en fonction de l''heure de coucher]],0)</f>
        <v>1</v>
      </c>
    </row>
    <row r="61" spans="1:17" x14ac:dyDescent="0.35">
      <c r="A61">
        <v>2017</v>
      </c>
      <c r="B61">
        <v>8</v>
      </c>
      <c r="C61">
        <v>17</v>
      </c>
      <c r="D61">
        <v>19</v>
      </c>
      <c r="E61">
        <v>51</v>
      </c>
      <c r="F61" s="16" t="s">
        <v>37</v>
      </c>
      <c r="G61" s="10">
        <v>42964</v>
      </c>
      <c r="H61" s="11">
        <v>0.82709490740740732</v>
      </c>
      <c r="I61" s="10">
        <v>42964</v>
      </c>
      <c r="J61">
        <v>3.4400000572204599</v>
      </c>
      <c r="K61">
        <v>19.899999618530298</v>
      </c>
      <c r="L61" s="11">
        <v>0.79652777777777783</v>
      </c>
      <c r="M61" s="12">
        <f>MOD(Tableau1[[#This Row],[Temps]]-Tableau1[[#This Row],[Heure coucher]],1)</f>
        <v>3.0567129629629486E-2</v>
      </c>
      <c r="N61" s="11">
        <v>0.20902777777777778</v>
      </c>
      <c r="O61" s="12">
        <f>1-Tableau1[[#This Row],[Temps]]+Tableau1[[#This Row],[Heure lever]]</f>
        <v>0.38193287037037049</v>
      </c>
      <c r="P6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0.28749999999999998</v>
      </c>
      <c r="Q61" s="11" t="b">
        <f>IFERROR(Tableau1[[#This Row],[temps avant lever]]&gt;=Tableau1[[#This Row],[temps critère lever en fonction de l''heure de coucher]],0)</f>
        <v>1</v>
      </c>
    </row>
    <row r="62" spans="1:17" x14ac:dyDescent="0.35">
      <c r="A62">
        <v>2017</v>
      </c>
      <c r="B62">
        <v>8</v>
      </c>
      <c r="C62">
        <v>17</v>
      </c>
      <c r="D62">
        <v>19</v>
      </c>
      <c r="E62">
        <v>51</v>
      </c>
      <c r="F62" s="16" t="s">
        <v>21</v>
      </c>
      <c r="G62" s="10">
        <v>42964</v>
      </c>
      <c r="H62" s="11">
        <v>0.82731481481481473</v>
      </c>
      <c r="I62" s="10">
        <v>42964</v>
      </c>
      <c r="J62">
        <v>3.4400000572204599</v>
      </c>
      <c r="K62">
        <v>19.899999618530298</v>
      </c>
      <c r="L62" s="11">
        <v>0.79652777777777783</v>
      </c>
      <c r="M62" s="12">
        <f>MOD(Tableau1[[#This Row],[Temps]]-Tableau1[[#This Row],[Heure coucher]],1)</f>
        <v>3.0787037037036891E-2</v>
      </c>
      <c r="N62" s="11">
        <v>0.20902777777777778</v>
      </c>
      <c r="O62" s="12">
        <f>1-Tableau1[[#This Row],[Temps]]+Tableau1[[#This Row],[Heure lever]]</f>
        <v>0.38171296296296309</v>
      </c>
      <c r="P6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0.28749999999999998</v>
      </c>
      <c r="Q62" s="11" t="b">
        <f>IFERROR(Tableau1[[#This Row],[temps avant lever]]&gt;=Tableau1[[#This Row],[temps critère lever en fonction de l''heure de coucher]],0)</f>
        <v>1</v>
      </c>
    </row>
    <row r="63" spans="1:17" x14ac:dyDescent="0.35">
      <c r="A63">
        <v>2017</v>
      </c>
      <c r="B63">
        <v>8</v>
      </c>
      <c r="C63">
        <v>17</v>
      </c>
      <c r="D63">
        <v>19</v>
      </c>
      <c r="E63">
        <v>51</v>
      </c>
      <c r="F63" s="16" t="s">
        <v>30</v>
      </c>
      <c r="G63" s="10">
        <v>42964</v>
      </c>
      <c r="H63" s="11">
        <v>0.82754629629629628</v>
      </c>
      <c r="I63" s="10">
        <v>42964</v>
      </c>
      <c r="J63">
        <v>3.4400000572204599</v>
      </c>
      <c r="K63">
        <v>19.899999618530298</v>
      </c>
      <c r="L63" s="11">
        <v>0.79652777777777783</v>
      </c>
      <c r="M63" s="12">
        <f>MOD(Tableau1[[#This Row],[Temps]]-Tableau1[[#This Row],[Heure coucher]],1)</f>
        <v>3.1018518518518445E-2</v>
      </c>
      <c r="N63" s="11">
        <v>0.20902777777777778</v>
      </c>
      <c r="O63" s="12">
        <f>1-Tableau1[[#This Row],[Temps]]+Tableau1[[#This Row],[Heure lever]]</f>
        <v>0.38148148148148153</v>
      </c>
      <c r="P6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0.28749999999999998</v>
      </c>
      <c r="Q63" s="11" t="b">
        <f>IFERROR(Tableau1[[#This Row],[temps avant lever]]&gt;=Tableau1[[#This Row],[temps critère lever en fonction de l''heure de coucher]],0)</f>
        <v>1</v>
      </c>
    </row>
    <row r="64" spans="1:17" x14ac:dyDescent="0.35">
      <c r="A64">
        <v>2017</v>
      </c>
      <c r="B64">
        <v>8</v>
      </c>
      <c r="C64">
        <v>17</v>
      </c>
      <c r="D64">
        <v>19</v>
      </c>
      <c r="E64">
        <v>51</v>
      </c>
      <c r="F64" s="16" t="s">
        <v>75</v>
      </c>
      <c r="G64" s="10">
        <v>42964</v>
      </c>
      <c r="H64" s="11">
        <v>0.82775462962962953</v>
      </c>
      <c r="I64" s="10">
        <v>42964</v>
      </c>
      <c r="J64">
        <v>3.4400000572204599</v>
      </c>
      <c r="K64">
        <v>19.899999618530298</v>
      </c>
      <c r="L64" s="11">
        <v>0.79652777777777783</v>
      </c>
      <c r="M64" s="12">
        <f>MOD(Tableau1[[#This Row],[Temps]]-Tableau1[[#This Row],[Heure coucher]],1)</f>
        <v>3.12268518518517E-2</v>
      </c>
      <c r="N64" s="11">
        <v>0.20902777777777778</v>
      </c>
      <c r="O64" s="12">
        <f>1-Tableau1[[#This Row],[Temps]]+Tableau1[[#This Row],[Heure lever]]</f>
        <v>0.38127314814814828</v>
      </c>
      <c r="P6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0.28749999999999998</v>
      </c>
      <c r="Q64" s="11" t="b">
        <f>IFERROR(Tableau1[[#This Row],[temps avant lever]]&gt;=Tableau1[[#This Row],[temps critère lever en fonction de l''heure de coucher]],0)</f>
        <v>1</v>
      </c>
    </row>
    <row r="65" spans="1:17" x14ac:dyDescent="0.35">
      <c r="A65">
        <v>2017</v>
      </c>
      <c r="B65">
        <v>8</v>
      </c>
      <c r="C65">
        <v>17</v>
      </c>
      <c r="D65">
        <v>19</v>
      </c>
      <c r="E65">
        <v>52</v>
      </c>
      <c r="F65" s="16" t="s">
        <v>62</v>
      </c>
      <c r="G65" s="10">
        <v>42964</v>
      </c>
      <c r="H65" s="11">
        <v>0.82819444444444434</v>
      </c>
      <c r="I65" s="10">
        <v>42964</v>
      </c>
      <c r="J65">
        <v>3.4400000572204599</v>
      </c>
      <c r="K65">
        <v>19.899999618530298</v>
      </c>
      <c r="L65" s="11">
        <v>0.79652777777777783</v>
      </c>
      <c r="M65" s="12">
        <f>MOD(Tableau1[[#This Row],[Temps]]-Tableau1[[#This Row],[Heure coucher]],1)</f>
        <v>3.166666666666651E-2</v>
      </c>
      <c r="N65" s="11">
        <v>0.20902777777777778</v>
      </c>
      <c r="O65" s="12">
        <f>1-Tableau1[[#This Row],[Temps]]+Tableau1[[#This Row],[Heure lever]]</f>
        <v>0.38083333333333347</v>
      </c>
      <c r="P6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0.28749999999999998</v>
      </c>
      <c r="Q65" s="11" t="b">
        <f>IFERROR(Tableau1[[#This Row],[temps avant lever]]&gt;=Tableau1[[#This Row],[temps critère lever en fonction de l''heure de coucher]],0)</f>
        <v>1</v>
      </c>
    </row>
    <row r="66" spans="1:17" x14ac:dyDescent="0.35">
      <c r="A66">
        <v>2017</v>
      </c>
      <c r="B66">
        <v>8</v>
      </c>
      <c r="C66">
        <v>17</v>
      </c>
      <c r="D66">
        <v>19</v>
      </c>
      <c r="E66">
        <v>53</v>
      </c>
      <c r="F66" s="16" t="s">
        <v>28</v>
      </c>
      <c r="G66" s="10">
        <v>42964</v>
      </c>
      <c r="H66" s="11">
        <v>0.82863425925925915</v>
      </c>
      <c r="I66" s="10">
        <v>42964</v>
      </c>
      <c r="J66">
        <v>3.4400000572204599</v>
      </c>
      <c r="K66">
        <v>19.899999618530298</v>
      </c>
      <c r="L66" s="11">
        <v>0.79652777777777783</v>
      </c>
      <c r="M66" s="12">
        <f>MOD(Tableau1[[#This Row],[Temps]]-Tableau1[[#This Row],[Heure coucher]],1)</f>
        <v>3.2106481481481319E-2</v>
      </c>
      <c r="N66" s="11">
        <v>0.20902777777777778</v>
      </c>
      <c r="O66" s="12">
        <f>1-Tableau1[[#This Row],[Temps]]+Tableau1[[#This Row],[Heure lever]]</f>
        <v>0.38039351851851866</v>
      </c>
      <c r="P6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0.28749999999999998</v>
      </c>
      <c r="Q66" s="11" t="b">
        <f>IFERROR(Tableau1[[#This Row],[temps avant lever]]&gt;=Tableau1[[#This Row],[temps critère lever en fonction de l''heure de coucher]],0)</f>
        <v>1</v>
      </c>
    </row>
    <row r="67" spans="1:17" x14ac:dyDescent="0.35">
      <c r="A67">
        <v>2017</v>
      </c>
      <c r="B67">
        <v>8</v>
      </c>
      <c r="C67">
        <v>17</v>
      </c>
      <c r="D67">
        <v>19</v>
      </c>
      <c r="E67">
        <v>53</v>
      </c>
      <c r="F67" s="16" t="s">
        <v>76</v>
      </c>
      <c r="G67" s="10">
        <v>42964</v>
      </c>
      <c r="H67" s="11">
        <v>0.82871527777777787</v>
      </c>
      <c r="I67" s="10">
        <v>42964</v>
      </c>
      <c r="J67">
        <v>3.4400000572204599</v>
      </c>
      <c r="K67">
        <v>19.899999618530298</v>
      </c>
      <c r="L67" s="11">
        <v>0.79652777777777783</v>
      </c>
      <c r="M67" s="12">
        <f>MOD(Tableau1[[#This Row],[Temps]]-Tableau1[[#This Row],[Heure coucher]],1)</f>
        <v>3.2187500000000036E-2</v>
      </c>
      <c r="N67" s="11">
        <v>0.20902777777777778</v>
      </c>
      <c r="O67" s="12">
        <f>1-Tableau1[[#This Row],[Temps]]+Tableau1[[#This Row],[Heure lever]]</f>
        <v>0.38031249999999994</v>
      </c>
      <c r="P6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0.28749999999999998</v>
      </c>
      <c r="Q67" s="11" t="b">
        <f>IFERROR(Tableau1[[#This Row],[temps avant lever]]&gt;=Tableau1[[#This Row],[temps critère lever en fonction de l''heure de coucher]],0)</f>
        <v>1</v>
      </c>
    </row>
    <row r="68" spans="1:17" x14ac:dyDescent="0.35">
      <c r="A68">
        <v>2017</v>
      </c>
      <c r="B68">
        <v>8</v>
      </c>
      <c r="C68">
        <v>17</v>
      </c>
      <c r="D68">
        <v>19</v>
      </c>
      <c r="E68">
        <v>53</v>
      </c>
      <c r="F68" s="16" t="s">
        <v>43</v>
      </c>
      <c r="G68" s="10">
        <v>42964</v>
      </c>
      <c r="H68" s="11">
        <v>0.82879629629629636</v>
      </c>
      <c r="I68" s="10">
        <v>42964</v>
      </c>
      <c r="J68">
        <v>3.4400000572204599</v>
      </c>
      <c r="K68">
        <v>19.899999618530298</v>
      </c>
      <c r="L68" s="11">
        <v>0.79652777777777783</v>
      </c>
      <c r="M68" s="12">
        <f>MOD(Tableau1[[#This Row],[Temps]]-Tableau1[[#This Row],[Heure coucher]],1)</f>
        <v>3.226851851851853E-2</v>
      </c>
      <c r="N68" s="11">
        <v>0.20902777777777778</v>
      </c>
      <c r="O68" s="12">
        <f>1-Tableau1[[#This Row],[Temps]]+Tableau1[[#This Row],[Heure lever]]</f>
        <v>0.38023148148148145</v>
      </c>
      <c r="P6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0.28749999999999998</v>
      </c>
      <c r="Q68" s="11" t="b">
        <f>IFERROR(Tableau1[[#This Row],[temps avant lever]]&gt;=Tableau1[[#This Row],[temps critère lever en fonction de l''heure de coucher]],0)</f>
        <v>1</v>
      </c>
    </row>
    <row r="69" spans="1:17" x14ac:dyDescent="0.35">
      <c r="A69">
        <v>2017</v>
      </c>
      <c r="B69">
        <v>8</v>
      </c>
      <c r="C69">
        <v>17</v>
      </c>
      <c r="D69">
        <v>20</v>
      </c>
      <c r="E69">
        <v>3</v>
      </c>
      <c r="F69" s="16" t="s">
        <v>75</v>
      </c>
      <c r="G69" s="10">
        <v>42964</v>
      </c>
      <c r="H69" s="11">
        <v>0.83608796296296306</v>
      </c>
      <c r="I69" s="10">
        <v>42964</v>
      </c>
      <c r="J69">
        <v>3.1300001144409202</v>
      </c>
      <c r="K69">
        <v>19.840000152587901</v>
      </c>
      <c r="L69" s="11">
        <v>0.79652777777777783</v>
      </c>
      <c r="M69" s="12">
        <f>MOD(Tableau1[[#This Row],[Temps]]-Tableau1[[#This Row],[Heure coucher]],1)</f>
        <v>3.9560185185185226E-2</v>
      </c>
      <c r="N69" s="11">
        <v>0.20902777777777778</v>
      </c>
      <c r="O69" s="12">
        <f>1-Tableau1[[#This Row],[Temps]]+Tableau1[[#This Row],[Heure lever]]</f>
        <v>0.37293981481481475</v>
      </c>
      <c r="P6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0.28749999999999998</v>
      </c>
      <c r="Q69" s="11" t="b">
        <f>IFERROR(Tableau1[[#This Row],[temps avant lever]]&gt;=Tableau1[[#This Row],[temps critère lever en fonction de l''heure de coucher]],0)</f>
        <v>1</v>
      </c>
    </row>
    <row r="70" spans="1:17" x14ac:dyDescent="0.35">
      <c r="A70">
        <v>2017</v>
      </c>
      <c r="B70">
        <v>8</v>
      </c>
      <c r="C70">
        <v>17</v>
      </c>
      <c r="D70">
        <v>20</v>
      </c>
      <c r="E70">
        <v>11</v>
      </c>
      <c r="F70" s="16" t="s">
        <v>31</v>
      </c>
      <c r="G70" s="10">
        <v>42964</v>
      </c>
      <c r="H70" s="11">
        <v>0.84111111111111114</v>
      </c>
      <c r="I70" s="10">
        <v>42964</v>
      </c>
      <c r="J70">
        <v>2.7799999713897701</v>
      </c>
      <c r="K70">
        <v>19.819999694824201</v>
      </c>
      <c r="L70" s="11">
        <v>0.79652777777777783</v>
      </c>
      <c r="M70" s="12">
        <f>MOD(Tableau1[[#This Row],[Temps]]-Tableau1[[#This Row],[Heure coucher]],1)</f>
        <v>4.4583333333333308E-2</v>
      </c>
      <c r="N70" s="11">
        <v>0.20902777777777778</v>
      </c>
      <c r="O70" s="12">
        <f>1-Tableau1[[#This Row],[Temps]]+Tableau1[[#This Row],[Heure lever]]</f>
        <v>0.36791666666666667</v>
      </c>
      <c r="P7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0.28749999999999998</v>
      </c>
      <c r="Q70" s="11" t="b">
        <f>IFERROR(Tableau1[[#This Row],[temps avant lever]]&gt;=Tableau1[[#This Row],[temps critère lever en fonction de l''heure de coucher]],0)</f>
        <v>1</v>
      </c>
    </row>
    <row r="71" spans="1:17" x14ac:dyDescent="0.35">
      <c r="A71">
        <v>2017</v>
      </c>
      <c r="B71">
        <v>8</v>
      </c>
      <c r="C71">
        <v>18</v>
      </c>
      <c r="D71">
        <v>20</v>
      </c>
      <c r="E71">
        <v>23</v>
      </c>
      <c r="F71" s="16" t="s">
        <v>25</v>
      </c>
      <c r="G71" s="10">
        <v>42965</v>
      </c>
      <c r="H71" s="11">
        <v>0.8496527777777777</v>
      </c>
      <c r="I71" s="10">
        <v>42965</v>
      </c>
      <c r="J71">
        <v>7.3299999237060502</v>
      </c>
      <c r="K71">
        <v>16.0100002288818</v>
      </c>
      <c r="L71" s="11">
        <v>0.79513888888888884</v>
      </c>
      <c r="M71" s="12">
        <f>MOD(Tableau1[[#This Row],[Temps]]-Tableau1[[#This Row],[Heure coucher]],1)</f>
        <v>5.4513888888888862E-2</v>
      </c>
      <c r="N71" s="11">
        <v>0.21041666666666667</v>
      </c>
      <c r="O71" s="12">
        <f>1-Tableau1[[#This Row],[Temps]]+Tableau1[[#This Row],[Heure lever]]</f>
        <v>0.36076388888888899</v>
      </c>
      <c r="P7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0.29027777777777786</v>
      </c>
      <c r="Q71" s="11" t="b">
        <f>IFERROR(Tableau1[[#This Row],[temps avant lever]]&gt;=Tableau1[[#This Row],[temps critère lever en fonction de l''heure de coucher]],0)</f>
        <v>1</v>
      </c>
    </row>
    <row r="72" spans="1:17" x14ac:dyDescent="0.35">
      <c r="A72">
        <v>2017</v>
      </c>
      <c r="B72">
        <v>8</v>
      </c>
      <c r="C72">
        <v>19</v>
      </c>
      <c r="D72">
        <v>19</v>
      </c>
      <c r="E72">
        <v>29</v>
      </c>
      <c r="F72" s="16" t="s">
        <v>74</v>
      </c>
      <c r="G72" s="10">
        <v>42966</v>
      </c>
      <c r="H72" s="11">
        <v>0.81210648148148146</v>
      </c>
      <c r="I72" s="10">
        <v>42966</v>
      </c>
      <c r="J72">
        <v>4.4899997711181596</v>
      </c>
      <c r="K72">
        <v>16.9899997711182</v>
      </c>
      <c r="L72" s="11">
        <v>0.79375000000000007</v>
      </c>
      <c r="M72" s="12">
        <f>MOD(Tableau1[[#This Row],[Temps]]-Tableau1[[#This Row],[Heure coucher]],1)</f>
        <v>1.835648148148139E-2</v>
      </c>
      <c r="N72" s="11">
        <v>0.21111111111111111</v>
      </c>
      <c r="O72" s="12">
        <f>1-Tableau1[[#This Row],[Temps]]+Tableau1[[#This Row],[Heure lever]]</f>
        <v>0.39900462962962968</v>
      </c>
      <c r="P7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0.29236111111111107</v>
      </c>
      <c r="Q72" s="11" t="b">
        <f>IFERROR(Tableau1[[#This Row],[temps avant lever]]&gt;=Tableau1[[#This Row],[temps critère lever en fonction de l''heure de coucher]],0)</f>
        <v>1</v>
      </c>
    </row>
    <row r="73" spans="1:17" x14ac:dyDescent="0.35">
      <c r="A73">
        <v>2017</v>
      </c>
      <c r="B73">
        <v>8</v>
      </c>
      <c r="C73">
        <v>19</v>
      </c>
      <c r="D73">
        <v>22</v>
      </c>
      <c r="E73">
        <v>12</v>
      </c>
      <c r="F73" s="16" t="s">
        <v>72</v>
      </c>
      <c r="G73" s="10">
        <v>42966</v>
      </c>
      <c r="H73" s="11">
        <v>0.92543981481481474</v>
      </c>
      <c r="I73" s="10">
        <v>42966</v>
      </c>
      <c r="J73">
        <v>7.0700001716613796</v>
      </c>
      <c r="K73">
        <v>14.199999809265099</v>
      </c>
      <c r="L73" s="11">
        <v>0.79375000000000007</v>
      </c>
      <c r="M73" s="12">
        <f>MOD(Tableau1[[#This Row],[Temps]]-Tableau1[[#This Row],[Heure coucher]],1)</f>
        <v>0.13168981481481468</v>
      </c>
      <c r="N73" s="11">
        <v>0.21111111111111111</v>
      </c>
      <c r="O73" s="12">
        <f>1-Tableau1[[#This Row],[Temps]]+Tableau1[[#This Row],[Heure lever]]</f>
        <v>0.2856712962962964</v>
      </c>
      <c r="P7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0.29236111111111107</v>
      </c>
      <c r="Q73" s="11" t="b">
        <f>IFERROR(Tableau1[[#This Row],[temps avant lever]]&gt;=Tableau1[[#This Row],[temps critère lever en fonction de l''heure de coucher]],0)</f>
        <v>0</v>
      </c>
    </row>
    <row r="74" spans="1:17" x14ac:dyDescent="0.35">
      <c r="A74">
        <v>2017</v>
      </c>
      <c r="B74">
        <v>8</v>
      </c>
      <c r="C74">
        <v>21</v>
      </c>
      <c r="D74">
        <v>19</v>
      </c>
      <c r="E74">
        <v>44</v>
      </c>
      <c r="F74" s="16" t="s">
        <v>56</v>
      </c>
      <c r="G74" s="10">
        <v>42968</v>
      </c>
      <c r="H74" s="11">
        <v>0.82237268518518514</v>
      </c>
      <c r="I74" s="10">
        <v>42968</v>
      </c>
      <c r="J74">
        <v>6.0599999427795401</v>
      </c>
      <c r="K74">
        <v>23.350000381469702</v>
      </c>
      <c r="L74" s="11">
        <v>0.79166666666666663</v>
      </c>
      <c r="M74" s="12">
        <f>MOD(Tableau1[[#This Row],[Temps]]-Tableau1[[#This Row],[Heure coucher]],1)</f>
        <v>3.0706018518518507E-2</v>
      </c>
      <c r="N74" s="11">
        <v>0.21249999999999999</v>
      </c>
      <c r="O74" s="12">
        <f>1-Tableau1[[#This Row],[Temps]]+Tableau1[[#This Row],[Heure lever]]</f>
        <v>0.39012731481481489</v>
      </c>
      <c r="P7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0.29583333333333339</v>
      </c>
      <c r="Q74" s="11" t="b">
        <f>IFERROR(Tableau1[[#This Row],[temps avant lever]]&gt;=Tableau1[[#This Row],[temps critère lever en fonction de l''heure de coucher]],0)</f>
        <v>1</v>
      </c>
    </row>
    <row r="75" spans="1:17" x14ac:dyDescent="0.35">
      <c r="A75">
        <v>2017</v>
      </c>
      <c r="B75">
        <v>8</v>
      </c>
      <c r="C75">
        <v>21</v>
      </c>
      <c r="D75">
        <v>19</v>
      </c>
      <c r="E75">
        <v>46</v>
      </c>
      <c r="F75" s="16" t="s">
        <v>63</v>
      </c>
      <c r="G75" s="10">
        <v>42968</v>
      </c>
      <c r="H75" s="11">
        <v>0.82429398148148147</v>
      </c>
      <c r="I75" s="10">
        <v>42968</v>
      </c>
      <c r="J75">
        <v>5.7800002098083496</v>
      </c>
      <c r="K75">
        <v>23.100000381469702</v>
      </c>
      <c r="L75" s="11">
        <v>0.79166666666666663</v>
      </c>
      <c r="M75" s="12">
        <f>MOD(Tableau1[[#This Row],[Temps]]-Tableau1[[#This Row],[Heure coucher]],1)</f>
        <v>3.2627314814814845E-2</v>
      </c>
      <c r="N75" s="11">
        <v>0.21249999999999999</v>
      </c>
      <c r="O75" s="12">
        <f>1-Tableau1[[#This Row],[Temps]]+Tableau1[[#This Row],[Heure lever]]</f>
        <v>0.38820601851851855</v>
      </c>
      <c r="P7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0.29583333333333339</v>
      </c>
      <c r="Q75" s="11" t="b">
        <f>IFERROR(Tableau1[[#This Row],[temps avant lever]]&gt;=Tableau1[[#This Row],[temps critère lever en fonction de l''heure de coucher]],0)</f>
        <v>1</v>
      </c>
    </row>
    <row r="76" spans="1:17" x14ac:dyDescent="0.35">
      <c r="A76">
        <v>2017</v>
      </c>
      <c r="B76">
        <v>8</v>
      </c>
      <c r="C76">
        <v>22</v>
      </c>
      <c r="D76">
        <v>2</v>
      </c>
      <c r="E76">
        <v>35</v>
      </c>
      <c r="F76" s="16" t="s">
        <v>29</v>
      </c>
      <c r="G76" s="10">
        <v>42969</v>
      </c>
      <c r="H76" s="11">
        <v>0.10781249999999999</v>
      </c>
      <c r="I76" s="10">
        <v>42968</v>
      </c>
      <c r="J76">
        <v>5</v>
      </c>
      <c r="K76">
        <v>17.120000839233398</v>
      </c>
      <c r="L76" s="11">
        <v>0.79166666666666663</v>
      </c>
      <c r="M76" s="12">
        <f>MOD(Tableau1[[#This Row],[Temps]]-Tableau1[[#This Row],[Heure coucher]],1)</f>
        <v>0.31614583333333335</v>
      </c>
      <c r="N76" s="11">
        <v>0.21249999999999999</v>
      </c>
      <c r="O76" s="12">
        <f>1-Tableau1[[#This Row],[Temps]]+Tableau1[[#This Row],[Heure lever]]</f>
        <v>1.1046875</v>
      </c>
      <c r="P7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0.29583333333333339</v>
      </c>
      <c r="Q76" s="11" t="b">
        <f>IFERROR(Tableau1[[#This Row],[temps avant lever]]&gt;=Tableau1[[#This Row],[temps critère lever en fonction de l''heure de coucher]],0)</f>
        <v>1</v>
      </c>
    </row>
    <row r="77" spans="1:17" x14ac:dyDescent="0.35">
      <c r="A77">
        <v>2017</v>
      </c>
      <c r="B77">
        <v>8</v>
      </c>
      <c r="C77">
        <v>22</v>
      </c>
      <c r="D77">
        <v>3</v>
      </c>
      <c r="E77">
        <v>8</v>
      </c>
      <c r="F77" s="16" t="s">
        <v>27</v>
      </c>
      <c r="G77" s="10">
        <v>42969</v>
      </c>
      <c r="H77" s="11">
        <v>0.1308101851851852</v>
      </c>
      <c r="I77" s="10">
        <v>42968</v>
      </c>
      <c r="J77">
        <v>5.5999999046325701</v>
      </c>
      <c r="K77">
        <v>16.540000915527301</v>
      </c>
      <c r="L77" s="11">
        <v>0.79166666666666663</v>
      </c>
      <c r="M77" s="12">
        <f>MOD(Tableau1[[#This Row],[Temps]]-Tableau1[[#This Row],[Heure coucher]],1)</f>
        <v>0.33914351851851854</v>
      </c>
      <c r="N77" s="11">
        <v>0.21249999999999999</v>
      </c>
      <c r="O77" s="12">
        <f>1-Tableau1[[#This Row],[Temps]]+Tableau1[[#This Row],[Heure lever]]</f>
        <v>1.0816898148148149</v>
      </c>
      <c r="P7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0.29583333333333339</v>
      </c>
      <c r="Q77" s="11" t="b">
        <f>IFERROR(Tableau1[[#This Row],[temps avant lever]]&gt;=Tableau1[[#This Row],[temps critère lever en fonction de l''heure de coucher]],0)</f>
        <v>1</v>
      </c>
    </row>
    <row r="78" spans="1:17" x14ac:dyDescent="0.35">
      <c r="A78">
        <v>2017</v>
      </c>
      <c r="B78">
        <v>8</v>
      </c>
      <c r="C78">
        <v>22</v>
      </c>
      <c r="D78">
        <v>19</v>
      </c>
      <c r="E78">
        <v>41</v>
      </c>
      <c r="F78" s="16" t="s">
        <v>77</v>
      </c>
      <c r="G78" s="10">
        <v>42969</v>
      </c>
      <c r="H78" s="11">
        <v>0.82064814814814813</v>
      </c>
      <c r="I78" s="10">
        <v>42969</v>
      </c>
      <c r="J78">
        <v>9.9799995422363299</v>
      </c>
      <c r="K78">
        <v>23.409999847412099</v>
      </c>
      <c r="L78" s="11">
        <v>0.79027777777777775</v>
      </c>
      <c r="M78" s="12">
        <f>MOD(Tableau1[[#This Row],[Temps]]-Tableau1[[#This Row],[Heure coucher]],1)</f>
        <v>3.0370370370370381E-2</v>
      </c>
      <c r="N78" s="11">
        <v>0.21388888888888891</v>
      </c>
      <c r="O78" s="12">
        <f>1-Tableau1[[#This Row],[Temps]]+Tableau1[[#This Row],[Heure lever]]</f>
        <v>0.39324074074074078</v>
      </c>
      <c r="P7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0.29861111111111116</v>
      </c>
      <c r="Q78" s="11" t="b">
        <f>IFERROR(Tableau1[[#This Row],[temps avant lever]]&gt;=Tableau1[[#This Row],[temps critère lever en fonction de l''heure de coucher]],0)</f>
        <v>1</v>
      </c>
    </row>
    <row r="79" spans="1:17" x14ac:dyDescent="0.35">
      <c r="A79">
        <v>2017</v>
      </c>
      <c r="B79">
        <v>8</v>
      </c>
      <c r="C79">
        <v>22</v>
      </c>
      <c r="D79">
        <v>19</v>
      </c>
      <c r="E79">
        <v>56</v>
      </c>
      <c r="F79" s="16" t="s">
        <v>45</v>
      </c>
      <c r="G79" s="10">
        <v>42969</v>
      </c>
      <c r="H79" s="11">
        <v>0.83091435185185192</v>
      </c>
      <c r="I79" s="10">
        <v>42969</v>
      </c>
      <c r="J79">
        <v>8.7299995422363299</v>
      </c>
      <c r="K79">
        <v>22.2399997711182</v>
      </c>
      <c r="L79" s="11">
        <v>0.79027777777777775</v>
      </c>
      <c r="M79" s="12">
        <f>MOD(Tableau1[[#This Row],[Temps]]-Tableau1[[#This Row],[Heure coucher]],1)</f>
        <v>4.0636574074074172E-2</v>
      </c>
      <c r="N79" s="11">
        <v>0.21388888888888891</v>
      </c>
      <c r="O79" s="12">
        <f>1-Tableau1[[#This Row],[Temps]]+Tableau1[[#This Row],[Heure lever]]</f>
        <v>0.38297453703703699</v>
      </c>
      <c r="P7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0.29861111111111116</v>
      </c>
      <c r="Q79" s="11" t="b">
        <f>IFERROR(Tableau1[[#This Row],[temps avant lever]]&gt;=Tableau1[[#This Row],[temps critère lever en fonction de l''heure de coucher]],0)</f>
        <v>1</v>
      </c>
    </row>
    <row r="80" spans="1:17" x14ac:dyDescent="0.35">
      <c r="A80">
        <v>2017</v>
      </c>
      <c r="B80">
        <v>8</v>
      </c>
      <c r="C80">
        <v>22</v>
      </c>
      <c r="D80">
        <v>20</v>
      </c>
      <c r="E80">
        <v>6</v>
      </c>
      <c r="F80" s="16" t="s">
        <v>22</v>
      </c>
      <c r="G80" s="10">
        <v>42969</v>
      </c>
      <c r="H80" s="11">
        <v>0.83771990740740743</v>
      </c>
      <c r="I80" s="10">
        <v>42969</v>
      </c>
      <c r="J80">
        <v>9.8299999237060494</v>
      </c>
      <c r="K80">
        <v>21.659999847412099</v>
      </c>
      <c r="L80" s="11">
        <v>0.79027777777777775</v>
      </c>
      <c r="M80" s="12">
        <f>MOD(Tableau1[[#This Row],[Temps]]-Tableau1[[#This Row],[Heure coucher]],1)</f>
        <v>4.7442129629629681E-2</v>
      </c>
      <c r="N80" s="11">
        <v>0.21388888888888891</v>
      </c>
      <c r="O80" s="12">
        <f>1-Tableau1[[#This Row],[Temps]]+Tableau1[[#This Row],[Heure lever]]</f>
        <v>0.37616898148148148</v>
      </c>
      <c r="P8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0.29861111111111116</v>
      </c>
      <c r="Q80" s="11" t="b">
        <f>IFERROR(Tableau1[[#This Row],[temps avant lever]]&gt;=Tableau1[[#This Row],[temps critère lever en fonction de l''heure de coucher]],0)</f>
        <v>1</v>
      </c>
    </row>
    <row r="81" spans="1:17" x14ac:dyDescent="0.35">
      <c r="A81">
        <v>2017</v>
      </c>
      <c r="B81">
        <v>8</v>
      </c>
      <c r="C81">
        <v>22</v>
      </c>
      <c r="D81">
        <v>20</v>
      </c>
      <c r="E81">
        <v>8</v>
      </c>
      <c r="F81" s="16" t="s">
        <v>47</v>
      </c>
      <c r="G81" s="10">
        <v>42969</v>
      </c>
      <c r="H81" s="11">
        <v>0.83915509259259258</v>
      </c>
      <c r="I81" s="10">
        <v>42969</v>
      </c>
      <c r="J81">
        <v>9.8299999237060494</v>
      </c>
      <c r="K81">
        <v>21.659999847412099</v>
      </c>
      <c r="L81" s="11">
        <v>0.79027777777777775</v>
      </c>
      <c r="M81" s="12">
        <f>MOD(Tableau1[[#This Row],[Temps]]-Tableau1[[#This Row],[Heure coucher]],1)</f>
        <v>4.8877314814814832E-2</v>
      </c>
      <c r="N81" s="11">
        <v>0.21388888888888891</v>
      </c>
      <c r="O81" s="12">
        <f>1-Tableau1[[#This Row],[Temps]]+Tableau1[[#This Row],[Heure lever]]</f>
        <v>0.37473379629629633</v>
      </c>
      <c r="P8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0.29861111111111116</v>
      </c>
      <c r="Q81" s="11" t="b">
        <f>IFERROR(Tableau1[[#This Row],[temps avant lever]]&gt;=Tableau1[[#This Row],[temps critère lever en fonction de l''heure de coucher]],0)</f>
        <v>1</v>
      </c>
    </row>
    <row r="82" spans="1:17" x14ac:dyDescent="0.35">
      <c r="A82">
        <v>2017</v>
      </c>
      <c r="B82">
        <v>8</v>
      </c>
      <c r="C82">
        <v>23</v>
      </c>
      <c r="D82">
        <v>19</v>
      </c>
      <c r="E82">
        <v>36</v>
      </c>
      <c r="F82" s="16" t="s">
        <v>22</v>
      </c>
      <c r="G82" s="10">
        <v>42970</v>
      </c>
      <c r="H82" s="11">
        <v>0.81688657407407417</v>
      </c>
      <c r="I82" s="10">
        <v>42970</v>
      </c>
      <c r="J82">
        <v>6.0199999809265101</v>
      </c>
      <c r="K82">
        <v>20.819999694824201</v>
      </c>
      <c r="L82" s="11">
        <v>0.78888888888888886</v>
      </c>
      <c r="M82" s="12">
        <f>MOD(Tableau1[[#This Row],[Temps]]-Tableau1[[#This Row],[Heure coucher]],1)</f>
        <v>2.7997685185185306E-2</v>
      </c>
      <c r="N82" s="11">
        <v>0.21458333333333335</v>
      </c>
      <c r="O82" s="12">
        <f>1-Tableau1[[#This Row],[Temps]]+Tableau1[[#This Row],[Heure lever]]</f>
        <v>0.39769675925925918</v>
      </c>
      <c r="P8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0.30069444444444449</v>
      </c>
      <c r="Q82" s="11" t="b">
        <f>IFERROR(Tableau1[[#This Row],[temps avant lever]]&gt;=Tableau1[[#This Row],[temps critère lever en fonction de l''heure de coucher]],0)</f>
        <v>1</v>
      </c>
    </row>
    <row r="83" spans="1:17" x14ac:dyDescent="0.35">
      <c r="A83">
        <v>2017</v>
      </c>
      <c r="B83">
        <v>8</v>
      </c>
      <c r="C83">
        <v>23</v>
      </c>
      <c r="D83">
        <v>20</v>
      </c>
      <c r="E83">
        <v>5</v>
      </c>
      <c r="F83" s="16" t="s">
        <v>46</v>
      </c>
      <c r="G83" s="10">
        <v>42970</v>
      </c>
      <c r="H83" s="11">
        <v>0.83719907407407401</v>
      </c>
      <c r="I83" s="10">
        <v>42970</v>
      </c>
      <c r="J83">
        <v>5.9000000953674299</v>
      </c>
      <c r="K83">
        <v>20.430000305175799</v>
      </c>
      <c r="L83" s="11">
        <v>0.78888888888888886</v>
      </c>
      <c r="M83" s="12">
        <f>MOD(Tableau1[[#This Row],[Temps]]-Tableau1[[#This Row],[Heure coucher]],1)</f>
        <v>4.831018518518515E-2</v>
      </c>
      <c r="N83" s="11">
        <v>0.21458333333333335</v>
      </c>
      <c r="O83" s="12">
        <f>1-Tableau1[[#This Row],[Temps]]+Tableau1[[#This Row],[Heure lever]]</f>
        <v>0.37738425925925934</v>
      </c>
      <c r="P8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0.30069444444444449</v>
      </c>
      <c r="Q83" s="11" t="b">
        <f>IFERROR(Tableau1[[#This Row],[temps avant lever]]&gt;=Tableau1[[#This Row],[temps critère lever en fonction de l''heure de coucher]],0)</f>
        <v>1</v>
      </c>
    </row>
    <row r="84" spans="1:17" x14ac:dyDescent="0.35">
      <c r="A84">
        <v>2017</v>
      </c>
      <c r="B84">
        <v>8</v>
      </c>
      <c r="C84">
        <v>24</v>
      </c>
      <c r="D84">
        <v>0</v>
      </c>
      <c r="E84">
        <v>54</v>
      </c>
      <c r="F84" s="16" t="s">
        <v>36</v>
      </c>
      <c r="G84" s="10">
        <v>42971</v>
      </c>
      <c r="H84" s="11">
        <v>3.7592592592592594E-2</v>
      </c>
      <c r="I84" s="10">
        <v>42970</v>
      </c>
      <c r="J84">
        <v>3.5</v>
      </c>
      <c r="K84">
        <v>15.829999923706101</v>
      </c>
      <c r="L84" s="11">
        <v>0.78888888888888886</v>
      </c>
      <c r="M84" s="12">
        <f>MOD(Tableau1[[#This Row],[Temps]]-Tableau1[[#This Row],[Heure coucher]],1)</f>
        <v>0.24870370370370376</v>
      </c>
      <c r="N84" s="11">
        <v>0.21458333333333335</v>
      </c>
      <c r="O84" s="12">
        <f>1-Tableau1[[#This Row],[Temps]]+Tableau1[[#This Row],[Heure lever]]</f>
        <v>1.1769907407407407</v>
      </c>
      <c r="P8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0.30069444444444449</v>
      </c>
      <c r="Q84" s="11" t="b">
        <f>IFERROR(Tableau1[[#This Row],[temps avant lever]]&gt;=Tableau1[[#This Row],[temps critère lever en fonction de l''heure de coucher]],0)</f>
        <v>1</v>
      </c>
    </row>
    <row r="85" spans="1:17" x14ac:dyDescent="0.35">
      <c r="A85">
        <v>2017</v>
      </c>
      <c r="B85">
        <v>8</v>
      </c>
      <c r="C85">
        <v>24</v>
      </c>
      <c r="D85">
        <v>19</v>
      </c>
      <c r="E85">
        <v>28</v>
      </c>
      <c r="F85" s="16" t="s">
        <v>52</v>
      </c>
      <c r="G85" s="10">
        <v>42971</v>
      </c>
      <c r="H85" s="11">
        <v>0.81131944444444448</v>
      </c>
      <c r="I85" s="10">
        <v>42971</v>
      </c>
      <c r="J85">
        <v>3.0499999523162802</v>
      </c>
      <c r="K85">
        <v>24.899999618530298</v>
      </c>
      <c r="L85" s="11">
        <v>0.78749999999999998</v>
      </c>
      <c r="M85" s="12">
        <f>MOD(Tableau1[[#This Row],[Temps]]-Tableau1[[#This Row],[Heure coucher]],1)</f>
        <v>2.3819444444444504E-2</v>
      </c>
      <c r="N85" s="11">
        <v>0.21527777777777779</v>
      </c>
      <c r="O85" s="12">
        <f>1-Tableau1[[#This Row],[Temps]]+Tableau1[[#This Row],[Heure lever]]</f>
        <v>0.40395833333333331</v>
      </c>
      <c r="P8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85" s="11" t="b">
        <f>IFERROR(Tableau1[[#This Row],[temps avant lever]]&gt;=Tableau1[[#This Row],[temps critère lever en fonction de l''heure de coucher]],0)</f>
        <v>1</v>
      </c>
    </row>
    <row r="86" spans="1:17" x14ac:dyDescent="0.35">
      <c r="A86">
        <v>2017</v>
      </c>
      <c r="B86">
        <v>8</v>
      </c>
      <c r="C86">
        <v>24</v>
      </c>
      <c r="D86">
        <v>19</v>
      </c>
      <c r="E86">
        <v>33</v>
      </c>
      <c r="F86" s="16" t="s">
        <v>36</v>
      </c>
      <c r="G86" s="10">
        <v>42971</v>
      </c>
      <c r="H86" s="11">
        <v>0.81467592592592597</v>
      </c>
      <c r="I86" s="10">
        <v>42971</v>
      </c>
      <c r="J86">
        <v>3.0499999523162802</v>
      </c>
      <c r="K86">
        <v>24.899999618530298</v>
      </c>
      <c r="L86" s="11">
        <v>0.78749999999999998</v>
      </c>
      <c r="M86" s="12">
        <f>MOD(Tableau1[[#This Row],[Temps]]-Tableau1[[#This Row],[Heure coucher]],1)</f>
        <v>2.7175925925925992E-2</v>
      </c>
      <c r="N86" s="11">
        <v>0.21527777777777779</v>
      </c>
      <c r="O86" s="12">
        <f>1-Tableau1[[#This Row],[Temps]]+Tableau1[[#This Row],[Heure lever]]</f>
        <v>0.40060185185185182</v>
      </c>
      <c r="P8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86" s="11" t="b">
        <f>IFERROR(Tableau1[[#This Row],[temps avant lever]]&gt;=Tableau1[[#This Row],[temps critère lever en fonction de l''heure de coucher]],0)</f>
        <v>1</v>
      </c>
    </row>
    <row r="87" spans="1:17" x14ac:dyDescent="0.35">
      <c r="A87">
        <v>2017</v>
      </c>
      <c r="B87">
        <v>8</v>
      </c>
      <c r="C87">
        <v>24</v>
      </c>
      <c r="D87">
        <v>19</v>
      </c>
      <c r="E87">
        <v>36</v>
      </c>
      <c r="F87" s="16" t="s">
        <v>75</v>
      </c>
      <c r="G87" s="10">
        <v>42971</v>
      </c>
      <c r="H87" s="11">
        <v>0.81733796296296291</v>
      </c>
      <c r="I87" s="10">
        <v>42971</v>
      </c>
      <c r="J87">
        <v>3.5999999046325701</v>
      </c>
      <c r="K87">
        <v>24.219999313354499</v>
      </c>
      <c r="L87" s="11">
        <v>0.78749999999999998</v>
      </c>
      <c r="M87" s="12">
        <f>MOD(Tableau1[[#This Row],[Temps]]-Tableau1[[#This Row],[Heure coucher]],1)</f>
        <v>2.9837962962962927E-2</v>
      </c>
      <c r="N87" s="11">
        <v>0.21527777777777779</v>
      </c>
      <c r="O87" s="12">
        <f>1-Tableau1[[#This Row],[Temps]]+Tableau1[[#This Row],[Heure lever]]</f>
        <v>0.39793981481481489</v>
      </c>
      <c r="P8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87" s="11" t="b">
        <f>IFERROR(Tableau1[[#This Row],[temps avant lever]]&gt;=Tableau1[[#This Row],[temps critère lever en fonction de l''heure de coucher]],0)</f>
        <v>1</v>
      </c>
    </row>
    <row r="88" spans="1:17" x14ac:dyDescent="0.35">
      <c r="A88">
        <v>2017</v>
      </c>
      <c r="B88">
        <v>8</v>
      </c>
      <c r="C88">
        <v>24</v>
      </c>
      <c r="D88">
        <v>19</v>
      </c>
      <c r="E88">
        <v>41</v>
      </c>
      <c r="F88" s="16" t="s">
        <v>37</v>
      </c>
      <c r="G88" s="10">
        <v>42971</v>
      </c>
      <c r="H88" s="11">
        <v>0.82015046296296301</v>
      </c>
      <c r="I88" s="10">
        <v>42971</v>
      </c>
      <c r="J88">
        <v>3.5999999046325701</v>
      </c>
      <c r="K88">
        <v>24.219999313354499</v>
      </c>
      <c r="L88" s="11">
        <v>0.78749999999999998</v>
      </c>
      <c r="M88" s="12">
        <f>MOD(Tableau1[[#This Row],[Temps]]-Tableau1[[#This Row],[Heure coucher]],1)</f>
        <v>3.2650462962963034E-2</v>
      </c>
      <c r="N88" s="11">
        <v>0.21527777777777779</v>
      </c>
      <c r="O88" s="12">
        <f>1-Tableau1[[#This Row],[Temps]]+Tableau1[[#This Row],[Heure lever]]</f>
        <v>0.39512731481481478</v>
      </c>
      <c r="P8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88" s="11" t="b">
        <f>IFERROR(Tableau1[[#This Row],[temps avant lever]]&gt;=Tableau1[[#This Row],[temps critère lever en fonction de l''heure de coucher]],0)</f>
        <v>1</v>
      </c>
    </row>
    <row r="89" spans="1:17" x14ac:dyDescent="0.35">
      <c r="A89">
        <v>2017</v>
      </c>
      <c r="B89">
        <v>8</v>
      </c>
      <c r="C89">
        <v>24</v>
      </c>
      <c r="D89">
        <v>19</v>
      </c>
      <c r="E89">
        <v>43</v>
      </c>
      <c r="F89" s="16" t="s">
        <v>71</v>
      </c>
      <c r="G89" s="10">
        <v>42971</v>
      </c>
      <c r="H89" s="11">
        <v>0.82152777777777775</v>
      </c>
      <c r="I89" s="10">
        <v>42971</v>
      </c>
      <c r="J89">
        <v>3.5999999046325701</v>
      </c>
      <c r="K89">
        <v>24.219999313354499</v>
      </c>
      <c r="L89" s="11">
        <v>0.78749999999999998</v>
      </c>
      <c r="M89" s="12">
        <f>MOD(Tableau1[[#This Row],[Temps]]-Tableau1[[#This Row],[Heure coucher]],1)</f>
        <v>3.4027777777777768E-2</v>
      </c>
      <c r="N89" s="11">
        <v>0.21527777777777779</v>
      </c>
      <c r="O89" s="12">
        <f>1-Tableau1[[#This Row],[Temps]]+Tableau1[[#This Row],[Heure lever]]</f>
        <v>0.39375000000000004</v>
      </c>
      <c r="P8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89" s="11" t="b">
        <f>IFERROR(Tableau1[[#This Row],[temps avant lever]]&gt;=Tableau1[[#This Row],[temps critère lever en fonction de l''heure de coucher]],0)</f>
        <v>1</v>
      </c>
    </row>
    <row r="90" spans="1:17" x14ac:dyDescent="0.35">
      <c r="A90">
        <v>2017</v>
      </c>
      <c r="B90">
        <v>8</v>
      </c>
      <c r="C90">
        <v>24</v>
      </c>
      <c r="D90">
        <v>19</v>
      </c>
      <c r="E90">
        <v>44</v>
      </c>
      <c r="F90" s="16" t="s">
        <v>73</v>
      </c>
      <c r="G90" s="10">
        <v>42971</v>
      </c>
      <c r="H90" s="11">
        <v>0.82259259259259254</v>
      </c>
      <c r="I90" s="10">
        <v>42971</v>
      </c>
      <c r="J90">
        <v>3.5999999046325701</v>
      </c>
      <c r="K90">
        <v>24.219999313354499</v>
      </c>
      <c r="L90" s="11">
        <v>0.78749999999999998</v>
      </c>
      <c r="M90" s="12">
        <f>MOD(Tableau1[[#This Row],[Temps]]-Tableau1[[#This Row],[Heure coucher]],1)</f>
        <v>3.5092592592592564E-2</v>
      </c>
      <c r="N90" s="11">
        <v>0.21527777777777779</v>
      </c>
      <c r="O90" s="12">
        <f>1-Tableau1[[#This Row],[Temps]]+Tableau1[[#This Row],[Heure lever]]</f>
        <v>0.39268518518518525</v>
      </c>
      <c r="P9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90" s="11" t="b">
        <f>IFERROR(Tableau1[[#This Row],[temps avant lever]]&gt;=Tableau1[[#This Row],[temps critère lever en fonction de l''heure de coucher]],0)</f>
        <v>1</v>
      </c>
    </row>
    <row r="91" spans="1:17" x14ac:dyDescent="0.35">
      <c r="A91">
        <v>2017</v>
      </c>
      <c r="B91">
        <v>8</v>
      </c>
      <c r="C91">
        <v>24</v>
      </c>
      <c r="D91">
        <v>19</v>
      </c>
      <c r="E91">
        <v>45</v>
      </c>
      <c r="F91" s="16" t="s">
        <v>58</v>
      </c>
      <c r="G91" s="10">
        <v>42971</v>
      </c>
      <c r="H91" s="11">
        <v>0.82293981481481471</v>
      </c>
      <c r="I91" s="10">
        <v>42971</v>
      </c>
      <c r="J91">
        <v>3.5999999046325701</v>
      </c>
      <c r="K91">
        <v>24.219999313354499</v>
      </c>
      <c r="L91" s="11">
        <v>0.78749999999999998</v>
      </c>
      <c r="M91" s="12">
        <f>MOD(Tableau1[[#This Row],[Temps]]-Tableau1[[#This Row],[Heure coucher]],1)</f>
        <v>3.543981481481473E-2</v>
      </c>
      <c r="N91" s="11">
        <v>0.21527777777777779</v>
      </c>
      <c r="O91" s="12">
        <f>1-Tableau1[[#This Row],[Temps]]+Tableau1[[#This Row],[Heure lever]]</f>
        <v>0.39233796296296308</v>
      </c>
      <c r="P9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91" s="11" t="b">
        <f>IFERROR(Tableau1[[#This Row],[temps avant lever]]&gt;=Tableau1[[#This Row],[temps critère lever en fonction de l''heure de coucher]],0)</f>
        <v>1</v>
      </c>
    </row>
    <row r="92" spans="1:17" x14ac:dyDescent="0.35">
      <c r="A92">
        <v>2017</v>
      </c>
      <c r="B92">
        <v>8</v>
      </c>
      <c r="C92">
        <v>24</v>
      </c>
      <c r="D92">
        <v>19</v>
      </c>
      <c r="E92">
        <v>45</v>
      </c>
      <c r="F92" s="16" t="s">
        <v>45</v>
      </c>
      <c r="G92" s="10">
        <v>42971</v>
      </c>
      <c r="H92" s="11">
        <v>0.82327546296296295</v>
      </c>
      <c r="I92" s="10">
        <v>42971</v>
      </c>
      <c r="J92">
        <v>3.5999999046325701</v>
      </c>
      <c r="K92">
        <v>24.219999313354499</v>
      </c>
      <c r="L92" s="11">
        <v>0.78749999999999998</v>
      </c>
      <c r="M92" s="12">
        <f>MOD(Tableau1[[#This Row],[Temps]]-Tableau1[[#This Row],[Heure coucher]],1)</f>
        <v>3.5775462962962967E-2</v>
      </c>
      <c r="N92" s="11">
        <v>0.21527777777777779</v>
      </c>
      <c r="O92" s="12">
        <f>1-Tableau1[[#This Row],[Temps]]+Tableau1[[#This Row],[Heure lever]]</f>
        <v>0.39200231481481485</v>
      </c>
      <c r="P9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92" s="11" t="b">
        <f>IFERROR(Tableau1[[#This Row],[temps avant lever]]&gt;=Tableau1[[#This Row],[temps critère lever en fonction de l''heure de coucher]],0)</f>
        <v>1</v>
      </c>
    </row>
    <row r="93" spans="1:17" x14ac:dyDescent="0.35">
      <c r="A93">
        <v>2017</v>
      </c>
      <c r="B93">
        <v>8</v>
      </c>
      <c r="C93">
        <v>24</v>
      </c>
      <c r="D93">
        <v>19</v>
      </c>
      <c r="E93">
        <v>47</v>
      </c>
      <c r="F93" s="16" t="s">
        <v>43</v>
      </c>
      <c r="G93" s="10">
        <v>42971</v>
      </c>
      <c r="H93" s="11">
        <v>0.8246296296296296</v>
      </c>
      <c r="I93" s="10">
        <v>42971</v>
      </c>
      <c r="J93">
        <v>3.6700000762939502</v>
      </c>
      <c r="K93">
        <v>24.450000762939499</v>
      </c>
      <c r="L93" s="11">
        <v>0.78749999999999998</v>
      </c>
      <c r="M93" s="12">
        <f>MOD(Tableau1[[#This Row],[Temps]]-Tableau1[[#This Row],[Heure coucher]],1)</f>
        <v>3.7129629629629624E-2</v>
      </c>
      <c r="N93" s="11">
        <v>0.21527777777777779</v>
      </c>
      <c r="O93" s="12">
        <f>1-Tableau1[[#This Row],[Temps]]+Tableau1[[#This Row],[Heure lever]]</f>
        <v>0.39064814814814819</v>
      </c>
      <c r="P9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93" s="11" t="b">
        <f>IFERROR(Tableau1[[#This Row],[temps avant lever]]&gt;=Tableau1[[#This Row],[temps critère lever en fonction de l''heure de coucher]],0)</f>
        <v>1</v>
      </c>
    </row>
    <row r="94" spans="1:17" x14ac:dyDescent="0.35">
      <c r="A94">
        <v>2017</v>
      </c>
      <c r="B94">
        <v>8</v>
      </c>
      <c r="C94">
        <v>24</v>
      </c>
      <c r="D94">
        <v>19</v>
      </c>
      <c r="E94">
        <v>48</v>
      </c>
      <c r="F94" s="16" t="s">
        <v>37</v>
      </c>
      <c r="G94" s="10">
        <v>42971</v>
      </c>
      <c r="H94" s="11">
        <v>0.82501157407407411</v>
      </c>
      <c r="I94" s="10">
        <v>42971</v>
      </c>
      <c r="J94">
        <v>3.6700000762939502</v>
      </c>
      <c r="K94">
        <v>24.450000762939499</v>
      </c>
      <c r="L94" s="11">
        <v>0.78749999999999998</v>
      </c>
      <c r="M94" s="12">
        <f>MOD(Tableau1[[#This Row],[Temps]]-Tableau1[[#This Row],[Heure coucher]],1)</f>
        <v>3.7511574074074128E-2</v>
      </c>
      <c r="N94" s="11">
        <v>0.21527777777777779</v>
      </c>
      <c r="O94" s="12">
        <f>1-Tableau1[[#This Row],[Temps]]+Tableau1[[#This Row],[Heure lever]]</f>
        <v>0.39026620370370368</v>
      </c>
      <c r="P9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94" s="11" t="b">
        <f>IFERROR(Tableau1[[#This Row],[temps avant lever]]&gt;=Tableau1[[#This Row],[temps critère lever en fonction de l''heure de coucher]],0)</f>
        <v>1</v>
      </c>
    </row>
    <row r="95" spans="1:17" x14ac:dyDescent="0.35">
      <c r="A95">
        <v>2017</v>
      </c>
      <c r="B95">
        <v>8</v>
      </c>
      <c r="C95">
        <v>24</v>
      </c>
      <c r="D95">
        <v>19</v>
      </c>
      <c r="E95">
        <v>48</v>
      </c>
      <c r="F95" s="16" t="s">
        <v>56</v>
      </c>
      <c r="G95" s="10">
        <v>42971</v>
      </c>
      <c r="H95" s="11">
        <v>0.82515046296296291</v>
      </c>
      <c r="I95" s="10">
        <v>42971</v>
      </c>
      <c r="J95">
        <v>3.6700000762939502</v>
      </c>
      <c r="K95">
        <v>24.450000762939499</v>
      </c>
      <c r="L95" s="11">
        <v>0.78749999999999998</v>
      </c>
      <c r="M95" s="12">
        <f>MOD(Tableau1[[#This Row],[Temps]]-Tableau1[[#This Row],[Heure coucher]],1)</f>
        <v>3.7650462962962927E-2</v>
      </c>
      <c r="N95" s="11">
        <v>0.21527777777777779</v>
      </c>
      <c r="O95" s="12">
        <f>1-Tableau1[[#This Row],[Temps]]+Tableau1[[#This Row],[Heure lever]]</f>
        <v>0.39012731481481489</v>
      </c>
      <c r="P9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95" s="11" t="b">
        <f>IFERROR(Tableau1[[#This Row],[temps avant lever]]&gt;=Tableau1[[#This Row],[temps critère lever en fonction de l''heure de coucher]],0)</f>
        <v>1</v>
      </c>
    </row>
    <row r="96" spans="1:17" x14ac:dyDescent="0.35">
      <c r="A96">
        <v>2017</v>
      </c>
      <c r="B96">
        <v>8</v>
      </c>
      <c r="C96">
        <v>24</v>
      </c>
      <c r="D96">
        <v>19</v>
      </c>
      <c r="E96">
        <v>48</v>
      </c>
      <c r="F96" s="16" t="s">
        <v>34</v>
      </c>
      <c r="G96" s="10">
        <v>42971</v>
      </c>
      <c r="H96" s="11">
        <v>0.82564814814814813</v>
      </c>
      <c r="I96" s="10">
        <v>42971</v>
      </c>
      <c r="J96">
        <v>3.6700000762939502</v>
      </c>
      <c r="K96">
        <v>24.450000762939499</v>
      </c>
      <c r="L96" s="11">
        <v>0.78749999999999998</v>
      </c>
      <c r="M96" s="12">
        <f>MOD(Tableau1[[#This Row],[Temps]]-Tableau1[[#This Row],[Heure coucher]],1)</f>
        <v>3.8148148148148153E-2</v>
      </c>
      <c r="N96" s="11">
        <v>0.21527777777777779</v>
      </c>
      <c r="O96" s="12">
        <f>1-Tableau1[[#This Row],[Temps]]+Tableau1[[#This Row],[Heure lever]]</f>
        <v>0.38962962962962966</v>
      </c>
      <c r="P9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96" s="11" t="b">
        <f>IFERROR(Tableau1[[#This Row],[temps avant lever]]&gt;=Tableau1[[#This Row],[temps critère lever en fonction de l''heure de coucher]],0)</f>
        <v>1</v>
      </c>
    </row>
    <row r="97" spans="1:17" x14ac:dyDescent="0.35">
      <c r="A97">
        <v>2017</v>
      </c>
      <c r="B97">
        <v>8</v>
      </c>
      <c r="C97">
        <v>24</v>
      </c>
      <c r="D97">
        <v>19</v>
      </c>
      <c r="E97">
        <v>49</v>
      </c>
      <c r="F97" s="16" t="s">
        <v>46</v>
      </c>
      <c r="G97" s="10">
        <v>42971</v>
      </c>
      <c r="H97" s="11">
        <v>0.82608796296296294</v>
      </c>
      <c r="I97" s="10">
        <v>42971</v>
      </c>
      <c r="J97">
        <v>3.6700000762939502</v>
      </c>
      <c r="K97">
        <v>24.450000762939499</v>
      </c>
      <c r="L97" s="11">
        <v>0.78749999999999998</v>
      </c>
      <c r="M97" s="12">
        <f>MOD(Tableau1[[#This Row],[Temps]]-Tableau1[[#This Row],[Heure coucher]],1)</f>
        <v>3.8587962962962963E-2</v>
      </c>
      <c r="N97" s="11">
        <v>0.21527777777777779</v>
      </c>
      <c r="O97" s="12">
        <f>1-Tableau1[[#This Row],[Temps]]+Tableau1[[#This Row],[Heure lever]]</f>
        <v>0.38918981481481485</v>
      </c>
      <c r="P9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97" s="11" t="b">
        <f>IFERROR(Tableau1[[#This Row],[temps avant lever]]&gt;=Tableau1[[#This Row],[temps critère lever en fonction de l''heure de coucher]],0)</f>
        <v>1</v>
      </c>
    </row>
    <row r="98" spans="1:17" x14ac:dyDescent="0.35">
      <c r="A98">
        <v>2017</v>
      </c>
      <c r="B98">
        <v>8</v>
      </c>
      <c r="C98">
        <v>24</v>
      </c>
      <c r="D98">
        <v>19</v>
      </c>
      <c r="E98">
        <v>53</v>
      </c>
      <c r="F98" s="16" t="s">
        <v>57</v>
      </c>
      <c r="G98" s="10">
        <v>42971</v>
      </c>
      <c r="H98" s="11">
        <v>0.82895833333333335</v>
      </c>
      <c r="I98" s="10">
        <v>42971</v>
      </c>
      <c r="J98">
        <v>3.6700000762939502</v>
      </c>
      <c r="K98">
        <v>24.450000762939499</v>
      </c>
      <c r="L98" s="11">
        <v>0.78749999999999998</v>
      </c>
      <c r="M98" s="12">
        <f>MOD(Tableau1[[#This Row],[Temps]]-Tableau1[[#This Row],[Heure coucher]],1)</f>
        <v>4.1458333333333375E-2</v>
      </c>
      <c r="N98" s="11">
        <v>0.21527777777777779</v>
      </c>
      <c r="O98" s="12">
        <f>1-Tableau1[[#This Row],[Temps]]+Tableau1[[#This Row],[Heure lever]]</f>
        <v>0.38631944444444444</v>
      </c>
      <c r="P9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98" s="11" t="b">
        <f>IFERROR(Tableau1[[#This Row],[temps avant lever]]&gt;=Tableau1[[#This Row],[temps critère lever en fonction de l''heure de coucher]],0)</f>
        <v>1</v>
      </c>
    </row>
    <row r="99" spans="1:17" x14ac:dyDescent="0.35">
      <c r="A99">
        <v>2017</v>
      </c>
      <c r="B99">
        <v>8</v>
      </c>
      <c r="C99">
        <v>24</v>
      </c>
      <c r="D99">
        <v>20</v>
      </c>
      <c r="E99">
        <v>1</v>
      </c>
      <c r="F99" s="16" t="s">
        <v>67</v>
      </c>
      <c r="G99" s="10">
        <v>42971</v>
      </c>
      <c r="H99" s="11">
        <v>0.83461805555555557</v>
      </c>
      <c r="I99" s="10">
        <v>42971</v>
      </c>
      <c r="J99">
        <v>5.03999996185303</v>
      </c>
      <c r="K99">
        <v>24.950000762939499</v>
      </c>
      <c r="L99" s="11">
        <v>0.78749999999999998</v>
      </c>
      <c r="M99" s="12">
        <f>MOD(Tableau1[[#This Row],[Temps]]-Tableau1[[#This Row],[Heure coucher]],1)</f>
        <v>4.7118055555555594E-2</v>
      </c>
      <c r="N99" s="11">
        <v>0.21527777777777779</v>
      </c>
      <c r="O99" s="12">
        <f>1-Tableau1[[#This Row],[Temps]]+Tableau1[[#This Row],[Heure lever]]</f>
        <v>0.38065972222222222</v>
      </c>
      <c r="P9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99" s="11" t="b">
        <f>IFERROR(Tableau1[[#This Row],[temps avant lever]]&gt;=Tableau1[[#This Row],[temps critère lever en fonction de l''heure de coucher]],0)</f>
        <v>1</v>
      </c>
    </row>
    <row r="100" spans="1:17" x14ac:dyDescent="0.35">
      <c r="A100">
        <v>2017</v>
      </c>
      <c r="B100">
        <v>8</v>
      </c>
      <c r="C100">
        <v>24</v>
      </c>
      <c r="D100">
        <v>20</v>
      </c>
      <c r="E100">
        <v>2</v>
      </c>
      <c r="F100" s="16" t="s">
        <v>59</v>
      </c>
      <c r="G100" s="10">
        <v>42971</v>
      </c>
      <c r="H100" s="11">
        <v>0.83483796296296298</v>
      </c>
      <c r="I100" s="10">
        <v>42971</v>
      </c>
      <c r="J100">
        <v>5.03999996185303</v>
      </c>
      <c r="K100">
        <v>24.950000762939499</v>
      </c>
      <c r="L100" s="11">
        <v>0.78749999999999998</v>
      </c>
      <c r="M100" s="12">
        <f>MOD(Tableau1[[#This Row],[Temps]]-Tableau1[[#This Row],[Heure coucher]],1)</f>
        <v>4.7337962962962998E-2</v>
      </c>
      <c r="N100" s="11">
        <v>0.21527777777777779</v>
      </c>
      <c r="O100" s="12">
        <f>1-Tableau1[[#This Row],[Temps]]+Tableau1[[#This Row],[Heure lever]]</f>
        <v>0.38043981481481481</v>
      </c>
      <c r="P10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100" s="11" t="b">
        <f>IFERROR(Tableau1[[#This Row],[temps avant lever]]&gt;=Tableau1[[#This Row],[temps critère lever en fonction de l''heure de coucher]],0)</f>
        <v>1</v>
      </c>
    </row>
    <row r="101" spans="1:17" x14ac:dyDescent="0.35">
      <c r="A101">
        <v>2017</v>
      </c>
      <c r="B101">
        <v>8</v>
      </c>
      <c r="C101">
        <v>24</v>
      </c>
      <c r="D101">
        <v>20</v>
      </c>
      <c r="E101">
        <v>2</v>
      </c>
      <c r="F101" s="16" t="s">
        <v>74</v>
      </c>
      <c r="G101" s="10">
        <v>42971</v>
      </c>
      <c r="H101" s="11">
        <v>0.83502314814814815</v>
      </c>
      <c r="I101" s="10">
        <v>42971</v>
      </c>
      <c r="J101">
        <v>5.03999996185303</v>
      </c>
      <c r="K101">
        <v>24.950000762939499</v>
      </c>
      <c r="L101" s="11">
        <v>0.78749999999999998</v>
      </c>
      <c r="M101" s="12">
        <f>MOD(Tableau1[[#This Row],[Temps]]-Tableau1[[#This Row],[Heure coucher]],1)</f>
        <v>4.7523148148148175E-2</v>
      </c>
      <c r="N101" s="11">
        <v>0.21527777777777779</v>
      </c>
      <c r="O101" s="12">
        <f>1-Tableau1[[#This Row],[Temps]]+Tableau1[[#This Row],[Heure lever]]</f>
        <v>0.38025462962962964</v>
      </c>
      <c r="P10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101" s="11" t="b">
        <f>IFERROR(Tableau1[[#This Row],[temps avant lever]]&gt;=Tableau1[[#This Row],[temps critère lever en fonction de l''heure de coucher]],0)</f>
        <v>1</v>
      </c>
    </row>
    <row r="102" spans="1:17" x14ac:dyDescent="0.35">
      <c r="A102">
        <v>2017</v>
      </c>
      <c r="B102">
        <v>8</v>
      </c>
      <c r="C102">
        <v>24</v>
      </c>
      <c r="D102">
        <v>20</v>
      </c>
      <c r="E102">
        <v>2</v>
      </c>
      <c r="F102" s="16" t="s">
        <v>78</v>
      </c>
      <c r="G102" s="10">
        <v>42971</v>
      </c>
      <c r="H102" s="11">
        <v>0.83521990740740737</v>
      </c>
      <c r="I102" s="10">
        <v>42971</v>
      </c>
      <c r="J102">
        <v>5.03999996185303</v>
      </c>
      <c r="K102">
        <v>24.950000762939499</v>
      </c>
      <c r="L102" s="11">
        <v>0.78749999999999998</v>
      </c>
      <c r="M102" s="12">
        <f>MOD(Tableau1[[#This Row],[Temps]]-Tableau1[[#This Row],[Heure coucher]],1)</f>
        <v>4.7719907407407391E-2</v>
      </c>
      <c r="N102" s="11">
        <v>0.21527777777777779</v>
      </c>
      <c r="O102" s="12">
        <f>1-Tableau1[[#This Row],[Temps]]+Tableau1[[#This Row],[Heure lever]]</f>
        <v>0.38005787037037042</v>
      </c>
      <c r="P10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102" s="11" t="b">
        <f>IFERROR(Tableau1[[#This Row],[temps avant lever]]&gt;=Tableau1[[#This Row],[temps critère lever en fonction de l''heure de coucher]],0)</f>
        <v>1</v>
      </c>
    </row>
    <row r="103" spans="1:17" x14ac:dyDescent="0.35">
      <c r="A103">
        <v>2017</v>
      </c>
      <c r="B103">
        <v>8</v>
      </c>
      <c r="C103">
        <v>24</v>
      </c>
      <c r="D103">
        <v>20</v>
      </c>
      <c r="E103">
        <v>7</v>
      </c>
      <c r="F103" s="16" t="s">
        <v>30</v>
      </c>
      <c r="G103" s="10">
        <v>42971</v>
      </c>
      <c r="H103" s="11">
        <v>0.83865740740740735</v>
      </c>
      <c r="I103" s="10">
        <v>42971</v>
      </c>
      <c r="J103">
        <v>5.4099998474121103</v>
      </c>
      <c r="K103">
        <v>23.969999313354499</v>
      </c>
      <c r="L103" s="11">
        <v>0.78749999999999998</v>
      </c>
      <c r="M103" s="12">
        <f>MOD(Tableau1[[#This Row],[Temps]]-Tableau1[[#This Row],[Heure coucher]],1)</f>
        <v>5.1157407407407374E-2</v>
      </c>
      <c r="N103" s="11">
        <v>0.21527777777777779</v>
      </c>
      <c r="O103" s="12">
        <f>1-Tableau1[[#This Row],[Temps]]+Tableau1[[#This Row],[Heure lever]]</f>
        <v>0.37662037037037044</v>
      </c>
      <c r="P10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103" s="11" t="b">
        <f>IFERROR(Tableau1[[#This Row],[temps avant lever]]&gt;=Tableau1[[#This Row],[temps critère lever en fonction de l''heure de coucher]],0)</f>
        <v>1</v>
      </c>
    </row>
    <row r="104" spans="1:17" x14ac:dyDescent="0.35">
      <c r="A104">
        <v>2017</v>
      </c>
      <c r="B104">
        <v>8</v>
      </c>
      <c r="C104">
        <v>24</v>
      </c>
      <c r="D104">
        <v>20</v>
      </c>
      <c r="E104">
        <v>15</v>
      </c>
      <c r="F104" s="16" t="s">
        <v>23</v>
      </c>
      <c r="G104" s="10">
        <v>42971</v>
      </c>
      <c r="H104" s="11">
        <v>0.8443518518518518</v>
      </c>
      <c r="I104" s="10">
        <v>42971</v>
      </c>
      <c r="J104">
        <v>5.3600001335143999</v>
      </c>
      <c r="K104">
        <v>23.389999389648398</v>
      </c>
      <c r="L104" s="11">
        <v>0.78749999999999998</v>
      </c>
      <c r="M104" s="12">
        <f>MOD(Tableau1[[#This Row],[Temps]]-Tableau1[[#This Row],[Heure coucher]],1)</f>
        <v>5.685185185185182E-2</v>
      </c>
      <c r="N104" s="11">
        <v>0.21527777777777779</v>
      </c>
      <c r="O104" s="12">
        <f>1-Tableau1[[#This Row],[Temps]]+Tableau1[[#This Row],[Heure lever]]</f>
        <v>0.37092592592592599</v>
      </c>
      <c r="P10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104" s="11" t="b">
        <f>IFERROR(Tableau1[[#This Row],[temps avant lever]]&gt;=Tableau1[[#This Row],[temps critère lever en fonction de l''heure de coucher]],0)</f>
        <v>1</v>
      </c>
    </row>
    <row r="105" spans="1:17" x14ac:dyDescent="0.35">
      <c r="A105">
        <v>2017</v>
      </c>
      <c r="B105">
        <v>8</v>
      </c>
      <c r="C105">
        <v>24</v>
      </c>
      <c r="D105">
        <v>20</v>
      </c>
      <c r="E105">
        <v>19</v>
      </c>
      <c r="F105" s="16" t="s">
        <v>28</v>
      </c>
      <c r="G105" s="10">
        <v>42971</v>
      </c>
      <c r="H105" s="11">
        <v>0.84668981481481476</v>
      </c>
      <c r="I105" s="10">
        <v>42971</v>
      </c>
      <c r="J105">
        <v>5.3600001335143999</v>
      </c>
      <c r="K105">
        <v>23.389999389648398</v>
      </c>
      <c r="L105" s="11">
        <v>0.78749999999999998</v>
      </c>
      <c r="M105" s="12">
        <f>MOD(Tableau1[[#This Row],[Temps]]-Tableau1[[#This Row],[Heure coucher]],1)</f>
        <v>5.9189814814814778E-2</v>
      </c>
      <c r="N105" s="11">
        <v>0.21527777777777779</v>
      </c>
      <c r="O105" s="12">
        <f>1-Tableau1[[#This Row],[Temps]]+Tableau1[[#This Row],[Heure lever]]</f>
        <v>0.36858796296296303</v>
      </c>
      <c r="P10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105" s="11" t="b">
        <f>IFERROR(Tableau1[[#This Row],[temps avant lever]]&gt;=Tableau1[[#This Row],[temps critère lever en fonction de l''heure de coucher]],0)</f>
        <v>1</v>
      </c>
    </row>
    <row r="106" spans="1:17" x14ac:dyDescent="0.35">
      <c r="A106">
        <v>2017</v>
      </c>
      <c r="B106">
        <v>8</v>
      </c>
      <c r="C106">
        <v>24</v>
      </c>
      <c r="D106">
        <v>20</v>
      </c>
      <c r="E106">
        <v>19</v>
      </c>
      <c r="F106" s="16" t="s">
        <v>76</v>
      </c>
      <c r="G106" s="10">
        <v>42971</v>
      </c>
      <c r="H106" s="11">
        <v>0.84677083333333336</v>
      </c>
      <c r="I106" s="10">
        <v>42971</v>
      </c>
      <c r="J106">
        <v>5.3600001335143999</v>
      </c>
      <c r="K106">
        <v>23.389999389648398</v>
      </c>
      <c r="L106" s="11">
        <v>0.78749999999999998</v>
      </c>
      <c r="M106" s="12">
        <f>MOD(Tableau1[[#This Row],[Temps]]-Tableau1[[#This Row],[Heure coucher]],1)</f>
        <v>5.9270833333333384E-2</v>
      </c>
      <c r="N106" s="11">
        <v>0.21527777777777779</v>
      </c>
      <c r="O106" s="12">
        <f>1-Tableau1[[#This Row],[Temps]]+Tableau1[[#This Row],[Heure lever]]</f>
        <v>0.36850694444444443</v>
      </c>
      <c r="P10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106" s="11" t="b">
        <f>IFERROR(Tableau1[[#This Row],[temps avant lever]]&gt;=Tableau1[[#This Row],[temps critère lever en fonction de l''heure de coucher]],0)</f>
        <v>1</v>
      </c>
    </row>
    <row r="107" spans="1:17" x14ac:dyDescent="0.35">
      <c r="A107">
        <v>2017</v>
      </c>
      <c r="B107">
        <v>8</v>
      </c>
      <c r="C107">
        <v>24</v>
      </c>
      <c r="D107">
        <v>20</v>
      </c>
      <c r="E107">
        <v>20</v>
      </c>
      <c r="F107" s="16" t="s">
        <v>70</v>
      </c>
      <c r="G107" s="10">
        <v>42971</v>
      </c>
      <c r="H107" s="11">
        <v>0.84767361111111106</v>
      </c>
      <c r="I107" s="10">
        <v>42971</v>
      </c>
      <c r="J107">
        <v>5.3600001335143999</v>
      </c>
      <c r="K107">
        <v>23.389999389648398</v>
      </c>
      <c r="L107" s="11">
        <v>0.78749999999999998</v>
      </c>
      <c r="M107" s="12">
        <f>MOD(Tableau1[[#This Row],[Temps]]-Tableau1[[#This Row],[Heure coucher]],1)</f>
        <v>6.0173611111111081E-2</v>
      </c>
      <c r="N107" s="11">
        <v>0.21527777777777779</v>
      </c>
      <c r="O107" s="12">
        <f>1-Tableau1[[#This Row],[Temps]]+Tableau1[[#This Row],[Heure lever]]</f>
        <v>0.36760416666666673</v>
      </c>
      <c r="P10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107" s="11" t="b">
        <f>IFERROR(Tableau1[[#This Row],[temps avant lever]]&gt;=Tableau1[[#This Row],[temps critère lever en fonction de l''heure de coucher]],0)</f>
        <v>1</v>
      </c>
    </row>
    <row r="108" spans="1:17" x14ac:dyDescent="0.35">
      <c r="A108">
        <v>2017</v>
      </c>
      <c r="B108">
        <v>8</v>
      </c>
      <c r="C108">
        <v>24</v>
      </c>
      <c r="D108">
        <v>20</v>
      </c>
      <c r="E108">
        <v>25</v>
      </c>
      <c r="F108" s="16" t="s">
        <v>71</v>
      </c>
      <c r="G108" s="10">
        <v>42971</v>
      </c>
      <c r="H108" s="11">
        <v>0.85069444444444453</v>
      </c>
      <c r="I108" s="10">
        <v>42971</v>
      </c>
      <c r="J108">
        <v>5.3600001335143999</v>
      </c>
      <c r="K108">
        <v>23.389999389648398</v>
      </c>
      <c r="L108" s="11">
        <v>0.78749999999999998</v>
      </c>
      <c r="M108" s="12">
        <f>MOD(Tableau1[[#This Row],[Temps]]-Tableau1[[#This Row],[Heure coucher]],1)</f>
        <v>6.3194444444444553E-2</v>
      </c>
      <c r="N108" s="11">
        <v>0.21527777777777779</v>
      </c>
      <c r="O108" s="12">
        <f>1-Tableau1[[#This Row],[Temps]]+Tableau1[[#This Row],[Heure lever]]</f>
        <v>0.36458333333333326</v>
      </c>
      <c r="P10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108" s="11" t="b">
        <f>IFERROR(Tableau1[[#This Row],[temps avant lever]]&gt;=Tableau1[[#This Row],[temps critère lever en fonction de l''heure de coucher]],0)</f>
        <v>1</v>
      </c>
    </row>
    <row r="109" spans="1:17" x14ac:dyDescent="0.35">
      <c r="A109">
        <v>2017</v>
      </c>
      <c r="B109">
        <v>8</v>
      </c>
      <c r="C109">
        <v>24</v>
      </c>
      <c r="D109">
        <v>20</v>
      </c>
      <c r="E109">
        <v>30</v>
      </c>
      <c r="F109" s="16" t="s">
        <v>39</v>
      </c>
      <c r="G109" s="10">
        <v>42971</v>
      </c>
      <c r="H109" s="11">
        <v>0.85474537037037035</v>
      </c>
      <c r="I109" s="10">
        <v>42971</v>
      </c>
      <c r="J109">
        <v>7.0199999809265101</v>
      </c>
      <c r="K109">
        <v>23.610000610351602</v>
      </c>
      <c r="L109" s="11">
        <v>0.78749999999999998</v>
      </c>
      <c r="M109" s="12">
        <f>MOD(Tableau1[[#This Row],[Temps]]-Tableau1[[#This Row],[Heure coucher]],1)</f>
        <v>6.7245370370370372E-2</v>
      </c>
      <c r="N109" s="11">
        <v>0.21527777777777779</v>
      </c>
      <c r="O109" s="12">
        <f>1-Tableau1[[#This Row],[Temps]]+Tableau1[[#This Row],[Heure lever]]</f>
        <v>0.36053240740740744</v>
      </c>
      <c r="P10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109" s="11" t="b">
        <f>IFERROR(Tableau1[[#This Row],[temps avant lever]]&gt;=Tableau1[[#This Row],[temps critère lever en fonction de l''heure de coucher]],0)</f>
        <v>1</v>
      </c>
    </row>
    <row r="110" spans="1:17" x14ac:dyDescent="0.35">
      <c r="A110">
        <v>2017</v>
      </c>
      <c r="B110">
        <v>8</v>
      </c>
      <c r="C110">
        <v>24</v>
      </c>
      <c r="D110">
        <v>20</v>
      </c>
      <c r="E110">
        <v>55</v>
      </c>
      <c r="F110" s="16" t="s">
        <v>67</v>
      </c>
      <c r="G110" s="10">
        <v>42971</v>
      </c>
      <c r="H110" s="11">
        <v>0.87211805555555555</v>
      </c>
      <c r="I110" s="10">
        <v>42971</v>
      </c>
      <c r="J110">
        <v>5.96000003814697</v>
      </c>
      <c r="K110">
        <v>22.969999313354499</v>
      </c>
      <c r="L110" s="11">
        <v>0.78749999999999998</v>
      </c>
      <c r="M110" s="12">
        <f>MOD(Tableau1[[#This Row],[Temps]]-Tableau1[[#This Row],[Heure coucher]],1)</f>
        <v>8.4618055555555571E-2</v>
      </c>
      <c r="N110" s="11">
        <v>0.21527777777777779</v>
      </c>
      <c r="O110" s="12">
        <f>1-Tableau1[[#This Row],[Temps]]+Tableau1[[#This Row],[Heure lever]]</f>
        <v>0.34315972222222224</v>
      </c>
      <c r="P11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110" s="11" t="b">
        <f>IFERROR(Tableau1[[#This Row],[temps avant lever]]&gt;=Tableau1[[#This Row],[temps critère lever en fonction de l''heure de coucher]],0)</f>
        <v>1</v>
      </c>
    </row>
    <row r="111" spans="1:17" x14ac:dyDescent="0.35">
      <c r="A111">
        <v>2017</v>
      </c>
      <c r="B111">
        <v>8</v>
      </c>
      <c r="C111">
        <v>24</v>
      </c>
      <c r="D111">
        <v>23</v>
      </c>
      <c r="E111">
        <v>49</v>
      </c>
      <c r="F111" s="16" t="s">
        <v>44</v>
      </c>
      <c r="G111" s="10">
        <v>42971</v>
      </c>
      <c r="H111" s="11">
        <v>0.99288194444444444</v>
      </c>
      <c r="I111" s="10">
        <v>42971</v>
      </c>
      <c r="J111">
        <v>5.4400000572204599</v>
      </c>
      <c r="K111">
        <v>19.969999313354499</v>
      </c>
      <c r="L111" s="11">
        <v>0.78749999999999998</v>
      </c>
      <c r="M111" s="12">
        <f>MOD(Tableau1[[#This Row],[Temps]]-Tableau1[[#This Row],[Heure coucher]],1)</f>
        <v>0.20538194444444446</v>
      </c>
      <c r="N111" s="11">
        <v>0.21527777777777779</v>
      </c>
      <c r="O111" s="12">
        <f>1-Tableau1[[#This Row],[Temps]]+Tableau1[[#This Row],[Heure lever]]</f>
        <v>0.22239583333333335</v>
      </c>
      <c r="P11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111" s="11" t="b">
        <f>IFERROR(Tableau1[[#This Row],[temps avant lever]]&gt;=Tableau1[[#This Row],[temps critère lever en fonction de l''heure de coucher]],0)</f>
        <v>0</v>
      </c>
    </row>
    <row r="112" spans="1:17" x14ac:dyDescent="0.35">
      <c r="A112">
        <v>2017</v>
      </c>
      <c r="B112">
        <v>8</v>
      </c>
      <c r="C112">
        <v>25</v>
      </c>
      <c r="D112">
        <v>0</v>
      </c>
      <c r="E112">
        <v>32</v>
      </c>
      <c r="F112" s="16" t="s">
        <v>25</v>
      </c>
      <c r="G112" s="10">
        <v>42972</v>
      </c>
      <c r="H112" s="11">
        <v>2.2569444444444444E-2</v>
      </c>
      <c r="I112" s="10">
        <v>42971</v>
      </c>
      <c r="J112">
        <v>5.6100001335143999</v>
      </c>
      <c r="K112">
        <v>19.430000305175799</v>
      </c>
      <c r="L112" s="11">
        <v>0.78749999999999998</v>
      </c>
      <c r="M112" s="12">
        <f>MOD(Tableau1[[#This Row],[Temps]]-Tableau1[[#This Row],[Heure coucher]],1)</f>
        <v>0.23506944444444444</v>
      </c>
      <c r="N112" s="11">
        <v>0.21527777777777779</v>
      </c>
      <c r="O112" s="12">
        <f>1-Tableau1[[#This Row],[Temps]]+Tableau1[[#This Row],[Heure lever]]</f>
        <v>1.1927083333333335</v>
      </c>
      <c r="P11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112" s="11" t="b">
        <f>IFERROR(Tableau1[[#This Row],[temps avant lever]]&gt;=Tableau1[[#This Row],[temps critère lever en fonction de l''heure de coucher]],0)</f>
        <v>1</v>
      </c>
    </row>
    <row r="113" spans="1:17" x14ac:dyDescent="0.35">
      <c r="A113">
        <v>2017</v>
      </c>
      <c r="B113">
        <v>8</v>
      </c>
      <c r="C113">
        <v>25</v>
      </c>
      <c r="D113">
        <v>2</v>
      </c>
      <c r="E113">
        <v>18</v>
      </c>
      <c r="F113" s="16" t="s">
        <v>45</v>
      </c>
      <c r="G113" s="10">
        <v>42972</v>
      </c>
      <c r="H113" s="11">
        <v>9.6192129629629627E-2</v>
      </c>
      <c r="I113" s="10">
        <v>42971</v>
      </c>
      <c r="J113">
        <v>3.1099998950958301</v>
      </c>
      <c r="K113">
        <v>18.829999923706101</v>
      </c>
      <c r="L113" s="11">
        <v>0.78749999999999998</v>
      </c>
      <c r="M113" s="12">
        <f>MOD(Tableau1[[#This Row],[Temps]]-Tableau1[[#This Row],[Heure coucher]],1)</f>
        <v>0.30869212962962966</v>
      </c>
      <c r="N113" s="11">
        <v>0.21527777777777779</v>
      </c>
      <c r="O113" s="12">
        <f>1-Tableau1[[#This Row],[Temps]]+Tableau1[[#This Row],[Heure lever]]</f>
        <v>1.1190856481481481</v>
      </c>
      <c r="P11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113" s="11" t="b">
        <f>IFERROR(Tableau1[[#This Row],[temps avant lever]]&gt;=Tableau1[[#This Row],[temps critère lever en fonction de l''heure de coucher]],0)</f>
        <v>1</v>
      </c>
    </row>
    <row r="114" spans="1:17" x14ac:dyDescent="0.35">
      <c r="A114">
        <v>2017</v>
      </c>
      <c r="B114">
        <v>8</v>
      </c>
      <c r="C114">
        <v>25</v>
      </c>
      <c r="D114">
        <v>2</v>
      </c>
      <c r="E114">
        <v>39</v>
      </c>
      <c r="F114" s="16" t="s">
        <v>31</v>
      </c>
      <c r="G114" s="10">
        <v>42972</v>
      </c>
      <c r="H114" s="11">
        <v>0.11055555555555556</v>
      </c>
      <c r="I114" s="10">
        <v>42971</v>
      </c>
      <c r="J114">
        <v>3.5</v>
      </c>
      <c r="K114">
        <v>18.639999389648398</v>
      </c>
      <c r="L114" s="11">
        <v>0.78749999999999998</v>
      </c>
      <c r="M114" s="12">
        <f>MOD(Tableau1[[#This Row],[Temps]]-Tableau1[[#This Row],[Heure coucher]],1)</f>
        <v>0.32305555555555554</v>
      </c>
      <c r="N114" s="11">
        <v>0.21527777777777779</v>
      </c>
      <c r="O114" s="12">
        <f>1-Tableau1[[#This Row],[Temps]]+Tableau1[[#This Row],[Heure lever]]</f>
        <v>1.1047222222222222</v>
      </c>
      <c r="P11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114" s="11" t="b">
        <f>IFERROR(Tableau1[[#This Row],[temps avant lever]]&gt;=Tableau1[[#This Row],[temps critère lever en fonction de l''heure de coucher]],0)</f>
        <v>1</v>
      </c>
    </row>
    <row r="115" spans="1:17" x14ac:dyDescent="0.35">
      <c r="A115">
        <v>2017</v>
      </c>
      <c r="B115">
        <v>8</v>
      </c>
      <c r="C115">
        <v>25</v>
      </c>
      <c r="D115">
        <v>4</v>
      </c>
      <c r="E115">
        <v>1</v>
      </c>
      <c r="F115" s="16" t="s">
        <v>72</v>
      </c>
      <c r="G115" s="10">
        <v>42972</v>
      </c>
      <c r="H115" s="11">
        <v>0.16780092592592591</v>
      </c>
      <c r="I115" s="10">
        <v>42971</v>
      </c>
      <c r="J115">
        <v>0.70999997854232799</v>
      </c>
      <c r="K115">
        <v>18.530000686645501</v>
      </c>
      <c r="L115" s="11">
        <v>0.78749999999999998</v>
      </c>
      <c r="M115" s="12">
        <f>MOD(Tableau1[[#This Row],[Temps]]-Tableau1[[#This Row],[Heure coucher]],1)</f>
        <v>0.3803009259259259</v>
      </c>
      <c r="N115" s="11">
        <v>0.21527777777777779</v>
      </c>
      <c r="O115" s="12">
        <f>1-Tableau1[[#This Row],[Temps]]+Tableau1[[#This Row],[Heure lever]]</f>
        <v>1.0474768518518518</v>
      </c>
      <c r="P11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0.30277777777777781</v>
      </c>
      <c r="Q115" s="11" t="b">
        <f>IFERROR(Tableau1[[#This Row],[temps avant lever]]&gt;=Tableau1[[#This Row],[temps critère lever en fonction de l''heure de coucher]],0)</f>
        <v>1</v>
      </c>
    </row>
    <row r="116" spans="1:17" x14ac:dyDescent="0.35">
      <c r="A116">
        <v>2017</v>
      </c>
      <c r="B116">
        <v>8</v>
      </c>
      <c r="C116">
        <v>25</v>
      </c>
      <c r="D116">
        <v>21</v>
      </c>
      <c r="E116">
        <v>33</v>
      </c>
      <c r="F116" s="16" t="s">
        <v>22</v>
      </c>
      <c r="G116" s="10">
        <v>42972</v>
      </c>
      <c r="H116" s="11">
        <v>0.8981365740740741</v>
      </c>
      <c r="I116" s="10">
        <v>42972</v>
      </c>
      <c r="J116">
        <v>4.3699998855590803</v>
      </c>
      <c r="K116">
        <v>18.540000915527301</v>
      </c>
      <c r="L116" s="11">
        <v>0.78680555555555554</v>
      </c>
      <c r="M116" s="12">
        <f>MOD(Tableau1[[#This Row],[Temps]]-Tableau1[[#This Row],[Heure coucher]],1)</f>
        <v>0.11133101851851857</v>
      </c>
      <c r="N116" s="11">
        <v>0.21597222222222223</v>
      </c>
      <c r="O116" s="12">
        <f>1-Tableau1[[#This Row],[Temps]]+Tableau1[[#This Row],[Heure lever]]</f>
        <v>0.31783564814814813</v>
      </c>
      <c r="P11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0.3041666666666667</v>
      </c>
      <c r="Q116" s="11" t="b">
        <f>IFERROR(Tableau1[[#This Row],[temps avant lever]]&gt;=Tableau1[[#This Row],[temps critère lever en fonction de l''heure de coucher]],0)</f>
        <v>1</v>
      </c>
    </row>
    <row r="117" spans="1:17" x14ac:dyDescent="0.35">
      <c r="A117">
        <v>2017</v>
      </c>
      <c r="B117">
        <v>8</v>
      </c>
      <c r="C117">
        <v>25</v>
      </c>
      <c r="D117">
        <v>22</v>
      </c>
      <c r="E117">
        <v>54</v>
      </c>
      <c r="F117" s="16" t="s">
        <v>24</v>
      </c>
      <c r="G117" s="10">
        <v>42972</v>
      </c>
      <c r="H117" s="11">
        <v>0.95469907407407406</v>
      </c>
      <c r="I117" s="10">
        <v>42972</v>
      </c>
      <c r="J117">
        <v>5.0300002098083496</v>
      </c>
      <c r="K117">
        <v>18</v>
      </c>
      <c r="L117" s="11">
        <v>0.78680555555555554</v>
      </c>
      <c r="M117" s="12">
        <f>MOD(Tableau1[[#This Row],[Temps]]-Tableau1[[#This Row],[Heure coucher]],1)</f>
        <v>0.16789351851851853</v>
      </c>
      <c r="N117" s="11">
        <v>0.21597222222222223</v>
      </c>
      <c r="O117" s="12">
        <f>1-Tableau1[[#This Row],[Temps]]+Tableau1[[#This Row],[Heure lever]]</f>
        <v>0.26127314814814817</v>
      </c>
      <c r="P11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0.3041666666666667</v>
      </c>
      <c r="Q117" s="11" t="b">
        <f>IFERROR(Tableau1[[#This Row],[temps avant lever]]&gt;=Tableau1[[#This Row],[temps critère lever en fonction de l''heure de coucher]],0)</f>
        <v>0</v>
      </c>
    </row>
    <row r="118" spans="1:17" x14ac:dyDescent="0.35">
      <c r="A118">
        <v>2017</v>
      </c>
      <c r="B118">
        <v>8</v>
      </c>
      <c r="C118">
        <v>26</v>
      </c>
      <c r="D118">
        <v>0</v>
      </c>
      <c r="E118">
        <v>51</v>
      </c>
      <c r="F118" s="16" t="s">
        <v>41</v>
      </c>
      <c r="G118" s="10">
        <v>42973</v>
      </c>
      <c r="H118" s="11">
        <v>3.5694444444444445E-2</v>
      </c>
      <c r="I118" s="10">
        <v>42972</v>
      </c>
      <c r="J118">
        <v>3.5199999809265101</v>
      </c>
      <c r="K118">
        <v>15.7700004577637</v>
      </c>
      <c r="L118" s="11">
        <v>0.78680555555555554</v>
      </c>
      <c r="M118" s="12">
        <f>MOD(Tableau1[[#This Row],[Temps]]-Tableau1[[#This Row],[Heure coucher]],1)</f>
        <v>0.24888888888888894</v>
      </c>
      <c r="N118" s="11">
        <v>0.21597222222222223</v>
      </c>
      <c r="O118" s="12">
        <f>1-Tableau1[[#This Row],[Temps]]+Tableau1[[#This Row],[Heure lever]]</f>
        <v>1.1802777777777778</v>
      </c>
      <c r="P11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0.3041666666666667</v>
      </c>
      <c r="Q118" s="11" t="b">
        <f>IFERROR(Tableau1[[#This Row],[temps avant lever]]&gt;=Tableau1[[#This Row],[temps critère lever en fonction de l''heure de coucher]],0)</f>
        <v>1</v>
      </c>
    </row>
    <row r="119" spans="1:17" x14ac:dyDescent="0.35">
      <c r="A119">
        <v>2017</v>
      </c>
      <c r="B119">
        <v>8</v>
      </c>
      <c r="C119">
        <v>26</v>
      </c>
      <c r="D119">
        <v>1</v>
      </c>
      <c r="E119">
        <v>19</v>
      </c>
      <c r="F119" s="16" t="s">
        <v>24</v>
      </c>
      <c r="G119" s="10">
        <v>42973</v>
      </c>
      <c r="H119" s="11">
        <v>5.5393518518518516E-2</v>
      </c>
      <c r="I119" s="10">
        <v>42972</v>
      </c>
      <c r="J119">
        <v>0.70999997854232799</v>
      </c>
      <c r="K119">
        <v>15.6000003814697</v>
      </c>
      <c r="L119" s="11">
        <v>0.78680555555555554</v>
      </c>
      <c r="M119" s="12">
        <f>MOD(Tableau1[[#This Row],[Temps]]-Tableau1[[#This Row],[Heure coucher]],1)</f>
        <v>0.26858796296296295</v>
      </c>
      <c r="N119" s="11">
        <v>0.21597222222222223</v>
      </c>
      <c r="O119" s="12">
        <f>1-Tableau1[[#This Row],[Temps]]+Tableau1[[#This Row],[Heure lever]]</f>
        <v>1.1605787037037039</v>
      </c>
      <c r="P11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0.3041666666666667</v>
      </c>
      <c r="Q119" s="11" t="b">
        <f>IFERROR(Tableau1[[#This Row],[temps avant lever]]&gt;=Tableau1[[#This Row],[temps critère lever en fonction de l''heure de coucher]],0)</f>
        <v>1</v>
      </c>
    </row>
    <row r="120" spans="1:17" x14ac:dyDescent="0.35">
      <c r="A120">
        <v>2017</v>
      </c>
      <c r="B120">
        <v>8</v>
      </c>
      <c r="C120">
        <v>26</v>
      </c>
      <c r="D120">
        <v>3</v>
      </c>
      <c r="E120">
        <v>44</v>
      </c>
      <c r="F120" s="16" t="s">
        <v>56</v>
      </c>
      <c r="G120" s="10">
        <v>42973</v>
      </c>
      <c r="H120" s="11">
        <v>0.15570601851851854</v>
      </c>
      <c r="I120" s="10">
        <v>42972</v>
      </c>
      <c r="J120">
        <v>2.7799999713897701</v>
      </c>
      <c r="K120">
        <v>14.939999580383301</v>
      </c>
      <c r="L120" s="11">
        <v>0.78680555555555554</v>
      </c>
      <c r="M120" s="12">
        <f>MOD(Tableau1[[#This Row],[Temps]]-Tableau1[[#This Row],[Heure coucher]],1)</f>
        <v>0.36890046296296297</v>
      </c>
      <c r="N120" s="11">
        <v>0.21597222222222223</v>
      </c>
      <c r="O120" s="12">
        <f>1-Tableau1[[#This Row],[Temps]]+Tableau1[[#This Row],[Heure lever]]</f>
        <v>1.0602662037037036</v>
      </c>
      <c r="P12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0.3041666666666667</v>
      </c>
      <c r="Q120" s="11" t="b">
        <f>IFERROR(Tableau1[[#This Row],[temps avant lever]]&gt;=Tableau1[[#This Row],[temps critère lever en fonction de l''heure de coucher]],0)</f>
        <v>1</v>
      </c>
    </row>
    <row r="121" spans="1:17" x14ac:dyDescent="0.35">
      <c r="A121">
        <v>2017</v>
      </c>
      <c r="B121">
        <v>8</v>
      </c>
      <c r="C121">
        <v>26</v>
      </c>
      <c r="D121">
        <v>3</v>
      </c>
      <c r="E121">
        <v>48</v>
      </c>
      <c r="F121" s="16" t="s">
        <v>23</v>
      </c>
      <c r="G121" s="10">
        <v>42973</v>
      </c>
      <c r="H121" s="11">
        <v>0.15893518518518518</v>
      </c>
      <c r="I121" s="10">
        <v>42972</v>
      </c>
      <c r="J121">
        <v>2.8199999332428001</v>
      </c>
      <c r="K121">
        <v>14.939999580383301</v>
      </c>
      <c r="L121" s="11">
        <v>0.78680555555555554</v>
      </c>
      <c r="M121" s="12">
        <f>MOD(Tableau1[[#This Row],[Temps]]-Tableau1[[#This Row],[Heure coucher]],1)</f>
        <v>0.3721296296296297</v>
      </c>
      <c r="N121" s="11">
        <v>0.21597222222222223</v>
      </c>
      <c r="O121" s="12">
        <f>1-Tableau1[[#This Row],[Temps]]+Tableau1[[#This Row],[Heure lever]]</f>
        <v>1.057037037037037</v>
      </c>
      <c r="P12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0.3041666666666667</v>
      </c>
      <c r="Q121" s="11" t="b">
        <f>IFERROR(Tableau1[[#This Row],[temps avant lever]]&gt;=Tableau1[[#This Row],[temps critère lever en fonction de l''heure de coucher]],0)</f>
        <v>1</v>
      </c>
    </row>
    <row r="122" spans="1:17" x14ac:dyDescent="0.35">
      <c r="A122">
        <v>2017</v>
      </c>
      <c r="B122">
        <v>8</v>
      </c>
      <c r="C122">
        <v>26</v>
      </c>
      <c r="D122">
        <v>19</v>
      </c>
      <c r="E122">
        <v>12</v>
      </c>
      <c r="F122" s="16" t="s">
        <v>39</v>
      </c>
      <c r="G122" s="10">
        <v>42973</v>
      </c>
      <c r="H122" s="11">
        <v>0.80057870370370365</v>
      </c>
      <c r="I122" s="10">
        <v>42973</v>
      </c>
      <c r="J122">
        <v>2.9800000190734899</v>
      </c>
      <c r="K122">
        <v>26.2399997711182</v>
      </c>
      <c r="L122" s="11">
        <v>0.78541666666666676</v>
      </c>
      <c r="M122" s="12">
        <f>MOD(Tableau1[[#This Row],[Temps]]-Tableau1[[#This Row],[Heure coucher]],1)</f>
        <v>1.5162037037036891E-2</v>
      </c>
      <c r="N122" s="11">
        <v>0.21736111111111112</v>
      </c>
      <c r="O122" s="12">
        <f>1-Tableau1[[#This Row],[Temps]]+Tableau1[[#This Row],[Heure lever]]</f>
        <v>0.41678240740740746</v>
      </c>
      <c r="P12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22" s="11" t="b">
        <f>IFERROR(Tableau1[[#This Row],[temps avant lever]]&gt;=Tableau1[[#This Row],[temps critère lever en fonction de l''heure de coucher]],0)</f>
        <v>1</v>
      </c>
    </row>
    <row r="123" spans="1:17" x14ac:dyDescent="0.35">
      <c r="A123">
        <v>2017</v>
      </c>
      <c r="B123">
        <v>8</v>
      </c>
      <c r="C123">
        <v>26</v>
      </c>
      <c r="D123">
        <v>19</v>
      </c>
      <c r="E123">
        <v>27</v>
      </c>
      <c r="F123" s="16" t="s">
        <v>36</v>
      </c>
      <c r="G123" s="10">
        <v>42973</v>
      </c>
      <c r="H123" s="11">
        <v>0.81050925925925921</v>
      </c>
      <c r="I123" s="10">
        <v>42973</v>
      </c>
      <c r="J123">
        <v>2.9700000286102299</v>
      </c>
      <c r="K123">
        <v>25.840000152587901</v>
      </c>
      <c r="L123" s="11">
        <v>0.78541666666666676</v>
      </c>
      <c r="M123" s="12">
        <f>MOD(Tableau1[[#This Row],[Temps]]-Tableau1[[#This Row],[Heure coucher]],1)</f>
        <v>2.5092592592592444E-2</v>
      </c>
      <c r="N123" s="11">
        <v>0.21736111111111112</v>
      </c>
      <c r="O123" s="12">
        <f>1-Tableau1[[#This Row],[Temps]]+Tableau1[[#This Row],[Heure lever]]</f>
        <v>0.40685185185185191</v>
      </c>
      <c r="P12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23" s="11" t="b">
        <f>IFERROR(Tableau1[[#This Row],[temps avant lever]]&gt;=Tableau1[[#This Row],[temps critère lever en fonction de l''heure de coucher]],0)</f>
        <v>1</v>
      </c>
    </row>
    <row r="124" spans="1:17" x14ac:dyDescent="0.35">
      <c r="A124">
        <v>2017</v>
      </c>
      <c r="B124">
        <v>8</v>
      </c>
      <c r="C124">
        <v>26</v>
      </c>
      <c r="D124">
        <v>19</v>
      </c>
      <c r="E124">
        <v>28</v>
      </c>
      <c r="F124" s="16" t="s">
        <v>26</v>
      </c>
      <c r="G124" s="10">
        <v>42973</v>
      </c>
      <c r="H124" s="11">
        <v>0.81149305555555562</v>
      </c>
      <c r="I124" s="10">
        <v>42973</v>
      </c>
      <c r="J124">
        <v>2.9700000286102299</v>
      </c>
      <c r="K124">
        <v>25.840000152587901</v>
      </c>
      <c r="L124" s="11">
        <v>0.78541666666666676</v>
      </c>
      <c r="M124" s="12">
        <f>MOD(Tableau1[[#This Row],[Temps]]-Tableau1[[#This Row],[Heure coucher]],1)</f>
        <v>2.6076388888888857E-2</v>
      </c>
      <c r="N124" s="11">
        <v>0.21736111111111112</v>
      </c>
      <c r="O124" s="12">
        <f>1-Tableau1[[#This Row],[Temps]]+Tableau1[[#This Row],[Heure lever]]</f>
        <v>0.4058680555555555</v>
      </c>
      <c r="P12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24" s="11" t="b">
        <f>IFERROR(Tableau1[[#This Row],[temps avant lever]]&gt;=Tableau1[[#This Row],[temps critère lever en fonction de l''heure de coucher]],0)</f>
        <v>1</v>
      </c>
    </row>
    <row r="125" spans="1:17" x14ac:dyDescent="0.35">
      <c r="A125">
        <v>2017</v>
      </c>
      <c r="B125">
        <v>8</v>
      </c>
      <c r="C125">
        <v>26</v>
      </c>
      <c r="D125">
        <v>19</v>
      </c>
      <c r="E125">
        <v>28</v>
      </c>
      <c r="F125" s="16" t="s">
        <v>57</v>
      </c>
      <c r="G125" s="10">
        <v>42973</v>
      </c>
      <c r="H125" s="11">
        <v>0.81159722222222219</v>
      </c>
      <c r="I125" s="10">
        <v>42973</v>
      </c>
      <c r="J125">
        <v>2.9700000286102299</v>
      </c>
      <c r="K125">
        <v>25.840000152587901</v>
      </c>
      <c r="L125" s="11">
        <v>0.78541666666666676</v>
      </c>
      <c r="M125" s="12">
        <f>MOD(Tableau1[[#This Row],[Temps]]-Tableau1[[#This Row],[Heure coucher]],1)</f>
        <v>2.6180555555555429E-2</v>
      </c>
      <c r="N125" s="11">
        <v>0.21736111111111112</v>
      </c>
      <c r="O125" s="12">
        <f>1-Tableau1[[#This Row],[Temps]]+Tableau1[[#This Row],[Heure lever]]</f>
        <v>0.40576388888888892</v>
      </c>
      <c r="P12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25" s="11" t="b">
        <f>IFERROR(Tableau1[[#This Row],[temps avant lever]]&gt;=Tableau1[[#This Row],[temps critère lever en fonction de l''heure de coucher]],0)</f>
        <v>1</v>
      </c>
    </row>
    <row r="126" spans="1:17" x14ac:dyDescent="0.35">
      <c r="A126">
        <v>2017</v>
      </c>
      <c r="B126">
        <v>8</v>
      </c>
      <c r="C126">
        <v>26</v>
      </c>
      <c r="D126">
        <v>19</v>
      </c>
      <c r="E126">
        <v>28</v>
      </c>
      <c r="F126" s="16" t="s">
        <v>33</v>
      </c>
      <c r="G126" s="10">
        <v>42973</v>
      </c>
      <c r="H126" s="11">
        <v>0.8116782407407408</v>
      </c>
      <c r="I126" s="10">
        <v>42973</v>
      </c>
      <c r="J126">
        <v>2.9700000286102299</v>
      </c>
      <c r="K126">
        <v>25.840000152587901</v>
      </c>
      <c r="L126" s="11">
        <v>0.78541666666666676</v>
      </c>
      <c r="M126" s="12">
        <f>MOD(Tableau1[[#This Row],[Temps]]-Tableau1[[#This Row],[Heure coucher]],1)</f>
        <v>2.6261574074074034E-2</v>
      </c>
      <c r="N126" s="11">
        <v>0.21736111111111112</v>
      </c>
      <c r="O126" s="12">
        <f>1-Tableau1[[#This Row],[Temps]]+Tableau1[[#This Row],[Heure lever]]</f>
        <v>0.40568287037037032</v>
      </c>
      <c r="P12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26" s="11" t="b">
        <f>IFERROR(Tableau1[[#This Row],[temps avant lever]]&gt;=Tableau1[[#This Row],[temps critère lever en fonction de l''heure de coucher]],0)</f>
        <v>1</v>
      </c>
    </row>
    <row r="127" spans="1:17" x14ac:dyDescent="0.35">
      <c r="A127">
        <v>2017</v>
      </c>
      <c r="B127">
        <v>8</v>
      </c>
      <c r="C127">
        <v>26</v>
      </c>
      <c r="D127">
        <v>19</v>
      </c>
      <c r="E127">
        <v>28</v>
      </c>
      <c r="F127" s="16" t="s">
        <v>34</v>
      </c>
      <c r="G127" s="10">
        <v>42973</v>
      </c>
      <c r="H127" s="11">
        <v>0.81175925925925929</v>
      </c>
      <c r="I127" s="10">
        <v>42973</v>
      </c>
      <c r="J127">
        <v>2.9700000286102299</v>
      </c>
      <c r="K127">
        <v>25.840000152587901</v>
      </c>
      <c r="L127" s="11">
        <v>0.78541666666666676</v>
      </c>
      <c r="M127" s="12">
        <f>MOD(Tableau1[[#This Row],[Temps]]-Tableau1[[#This Row],[Heure coucher]],1)</f>
        <v>2.6342592592592529E-2</v>
      </c>
      <c r="N127" s="11">
        <v>0.21736111111111112</v>
      </c>
      <c r="O127" s="12">
        <f>1-Tableau1[[#This Row],[Temps]]+Tableau1[[#This Row],[Heure lever]]</f>
        <v>0.40560185185185182</v>
      </c>
      <c r="P12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27" s="11" t="b">
        <f>IFERROR(Tableau1[[#This Row],[temps avant lever]]&gt;=Tableau1[[#This Row],[temps critère lever en fonction de l''heure de coucher]],0)</f>
        <v>1</v>
      </c>
    </row>
    <row r="128" spans="1:17" x14ac:dyDescent="0.35">
      <c r="A128">
        <v>2017</v>
      </c>
      <c r="B128">
        <v>8</v>
      </c>
      <c r="C128">
        <v>26</v>
      </c>
      <c r="D128">
        <v>19</v>
      </c>
      <c r="E128">
        <v>34</v>
      </c>
      <c r="F128" s="16" t="s">
        <v>39</v>
      </c>
      <c r="G128" s="10">
        <v>42973</v>
      </c>
      <c r="H128" s="11">
        <v>0.81585648148148149</v>
      </c>
      <c r="I128" s="10">
        <v>42973</v>
      </c>
      <c r="J128">
        <v>2.9700000286102299</v>
      </c>
      <c r="K128">
        <v>25.840000152587901</v>
      </c>
      <c r="L128" s="11">
        <v>0.78541666666666676</v>
      </c>
      <c r="M128" s="12">
        <f>MOD(Tableau1[[#This Row],[Temps]]-Tableau1[[#This Row],[Heure coucher]],1)</f>
        <v>3.0439814814814725E-2</v>
      </c>
      <c r="N128" s="11">
        <v>0.21736111111111112</v>
      </c>
      <c r="O128" s="12">
        <f>1-Tableau1[[#This Row],[Temps]]+Tableau1[[#This Row],[Heure lever]]</f>
        <v>0.40150462962962963</v>
      </c>
      <c r="P12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28" s="11" t="b">
        <f>IFERROR(Tableau1[[#This Row],[temps avant lever]]&gt;=Tableau1[[#This Row],[temps critère lever en fonction de l''heure de coucher]],0)</f>
        <v>1</v>
      </c>
    </row>
    <row r="129" spans="1:17" x14ac:dyDescent="0.35">
      <c r="A129">
        <v>2017</v>
      </c>
      <c r="B129">
        <v>8</v>
      </c>
      <c r="C129">
        <v>26</v>
      </c>
      <c r="D129">
        <v>19</v>
      </c>
      <c r="E129">
        <v>42</v>
      </c>
      <c r="F129" s="16" t="s">
        <v>49</v>
      </c>
      <c r="G129" s="10">
        <v>42973</v>
      </c>
      <c r="H129" s="11">
        <v>0.82101851851851848</v>
      </c>
      <c r="I129" s="10">
        <v>42973</v>
      </c>
      <c r="J129">
        <v>3.2999999523162802</v>
      </c>
      <c r="K129">
        <v>25.610000610351602</v>
      </c>
      <c r="L129" s="11">
        <v>0.78541666666666676</v>
      </c>
      <c r="M129" s="12">
        <f>MOD(Tableau1[[#This Row],[Temps]]-Tableau1[[#This Row],[Heure coucher]],1)</f>
        <v>3.5601851851851718E-2</v>
      </c>
      <c r="N129" s="11">
        <v>0.21736111111111112</v>
      </c>
      <c r="O129" s="12">
        <f>1-Tableau1[[#This Row],[Temps]]+Tableau1[[#This Row],[Heure lever]]</f>
        <v>0.39634259259259264</v>
      </c>
      <c r="P12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29" s="11" t="b">
        <f>IFERROR(Tableau1[[#This Row],[temps avant lever]]&gt;=Tableau1[[#This Row],[temps critère lever en fonction de l''heure de coucher]],0)</f>
        <v>1</v>
      </c>
    </row>
    <row r="130" spans="1:17" x14ac:dyDescent="0.35">
      <c r="A130">
        <v>2017</v>
      </c>
      <c r="B130">
        <v>8</v>
      </c>
      <c r="C130">
        <v>26</v>
      </c>
      <c r="D130">
        <v>19</v>
      </c>
      <c r="E130">
        <v>43</v>
      </c>
      <c r="F130" s="16" t="s">
        <v>63</v>
      </c>
      <c r="G130" s="10">
        <v>42973</v>
      </c>
      <c r="H130" s="11">
        <v>0.82221064814814815</v>
      </c>
      <c r="I130" s="10">
        <v>42973</v>
      </c>
      <c r="J130">
        <v>3.2999999523162802</v>
      </c>
      <c r="K130">
        <v>25.610000610351602</v>
      </c>
      <c r="L130" s="11">
        <v>0.78541666666666676</v>
      </c>
      <c r="M130" s="12">
        <f>MOD(Tableau1[[#This Row],[Temps]]-Tableau1[[#This Row],[Heure coucher]],1)</f>
        <v>3.6793981481481386E-2</v>
      </c>
      <c r="N130" s="11">
        <v>0.21736111111111112</v>
      </c>
      <c r="O130" s="12">
        <f>1-Tableau1[[#This Row],[Temps]]+Tableau1[[#This Row],[Heure lever]]</f>
        <v>0.39515046296296297</v>
      </c>
      <c r="P13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30" s="11" t="b">
        <f>IFERROR(Tableau1[[#This Row],[temps avant lever]]&gt;=Tableau1[[#This Row],[temps critère lever en fonction de l''heure de coucher]],0)</f>
        <v>1</v>
      </c>
    </row>
    <row r="131" spans="1:17" x14ac:dyDescent="0.35">
      <c r="A131">
        <v>2017</v>
      </c>
      <c r="B131">
        <v>8</v>
      </c>
      <c r="C131">
        <v>26</v>
      </c>
      <c r="D131">
        <v>19</v>
      </c>
      <c r="E131">
        <v>44</v>
      </c>
      <c r="F131" s="16" t="s">
        <v>79</v>
      </c>
      <c r="G131" s="10">
        <v>42973</v>
      </c>
      <c r="H131" s="11">
        <v>0.82229166666666664</v>
      </c>
      <c r="I131" s="10">
        <v>42973</v>
      </c>
      <c r="J131">
        <v>3.2999999523162802</v>
      </c>
      <c r="K131">
        <v>25.610000610351602</v>
      </c>
      <c r="L131" s="11">
        <v>0.78541666666666676</v>
      </c>
      <c r="M131" s="12">
        <f>MOD(Tableau1[[#This Row],[Temps]]-Tableau1[[#This Row],[Heure coucher]],1)</f>
        <v>3.687499999999988E-2</v>
      </c>
      <c r="N131" s="11">
        <v>0.21736111111111112</v>
      </c>
      <c r="O131" s="12">
        <f>1-Tableau1[[#This Row],[Temps]]+Tableau1[[#This Row],[Heure lever]]</f>
        <v>0.39506944444444447</v>
      </c>
      <c r="P13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31" s="11" t="b">
        <f>IFERROR(Tableau1[[#This Row],[temps avant lever]]&gt;=Tableau1[[#This Row],[temps critère lever en fonction de l''heure de coucher]],0)</f>
        <v>1</v>
      </c>
    </row>
    <row r="132" spans="1:17" x14ac:dyDescent="0.35">
      <c r="A132">
        <v>2017</v>
      </c>
      <c r="B132">
        <v>8</v>
      </c>
      <c r="C132">
        <v>26</v>
      </c>
      <c r="D132">
        <v>19</v>
      </c>
      <c r="E132">
        <v>44</v>
      </c>
      <c r="F132" s="16" t="s">
        <v>22</v>
      </c>
      <c r="G132" s="10">
        <v>42973</v>
      </c>
      <c r="H132" s="11">
        <v>0.8224421296296297</v>
      </c>
      <c r="I132" s="10">
        <v>42973</v>
      </c>
      <c r="J132">
        <v>3.2999999523162802</v>
      </c>
      <c r="K132">
        <v>25.610000610351602</v>
      </c>
      <c r="L132" s="11">
        <v>0.78541666666666676</v>
      </c>
      <c r="M132" s="12">
        <f>MOD(Tableau1[[#This Row],[Temps]]-Tableau1[[#This Row],[Heure coucher]],1)</f>
        <v>3.7025462962962941E-2</v>
      </c>
      <c r="N132" s="11">
        <v>0.21736111111111112</v>
      </c>
      <c r="O132" s="12">
        <f>1-Tableau1[[#This Row],[Temps]]+Tableau1[[#This Row],[Heure lever]]</f>
        <v>0.39491898148148141</v>
      </c>
      <c r="P13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32" s="11" t="b">
        <f>IFERROR(Tableau1[[#This Row],[temps avant lever]]&gt;=Tableau1[[#This Row],[temps critère lever en fonction de l''heure de coucher]],0)</f>
        <v>1</v>
      </c>
    </row>
    <row r="133" spans="1:17" x14ac:dyDescent="0.35">
      <c r="A133">
        <v>2017</v>
      </c>
      <c r="B133">
        <v>8</v>
      </c>
      <c r="C133">
        <v>26</v>
      </c>
      <c r="D133">
        <v>19</v>
      </c>
      <c r="E133">
        <v>44</v>
      </c>
      <c r="F133" s="16" t="s">
        <v>26</v>
      </c>
      <c r="G133" s="10">
        <v>42973</v>
      </c>
      <c r="H133" s="11">
        <v>0.82260416666666669</v>
      </c>
      <c r="I133" s="10">
        <v>42973</v>
      </c>
      <c r="J133">
        <v>3.2999999523162802</v>
      </c>
      <c r="K133">
        <v>25.610000610351602</v>
      </c>
      <c r="L133" s="11">
        <v>0.78541666666666676</v>
      </c>
      <c r="M133" s="12">
        <f>MOD(Tableau1[[#This Row],[Temps]]-Tableau1[[#This Row],[Heure coucher]],1)</f>
        <v>3.7187499999999929E-2</v>
      </c>
      <c r="N133" s="11">
        <v>0.21736111111111112</v>
      </c>
      <c r="O133" s="12">
        <f>1-Tableau1[[#This Row],[Temps]]+Tableau1[[#This Row],[Heure lever]]</f>
        <v>0.39475694444444442</v>
      </c>
      <c r="P13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33" s="11" t="b">
        <f>IFERROR(Tableau1[[#This Row],[temps avant lever]]&gt;=Tableau1[[#This Row],[temps critère lever en fonction de l''heure de coucher]],0)</f>
        <v>1</v>
      </c>
    </row>
    <row r="134" spans="1:17" x14ac:dyDescent="0.35">
      <c r="A134">
        <v>2017</v>
      </c>
      <c r="B134">
        <v>8</v>
      </c>
      <c r="C134">
        <v>26</v>
      </c>
      <c r="D134">
        <v>19</v>
      </c>
      <c r="E134">
        <v>44</v>
      </c>
      <c r="F134" s="16" t="s">
        <v>38</v>
      </c>
      <c r="G134" s="10">
        <v>42973</v>
      </c>
      <c r="H134" s="11">
        <v>0.82269675925925922</v>
      </c>
      <c r="I134" s="10">
        <v>42973</v>
      </c>
      <c r="J134">
        <v>3.2999999523162802</v>
      </c>
      <c r="K134">
        <v>25.610000610351602</v>
      </c>
      <c r="L134" s="11">
        <v>0.78541666666666676</v>
      </c>
      <c r="M134" s="12">
        <f>MOD(Tableau1[[#This Row],[Temps]]-Tableau1[[#This Row],[Heure coucher]],1)</f>
        <v>3.7280092592592462E-2</v>
      </c>
      <c r="N134" s="11">
        <v>0.21736111111111112</v>
      </c>
      <c r="O134" s="12">
        <f>1-Tableau1[[#This Row],[Temps]]+Tableau1[[#This Row],[Heure lever]]</f>
        <v>0.39466435185185189</v>
      </c>
      <c r="P13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34" s="11" t="b">
        <f>IFERROR(Tableau1[[#This Row],[temps avant lever]]&gt;=Tableau1[[#This Row],[temps critère lever en fonction de l''heure de coucher]],0)</f>
        <v>1</v>
      </c>
    </row>
    <row r="135" spans="1:17" x14ac:dyDescent="0.35">
      <c r="A135">
        <v>2017</v>
      </c>
      <c r="B135">
        <v>8</v>
      </c>
      <c r="C135">
        <v>26</v>
      </c>
      <c r="D135">
        <v>19</v>
      </c>
      <c r="E135">
        <v>45</v>
      </c>
      <c r="F135" s="16" t="s">
        <v>32</v>
      </c>
      <c r="G135" s="10">
        <v>42973</v>
      </c>
      <c r="H135" s="11">
        <v>0.8230439814814815</v>
      </c>
      <c r="I135" s="10">
        <v>42973</v>
      </c>
      <c r="J135">
        <v>3.2999999523162802</v>
      </c>
      <c r="K135">
        <v>25.610000610351602</v>
      </c>
      <c r="L135" s="11">
        <v>0.78541666666666676</v>
      </c>
      <c r="M135" s="12">
        <f>MOD(Tableau1[[#This Row],[Temps]]-Tableau1[[#This Row],[Heure coucher]],1)</f>
        <v>3.7627314814814738E-2</v>
      </c>
      <c r="N135" s="11">
        <v>0.21736111111111112</v>
      </c>
      <c r="O135" s="12">
        <f>1-Tableau1[[#This Row],[Temps]]+Tableau1[[#This Row],[Heure lever]]</f>
        <v>0.39431712962962961</v>
      </c>
      <c r="P13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35" s="11" t="b">
        <f>IFERROR(Tableau1[[#This Row],[temps avant lever]]&gt;=Tableau1[[#This Row],[temps critère lever en fonction de l''heure de coucher]],0)</f>
        <v>1</v>
      </c>
    </row>
    <row r="136" spans="1:17" x14ac:dyDescent="0.35">
      <c r="A136">
        <v>2017</v>
      </c>
      <c r="B136">
        <v>8</v>
      </c>
      <c r="C136">
        <v>26</v>
      </c>
      <c r="D136">
        <v>19</v>
      </c>
      <c r="E136">
        <v>45</v>
      </c>
      <c r="F136" s="16" t="s">
        <v>38</v>
      </c>
      <c r="G136" s="10">
        <v>42973</v>
      </c>
      <c r="H136" s="11">
        <v>0.82339120370370367</v>
      </c>
      <c r="I136" s="10">
        <v>42973</v>
      </c>
      <c r="J136">
        <v>3.2999999523162802</v>
      </c>
      <c r="K136">
        <v>25.610000610351602</v>
      </c>
      <c r="L136" s="11">
        <v>0.78541666666666676</v>
      </c>
      <c r="M136" s="12">
        <f>MOD(Tableau1[[#This Row],[Temps]]-Tableau1[[#This Row],[Heure coucher]],1)</f>
        <v>3.7974537037036904E-2</v>
      </c>
      <c r="N136" s="11">
        <v>0.21736111111111112</v>
      </c>
      <c r="O136" s="12">
        <f>1-Tableau1[[#This Row],[Temps]]+Tableau1[[#This Row],[Heure lever]]</f>
        <v>0.39396990740740745</v>
      </c>
      <c r="P13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36" s="11" t="b">
        <f>IFERROR(Tableau1[[#This Row],[temps avant lever]]&gt;=Tableau1[[#This Row],[temps critère lever en fonction de l''heure de coucher]],0)</f>
        <v>1</v>
      </c>
    </row>
    <row r="137" spans="1:17" x14ac:dyDescent="0.35">
      <c r="A137">
        <v>2017</v>
      </c>
      <c r="B137">
        <v>8</v>
      </c>
      <c r="C137">
        <v>26</v>
      </c>
      <c r="D137">
        <v>19</v>
      </c>
      <c r="E137">
        <v>46</v>
      </c>
      <c r="F137" s="16" t="s">
        <v>46</v>
      </c>
      <c r="G137" s="10">
        <v>42973</v>
      </c>
      <c r="H137" s="11">
        <v>0.82400462962962961</v>
      </c>
      <c r="I137" s="10">
        <v>42973</v>
      </c>
      <c r="J137">
        <v>3.4400000572204599</v>
      </c>
      <c r="K137">
        <v>24.819999694824201</v>
      </c>
      <c r="L137" s="11">
        <v>0.78541666666666676</v>
      </c>
      <c r="M137" s="12">
        <f>MOD(Tableau1[[#This Row],[Temps]]-Tableau1[[#This Row],[Heure coucher]],1)</f>
        <v>3.8587962962962852E-2</v>
      </c>
      <c r="N137" s="11">
        <v>0.21736111111111112</v>
      </c>
      <c r="O137" s="12">
        <f>1-Tableau1[[#This Row],[Temps]]+Tableau1[[#This Row],[Heure lever]]</f>
        <v>0.3933564814814815</v>
      </c>
      <c r="P13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37" s="11" t="b">
        <f>IFERROR(Tableau1[[#This Row],[temps avant lever]]&gt;=Tableau1[[#This Row],[temps critère lever en fonction de l''heure de coucher]],0)</f>
        <v>1</v>
      </c>
    </row>
    <row r="138" spans="1:17" x14ac:dyDescent="0.35">
      <c r="A138">
        <v>2017</v>
      </c>
      <c r="B138">
        <v>8</v>
      </c>
      <c r="C138">
        <v>26</v>
      </c>
      <c r="D138">
        <v>19</v>
      </c>
      <c r="E138">
        <v>48</v>
      </c>
      <c r="F138" s="16" t="s">
        <v>24</v>
      </c>
      <c r="G138" s="10">
        <v>42973</v>
      </c>
      <c r="H138" s="11">
        <v>0.82553240740740741</v>
      </c>
      <c r="I138" s="10">
        <v>42973</v>
      </c>
      <c r="J138">
        <v>3.4400000572204599</v>
      </c>
      <c r="K138">
        <v>24.819999694824201</v>
      </c>
      <c r="L138" s="11">
        <v>0.78541666666666676</v>
      </c>
      <c r="M138" s="12">
        <f>MOD(Tableau1[[#This Row],[Temps]]-Tableau1[[#This Row],[Heure coucher]],1)</f>
        <v>4.0115740740740646E-2</v>
      </c>
      <c r="N138" s="11">
        <v>0.21736111111111112</v>
      </c>
      <c r="O138" s="12">
        <f>1-Tableau1[[#This Row],[Temps]]+Tableau1[[#This Row],[Heure lever]]</f>
        <v>0.39182870370370371</v>
      </c>
      <c r="P13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38" s="11" t="b">
        <f>IFERROR(Tableau1[[#This Row],[temps avant lever]]&gt;=Tableau1[[#This Row],[temps critère lever en fonction de l''heure de coucher]],0)</f>
        <v>1</v>
      </c>
    </row>
    <row r="139" spans="1:17" x14ac:dyDescent="0.35">
      <c r="A139">
        <v>2017</v>
      </c>
      <c r="B139">
        <v>8</v>
      </c>
      <c r="C139">
        <v>26</v>
      </c>
      <c r="D139">
        <v>19</v>
      </c>
      <c r="E139">
        <v>51</v>
      </c>
      <c r="F139" s="16" t="s">
        <v>68</v>
      </c>
      <c r="G139" s="10">
        <v>42973</v>
      </c>
      <c r="H139" s="11">
        <v>0.82716435185185189</v>
      </c>
      <c r="I139" s="10">
        <v>42973</v>
      </c>
      <c r="J139">
        <v>3.4400000572204599</v>
      </c>
      <c r="K139">
        <v>24.819999694824201</v>
      </c>
      <c r="L139" s="11">
        <v>0.78541666666666676</v>
      </c>
      <c r="M139" s="12">
        <f>MOD(Tableau1[[#This Row],[Temps]]-Tableau1[[#This Row],[Heure coucher]],1)</f>
        <v>4.1747685185185124E-2</v>
      </c>
      <c r="N139" s="11">
        <v>0.21736111111111112</v>
      </c>
      <c r="O139" s="12">
        <f>1-Tableau1[[#This Row],[Temps]]+Tableau1[[#This Row],[Heure lever]]</f>
        <v>0.39019675925925923</v>
      </c>
      <c r="P13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39" s="11" t="b">
        <f>IFERROR(Tableau1[[#This Row],[temps avant lever]]&gt;=Tableau1[[#This Row],[temps critère lever en fonction de l''heure de coucher]],0)</f>
        <v>1</v>
      </c>
    </row>
    <row r="140" spans="1:17" x14ac:dyDescent="0.35">
      <c r="A140">
        <v>2017</v>
      </c>
      <c r="B140">
        <v>8</v>
      </c>
      <c r="C140">
        <v>26</v>
      </c>
      <c r="D140">
        <v>19</v>
      </c>
      <c r="E140">
        <v>53</v>
      </c>
      <c r="F140" s="16" t="s">
        <v>60</v>
      </c>
      <c r="G140" s="10">
        <v>42973</v>
      </c>
      <c r="H140" s="11">
        <v>0.82850694444444439</v>
      </c>
      <c r="I140" s="10">
        <v>42973</v>
      </c>
      <c r="J140">
        <v>3.4400000572204599</v>
      </c>
      <c r="K140">
        <v>24.819999694824201</v>
      </c>
      <c r="L140" s="11">
        <v>0.78541666666666676</v>
      </c>
      <c r="M140" s="12">
        <f>MOD(Tableau1[[#This Row],[Temps]]-Tableau1[[#This Row],[Heure coucher]],1)</f>
        <v>4.309027777777763E-2</v>
      </c>
      <c r="N140" s="11">
        <v>0.21736111111111112</v>
      </c>
      <c r="O140" s="12">
        <f>1-Tableau1[[#This Row],[Temps]]+Tableau1[[#This Row],[Heure lever]]</f>
        <v>0.38885416666666672</v>
      </c>
      <c r="P14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40" s="11" t="b">
        <f>IFERROR(Tableau1[[#This Row],[temps avant lever]]&gt;=Tableau1[[#This Row],[temps critère lever en fonction de l''heure de coucher]],0)</f>
        <v>1</v>
      </c>
    </row>
    <row r="141" spans="1:17" x14ac:dyDescent="0.35">
      <c r="A141">
        <v>2017</v>
      </c>
      <c r="B141">
        <v>8</v>
      </c>
      <c r="C141">
        <v>26</v>
      </c>
      <c r="D141">
        <v>19</v>
      </c>
      <c r="E141">
        <v>54</v>
      </c>
      <c r="F141" s="16" t="s">
        <v>60</v>
      </c>
      <c r="G141" s="10">
        <v>42973</v>
      </c>
      <c r="H141" s="11">
        <v>0.82920138888888895</v>
      </c>
      <c r="I141" s="10">
        <v>42973</v>
      </c>
      <c r="J141">
        <v>3.4400000572204599</v>
      </c>
      <c r="K141">
        <v>24.819999694824201</v>
      </c>
      <c r="L141" s="11">
        <v>0.78541666666666676</v>
      </c>
      <c r="M141" s="12">
        <f>MOD(Tableau1[[#This Row],[Temps]]-Tableau1[[#This Row],[Heure coucher]],1)</f>
        <v>4.3784722222222183E-2</v>
      </c>
      <c r="N141" s="11">
        <v>0.21736111111111112</v>
      </c>
      <c r="O141" s="12">
        <f>1-Tableau1[[#This Row],[Temps]]+Tableau1[[#This Row],[Heure lever]]</f>
        <v>0.38815972222222217</v>
      </c>
      <c r="P14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41" s="11" t="b">
        <f>IFERROR(Tableau1[[#This Row],[temps avant lever]]&gt;=Tableau1[[#This Row],[temps critère lever en fonction de l''heure de coucher]],0)</f>
        <v>1</v>
      </c>
    </row>
    <row r="142" spans="1:17" x14ac:dyDescent="0.35">
      <c r="A142">
        <v>2017</v>
      </c>
      <c r="B142">
        <v>8</v>
      </c>
      <c r="C142">
        <v>26</v>
      </c>
      <c r="D142">
        <v>19</v>
      </c>
      <c r="E142">
        <v>55</v>
      </c>
      <c r="F142" s="16" t="s">
        <v>65</v>
      </c>
      <c r="G142" s="10">
        <v>42973</v>
      </c>
      <c r="H142" s="11">
        <v>0.83028935185185182</v>
      </c>
      <c r="I142" s="10">
        <v>42973</v>
      </c>
      <c r="J142">
        <v>4.1399998664856001</v>
      </c>
      <c r="K142">
        <v>24.840000152587901</v>
      </c>
      <c r="L142" s="11">
        <v>0.78541666666666676</v>
      </c>
      <c r="M142" s="12">
        <f>MOD(Tableau1[[#This Row],[Temps]]-Tableau1[[#This Row],[Heure coucher]],1)</f>
        <v>4.4872685185185057E-2</v>
      </c>
      <c r="N142" s="11">
        <v>0.21736111111111112</v>
      </c>
      <c r="O142" s="12">
        <f>1-Tableau1[[#This Row],[Temps]]+Tableau1[[#This Row],[Heure lever]]</f>
        <v>0.3870717592592593</v>
      </c>
      <c r="P14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42" s="11" t="b">
        <f>IFERROR(Tableau1[[#This Row],[temps avant lever]]&gt;=Tableau1[[#This Row],[temps critère lever en fonction de l''heure de coucher]],0)</f>
        <v>1</v>
      </c>
    </row>
    <row r="143" spans="1:17" x14ac:dyDescent="0.35">
      <c r="A143">
        <v>2017</v>
      </c>
      <c r="B143">
        <v>8</v>
      </c>
      <c r="C143">
        <v>26</v>
      </c>
      <c r="D143">
        <v>19</v>
      </c>
      <c r="E143">
        <v>57</v>
      </c>
      <c r="F143" s="16" t="s">
        <v>77</v>
      </c>
      <c r="G143" s="10">
        <v>42973</v>
      </c>
      <c r="H143" s="11">
        <v>0.83175925925925931</v>
      </c>
      <c r="I143" s="10">
        <v>42973</v>
      </c>
      <c r="J143">
        <v>4.1399998664856001</v>
      </c>
      <c r="K143">
        <v>24.840000152587901</v>
      </c>
      <c r="L143" s="11">
        <v>0.78541666666666676</v>
      </c>
      <c r="M143" s="12">
        <f>MOD(Tableau1[[#This Row],[Temps]]-Tableau1[[#This Row],[Heure coucher]],1)</f>
        <v>4.6342592592592546E-2</v>
      </c>
      <c r="N143" s="11">
        <v>0.21736111111111112</v>
      </c>
      <c r="O143" s="12">
        <f>1-Tableau1[[#This Row],[Temps]]+Tableau1[[#This Row],[Heure lever]]</f>
        <v>0.38560185185185181</v>
      </c>
      <c r="P14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43" s="11" t="b">
        <f>IFERROR(Tableau1[[#This Row],[temps avant lever]]&gt;=Tableau1[[#This Row],[temps critère lever en fonction de l''heure de coucher]],0)</f>
        <v>1</v>
      </c>
    </row>
    <row r="144" spans="1:17" x14ac:dyDescent="0.35">
      <c r="A144">
        <v>2017</v>
      </c>
      <c r="B144">
        <v>8</v>
      </c>
      <c r="C144">
        <v>26</v>
      </c>
      <c r="D144">
        <v>20</v>
      </c>
      <c r="E144">
        <v>1</v>
      </c>
      <c r="F144" s="16" t="s">
        <v>21</v>
      </c>
      <c r="G144" s="10">
        <v>42973</v>
      </c>
      <c r="H144" s="11">
        <v>0.83425925925925926</v>
      </c>
      <c r="I144" s="10">
        <v>42973</v>
      </c>
      <c r="J144">
        <v>4.1399998664856001</v>
      </c>
      <c r="K144">
        <v>24.840000152587901</v>
      </c>
      <c r="L144" s="11">
        <v>0.78541666666666676</v>
      </c>
      <c r="M144" s="12">
        <f>MOD(Tableau1[[#This Row],[Temps]]-Tableau1[[#This Row],[Heure coucher]],1)</f>
        <v>4.8842592592592493E-2</v>
      </c>
      <c r="N144" s="11">
        <v>0.21736111111111112</v>
      </c>
      <c r="O144" s="12">
        <f>1-Tableau1[[#This Row],[Temps]]+Tableau1[[#This Row],[Heure lever]]</f>
        <v>0.38310185185185186</v>
      </c>
      <c r="P14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44" s="11" t="b">
        <f>IFERROR(Tableau1[[#This Row],[temps avant lever]]&gt;=Tableau1[[#This Row],[temps critère lever en fonction de l''heure de coucher]],0)</f>
        <v>1</v>
      </c>
    </row>
    <row r="145" spans="1:17" x14ac:dyDescent="0.35">
      <c r="A145">
        <v>2017</v>
      </c>
      <c r="B145">
        <v>8</v>
      </c>
      <c r="C145">
        <v>26</v>
      </c>
      <c r="D145">
        <v>20</v>
      </c>
      <c r="E145">
        <v>3</v>
      </c>
      <c r="F145" s="16" t="s">
        <v>60</v>
      </c>
      <c r="G145" s="10">
        <v>42973</v>
      </c>
      <c r="H145" s="11">
        <v>0.83545138888888892</v>
      </c>
      <c r="I145" s="10">
        <v>42973</v>
      </c>
      <c r="J145">
        <v>4.1399998664856001</v>
      </c>
      <c r="K145">
        <v>24.840000152587901</v>
      </c>
      <c r="L145" s="11">
        <v>0.78541666666666676</v>
      </c>
      <c r="M145" s="12">
        <f>MOD(Tableau1[[#This Row],[Temps]]-Tableau1[[#This Row],[Heure coucher]],1)</f>
        <v>5.0034722222222161E-2</v>
      </c>
      <c r="N145" s="11">
        <v>0.21736111111111112</v>
      </c>
      <c r="O145" s="12">
        <f>1-Tableau1[[#This Row],[Temps]]+Tableau1[[#This Row],[Heure lever]]</f>
        <v>0.38190972222222219</v>
      </c>
      <c r="P14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45" s="11" t="b">
        <f>IFERROR(Tableau1[[#This Row],[temps avant lever]]&gt;=Tableau1[[#This Row],[temps critère lever en fonction de l''heure de coucher]],0)</f>
        <v>1</v>
      </c>
    </row>
    <row r="146" spans="1:17" x14ac:dyDescent="0.35">
      <c r="A146">
        <v>2017</v>
      </c>
      <c r="B146">
        <v>8</v>
      </c>
      <c r="C146">
        <v>26</v>
      </c>
      <c r="D146">
        <v>20</v>
      </c>
      <c r="E146">
        <v>3</v>
      </c>
      <c r="F146" s="16" t="s">
        <v>29</v>
      </c>
      <c r="G146" s="10">
        <v>42973</v>
      </c>
      <c r="H146" s="11">
        <v>0.83559027777777783</v>
      </c>
      <c r="I146" s="10">
        <v>42973</v>
      </c>
      <c r="J146">
        <v>4.1399998664856001</v>
      </c>
      <c r="K146">
        <v>24.840000152587901</v>
      </c>
      <c r="L146" s="11">
        <v>0.78541666666666676</v>
      </c>
      <c r="M146" s="12">
        <f>MOD(Tableau1[[#This Row],[Temps]]-Tableau1[[#This Row],[Heure coucher]],1)</f>
        <v>5.0173611111111072E-2</v>
      </c>
      <c r="N146" s="11">
        <v>0.21736111111111112</v>
      </c>
      <c r="O146" s="12">
        <f>1-Tableau1[[#This Row],[Temps]]+Tableau1[[#This Row],[Heure lever]]</f>
        <v>0.38177083333333328</v>
      </c>
      <c r="P14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46" s="11" t="b">
        <f>IFERROR(Tableau1[[#This Row],[temps avant lever]]&gt;=Tableau1[[#This Row],[temps critère lever en fonction de l''heure de coucher]],0)</f>
        <v>1</v>
      </c>
    </row>
    <row r="147" spans="1:17" x14ac:dyDescent="0.35">
      <c r="A147">
        <v>2017</v>
      </c>
      <c r="B147">
        <v>8</v>
      </c>
      <c r="C147">
        <v>26</v>
      </c>
      <c r="D147">
        <v>20</v>
      </c>
      <c r="E147">
        <v>3</v>
      </c>
      <c r="F147" s="16" t="s">
        <v>74</v>
      </c>
      <c r="G147" s="10">
        <v>42973</v>
      </c>
      <c r="H147" s="11">
        <v>0.8357175925925926</v>
      </c>
      <c r="I147" s="10">
        <v>42973</v>
      </c>
      <c r="J147">
        <v>4.1399998664856001</v>
      </c>
      <c r="K147">
        <v>24.840000152587901</v>
      </c>
      <c r="L147" s="11">
        <v>0.78541666666666676</v>
      </c>
      <c r="M147" s="12">
        <f>MOD(Tableau1[[#This Row],[Temps]]-Tableau1[[#This Row],[Heure coucher]],1)</f>
        <v>5.0300925925925832E-2</v>
      </c>
      <c r="N147" s="11">
        <v>0.21736111111111112</v>
      </c>
      <c r="O147" s="12">
        <f>1-Tableau1[[#This Row],[Temps]]+Tableau1[[#This Row],[Heure lever]]</f>
        <v>0.38164351851851852</v>
      </c>
      <c r="P14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47" s="11" t="b">
        <f>IFERROR(Tableau1[[#This Row],[temps avant lever]]&gt;=Tableau1[[#This Row],[temps critère lever en fonction de l''heure de coucher]],0)</f>
        <v>1</v>
      </c>
    </row>
    <row r="148" spans="1:17" x14ac:dyDescent="0.35">
      <c r="A148">
        <v>2017</v>
      </c>
      <c r="B148">
        <v>8</v>
      </c>
      <c r="C148">
        <v>26</v>
      </c>
      <c r="D148">
        <v>20</v>
      </c>
      <c r="E148">
        <v>4</v>
      </c>
      <c r="F148" s="16" t="s">
        <v>71</v>
      </c>
      <c r="G148" s="10">
        <v>42973</v>
      </c>
      <c r="H148" s="11">
        <v>0.83611111111111114</v>
      </c>
      <c r="I148" s="10">
        <v>42973</v>
      </c>
      <c r="J148">
        <v>4.1399998664856001</v>
      </c>
      <c r="K148">
        <v>24.840000152587901</v>
      </c>
      <c r="L148" s="11">
        <v>0.78541666666666676</v>
      </c>
      <c r="M148" s="12">
        <f>MOD(Tableau1[[#This Row],[Temps]]-Tableau1[[#This Row],[Heure coucher]],1)</f>
        <v>5.0694444444444375E-2</v>
      </c>
      <c r="N148" s="11">
        <v>0.21736111111111112</v>
      </c>
      <c r="O148" s="12">
        <f>1-Tableau1[[#This Row],[Temps]]+Tableau1[[#This Row],[Heure lever]]</f>
        <v>0.38124999999999998</v>
      </c>
      <c r="P14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48" s="11" t="b">
        <f>IFERROR(Tableau1[[#This Row],[temps avant lever]]&gt;=Tableau1[[#This Row],[temps critère lever en fonction de l''heure de coucher]],0)</f>
        <v>1</v>
      </c>
    </row>
    <row r="149" spans="1:17" x14ac:dyDescent="0.35">
      <c r="A149">
        <v>2017</v>
      </c>
      <c r="B149">
        <v>8</v>
      </c>
      <c r="C149">
        <v>26</v>
      </c>
      <c r="D149">
        <v>21</v>
      </c>
      <c r="E149">
        <v>3</v>
      </c>
      <c r="F149" s="16" t="s">
        <v>65</v>
      </c>
      <c r="G149" s="10">
        <v>42973</v>
      </c>
      <c r="H149" s="11">
        <v>0.8775115740740741</v>
      </c>
      <c r="I149" s="10">
        <v>42973</v>
      </c>
      <c r="J149">
        <v>4.1399998664856001</v>
      </c>
      <c r="K149">
        <v>23.610000610351602</v>
      </c>
      <c r="L149" s="11">
        <v>0.78541666666666676</v>
      </c>
      <c r="M149" s="12">
        <f>MOD(Tableau1[[#This Row],[Temps]]-Tableau1[[#This Row],[Heure coucher]],1)</f>
        <v>9.2094907407407334E-2</v>
      </c>
      <c r="N149" s="11">
        <v>0.21736111111111112</v>
      </c>
      <c r="O149" s="12">
        <f>1-Tableau1[[#This Row],[Temps]]+Tableau1[[#This Row],[Heure lever]]</f>
        <v>0.33984953703703702</v>
      </c>
      <c r="P14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49" s="11" t="b">
        <f>IFERROR(Tableau1[[#This Row],[temps avant lever]]&gt;=Tableau1[[#This Row],[temps critère lever en fonction de l''heure de coucher]],0)</f>
        <v>1</v>
      </c>
    </row>
    <row r="150" spans="1:17" x14ac:dyDescent="0.35">
      <c r="A150">
        <v>2017</v>
      </c>
      <c r="B150">
        <v>8</v>
      </c>
      <c r="C150">
        <v>26</v>
      </c>
      <c r="D150">
        <v>22</v>
      </c>
      <c r="E150">
        <v>49</v>
      </c>
      <c r="F150" s="16" t="s">
        <v>63</v>
      </c>
      <c r="G150" s="10">
        <v>42973</v>
      </c>
      <c r="H150" s="11">
        <v>0.95137731481481491</v>
      </c>
      <c r="I150" s="10">
        <v>42973</v>
      </c>
      <c r="J150">
        <v>5.2600002288818404</v>
      </c>
      <c r="K150">
        <v>22.280000686645501</v>
      </c>
      <c r="L150" s="11">
        <v>0.78541666666666676</v>
      </c>
      <c r="M150" s="12">
        <f>MOD(Tableau1[[#This Row],[Temps]]-Tableau1[[#This Row],[Heure coucher]],1)</f>
        <v>0.16596064814814815</v>
      </c>
      <c r="N150" s="11">
        <v>0.21736111111111112</v>
      </c>
      <c r="O150" s="12">
        <f>1-Tableau1[[#This Row],[Temps]]+Tableau1[[#This Row],[Heure lever]]</f>
        <v>0.2659837962962962</v>
      </c>
      <c r="P15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50" s="11" t="b">
        <f>IFERROR(Tableau1[[#This Row],[temps avant lever]]&gt;=Tableau1[[#This Row],[temps critère lever en fonction de l''heure de coucher]],0)</f>
        <v>0</v>
      </c>
    </row>
    <row r="151" spans="1:17" x14ac:dyDescent="0.35">
      <c r="A151">
        <v>2017</v>
      </c>
      <c r="B151">
        <v>8</v>
      </c>
      <c r="C151">
        <v>26</v>
      </c>
      <c r="D151">
        <v>23</v>
      </c>
      <c r="E151">
        <v>42</v>
      </c>
      <c r="F151" s="16" t="s">
        <v>31</v>
      </c>
      <c r="G151" s="10">
        <v>42973</v>
      </c>
      <c r="H151" s="11">
        <v>0.98763888888888884</v>
      </c>
      <c r="I151" s="10">
        <v>42973</v>
      </c>
      <c r="J151">
        <v>1.83000004291534</v>
      </c>
      <c r="K151">
        <v>21.319999694824201</v>
      </c>
      <c r="L151" s="11">
        <v>0.78541666666666676</v>
      </c>
      <c r="M151" s="12">
        <f>MOD(Tableau1[[#This Row],[Temps]]-Tableau1[[#This Row],[Heure coucher]],1)</f>
        <v>0.20222222222222208</v>
      </c>
      <c r="N151" s="11">
        <v>0.21736111111111112</v>
      </c>
      <c r="O151" s="12">
        <f>1-Tableau1[[#This Row],[Temps]]+Tableau1[[#This Row],[Heure lever]]</f>
        <v>0.22972222222222227</v>
      </c>
      <c r="P15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51" s="11" t="b">
        <f>IFERROR(Tableau1[[#This Row],[temps avant lever]]&gt;=Tableau1[[#This Row],[temps critère lever en fonction de l''heure de coucher]],0)</f>
        <v>0</v>
      </c>
    </row>
    <row r="152" spans="1:17" x14ac:dyDescent="0.35">
      <c r="A152">
        <v>2017</v>
      </c>
      <c r="B152">
        <v>8</v>
      </c>
      <c r="C152">
        <v>27</v>
      </c>
      <c r="D152">
        <v>2</v>
      </c>
      <c r="E152">
        <v>31</v>
      </c>
      <c r="F152" s="16" t="s">
        <v>64</v>
      </c>
      <c r="G152" s="10">
        <v>42974</v>
      </c>
      <c r="H152" s="11">
        <v>0.10515046296296297</v>
      </c>
      <c r="I152" s="10">
        <v>42973</v>
      </c>
      <c r="J152">
        <v>5.4200000762939498</v>
      </c>
      <c r="K152">
        <v>19.590000152587901</v>
      </c>
      <c r="L152" s="11">
        <v>0.78541666666666676</v>
      </c>
      <c r="M152" s="12">
        <f>MOD(Tableau1[[#This Row],[Temps]]-Tableau1[[#This Row],[Heure coucher]],1)</f>
        <v>0.31973379629629617</v>
      </c>
      <c r="N152" s="11">
        <v>0.21736111111111112</v>
      </c>
      <c r="O152" s="12">
        <f>1-Tableau1[[#This Row],[Temps]]+Tableau1[[#This Row],[Heure lever]]</f>
        <v>1.1122106481481482</v>
      </c>
      <c r="P15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52" s="11" t="b">
        <f>IFERROR(Tableau1[[#This Row],[temps avant lever]]&gt;=Tableau1[[#This Row],[temps critère lever en fonction de l''heure de coucher]],0)</f>
        <v>1</v>
      </c>
    </row>
    <row r="153" spans="1:17" x14ac:dyDescent="0.35">
      <c r="A153">
        <v>2017</v>
      </c>
      <c r="B153">
        <v>8</v>
      </c>
      <c r="C153">
        <v>27</v>
      </c>
      <c r="D153">
        <v>2</v>
      </c>
      <c r="E153">
        <v>48</v>
      </c>
      <c r="F153" s="16" t="s">
        <v>39</v>
      </c>
      <c r="G153" s="10">
        <v>42974</v>
      </c>
      <c r="H153" s="11">
        <v>0.11724537037037037</v>
      </c>
      <c r="I153" s="10">
        <v>42973</v>
      </c>
      <c r="J153">
        <v>3.9900000095367401</v>
      </c>
      <c r="K153">
        <v>19.430000305175799</v>
      </c>
      <c r="L153" s="11">
        <v>0.78541666666666676</v>
      </c>
      <c r="M153" s="12">
        <f>MOD(Tableau1[[#This Row],[Temps]]-Tableau1[[#This Row],[Heure coucher]],1)</f>
        <v>0.33182870370370365</v>
      </c>
      <c r="N153" s="11">
        <v>0.21736111111111112</v>
      </c>
      <c r="O153" s="12">
        <f>1-Tableau1[[#This Row],[Temps]]+Tableau1[[#This Row],[Heure lever]]</f>
        <v>1.1001157407407407</v>
      </c>
      <c r="P15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53" s="11" t="b">
        <f>IFERROR(Tableau1[[#This Row],[temps avant lever]]&gt;=Tableau1[[#This Row],[temps critère lever en fonction de l''heure de coucher]],0)</f>
        <v>1</v>
      </c>
    </row>
    <row r="154" spans="1:17" x14ac:dyDescent="0.35">
      <c r="A154">
        <v>2017</v>
      </c>
      <c r="B154">
        <v>8</v>
      </c>
      <c r="C154">
        <v>27</v>
      </c>
      <c r="D154">
        <v>3</v>
      </c>
      <c r="E154">
        <v>6</v>
      </c>
      <c r="F154" s="16" t="s">
        <v>41</v>
      </c>
      <c r="G154" s="10">
        <v>42974</v>
      </c>
      <c r="H154" s="11">
        <v>0.12944444444444445</v>
      </c>
      <c r="I154" s="10">
        <v>42973</v>
      </c>
      <c r="J154">
        <v>4.7399997711181596</v>
      </c>
      <c r="K154">
        <v>18.860000610351602</v>
      </c>
      <c r="L154" s="11">
        <v>0.78541666666666676</v>
      </c>
      <c r="M154" s="12">
        <f>MOD(Tableau1[[#This Row],[Temps]]-Tableau1[[#This Row],[Heure coucher]],1)</f>
        <v>0.34402777777777771</v>
      </c>
      <c r="N154" s="11">
        <v>0.21736111111111112</v>
      </c>
      <c r="O154" s="12">
        <f>1-Tableau1[[#This Row],[Temps]]+Tableau1[[#This Row],[Heure lever]]</f>
        <v>1.0879166666666666</v>
      </c>
      <c r="P15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54" s="11" t="b">
        <f>IFERROR(Tableau1[[#This Row],[temps avant lever]]&gt;=Tableau1[[#This Row],[temps critère lever en fonction de l''heure de coucher]],0)</f>
        <v>1</v>
      </c>
    </row>
    <row r="155" spans="1:17" x14ac:dyDescent="0.35">
      <c r="A155">
        <v>2017</v>
      </c>
      <c r="B155">
        <v>8</v>
      </c>
      <c r="C155">
        <v>27</v>
      </c>
      <c r="D155">
        <v>3</v>
      </c>
      <c r="E155">
        <v>22</v>
      </c>
      <c r="F155" s="16" t="s">
        <v>76</v>
      </c>
      <c r="G155" s="10">
        <v>42974</v>
      </c>
      <c r="H155" s="11">
        <v>0.14052083333333334</v>
      </c>
      <c r="I155" s="10">
        <v>42973</v>
      </c>
      <c r="J155">
        <v>4.0100002288818404</v>
      </c>
      <c r="K155">
        <v>18.530000686645501</v>
      </c>
      <c r="L155" s="11">
        <v>0.78541666666666676</v>
      </c>
      <c r="M155" s="12">
        <f>MOD(Tableau1[[#This Row],[Temps]]-Tableau1[[#This Row],[Heure coucher]],1)</f>
        <v>0.35510416666666655</v>
      </c>
      <c r="N155" s="11">
        <v>0.21736111111111112</v>
      </c>
      <c r="O155" s="12">
        <f>1-Tableau1[[#This Row],[Temps]]+Tableau1[[#This Row],[Heure lever]]</f>
        <v>1.0768402777777779</v>
      </c>
      <c r="P15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0.30694444444444435</v>
      </c>
      <c r="Q155" s="11" t="b">
        <f>IFERROR(Tableau1[[#This Row],[temps avant lever]]&gt;=Tableau1[[#This Row],[temps critère lever en fonction de l''heure de coucher]],0)</f>
        <v>1</v>
      </c>
    </row>
    <row r="156" spans="1:17" x14ac:dyDescent="0.35">
      <c r="A156">
        <v>2017</v>
      </c>
      <c r="B156">
        <v>8</v>
      </c>
      <c r="C156">
        <v>27</v>
      </c>
      <c r="D156">
        <v>19</v>
      </c>
      <c r="E156">
        <v>31</v>
      </c>
      <c r="F156" s="16" t="s">
        <v>80</v>
      </c>
      <c r="G156" s="10">
        <v>42974</v>
      </c>
      <c r="H156" s="11">
        <v>0.81350694444444438</v>
      </c>
      <c r="I156" s="10">
        <v>42974</v>
      </c>
      <c r="J156">
        <v>2.3499999046325701</v>
      </c>
      <c r="K156">
        <v>27.7600002288818</v>
      </c>
      <c r="L156" s="11">
        <v>0.78402777777777777</v>
      </c>
      <c r="M156" s="12">
        <f>MOD(Tableau1[[#This Row],[Temps]]-Tableau1[[#This Row],[Heure coucher]],1)</f>
        <v>2.9479166666666612E-2</v>
      </c>
      <c r="N156" s="11">
        <v>0.21805555555555556</v>
      </c>
      <c r="O156" s="12">
        <f>1-Tableau1[[#This Row],[Temps]]+Tableau1[[#This Row],[Heure lever]]</f>
        <v>0.40454861111111118</v>
      </c>
      <c r="P15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56" s="11" t="b">
        <f>IFERROR(Tableau1[[#This Row],[temps avant lever]]&gt;=Tableau1[[#This Row],[temps critère lever en fonction de l''heure de coucher]],0)</f>
        <v>1</v>
      </c>
    </row>
    <row r="157" spans="1:17" x14ac:dyDescent="0.35">
      <c r="A157">
        <v>2017</v>
      </c>
      <c r="B157">
        <v>8</v>
      </c>
      <c r="C157">
        <v>27</v>
      </c>
      <c r="D157">
        <v>19</v>
      </c>
      <c r="E157">
        <v>31</v>
      </c>
      <c r="F157" s="16" t="s">
        <v>62</v>
      </c>
      <c r="G157" s="10">
        <v>42974</v>
      </c>
      <c r="H157" s="11">
        <v>0.81361111111111117</v>
      </c>
      <c r="I157" s="10">
        <v>42974</v>
      </c>
      <c r="J157">
        <v>2.3499999046325701</v>
      </c>
      <c r="K157">
        <v>27.7600002288818</v>
      </c>
      <c r="L157" s="11">
        <v>0.78402777777777777</v>
      </c>
      <c r="M157" s="12">
        <f>MOD(Tableau1[[#This Row],[Temps]]-Tableau1[[#This Row],[Heure coucher]],1)</f>
        <v>2.9583333333333406E-2</v>
      </c>
      <c r="N157" s="11">
        <v>0.21805555555555556</v>
      </c>
      <c r="O157" s="12">
        <f>1-Tableau1[[#This Row],[Temps]]+Tableau1[[#This Row],[Heure lever]]</f>
        <v>0.40444444444444438</v>
      </c>
      <c r="P15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57" s="11" t="b">
        <f>IFERROR(Tableau1[[#This Row],[temps avant lever]]&gt;=Tableau1[[#This Row],[temps critère lever en fonction de l''heure de coucher]],0)</f>
        <v>1</v>
      </c>
    </row>
    <row r="158" spans="1:17" x14ac:dyDescent="0.35">
      <c r="A158">
        <v>2017</v>
      </c>
      <c r="B158">
        <v>8</v>
      </c>
      <c r="C158">
        <v>27</v>
      </c>
      <c r="D158">
        <v>19</v>
      </c>
      <c r="E158">
        <v>39</v>
      </c>
      <c r="F158" s="16" t="s">
        <v>49</v>
      </c>
      <c r="G158" s="10">
        <v>42974</v>
      </c>
      <c r="H158" s="11">
        <v>0.81893518518518515</v>
      </c>
      <c r="I158" s="10">
        <v>42974</v>
      </c>
      <c r="J158">
        <v>1.87000000476837</v>
      </c>
      <c r="K158">
        <v>28</v>
      </c>
      <c r="L158" s="11">
        <v>0.78402777777777777</v>
      </c>
      <c r="M158" s="12">
        <f>MOD(Tableau1[[#This Row],[Temps]]-Tableau1[[#This Row],[Heure coucher]],1)</f>
        <v>3.4907407407407387E-2</v>
      </c>
      <c r="N158" s="11">
        <v>0.21805555555555556</v>
      </c>
      <c r="O158" s="12">
        <f>1-Tableau1[[#This Row],[Temps]]+Tableau1[[#This Row],[Heure lever]]</f>
        <v>0.3991203703703704</v>
      </c>
      <c r="P15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58" s="11" t="b">
        <f>IFERROR(Tableau1[[#This Row],[temps avant lever]]&gt;=Tableau1[[#This Row],[temps critère lever en fonction de l''heure de coucher]],0)</f>
        <v>1</v>
      </c>
    </row>
    <row r="159" spans="1:17" x14ac:dyDescent="0.35">
      <c r="A159">
        <v>2017</v>
      </c>
      <c r="B159">
        <v>8</v>
      </c>
      <c r="C159">
        <v>27</v>
      </c>
      <c r="D159">
        <v>19</v>
      </c>
      <c r="E159">
        <v>49</v>
      </c>
      <c r="F159" s="16" t="s">
        <v>25</v>
      </c>
      <c r="G159" s="10">
        <v>42974</v>
      </c>
      <c r="H159" s="11">
        <v>0.82604166666666667</v>
      </c>
      <c r="I159" s="10">
        <v>42974</v>
      </c>
      <c r="J159">
        <v>1.62000000476837</v>
      </c>
      <c r="K159">
        <v>26.860000610351602</v>
      </c>
      <c r="L159" s="11">
        <v>0.78402777777777777</v>
      </c>
      <c r="M159" s="12">
        <f>MOD(Tableau1[[#This Row],[Temps]]-Tableau1[[#This Row],[Heure coucher]],1)</f>
        <v>4.2013888888888906E-2</v>
      </c>
      <c r="N159" s="11">
        <v>0.21805555555555556</v>
      </c>
      <c r="O159" s="12">
        <f>1-Tableau1[[#This Row],[Temps]]+Tableau1[[#This Row],[Heure lever]]</f>
        <v>0.39201388888888888</v>
      </c>
      <c r="P15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59" s="11" t="b">
        <f>IFERROR(Tableau1[[#This Row],[temps avant lever]]&gt;=Tableau1[[#This Row],[temps critère lever en fonction de l''heure de coucher]],0)</f>
        <v>1</v>
      </c>
    </row>
    <row r="160" spans="1:17" x14ac:dyDescent="0.35">
      <c r="A160">
        <v>2017</v>
      </c>
      <c r="B160">
        <v>8</v>
      </c>
      <c r="C160">
        <v>27</v>
      </c>
      <c r="D160">
        <v>19</v>
      </c>
      <c r="E160">
        <v>52</v>
      </c>
      <c r="F160" s="16" t="s">
        <v>59</v>
      </c>
      <c r="G160" s="10">
        <v>42974</v>
      </c>
      <c r="H160" s="11">
        <v>0.82789351851851845</v>
      </c>
      <c r="I160" s="10">
        <v>42974</v>
      </c>
      <c r="J160">
        <v>1.62000000476837</v>
      </c>
      <c r="K160">
        <v>26.860000610351602</v>
      </c>
      <c r="L160" s="11">
        <v>0.78402777777777777</v>
      </c>
      <c r="M160" s="12">
        <f>MOD(Tableau1[[#This Row],[Temps]]-Tableau1[[#This Row],[Heure coucher]],1)</f>
        <v>4.3865740740740677E-2</v>
      </c>
      <c r="N160" s="11">
        <v>0.21805555555555556</v>
      </c>
      <c r="O160" s="12">
        <f>1-Tableau1[[#This Row],[Temps]]+Tableau1[[#This Row],[Heure lever]]</f>
        <v>0.39016203703703711</v>
      </c>
      <c r="P16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60" s="11" t="b">
        <f>IFERROR(Tableau1[[#This Row],[temps avant lever]]&gt;=Tableau1[[#This Row],[temps critère lever en fonction de l''heure de coucher]],0)</f>
        <v>1</v>
      </c>
    </row>
    <row r="161" spans="1:17" x14ac:dyDescent="0.35">
      <c r="A161">
        <v>2017</v>
      </c>
      <c r="B161">
        <v>8</v>
      </c>
      <c r="C161">
        <v>27</v>
      </c>
      <c r="D161">
        <v>19</v>
      </c>
      <c r="E161">
        <v>57</v>
      </c>
      <c r="F161" s="16" t="s">
        <v>52</v>
      </c>
      <c r="G161" s="10">
        <v>42974</v>
      </c>
      <c r="H161" s="11">
        <v>0.8314583333333333</v>
      </c>
      <c r="I161" s="10">
        <v>42974</v>
      </c>
      <c r="J161">
        <v>4.3200001716613796</v>
      </c>
      <c r="K161">
        <v>25.5</v>
      </c>
      <c r="L161" s="11">
        <v>0.78402777777777777</v>
      </c>
      <c r="M161" s="12">
        <f>MOD(Tableau1[[#This Row],[Temps]]-Tableau1[[#This Row],[Heure coucher]],1)</f>
        <v>4.7430555555555531E-2</v>
      </c>
      <c r="N161" s="11">
        <v>0.21805555555555556</v>
      </c>
      <c r="O161" s="12">
        <f>1-Tableau1[[#This Row],[Temps]]+Tableau1[[#This Row],[Heure lever]]</f>
        <v>0.38659722222222226</v>
      </c>
      <c r="P16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61" s="11" t="b">
        <f>IFERROR(Tableau1[[#This Row],[temps avant lever]]&gt;=Tableau1[[#This Row],[temps critère lever en fonction de l''heure de coucher]],0)</f>
        <v>1</v>
      </c>
    </row>
    <row r="162" spans="1:17" x14ac:dyDescent="0.35">
      <c r="A162">
        <v>2017</v>
      </c>
      <c r="B162">
        <v>8</v>
      </c>
      <c r="C162">
        <v>27</v>
      </c>
      <c r="D162">
        <v>20</v>
      </c>
      <c r="E162">
        <v>1</v>
      </c>
      <c r="F162" s="16" t="s">
        <v>79</v>
      </c>
      <c r="G162" s="10">
        <v>42974</v>
      </c>
      <c r="H162" s="11">
        <v>0.83409722222222227</v>
      </c>
      <c r="I162" s="10">
        <v>42974</v>
      </c>
      <c r="J162">
        <v>4.3200001716613796</v>
      </c>
      <c r="K162">
        <v>25.5</v>
      </c>
      <c r="L162" s="11">
        <v>0.78402777777777777</v>
      </c>
      <c r="M162" s="12">
        <f>MOD(Tableau1[[#This Row],[Temps]]-Tableau1[[#This Row],[Heure coucher]],1)</f>
        <v>5.00694444444445E-2</v>
      </c>
      <c r="N162" s="11">
        <v>0.21805555555555556</v>
      </c>
      <c r="O162" s="12">
        <f>1-Tableau1[[#This Row],[Temps]]+Tableau1[[#This Row],[Heure lever]]</f>
        <v>0.38395833333333329</v>
      </c>
      <c r="P16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62" s="11" t="b">
        <f>IFERROR(Tableau1[[#This Row],[temps avant lever]]&gt;=Tableau1[[#This Row],[temps critère lever en fonction de l''heure de coucher]],0)</f>
        <v>1</v>
      </c>
    </row>
    <row r="163" spans="1:17" x14ac:dyDescent="0.35">
      <c r="A163">
        <v>2017</v>
      </c>
      <c r="B163">
        <v>8</v>
      </c>
      <c r="C163">
        <v>27</v>
      </c>
      <c r="D163">
        <v>20</v>
      </c>
      <c r="E163">
        <v>1</v>
      </c>
      <c r="F163" s="16" t="s">
        <v>56</v>
      </c>
      <c r="G163" s="10">
        <v>42974</v>
      </c>
      <c r="H163" s="11">
        <v>0.83417824074074076</v>
      </c>
      <c r="I163" s="10">
        <v>42974</v>
      </c>
      <c r="J163">
        <v>4.3200001716613796</v>
      </c>
      <c r="K163">
        <v>25.5</v>
      </c>
      <c r="L163" s="11">
        <v>0.78402777777777777</v>
      </c>
      <c r="M163" s="12">
        <f>MOD(Tableau1[[#This Row],[Temps]]-Tableau1[[#This Row],[Heure coucher]],1)</f>
        <v>5.0150462962962994E-2</v>
      </c>
      <c r="N163" s="11">
        <v>0.21805555555555556</v>
      </c>
      <c r="O163" s="12">
        <f>1-Tableau1[[#This Row],[Temps]]+Tableau1[[#This Row],[Heure lever]]</f>
        <v>0.3838773148148148</v>
      </c>
      <c r="P16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63" s="11" t="b">
        <f>IFERROR(Tableau1[[#This Row],[temps avant lever]]&gt;=Tableau1[[#This Row],[temps critère lever en fonction de l''heure de coucher]],0)</f>
        <v>1</v>
      </c>
    </row>
    <row r="164" spans="1:17" x14ac:dyDescent="0.35">
      <c r="A164">
        <v>2017</v>
      </c>
      <c r="B164">
        <v>8</v>
      </c>
      <c r="C164">
        <v>27</v>
      </c>
      <c r="D164">
        <v>20</v>
      </c>
      <c r="E164">
        <v>1</v>
      </c>
      <c r="F164" s="16" t="s">
        <v>45</v>
      </c>
      <c r="G164" s="10">
        <v>42974</v>
      </c>
      <c r="H164" s="11">
        <v>0.83438657407407402</v>
      </c>
      <c r="I164" s="10">
        <v>42974</v>
      </c>
      <c r="J164">
        <v>4.3200001716613796</v>
      </c>
      <c r="K164">
        <v>25.5</v>
      </c>
      <c r="L164" s="11">
        <v>0.78402777777777777</v>
      </c>
      <c r="M164" s="12">
        <f>MOD(Tableau1[[#This Row],[Temps]]-Tableau1[[#This Row],[Heure coucher]],1)</f>
        <v>5.0358796296296249E-2</v>
      </c>
      <c r="N164" s="11">
        <v>0.21805555555555556</v>
      </c>
      <c r="O164" s="12">
        <f>1-Tableau1[[#This Row],[Temps]]+Tableau1[[#This Row],[Heure lever]]</f>
        <v>0.38366898148148154</v>
      </c>
      <c r="P16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64" s="11" t="b">
        <f>IFERROR(Tableau1[[#This Row],[temps avant lever]]&gt;=Tableau1[[#This Row],[temps critère lever en fonction de l''heure de coucher]],0)</f>
        <v>1</v>
      </c>
    </row>
    <row r="165" spans="1:17" x14ac:dyDescent="0.35">
      <c r="A165">
        <v>2017</v>
      </c>
      <c r="B165">
        <v>8</v>
      </c>
      <c r="C165">
        <v>27</v>
      </c>
      <c r="D165">
        <v>20</v>
      </c>
      <c r="E165">
        <v>2</v>
      </c>
      <c r="F165" s="16" t="s">
        <v>40</v>
      </c>
      <c r="G165" s="10">
        <v>42974</v>
      </c>
      <c r="H165" s="11">
        <v>0.83538194444444447</v>
      </c>
      <c r="I165" s="10">
        <v>42974</v>
      </c>
      <c r="J165">
        <v>4.3200001716613796</v>
      </c>
      <c r="K165">
        <v>25.5</v>
      </c>
      <c r="L165" s="11">
        <v>0.78402777777777777</v>
      </c>
      <c r="M165" s="12">
        <f>MOD(Tableau1[[#This Row],[Temps]]-Tableau1[[#This Row],[Heure coucher]],1)</f>
        <v>5.1354166666666701E-2</v>
      </c>
      <c r="N165" s="11">
        <v>0.21805555555555556</v>
      </c>
      <c r="O165" s="12">
        <f>1-Tableau1[[#This Row],[Temps]]+Tableau1[[#This Row],[Heure lever]]</f>
        <v>0.38267361111111109</v>
      </c>
      <c r="P16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65" s="11" t="b">
        <f>IFERROR(Tableau1[[#This Row],[temps avant lever]]&gt;=Tableau1[[#This Row],[temps critère lever en fonction de l''heure de coucher]],0)</f>
        <v>1</v>
      </c>
    </row>
    <row r="166" spans="1:17" x14ac:dyDescent="0.35">
      <c r="A166">
        <v>2017</v>
      </c>
      <c r="B166">
        <v>8</v>
      </c>
      <c r="C166">
        <v>27</v>
      </c>
      <c r="D166">
        <v>20</v>
      </c>
      <c r="E166">
        <v>3</v>
      </c>
      <c r="F166" s="16" t="s">
        <v>54</v>
      </c>
      <c r="G166" s="10">
        <v>42974</v>
      </c>
      <c r="H166" s="11">
        <v>0.835474537037037</v>
      </c>
      <c r="I166" s="10">
        <v>42974</v>
      </c>
      <c r="J166">
        <v>4.3200001716613796</v>
      </c>
      <c r="K166">
        <v>25.5</v>
      </c>
      <c r="L166" s="11">
        <v>0.78402777777777777</v>
      </c>
      <c r="M166" s="12">
        <f>MOD(Tableau1[[#This Row],[Temps]]-Tableau1[[#This Row],[Heure coucher]],1)</f>
        <v>5.1446759259259234E-2</v>
      </c>
      <c r="N166" s="11">
        <v>0.21805555555555556</v>
      </c>
      <c r="O166" s="12">
        <f>1-Tableau1[[#This Row],[Temps]]+Tableau1[[#This Row],[Heure lever]]</f>
        <v>0.38258101851851856</v>
      </c>
      <c r="P16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66" s="11" t="b">
        <f>IFERROR(Tableau1[[#This Row],[temps avant lever]]&gt;=Tableau1[[#This Row],[temps critère lever en fonction de l''heure de coucher]],0)</f>
        <v>1</v>
      </c>
    </row>
    <row r="167" spans="1:17" x14ac:dyDescent="0.35">
      <c r="A167">
        <v>2017</v>
      </c>
      <c r="B167">
        <v>8</v>
      </c>
      <c r="C167">
        <v>27</v>
      </c>
      <c r="D167">
        <v>20</v>
      </c>
      <c r="E167">
        <v>3</v>
      </c>
      <c r="F167" s="16" t="s">
        <v>72</v>
      </c>
      <c r="G167" s="10">
        <v>42974</v>
      </c>
      <c r="H167" s="11">
        <v>0.83585648148148151</v>
      </c>
      <c r="I167" s="10">
        <v>42974</v>
      </c>
      <c r="J167">
        <v>4.3200001716613796</v>
      </c>
      <c r="K167">
        <v>25.5</v>
      </c>
      <c r="L167" s="11">
        <v>0.78402777777777777</v>
      </c>
      <c r="M167" s="12">
        <f>MOD(Tableau1[[#This Row],[Temps]]-Tableau1[[#This Row],[Heure coucher]],1)</f>
        <v>5.1828703703703738E-2</v>
      </c>
      <c r="N167" s="11">
        <v>0.21805555555555556</v>
      </c>
      <c r="O167" s="12">
        <f>1-Tableau1[[#This Row],[Temps]]+Tableau1[[#This Row],[Heure lever]]</f>
        <v>0.38219907407407405</v>
      </c>
      <c r="P16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67" s="11" t="b">
        <f>IFERROR(Tableau1[[#This Row],[temps avant lever]]&gt;=Tableau1[[#This Row],[temps critère lever en fonction de l''heure de coucher]],0)</f>
        <v>1</v>
      </c>
    </row>
    <row r="168" spans="1:17" x14ac:dyDescent="0.35">
      <c r="A168">
        <v>2017</v>
      </c>
      <c r="B168">
        <v>8</v>
      </c>
      <c r="C168">
        <v>27</v>
      </c>
      <c r="D168">
        <v>20</v>
      </c>
      <c r="E168">
        <v>4</v>
      </c>
      <c r="F168" s="16" t="s">
        <v>31</v>
      </c>
      <c r="G168" s="10">
        <v>42974</v>
      </c>
      <c r="H168" s="11">
        <v>0.83625000000000005</v>
      </c>
      <c r="I168" s="10">
        <v>42974</v>
      </c>
      <c r="J168">
        <v>4.3200001716613796</v>
      </c>
      <c r="K168">
        <v>25.5</v>
      </c>
      <c r="L168" s="11">
        <v>0.78402777777777777</v>
      </c>
      <c r="M168" s="12">
        <f>MOD(Tableau1[[#This Row],[Temps]]-Tableau1[[#This Row],[Heure coucher]],1)</f>
        <v>5.2222222222222281E-2</v>
      </c>
      <c r="N168" s="11">
        <v>0.21805555555555556</v>
      </c>
      <c r="O168" s="12">
        <f>1-Tableau1[[#This Row],[Temps]]+Tableau1[[#This Row],[Heure lever]]</f>
        <v>0.38180555555555551</v>
      </c>
      <c r="P16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68" s="11" t="b">
        <f>IFERROR(Tableau1[[#This Row],[temps avant lever]]&gt;=Tableau1[[#This Row],[temps critère lever en fonction de l''heure de coucher]],0)</f>
        <v>1</v>
      </c>
    </row>
    <row r="169" spans="1:17" x14ac:dyDescent="0.35">
      <c r="A169">
        <v>2017</v>
      </c>
      <c r="B169">
        <v>8</v>
      </c>
      <c r="C169">
        <v>27</v>
      </c>
      <c r="D169">
        <v>20</v>
      </c>
      <c r="E169">
        <v>4</v>
      </c>
      <c r="F169" s="16" t="s">
        <v>70</v>
      </c>
      <c r="G169" s="10">
        <v>42974</v>
      </c>
      <c r="H169" s="11">
        <v>0.83656249999999999</v>
      </c>
      <c r="I169" s="10">
        <v>42974</v>
      </c>
      <c r="J169">
        <v>4.3200001716613796</v>
      </c>
      <c r="K169">
        <v>25.5</v>
      </c>
      <c r="L169" s="11">
        <v>0.78402777777777777</v>
      </c>
      <c r="M169" s="12">
        <f>MOD(Tableau1[[#This Row],[Temps]]-Tableau1[[#This Row],[Heure coucher]],1)</f>
        <v>5.2534722222222219E-2</v>
      </c>
      <c r="N169" s="11">
        <v>0.21805555555555556</v>
      </c>
      <c r="O169" s="12">
        <f>1-Tableau1[[#This Row],[Temps]]+Tableau1[[#This Row],[Heure lever]]</f>
        <v>0.38149305555555557</v>
      </c>
      <c r="P16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69" s="11" t="b">
        <f>IFERROR(Tableau1[[#This Row],[temps avant lever]]&gt;=Tableau1[[#This Row],[temps critère lever en fonction de l''heure de coucher]],0)</f>
        <v>1</v>
      </c>
    </row>
    <row r="170" spans="1:17" x14ac:dyDescent="0.35">
      <c r="A170">
        <v>2017</v>
      </c>
      <c r="B170">
        <v>8</v>
      </c>
      <c r="C170">
        <v>27</v>
      </c>
      <c r="D170">
        <v>20</v>
      </c>
      <c r="E170">
        <v>5</v>
      </c>
      <c r="F170" s="16" t="s">
        <v>32</v>
      </c>
      <c r="G170" s="10">
        <v>42974</v>
      </c>
      <c r="H170" s="11">
        <v>0.83693287037037034</v>
      </c>
      <c r="I170" s="10">
        <v>42974</v>
      </c>
      <c r="J170">
        <v>4.3200001716613796</v>
      </c>
      <c r="K170">
        <v>25.5</v>
      </c>
      <c r="L170" s="11">
        <v>0.78402777777777777</v>
      </c>
      <c r="M170" s="12">
        <f>MOD(Tableau1[[#This Row],[Temps]]-Tableau1[[#This Row],[Heure coucher]],1)</f>
        <v>5.2905092592592573E-2</v>
      </c>
      <c r="N170" s="11">
        <v>0.21805555555555556</v>
      </c>
      <c r="O170" s="12">
        <f>1-Tableau1[[#This Row],[Temps]]+Tableau1[[#This Row],[Heure lever]]</f>
        <v>0.38112268518518522</v>
      </c>
      <c r="P17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70" s="11" t="b">
        <f>IFERROR(Tableau1[[#This Row],[temps avant lever]]&gt;=Tableau1[[#This Row],[temps critère lever en fonction de l''heure de coucher]],0)</f>
        <v>1</v>
      </c>
    </row>
    <row r="171" spans="1:17" x14ac:dyDescent="0.35">
      <c r="A171">
        <v>2017</v>
      </c>
      <c r="B171">
        <v>8</v>
      </c>
      <c r="C171">
        <v>27</v>
      </c>
      <c r="D171">
        <v>20</v>
      </c>
      <c r="E171">
        <v>5</v>
      </c>
      <c r="F171" s="16" t="s">
        <v>27</v>
      </c>
      <c r="G171" s="10">
        <v>42974</v>
      </c>
      <c r="H171" s="11">
        <v>0.83706018518518521</v>
      </c>
      <c r="I171" s="10">
        <v>42974</v>
      </c>
      <c r="J171">
        <v>4.3200001716613796</v>
      </c>
      <c r="K171">
        <v>25.5</v>
      </c>
      <c r="L171" s="11">
        <v>0.78402777777777777</v>
      </c>
      <c r="M171" s="12">
        <f>MOD(Tableau1[[#This Row],[Temps]]-Tableau1[[#This Row],[Heure coucher]],1)</f>
        <v>5.3032407407407445E-2</v>
      </c>
      <c r="N171" s="11">
        <v>0.21805555555555556</v>
      </c>
      <c r="O171" s="12">
        <f>1-Tableau1[[#This Row],[Temps]]+Tableau1[[#This Row],[Heure lever]]</f>
        <v>0.38099537037037035</v>
      </c>
      <c r="P17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71" s="11" t="b">
        <f>IFERROR(Tableau1[[#This Row],[temps avant lever]]&gt;=Tableau1[[#This Row],[temps critère lever en fonction de l''heure de coucher]],0)</f>
        <v>1</v>
      </c>
    </row>
    <row r="172" spans="1:17" x14ac:dyDescent="0.35">
      <c r="A172">
        <v>2017</v>
      </c>
      <c r="B172">
        <v>8</v>
      </c>
      <c r="C172">
        <v>27</v>
      </c>
      <c r="D172">
        <v>20</v>
      </c>
      <c r="E172">
        <v>7</v>
      </c>
      <c r="F172" s="16" t="s">
        <v>36</v>
      </c>
      <c r="G172" s="10">
        <v>42974</v>
      </c>
      <c r="H172" s="11">
        <v>0.83828703703703711</v>
      </c>
      <c r="I172" s="10">
        <v>42974</v>
      </c>
      <c r="J172">
        <v>6.9699997901916504</v>
      </c>
      <c r="K172">
        <v>25.7299995422363</v>
      </c>
      <c r="L172" s="11">
        <v>0.78402777777777777</v>
      </c>
      <c r="M172" s="12">
        <f>MOD(Tableau1[[#This Row],[Temps]]-Tableau1[[#This Row],[Heure coucher]],1)</f>
        <v>5.425925925925934E-2</v>
      </c>
      <c r="N172" s="11">
        <v>0.21805555555555556</v>
      </c>
      <c r="O172" s="12">
        <f>1-Tableau1[[#This Row],[Temps]]+Tableau1[[#This Row],[Heure lever]]</f>
        <v>0.37976851851851845</v>
      </c>
      <c r="P17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72" s="11" t="b">
        <f>IFERROR(Tableau1[[#This Row],[temps avant lever]]&gt;=Tableau1[[#This Row],[temps critère lever en fonction de l''heure de coucher]],0)</f>
        <v>1</v>
      </c>
    </row>
    <row r="173" spans="1:17" x14ac:dyDescent="0.35">
      <c r="A173">
        <v>2017</v>
      </c>
      <c r="B173">
        <v>8</v>
      </c>
      <c r="C173">
        <v>27</v>
      </c>
      <c r="D173">
        <v>20</v>
      </c>
      <c r="E173">
        <v>7</v>
      </c>
      <c r="F173" s="16" t="s">
        <v>29</v>
      </c>
      <c r="G173" s="10">
        <v>42974</v>
      </c>
      <c r="H173" s="11">
        <v>0.8383680555555556</v>
      </c>
      <c r="I173" s="10">
        <v>42974</v>
      </c>
      <c r="J173">
        <v>6.9699997901916504</v>
      </c>
      <c r="K173">
        <v>25.7299995422363</v>
      </c>
      <c r="L173" s="11">
        <v>0.78402777777777777</v>
      </c>
      <c r="M173" s="12">
        <f>MOD(Tableau1[[#This Row],[Temps]]-Tableau1[[#This Row],[Heure coucher]],1)</f>
        <v>5.4340277777777835E-2</v>
      </c>
      <c r="N173" s="11">
        <v>0.21805555555555556</v>
      </c>
      <c r="O173" s="12">
        <f>1-Tableau1[[#This Row],[Temps]]+Tableau1[[#This Row],[Heure lever]]</f>
        <v>0.37968749999999996</v>
      </c>
      <c r="P17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73" s="11" t="b">
        <f>IFERROR(Tableau1[[#This Row],[temps avant lever]]&gt;=Tableau1[[#This Row],[temps critère lever en fonction de l''heure de coucher]],0)</f>
        <v>1</v>
      </c>
    </row>
    <row r="174" spans="1:17" x14ac:dyDescent="0.35">
      <c r="A174">
        <v>2017</v>
      </c>
      <c r="B174">
        <v>8</v>
      </c>
      <c r="C174">
        <v>27</v>
      </c>
      <c r="D174">
        <v>20</v>
      </c>
      <c r="E174">
        <v>47</v>
      </c>
      <c r="F174" s="16" t="s">
        <v>29</v>
      </c>
      <c r="G174" s="10">
        <v>42974</v>
      </c>
      <c r="H174" s="11">
        <v>0.86614583333333339</v>
      </c>
      <c r="I174" s="10">
        <v>42974</v>
      </c>
      <c r="J174">
        <v>5.46000003814697</v>
      </c>
      <c r="K174">
        <v>24.459999084472699</v>
      </c>
      <c r="L174" s="11">
        <v>0.78402777777777777</v>
      </c>
      <c r="M174" s="12">
        <f>MOD(Tableau1[[#This Row],[Temps]]-Tableau1[[#This Row],[Heure coucher]],1)</f>
        <v>8.2118055555555625E-2</v>
      </c>
      <c r="N174" s="11">
        <v>0.21805555555555556</v>
      </c>
      <c r="O174" s="12">
        <f>1-Tableau1[[#This Row],[Temps]]+Tableau1[[#This Row],[Heure lever]]</f>
        <v>0.35190972222222217</v>
      </c>
      <c r="P17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74" s="11" t="b">
        <f>IFERROR(Tableau1[[#This Row],[temps avant lever]]&gt;=Tableau1[[#This Row],[temps critère lever en fonction de l''heure de coucher]],0)</f>
        <v>1</v>
      </c>
    </row>
    <row r="175" spans="1:17" x14ac:dyDescent="0.35">
      <c r="A175">
        <v>2017</v>
      </c>
      <c r="B175">
        <v>8</v>
      </c>
      <c r="C175">
        <v>27</v>
      </c>
      <c r="D175">
        <v>23</v>
      </c>
      <c r="E175">
        <v>39</v>
      </c>
      <c r="F175" s="16" t="s">
        <v>73</v>
      </c>
      <c r="G175" s="10">
        <v>42974</v>
      </c>
      <c r="H175" s="11">
        <v>0.98578703703703707</v>
      </c>
      <c r="I175" s="10">
        <v>42974</v>
      </c>
      <c r="J175">
        <v>0</v>
      </c>
      <c r="K175">
        <v>23.350000381469702</v>
      </c>
      <c r="L175" s="11">
        <v>0.78402777777777777</v>
      </c>
      <c r="M175" s="12">
        <f>MOD(Tableau1[[#This Row],[Temps]]-Tableau1[[#This Row],[Heure coucher]],1)</f>
        <v>0.2017592592592593</v>
      </c>
      <c r="N175" s="11">
        <v>0.21805555555555556</v>
      </c>
      <c r="O175" s="12">
        <f>1-Tableau1[[#This Row],[Temps]]+Tableau1[[#This Row],[Heure lever]]</f>
        <v>0.23226851851851849</v>
      </c>
      <c r="P17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75" s="11" t="b">
        <f>IFERROR(Tableau1[[#This Row],[temps avant lever]]&gt;=Tableau1[[#This Row],[temps critère lever en fonction de l''heure de coucher]],0)</f>
        <v>0</v>
      </c>
    </row>
    <row r="176" spans="1:17" x14ac:dyDescent="0.35">
      <c r="A176">
        <v>2017</v>
      </c>
      <c r="B176">
        <v>8</v>
      </c>
      <c r="C176">
        <v>27</v>
      </c>
      <c r="D176">
        <v>23</v>
      </c>
      <c r="E176">
        <v>45</v>
      </c>
      <c r="F176" s="16" t="s">
        <v>71</v>
      </c>
      <c r="G176" s="10">
        <v>42974</v>
      </c>
      <c r="H176" s="11">
        <v>0.98958333333333337</v>
      </c>
      <c r="I176" s="10">
        <v>42974</v>
      </c>
      <c r="J176">
        <v>0</v>
      </c>
      <c r="K176">
        <v>23.350000381469702</v>
      </c>
      <c r="L176" s="11">
        <v>0.78402777777777777</v>
      </c>
      <c r="M176" s="12">
        <f>MOD(Tableau1[[#This Row],[Temps]]-Tableau1[[#This Row],[Heure coucher]],1)</f>
        <v>0.2055555555555556</v>
      </c>
      <c r="N176" s="11">
        <v>0.21805555555555556</v>
      </c>
      <c r="O176" s="12">
        <f>1-Tableau1[[#This Row],[Temps]]+Tableau1[[#This Row],[Heure lever]]</f>
        <v>0.22847222222222219</v>
      </c>
      <c r="P17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76" s="11" t="b">
        <f>IFERROR(Tableau1[[#This Row],[temps avant lever]]&gt;=Tableau1[[#This Row],[temps critère lever en fonction de l''heure de coucher]],0)</f>
        <v>0</v>
      </c>
    </row>
    <row r="177" spans="1:17" x14ac:dyDescent="0.35">
      <c r="A177">
        <v>2017</v>
      </c>
      <c r="B177">
        <v>8</v>
      </c>
      <c r="C177">
        <v>27</v>
      </c>
      <c r="D177">
        <v>23</v>
      </c>
      <c r="E177">
        <v>45</v>
      </c>
      <c r="F177" s="16" t="s">
        <v>48</v>
      </c>
      <c r="G177" s="10">
        <v>42974</v>
      </c>
      <c r="H177" s="11">
        <v>0.98968750000000005</v>
      </c>
      <c r="I177" s="10">
        <v>42974</v>
      </c>
      <c r="J177">
        <v>0</v>
      </c>
      <c r="K177">
        <v>23.350000381469702</v>
      </c>
      <c r="L177" s="11">
        <v>0.78402777777777777</v>
      </c>
      <c r="M177" s="12">
        <f>MOD(Tableau1[[#This Row],[Temps]]-Tableau1[[#This Row],[Heure coucher]],1)</f>
        <v>0.20565972222222229</v>
      </c>
      <c r="N177" s="11">
        <v>0.21805555555555556</v>
      </c>
      <c r="O177" s="12">
        <f>1-Tableau1[[#This Row],[Temps]]+Tableau1[[#This Row],[Heure lever]]</f>
        <v>0.2283680555555555</v>
      </c>
      <c r="P17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77" s="11" t="b">
        <f>IFERROR(Tableau1[[#This Row],[temps avant lever]]&gt;=Tableau1[[#This Row],[temps critère lever en fonction de l''heure de coucher]],0)</f>
        <v>0</v>
      </c>
    </row>
    <row r="178" spans="1:17" x14ac:dyDescent="0.35">
      <c r="A178">
        <v>2017</v>
      </c>
      <c r="B178">
        <v>8</v>
      </c>
      <c r="C178">
        <v>28</v>
      </c>
      <c r="D178">
        <v>1</v>
      </c>
      <c r="E178">
        <v>19</v>
      </c>
      <c r="F178" s="16" t="s">
        <v>65</v>
      </c>
      <c r="G178" s="10">
        <v>42975</v>
      </c>
      <c r="H178" s="11">
        <v>5.5289351851851853E-2</v>
      </c>
      <c r="I178" s="10">
        <v>42974</v>
      </c>
      <c r="J178">
        <v>3.7000000476837198</v>
      </c>
      <c r="K178">
        <v>22.690000534057599</v>
      </c>
      <c r="L178" s="11">
        <v>0.78402777777777777</v>
      </c>
      <c r="M178" s="12">
        <f>MOD(Tableau1[[#This Row],[Temps]]-Tableau1[[#This Row],[Heure coucher]],1)</f>
        <v>0.27126157407407403</v>
      </c>
      <c r="N178" s="11">
        <v>0.21805555555555556</v>
      </c>
      <c r="O178" s="12">
        <f>1-Tableau1[[#This Row],[Temps]]+Tableau1[[#This Row],[Heure lever]]</f>
        <v>1.1627662037037036</v>
      </c>
      <c r="P17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78" s="11" t="b">
        <f>IFERROR(Tableau1[[#This Row],[temps avant lever]]&gt;=Tableau1[[#This Row],[temps critère lever en fonction de l''heure de coucher]],0)</f>
        <v>1</v>
      </c>
    </row>
    <row r="179" spans="1:17" x14ac:dyDescent="0.35">
      <c r="A179">
        <v>2017</v>
      </c>
      <c r="B179">
        <v>8</v>
      </c>
      <c r="C179">
        <v>28</v>
      </c>
      <c r="D179">
        <v>1</v>
      </c>
      <c r="E179">
        <v>47</v>
      </c>
      <c r="F179" s="16" t="s">
        <v>51</v>
      </c>
      <c r="G179" s="10">
        <v>42975</v>
      </c>
      <c r="H179" s="11">
        <v>7.4942129629629636E-2</v>
      </c>
      <c r="I179" s="10">
        <v>42974</v>
      </c>
      <c r="J179">
        <v>4.0900001525878897</v>
      </c>
      <c r="K179">
        <v>22.809999465942401</v>
      </c>
      <c r="L179" s="11">
        <v>0.78402777777777777</v>
      </c>
      <c r="M179" s="12">
        <f>MOD(Tableau1[[#This Row],[Temps]]-Tableau1[[#This Row],[Heure coucher]],1)</f>
        <v>0.29091435185185188</v>
      </c>
      <c r="N179" s="11">
        <v>0.21805555555555556</v>
      </c>
      <c r="O179" s="12">
        <f>1-Tableau1[[#This Row],[Temps]]+Tableau1[[#This Row],[Heure lever]]</f>
        <v>1.1431134259259259</v>
      </c>
      <c r="P17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79" s="11" t="b">
        <f>IFERROR(Tableau1[[#This Row],[temps avant lever]]&gt;=Tableau1[[#This Row],[temps critère lever en fonction de l''heure de coucher]],0)</f>
        <v>1</v>
      </c>
    </row>
    <row r="180" spans="1:17" x14ac:dyDescent="0.35">
      <c r="A180">
        <v>2017</v>
      </c>
      <c r="B180">
        <v>8</v>
      </c>
      <c r="C180">
        <v>28</v>
      </c>
      <c r="D180">
        <v>1</v>
      </c>
      <c r="E180">
        <v>49</v>
      </c>
      <c r="F180" s="16" t="s">
        <v>72</v>
      </c>
      <c r="G180" s="10">
        <v>42975</v>
      </c>
      <c r="H180" s="11">
        <v>7.6134259259259263E-2</v>
      </c>
      <c r="I180" s="10">
        <v>42974</v>
      </c>
      <c r="J180">
        <v>4.0900001525878897</v>
      </c>
      <c r="K180">
        <v>22.809999465942401</v>
      </c>
      <c r="L180" s="11">
        <v>0.78402777777777777</v>
      </c>
      <c r="M180" s="12">
        <f>MOD(Tableau1[[#This Row],[Temps]]-Tableau1[[#This Row],[Heure coucher]],1)</f>
        <v>0.29210648148148155</v>
      </c>
      <c r="N180" s="11">
        <v>0.21805555555555556</v>
      </c>
      <c r="O180" s="12">
        <f>1-Tableau1[[#This Row],[Temps]]+Tableau1[[#This Row],[Heure lever]]</f>
        <v>1.1419212962962964</v>
      </c>
      <c r="P18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80" s="11" t="b">
        <f>IFERROR(Tableau1[[#This Row],[temps avant lever]]&gt;=Tableau1[[#This Row],[temps critère lever en fonction de l''heure de coucher]],0)</f>
        <v>1</v>
      </c>
    </row>
    <row r="181" spans="1:17" x14ac:dyDescent="0.35">
      <c r="A181">
        <v>2017</v>
      </c>
      <c r="B181">
        <v>8</v>
      </c>
      <c r="C181">
        <v>28</v>
      </c>
      <c r="D181">
        <v>3</v>
      </c>
      <c r="E181">
        <v>13</v>
      </c>
      <c r="F181" s="16" t="s">
        <v>61</v>
      </c>
      <c r="G181" s="10">
        <v>42975</v>
      </c>
      <c r="H181" s="11">
        <v>0.13457175925925927</v>
      </c>
      <c r="I181" s="10">
        <v>42974</v>
      </c>
      <c r="J181">
        <v>3.9700000286102299</v>
      </c>
      <c r="K181">
        <v>21.5100002288818</v>
      </c>
      <c r="L181" s="11">
        <v>0.78402777777777777</v>
      </c>
      <c r="M181" s="12">
        <f>MOD(Tableau1[[#This Row],[Temps]]-Tableau1[[#This Row],[Heure coucher]],1)</f>
        <v>0.35054398148148147</v>
      </c>
      <c r="N181" s="11">
        <v>0.21805555555555556</v>
      </c>
      <c r="O181" s="12">
        <f>1-Tableau1[[#This Row],[Temps]]+Tableau1[[#This Row],[Heure lever]]</f>
        <v>1.0834837962962962</v>
      </c>
      <c r="P18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81" s="11" t="b">
        <f>IFERROR(Tableau1[[#This Row],[temps avant lever]]&gt;=Tableau1[[#This Row],[temps critère lever en fonction de l''heure de coucher]],0)</f>
        <v>1</v>
      </c>
    </row>
    <row r="182" spans="1:17" x14ac:dyDescent="0.35">
      <c r="A182">
        <v>2017</v>
      </c>
      <c r="B182">
        <v>8</v>
      </c>
      <c r="C182">
        <v>28</v>
      </c>
      <c r="D182">
        <v>3</v>
      </c>
      <c r="E182">
        <v>26</v>
      </c>
      <c r="F182" s="16" t="s">
        <v>46</v>
      </c>
      <c r="G182" s="10">
        <v>42975</v>
      </c>
      <c r="H182" s="11">
        <v>0.14344907407407406</v>
      </c>
      <c r="I182" s="10">
        <v>42974</v>
      </c>
      <c r="J182">
        <v>3.8199999332428001</v>
      </c>
      <c r="K182">
        <v>22.379999160766602</v>
      </c>
      <c r="L182" s="11">
        <v>0.78402777777777777</v>
      </c>
      <c r="M182" s="12">
        <f>MOD(Tableau1[[#This Row],[Temps]]-Tableau1[[#This Row],[Heure coucher]],1)</f>
        <v>0.35942129629629627</v>
      </c>
      <c r="N182" s="11">
        <v>0.21805555555555556</v>
      </c>
      <c r="O182" s="12">
        <f>1-Tableau1[[#This Row],[Temps]]+Tableau1[[#This Row],[Heure lever]]</f>
        <v>1.0746064814814815</v>
      </c>
      <c r="P18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82" s="11" t="b">
        <f>IFERROR(Tableau1[[#This Row],[temps avant lever]]&gt;=Tableau1[[#This Row],[temps critère lever en fonction de l''heure de coucher]],0)</f>
        <v>1</v>
      </c>
    </row>
    <row r="183" spans="1:17" x14ac:dyDescent="0.35">
      <c r="A183">
        <v>2017</v>
      </c>
      <c r="B183">
        <v>8</v>
      </c>
      <c r="C183">
        <v>28</v>
      </c>
      <c r="D183">
        <v>3</v>
      </c>
      <c r="E183">
        <v>54</v>
      </c>
      <c r="F183" s="16" t="s">
        <v>57</v>
      </c>
      <c r="G183" s="10">
        <v>42975</v>
      </c>
      <c r="H183" s="11">
        <v>0.16298611111111111</v>
      </c>
      <c r="I183" s="10">
        <v>42974</v>
      </c>
      <c r="J183">
        <v>4.3600001335143999</v>
      </c>
      <c r="K183">
        <v>21.930000305175799</v>
      </c>
      <c r="L183" s="11">
        <v>0.78402777777777777</v>
      </c>
      <c r="M183" s="12">
        <f>MOD(Tableau1[[#This Row],[Temps]]-Tableau1[[#This Row],[Heure coucher]],1)</f>
        <v>0.37895833333333329</v>
      </c>
      <c r="N183" s="11">
        <v>0.21805555555555556</v>
      </c>
      <c r="O183" s="12">
        <f>1-Tableau1[[#This Row],[Temps]]+Tableau1[[#This Row],[Heure lever]]</f>
        <v>1.0550694444444444</v>
      </c>
      <c r="P18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0.30902777777777779</v>
      </c>
      <c r="Q183" s="11" t="b">
        <f>IFERROR(Tableau1[[#This Row],[temps avant lever]]&gt;=Tableau1[[#This Row],[temps critère lever en fonction de l''heure de coucher]],0)</f>
        <v>1</v>
      </c>
    </row>
    <row r="184" spans="1:17" x14ac:dyDescent="0.35">
      <c r="A184">
        <v>2017</v>
      </c>
      <c r="B184">
        <v>8</v>
      </c>
      <c r="C184">
        <v>28</v>
      </c>
      <c r="D184">
        <v>21</v>
      </c>
      <c r="E184">
        <v>41</v>
      </c>
      <c r="F184" s="16" t="s">
        <v>64</v>
      </c>
      <c r="G184" s="10">
        <v>42975</v>
      </c>
      <c r="H184" s="11">
        <v>0.90376157407407398</v>
      </c>
      <c r="I184" s="10">
        <v>42975</v>
      </c>
      <c r="J184">
        <v>5.9800000190734899</v>
      </c>
      <c r="K184">
        <v>26.649999618530298</v>
      </c>
      <c r="L184" s="11">
        <v>0.78263888888888899</v>
      </c>
      <c r="M184" s="12">
        <f>MOD(Tableau1[[#This Row],[Temps]]-Tableau1[[#This Row],[Heure coucher]],1)</f>
        <v>0.12112268518518499</v>
      </c>
      <c r="N184" s="11">
        <v>0.21875</v>
      </c>
      <c r="O184" s="12">
        <f>1-Tableau1[[#This Row],[Temps]]+Tableau1[[#This Row],[Heure lever]]</f>
        <v>0.31498842592592602</v>
      </c>
      <c r="P18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0.31111111111111101</v>
      </c>
      <c r="Q184" s="11" t="b">
        <f>IFERROR(Tableau1[[#This Row],[temps avant lever]]&gt;=Tableau1[[#This Row],[temps critère lever en fonction de l''heure de coucher]],0)</f>
        <v>1</v>
      </c>
    </row>
    <row r="185" spans="1:17" x14ac:dyDescent="0.35">
      <c r="A185">
        <v>2017</v>
      </c>
      <c r="B185">
        <v>8</v>
      </c>
      <c r="C185">
        <v>28</v>
      </c>
      <c r="D185">
        <v>22</v>
      </c>
      <c r="E185">
        <v>14</v>
      </c>
      <c r="F185" s="16" t="s">
        <v>48</v>
      </c>
      <c r="G185" s="10">
        <v>42975</v>
      </c>
      <c r="H185" s="11">
        <v>0.9264930555555555</v>
      </c>
      <c r="I185" s="10">
        <v>42975</v>
      </c>
      <c r="J185">
        <v>2.4200000762939502</v>
      </c>
      <c r="K185">
        <v>25.790000915527301</v>
      </c>
      <c r="L185" s="11">
        <v>0.78263888888888899</v>
      </c>
      <c r="M185" s="12">
        <f>MOD(Tableau1[[#This Row],[Temps]]-Tableau1[[#This Row],[Heure coucher]],1)</f>
        <v>0.14385416666666651</v>
      </c>
      <c r="N185" s="11">
        <v>0.21875</v>
      </c>
      <c r="O185" s="12">
        <f>1-Tableau1[[#This Row],[Temps]]+Tableau1[[#This Row],[Heure lever]]</f>
        <v>0.2922569444444445</v>
      </c>
      <c r="P18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0.31111111111111101</v>
      </c>
      <c r="Q185" s="11" t="b">
        <f>IFERROR(Tableau1[[#This Row],[temps avant lever]]&gt;=Tableau1[[#This Row],[temps critère lever en fonction de l''heure de coucher]],0)</f>
        <v>0</v>
      </c>
    </row>
    <row r="186" spans="1:17" x14ac:dyDescent="0.35">
      <c r="A186">
        <v>2017</v>
      </c>
      <c r="B186">
        <v>8</v>
      </c>
      <c r="C186">
        <v>29</v>
      </c>
      <c r="D186">
        <v>0</v>
      </c>
      <c r="E186">
        <v>23</v>
      </c>
      <c r="F186" s="16" t="s">
        <v>65</v>
      </c>
      <c r="G186" s="10">
        <v>42976</v>
      </c>
      <c r="H186" s="11">
        <v>1.6400462962962964E-2</v>
      </c>
      <c r="I186" s="10">
        <v>42975</v>
      </c>
      <c r="J186">
        <v>3.6600000858306898</v>
      </c>
      <c r="K186">
        <v>24.190000534057599</v>
      </c>
      <c r="L186" s="11">
        <v>0.78263888888888899</v>
      </c>
      <c r="M186" s="12">
        <f>MOD(Tableau1[[#This Row],[Temps]]-Tableau1[[#This Row],[Heure coucher]],1)</f>
        <v>0.23376157407407394</v>
      </c>
      <c r="N186" s="11">
        <v>0.21875</v>
      </c>
      <c r="O186" s="12">
        <f>1-Tableau1[[#This Row],[Temps]]+Tableau1[[#This Row],[Heure lever]]</f>
        <v>1.202349537037037</v>
      </c>
      <c r="P18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0.31111111111111101</v>
      </c>
      <c r="Q186" s="11" t="b">
        <f>IFERROR(Tableau1[[#This Row],[temps avant lever]]&gt;=Tableau1[[#This Row],[temps critère lever en fonction de l''heure de coucher]],0)</f>
        <v>1</v>
      </c>
    </row>
    <row r="187" spans="1:17" x14ac:dyDescent="0.35">
      <c r="A187">
        <v>2017</v>
      </c>
      <c r="B187">
        <v>8</v>
      </c>
      <c r="C187">
        <v>29</v>
      </c>
      <c r="D187">
        <v>0</v>
      </c>
      <c r="E187">
        <v>39</v>
      </c>
      <c r="F187" s="16" t="s">
        <v>65</v>
      </c>
      <c r="G187" s="10">
        <v>42976</v>
      </c>
      <c r="H187" s="11">
        <v>2.7511574074074074E-2</v>
      </c>
      <c r="I187" s="10">
        <v>42975</v>
      </c>
      <c r="J187">
        <v>3.3499999046325701</v>
      </c>
      <c r="K187">
        <v>23.620000839233398</v>
      </c>
      <c r="L187" s="11">
        <v>0.78263888888888899</v>
      </c>
      <c r="M187" s="12">
        <f>MOD(Tableau1[[#This Row],[Temps]]-Tableau1[[#This Row],[Heure coucher]],1)</f>
        <v>0.24487268518518512</v>
      </c>
      <c r="N187" s="11">
        <v>0.21875</v>
      </c>
      <c r="O187" s="12">
        <f>1-Tableau1[[#This Row],[Temps]]+Tableau1[[#This Row],[Heure lever]]</f>
        <v>1.1912384259259259</v>
      </c>
      <c r="P18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0.31111111111111101</v>
      </c>
      <c r="Q187" s="11" t="b">
        <f>IFERROR(Tableau1[[#This Row],[temps avant lever]]&gt;=Tableau1[[#This Row],[temps critère lever en fonction de l''heure de coucher]],0)</f>
        <v>1</v>
      </c>
    </row>
    <row r="188" spans="1:17" x14ac:dyDescent="0.35">
      <c r="A188">
        <v>2017</v>
      </c>
      <c r="B188">
        <v>8</v>
      </c>
      <c r="C188">
        <v>29</v>
      </c>
      <c r="D188">
        <v>19</v>
      </c>
      <c r="E188">
        <v>17</v>
      </c>
      <c r="F188" s="16" t="s">
        <v>76</v>
      </c>
      <c r="G188" s="10">
        <v>42976</v>
      </c>
      <c r="H188" s="11">
        <v>0.80371527777777774</v>
      </c>
      <c r="I188" s="10">
        <v>42976</v>
      </c>
      <c r="J188">
        <v>5.5799999237060502</v>
      </c>
      <c r="K188">
        <v>23.4899997711182</v>
      </c>
      <c r="L188" s="11">
        <v>0.78125</v>
      </c>
      <c r="M188" s="12">
        <f>MOD(Tableau1[[#This Row],[Temps]]-Tableau1[[#This Row],[Heure coucher]],1)</f>
        <v>2.2465277777777737E-2</v>
      </c>
      <c r="N188" s="11">
        <v>0.21944444444444444</v>
      </c>
      <c r="O188" s="12">
        <f>1-Tableau1[[#This Row],[Temps]]+Tableau1[[#This Row],[Heure lever]]</f>
        <v>0.41572916666666671</v>
      </c>
      <c r="P18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0.31319444444444444</v>
      </c>
      <c r="Q188" s="11" t="b">
        <f>IFERROR(Tableau1[[#This Row],[temps avant lever]]&gt;=Tableau1[[#This Row],[temps critère lever en fonction de l''heure de coucher]],0)</f>
        <v>1</v>
      </c>
    </row>
    <row r="189" spans="1:17" x14ac:dyDescent="0.35">
      <c r="A189">
        <v>2017</v>
      </c>
      <c r="B189">
        <v>8</v>
      </c>
      <c r="C189">
        <v>29</v>
      </c>
      <c r="D189">
        <v>19</v>
      </c>
      <c r="E189">
        <v>41</v>
      </c>
      <c r="F189" s="16" t="s">
        <v>27</v>
      </c>
      <c r="G189" s="10">
        <v>42976</v>
      </c>
      <c r="H189" s="11">
        <v>0.82039351851851849</v>
      </c>
      <c r="I189" s="10">
        <v>42976</v>
      </c>
      <c r="J189">
        <v>5.6100001335143999</v>
      </c>
      <c r="K189">
        <v>22.7399997711182</v>
      </c>
      <c r="L189" s="11">
        <v>0.78125</v>
      </c>
      <c r="M189" s="12">
        <f>MOD(Tableau1[[#This Row],[Temps]]-Tableau1[[#This Row],[Heure coucher]],1)</f>
        <v>3.9143518518518494E-2</v>
      </c>
      <c r="N189" s="11">
        <v>0.21944444444444444</v>
      </c>
      <c r="O189" s="12">
        <f>1-Tableau1[[#This Row],[Temps]]+Tableau1[[#This Row],[Heure lever]]</f>
        <v>0.39905092592592595</v>
      </c>
      <c r="P18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0.31319444444444444</v>
      </c>
      <c r="Q189" s="11" t="b">
        <f>IFERROR(Tableau1[[#This Row],[temps avant lever]]&gt;=Tableau1[[#This Row],[temps critère lever en fonction de l''heure de coucher]],0)</f>
        <v>1</v>
      </c>
    </row>
    <row r="190" spans="1:17" x14ac:dyDescent="0.35">
      <c r="A190">
        <v>2017</v>
      </c>
      <c r="B190">
        <v>8</v>
      </c>
      <c r="C190">
        <v>29</v>
      </c>
      <c r="D190">
        <v>19</v>
      </c>
      <c r="E190">
        <v>42</v>
      </c>
      <c r="F190" s="16" t="s">
        <v>39</v>
      </c>
      <c r="G190" s="10">
        <v>42976</v>
      </c>
      <c r="H190" s="11">
        <v>0.82141203703703702</v>
      </c>
      <c r="I190" s="10">
        <v>42976</v>
      </c>
      <c r="J190">
        <v>5.6100001335143999</v>
      </c>
      <c r="K190">
        <v>22.7399997711182</v>
      </c>
      <c r="L190" s="11">
        <v>0.78125</v>
      </c>
      <c r="M190" s="12">
        <f>MOD(Tableau1[[#This Row],[Temps]]-Tableau1[[#This Row],[Heure coucher]],1)</f>
        <v>4.0162037037037024E-2</v>
      </c>
      <c r="N190" s="11">
        <v>0.21944444444444444</v>
      </c>
      <c r="O190" s="12">
        <f>1-Tableau1[[#This Row],[Temps]]+Tableau1[[#This Row],[Heure lever]]</f>
        <v>0.39803240740740742</v>
      </c>
      <c r="P19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0.31319444444444444</v>
      </c>
      <c r="Q190" s="11" t="b">
        <f>IFERROR(Tableau1[[#This Row],[temps avant lever]]&gt;=Tableau1[[#This Row],[temps critère lever en fonction de l''heure de coucher]],0)</f>
        <v>1</v>
      </c>
    </row>
    <row r="191" spans="1:17" x14ac:dyDescent="0.35">
      <c r="A191">
        <v>2017</v>
      </c>
      <c r="B191">
        <v>8</v>
      </c>
      <c r="C191">
        <v>29</v>
      </c>
      <c r="D191">
        <v>19</v>
      </c>
      <c r="E191">
        <v>44</v>
      </c>
      <c r="F191" s="16" t="s">
        <v>21</v>
      </c>
      <c r="G191" s="10">
        <v>42976</v>
      </c>
      <c r="H191" s="11">
        <v>0.82245370370370363</v>
      </c>
      <c r="I191" s="10">
        <v>42976</v>
      </c>
      <c r="J191">
        <v>5.6100001335143999</v>
      </c>
      <c r="K191">
        <v>22.7399997711182</v>
      </c>
      <c r="L191" s="11">
        <v>0.78125</v>
      </c>
      <c r="M191" s="12">
        <f>MOD(Tableau1[[#This Row],[Temps]]-Tableau1[[#This Row],[Heure coucher]],1)</f>
        <v>4.1203703703703631E-2</v>
      </c>
      <c r="N191" s="11">
        <v>0.21944444444444444</v>
      </c>
      <c r="O191" s="12">
        <f>1-Tableau1[[#This Row],[Temps]]+Tableau1[[#This Row],[Heure lever]]</f>
        <v>0.39699074074074081</v>
      </c>
      <c r="P19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0.31319444444444444</v>
      </c>
      <c r="Q191" s="11" t="b">
        <f>IFERROR(Tableau1[[#This Row],[temps avant lever]]&gt;=Tableau1[[#This Row],[temps critère lever en fonction de l''heure de coucher]],0)</f>
        <v>1</v>
      </c>
    </row>
    <row r="192" spans="1:17" x14ac:dyDescent="0.35">
      <c r="A192">
        <v>2017</v>
      </c>
      <c r="B192">
        <v>8</v>
      </c>
      <c r="C192">
        <v>29</v>
      </c>
      <c r="D192">
        <v>19</v>
      </c>
      <c r="E192">
        <v>46</v>
      </c>
      <c r="F192" s="16" t="s">
        <v>60</v>
      </c>
      <c r="G192" s="10">
        <v>42976</v>
      </c>
      <c r="H192" s="11">
        <v>0.8236458333333333</v>
      </c>
      <c r="I192" s="10">
        <v>42976</v>
      </c>
      <c r="J192">
        <v>4.6999998092651403</v>
      </c>
      <c r="K192">
        <v>22.670000076293899</v>
      </c>
      <c r="L192" s="11">
        <v>0.78125</v>
      </c>
      <c r="M192" s="12">
        <f>MOD(Tableau1[[#This Row],[Temps]]-Tableau1[[#This Row],[Heure coucher]],1)</f>
        <v>4.2395833333333299E-2</v>
      </c>
      <c r="N192" s="11">
        <v>0.21944444444444444</v>
      </c>
      <c r="O192" s="12">
        <f>1-Tableau1[[#This Row],[Temps]]+Tableau1[[#This Row],[Heure lever]]</f>
        <v>0.39579861111111114</v>
      </c>
      <c r="P19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0.31319444444444444</v>
      </c>
      <c r="Q192" s="11" t="b">
        <f>IFERROR(Tableau1[[#This Row],[temps avant lever]]&gt;=Tableau1[[#This Row],[temps critère lever en fonction de l''heure de coucher]],0)</f>
        <v>1</v>
      </c>
    </row>
    <row r="193" spans="1:17" x14ac:dyDescent="0.35">
      <c r="A193">
        <v>2017</v>
      </c>
      <c r="B193">
        <v>8</v>
      </c>
      <c r="C193">
        <v>29</v>
      </c>
      <c r="D193">
        <v>20</v>
      </c>
      <c r="E193">
        <v>22</v>
      </c>
      <c r="F193" s="16" t="s">
        <v>51</v>
      </c>
      <c r="G193" s="10">
        <v>42976</v>
      </c>
      <c r="H193" s="11">
        <v>0.84924768518518512</v>
      </c>
      <c r="I193" s="10">
        <v>42976</v>
      </c>
      <c r="J193">
        <v>4.4299998283386204</v>
      </c>
      <c r="K193">
        <v>21.790000915527301</v>
      </c>
      <c r="L193" s="11">
        <v>0.78125</v>
      </c>
      <c r="M193" s="12">
        <f>MOD(Tableau1[[#This Row],[Temps]]-Tableau1[[#This Row],[Heure coucher]],1)</f>
        <v>6.7997685185185119E-2</v>
      </c>
      <c r="N193" s="11">
        <v>0.21944444444444444</v>
      </c>
      <c r="O193" s="12">
        <f>1-Tableau1[[#This Row],[Temps]]+Tableau1[[#This Row],[Heure lever]]</f>
        <v>0.37019675925925932</v>
      </c>
      <c r="P19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0.31319444444444444</v>
      </c>
      <c r="Q193" s="11" t="b">
        <f>IFERROR(Tableau1[[#This Row],[temps avant lever]]&gt;=Tableau1[[#This Row],[temps critère lever en fonction de l''heure de coucher]],0)</f>
        <v>1</v>
      </c>
    </row>
    <row r="194" spans="1:17" x14ac:dyDescent="0.35">
      <c r="A194">
        <v>2017</v>
      </c>
      <c r="B194">
        <v>8</v>
      </c>
      <c r="C194">
        <v>29</v>
      </c>
      <c r="D194">
        <v>20</v>
      </c>
      <c r="E194">
        <v>49</v>
      </c>
      <c r="F194" s="16" t="s">
        <v>56</v>
      </c>
      <c r="G194" s="10">
        <v>42976</v>
      </c>
      <c r="H194" s="11">
        <v>0.86751157407407409</v>
      </c>
      <c r="I194" s="10">
        <v>42976</v>
      </c>
      <c r="J194">
        <v>4.1799998283386204</v>
      </c>
      <c r="K194">
        <v>21.5200004577637</v>
      </c>
      <c r="L194" s="11">
        <v>0.78125</v>
      </c>
      <c r="M194" s="12">
        <f>MOD(Tableau1[[#This Row],[Temps]]-Tableau1[[#This Row],[Heure coucher]],1)</f>
        <v>8.6261574074074088E-2</v>
      </c>
      <c r="N194" s="11">
        <v>0.21944444444444444</v>
      </c>
      <c r="O194" s="12">
        <f>1-Tableau1[[#This Row],[Temps]]+Tableau1[[#This Row],[Heure lever]]</f>
        <v>0.35193287037037035</v>
      </c>
      <c r="P19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0.31319444444444444</v>
      </c>
      <c r="Q194" s="11" t="b">
        <f>IFERROR(Tableau1[[#This Row],[temps avant lever]]&gt;=Tableau1[[#This Row],[temps critère lever en fonction de l''heure de coucher]],0)</f>
        <v>1</v>
      </c>
    </row>
    <row r="195" spans="1:17" x14ac:dyDescent="0.35">
      <c r="A195">
        <v>2017</v>
      </c>
      <c r="B195">
        <v>8</v>
      </c>
      <c r="C195">
        <v>29</v>
      </c>
      <c r="D195">
        <v>20</v>
      </c>
      <c r="E195">
        <v>49</v>
      </c>
      <c r="F195" s="16" t="s">
        <v>78</v>
      </c>
      <c r="G195" s="10">
        <v>42976</v>
      </c>
      <c r="H195" s="11">
        <v>0.86785879629629636</v>
      </c>
      <c r="I195" s="10">
        <v>42976</v>
      </c>
      <c r="J195">
        <v>4.1799998283386204</v>
      </c>
      <c r="K195">
        <v>21.5200004577637</v>
      </c>
      <c r="L195" s="11">
        <v>0.78125</v>
      </c>
      <c r="M195" s="12">
        <f>MOD(Tableau1[[#This Row],[Temps]]-Tableau1[[#This Row],[Heure coucher]],1)</f>
        <v>8.6608796296296364E-2</v>
      </c>
      <c r="N195" s="11">
        <v>0.21944444444444444</v>
      </c>
      <c r="O195" s="12">
        <f>1-Tableau1[[#This Row],[Temps]]+Tableau1[[#This Row],[Heure lever]]</f>
        <v>0.35158564814814808</v>
      </c>
      <c r="P19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0.31319444444444444</v>
      </c>
      <c r="Q195" s="11" t="b">
        <f>IFERROR(Tableau1[[#This Row],[temps avant lever]]&gt;=Tableau1[[#This Row],[temps critère lever en fonction de l''heure de coucher]],0)</f>
        <v>1</v>
      </c>
    </row>
    <row r="196" spans="1:17" x14ac:dyDescent="0.35">
      <c r="A196">
        <v>2017</v>
      </c>
      <c r="B196">
        <v>8</v>
      </c>
      <c r="C196">
        <v>29</v>
      </c>
      <c r="D196">
        <v>21</v>
      </c>
      <c r="E196">
        <v>51</v>
      </c>
      <c r="F196" s="16" t="s">
        <v>21</v>
      </c>
      <c r="G196" s="10">
        <v>42976</v>
      </c>
      <c r="H196" s="11">
        <v>0.9106481481481481</v>
      </c>
      <c r="I196" s="10">
        <v>42976</v>
      </c>
      <c r="J196">
        <v>6.1900000572204599</v>
      </c>
      <c r="K196">
        <v>20.409999847412099</v>
      </c>
      <c r="L196" s="11">
        <v>0.78125</v>
      </c>
      <c r="M196" s="12">
        <f>MOD(Tableau1[[#This Row],[Temps]]-Tableau1[[#This Row],[Heure coucher]],1)</f>
        <v>0.1293981481481481</v>
      </c>
      <c r="N196" s="11">
        <v>0.21944444444444444</v>
      </c>
      <c r="O196" s="12">
        <f>1-Tableau1[[#This Row],[Temps]]+Tableau1[[#This Row],[Heure lever]]</f>
        <v>0.30879629629629635</v>
      </c>
      <c r="P19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0.31319444444444444</v>
      </c>
      <c r="Q196" s="11" t="b">
        <f>IFERROR(Tableau1[[#This Row],[temps avant lever]]&gt;=Tableau1[[#This Row],[temps critère lever en fonction de l''heure de coucher]],0)</f>
        <v>0</v>
      </c>
    </row>
    <row r="197" spans="1:17" x14ac:dyDescent="0.35">
      <c r="A197">
        <v>2017</v>
      </c>
      <c r="B197">
        <v>8</v>
      </c>
      <c r="C197">
        <v>29</v>
      </c>
      <c r="D197">
        <v>22</v>
      </c>
      <c r="E197">
        <v>21</v>
      </c>
      <c r="F197" s="16" t="s">
        <v>24</v>
      </c>
      <c r="G197" s="10">
        <v>42976</v>
      </c>
      <c r="H197" s="11">
        <v>0.93178240740740748</v>
      </c>
      <c r="I197" s="10">
        <v>42976</v>
      </c>
      <c r="J197">
        <v>6.5500001907348597</v>
      </c>
      <c r="K197">
        <v>20.090000152587901</v>
      </c>
      <c r="L197" s="11">
        <v>0.78125</v>
      </c>
      <c r="M197" s="12">
        <f>MOD(Tableau1[[#This Row],[Temps]]-Tableau1[[#This Row],[Heure coucher]],1)</f>
        <v>0.15053240740740748</v>
      </c>
      <c r="N197" s="11">
        <v>0.21944444444444444</v>
      </c>
      <c r="O197" s="12">
        <f>1-Tableau1[[#This Row],[Temps]]+Tableau1[[#This Row],[Heure lever]]</f>
        <v>0.28766203703703697</v>
      </c>
      <c r="P19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0.31319444444444444</v>
      </c>
      <c r="Q197" s="11" t="b">
        <f>IFERROR(Tableau1[[#This Row],[temps avant lever]]&gt;=Tableau1[[#This Row],[temps critère lever en fonction de l''heure de coucher]],0)</f>
        <v>0</v>
      </c>
    </row>
    <row r="198" spans="1:17" x14ac:dyDescent="0.35">
      <c r="A198">
        <v>2017</v>
      </c>
      <c r="B198">
        <v>8</v>
      </c>
      <c r="C198">
        <v>29</v>
      </c>
      <c r="D198">
        <v>23</v>
      </c>
      <c r="E198">
        <v>21</v>
      </c>
      <c r="F198" s="16" t="s">
        <v>65</v>
      </c>
      <c r="G198" s="10">
        <v>42976</v>
      </c>
      <c r="H198" s="11">
        <v>0.97334490740740742</v>
      </c>
      <c r="I198" s="10">
        <v>42976</v>
      </c>
      <c r="J198">
        <v>5.0700001716613796</v>
      </c>
      <c r="K198">
        <v>19.25</v>
      </c>
      <c r="L198" s="11">
        <v>0.78125</v>
      </c>
      <c r="M198" s="12">
        <f>MOD(Tableau1[[#This Row],[Temps]]-Tableau1[[#This Row],[Heure coucher]],1)</f>
        <v>0.19209490740740742</v>
      </c>
      <c r="N198" s="11">
        <v>0.21944444444444444</v>
      </c>
      <c r="O198" s="12">
        <f>1-Tableau1[[#This Row],[Temps]]+Tableau1[[#This Row],[Heure lever]]</f>
        <v>0.24609953703703702</v>
      </c>
      <c r="P19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0.31319444444444444</v>
      </c>
      <c r="Q198" s="11" t="b">
        <f>IFERROR(Tableau1[[#This Row],[temps avant lever]]&gt;=Tableau1[[#This Row],[temps critère lever en fonction de l''heure de coucher]],0)</f>
        <v>0</v>
      </c>
    </row>
    <row r="199" spans="1:17" x14ac:dyDescent="0.35">
      <c r="A199">
        <v>2017</v>
      </c>
      <c r="B199">
        <v>8</v>
      </c>
      <c r="C199">
        <v>30</v>
      </c>
      <c r="D199">
        <v>19</v>
      </c>
      <c r="E199">
        <v>35</v>
      </c>
      <c r="F199" s="16" t="s">
        <v>61</v>
      </c>
      <c r="G199" s="10">
        <v>42977</v>
      </c>
      <c r="H199" s="11">
        <v>0.8165162037037037</v>
      </c>
      <c r="I199" s="10">
        <v>42977</v>
      </c>
      <c r="J199">
        <v>5.6700000762939498</v>
      </c>
      <c r="K199">
        <v>14.9700002670288</v>
      </c>
      <c r="L199" s="11">
        <v>0.77986111111111101</v>
      </c>
      <c r="M199" s="12">
        <f>MOD(Tableau1[[#This Row],[Temps]]-Tableau1[[#This Row],[Heure coucher]],1)</f>
        <v>3.6655092592592697E-2</v>
      </c>
      <c r="N199" s="11">
        <v>0.22083333333333333</v>
      </c>
      <c r="O199" s="12">
        <f>1-Tableau1[[#This Row],[Temps]]+Tableau1[[#This Row],[Heure lever]]</f>
        <v>0.40431712962962962</v>
      </c>
      <c r="P19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0.31597222222222232</v>
      </c>
      <c r="Q199" s="11" t="b">
        <f>IFERROR(Tableau1[[#This Row],[temps avant lever]]&gt;=Tableau1[[#This Row],[temps critère lever en fonction de l''heure de coucher]],0)</f>
        <v>1</v>
      </c>
    </row>
    <row r="200" spans="1:17" x14ac:dyDescent="0.35">
      <c r="A200">
        <v>2017</v>
      </c>
      <c r="B200">
        <v>9</v>
      </c>
      <c r="C200">
        <v>1</v>
      </c>
      <c r="D200">
        <v>2</v>
      </c>
      <c r="E200">
        <v>1</v>
      </c>
      <c r="F200" s="16" t="s">
        <v>74</v>
      </c>
      <c r="G200" s="10">
        <v>42979</v>
      </c>
      <c r="H200" s="11">
        <v>8.4328703703703711E-2</v>
      </c>
      <c r="I200" s="10">
        <v>42978</v>
      </c>
      <c r="J200">
        <v>3.4700000286102299</v>
      </c>
      <c r="K200">
        <v>12.420000076293899</v>
      </c>
      <c r="L200" s="11">
        <v>0.77916666666666667</v>
      </c>
      <c r="M200" s="12">
        <f>MOD(Tableau1[[#This Row],[Temps]]-Tableau1[[#This Row],[Heure coucher]],1)</f>
        <v>0.30516203703703704</v>
      </c>
      <c r="N200" s="11">
        <v>0.22152777777777777</v>
      </c>
      <c r="O200" s="12">
        <f>1-Tableau1[[#This Row],[Temps]]+Tableau1[[#This Row],[Heure lever]]</f>
        <v>1.1371990740740741</v>
      </c>
      <c r="P20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0.33819444444444441</v>
      </c>
      <c r="Q200" s="11" t="b">
        <f>IFERROR(Tableau1[[#This Row],[temps avant lever]]&gt;=Tableau1[[#This Row],[temps critère lever en fonction de l''heure de coucher]],0)</f>
        <v>1</v>
      </c>
    </row>
    <row r="201" spans="1:17" x14ac:dyDescent="0.35">
      <c r="A201">
        <v>2017</v>
      </c>
      <c r="B201">
        <v>9</v>
      </c>
      <c r="C201">
        <v>1</v>
      </c>
      <c r="D201">
        <v>2</v>
      </c>
      <c r="E201">
        <v>1</v>
      </c>
      <c r="F201" s="16" t="s">
        <v>74</v>
      </c>
      <c r="G201" s="10">
        <v>42979</v>
      </c>
      <c r="H201" s="11">
        <v>8.4328703703703711E-2</v>
      </c>
      <c r="I201" s="10">
        <v>42978</v>
      </c>
      <c r="J201">
        <v>3.4700000286102299</v>
      </c>
      <c r="K201">
        <v>12.420000076293899</v>
      </c>
      <c r="L201" s="11">
        <v>0.77916666666666667</v>
      </c>
      <c r="M201" s="12">
        <f>MOD(Tableau1[[#This Row],[Temps]]-Tableau1[[#This Row],[Heure coucher]],1)</f>
        <v>0.30516203703703704</v>
      </c>
      <c r="N201" s="11">
        <v>0.22152777777777777</v>
      </c>
      <c r="O201" s="12">
        <f>1-Tableau1[[#This Row],[Temps]]+Tableau1[[#This Row],[Heure lever]]</f>
        <v>1.1371990740740741</v>
      </c>
      <c r="P20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0.33819444444444441</v>
      </c>
      <c r="Q201" s="11" t="b">
        <f>IFERROR(Tableau1[[#This Row],[temps avant lever]]&gt;=Tableau1[[#This Row],[temps critère lever en fonction de l''heure de coucher]],0)</f>
        <v>1</v>
      </c>
    </row>
    <row r="202" spans="1:17" x14ac:dyDescent="0.35">
      <c r="A202">
        <v>2017</v>
      </c>
      <c r="B202">
        <v>9</v>
      </c>
      <c r="C202">
        <v>1</v>
      </c>
      <c r="D202">
        <v>2</v>
      </c>
      <c r="E202">
        <v>29</v>
      </c>
      <c r="F202" s="16" t="s">
        <v>29</v>
      </c>
      <c r="G202" s="10">
        <v>42979</v>
      </c>
      <c r="H202" s="11">
        <v>0.10364583333333333</v>
      </c>
      <c r="I202" s="10">
        <v>42978</v>
      </c>
      <c r="J202">
        <v>2.4100000858306898</v>
      </c>
      <c r="K202">
        <v>11.6499996185303</v>
      </c>
      <c r="L202" s="11">
        <v>0.77916666666666667</v>
      </c>
      <c r="M202" s="12">
        <f>MOD(Tableau1[[#This Row],[Temps]]-Tableau1[[#This Row],[Heure coucher]],1)</f>
        <v>0.32447916666666665</v>
      </c>
      <c r="N202" s="11">
        <v>0.22152777777777777</v>
      </c>
      <c r="O202" s="12">
        <f>1-Tableau1[[#This Row],[Temps]]+Tableau1[[#This Row],[Heure lever]]</f>
        <v>1.1178819444444446</v>
      </c>
      <c r="P20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0.33819444444444441</v>
      </c>
      <c r="Q202" s="11" t="b">
        <f>IFERROR(Tableau1[[#This Row],[temps avant lever]]&gt;=Tableau1[[#This Row],[temps critère lever en fonction de l''heure de coucher]],0)</f>
        <v>1</v>
      </c>
    </row>
    <row r="203" spans="1:17" x14ac:dyDescent="0.35">
      <c r="A203">
        <v>2017</v>
      </c>
      <c r="B203">
        <v>9</v>
      </c>
      <c r="C203">
        <v>2</v>
      </c>
      <c r="D203">
        <v>21</v>
      </c>
      <c r="E203">
        <v>7</v>
      </c>
      <c r="F203" s="16" t="s">
        <v>48</v>
      </c>
      <c r="G203" s="10">
        <v>42980</v>
      </c>
      <c r="H203" s="11">
        <v>0.87996527777777789</v>
      </c>
      <c r="I203" s="10">
        <v>42980</v>
      </c>
      <c r="J203">
        <v>7.6700000762939498</v>
      </c>
      <c r="K203">
        <v>15.1300001144409</v>
      </c>
      <c r="L203" s="11">
        <v>0.77638888888888891</v>
      </c>
      <c r="M203" s="12">
        <f>MOD(Tableau1[[#This Row],[Temps]]-Tableau1[[#This Row],[Heure coucher]],1)</f>
        <v>0.10357638888888898</v>
      </c>
      <c r="N203" s="11">
        <v>0.22291666666666665</v>
      </c>
      <c r="O203" s="12">
        <f>1-Tableau1[[#This Row],[Temps]]+Tableau1[[#This Row],[Heure lever]]</f>
        <v>0.34295138888888876</v>
      </c>
      <c r="P20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0.34236111111111106</v>
      </c>
      <c r="Q203" s="11" t="b">
        <f>IFERROR(Tableau1[[#This Row],[temps avant lever]]&gt;=Tableau1[[#This Row],[temps critère lever en fonction de l''heure de coucher]],0)</f>
        <v>1</v>
      </c>
    </row>
    <row r="204" spans="1:17" x14ac:dyDescent="0.35">
      <c r="A204">
        <v>2017</v>
      </c>
      <c r="B204">
        <v>9</v>
      </c>
      <c r="C204">
        <v>2</v>
      </c>
      <c r="D204">
        <v>21</v>
      </c>
      <c r="E204">
        <v>7</v>
      </c>
      <c r="F204" s="16" t="s">
        <v>62</v>
      </c>
      <c r="G204" s="10">
        <v>42980</v>
      </c>
      <c r="H204" s="11">
        <v>0.88027777777777771</v>
      </c>
      <c r="I204" s="10">
        <v>42980</v>
      </c>
      <c r="J204">
        <v>7.6700000762939498</v>
      </c>
      <c r="K204">
        <v>15.1300001144409</v>
      </c>
      <c r="L204" s="11">
        <v>0.77638888888888891</v>
      </c>
      <c r="M204" s="12">
        <f>MOD(Tableau1[[#This Row],[Temps]]-Tableau1[[#This Row],[Heure coucher]],1)</f>
        <v>0.10388888888888881</v>
      </c>
      <c r="N204" s="11">
        <v>0.22291666666666665</v>
      </c>
      <c r="O204" s="12">
        <f>1-Tableau1[[#This Row],[Temps]]+Tableau1[[#This Row],[Heure lever]]</f>
        <v>0.34263888888888894</v>
      </c>
      <c r="P20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0.34236111111111106</v>
      </c>
      <c r="Q204" s="11" t="b">
        <f>IFERROR(Tableau1[[#This Row],[temps avant lever]]&gt;=Tableau1[[#This Row],[temps critère lever en fonction de l''heure de coucher]],0)</f>
        <v>1</v>
      </c>
    </row>
    <row r="205" spans="1:17" x14ac:dyDescent="0.35">
      <c r="A205">
        <v>2017</v>
      </c>
      <c r="B205">
        <v>9</v>
      </c>
      <c r="C205">
        <v>3</v>
      </c>
      <c r="D205">
        <v>18</v>
      </c>
      <c r="E205">
        <v>15</v>
      </c>
      <c r="F205" s="16" t="s">
        <v>35</v>
      </c>
      <c r="G205" s="10">
        <v>42981</v>
      </c>
      <c r="H205" s="11">
        <v>0.76103009259259258</v>
      </c>
      <c r="I205" s="10">
        <v>42981</v>
      </c>
      <c r="J205">
        <v>5.71000003814697</v>
      </c>
      <c r="K205">
        <v>16.159999847412099</v>
      </c>
      <c r="L205" s="11">
        <v>0.77500000000000002</v>
      </c>
      <c r="M205" s="12">
        <f>MOD(Tableau1[[#This Row],[Temps]]-Tableau1[[#This Row],[Heure coucher]],1)</f>
        <v>0.98603009259259256</v>
      </c>
      <c r="N205" s="11">
        <v>0.22430555555555556</v>
      </c>
      <c r="O205" s="12">
        <f>1-Tableau1[[#This Row],[Temps]]+Tableau1[[#This Row],[Heure lever]]</f>
        <v>0.46327546296296296</v>
      </c>
      <c r="P20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0.34513888888888883</v>
      </c>
      <c r="Q205" s="11" t="b">
        <f>IFERROR(Tableau1[[#This Row],[temps avant lever]]&gt;=Tableau1[[#This Row],[temps critère lever en fonction de l''heure de coucher]],0)</f>
        <v>1</v>
      </c>
    </row>
    <row r="206" spans="1:17" x14ac:dyDescent="0.35">
      <c r="A206">
        <v>2017</v>
      </c>
      <c r="B206">
        <v>9</v>
      </c>
      <c r="C206">
        <v>3</v>
      </c>
      <c r="D206">
        <v>22</v>
      </c>
      <c r="E206">
        <v>46</v>
      </c>
      <c r="F206" s="16" t="s">
        <v>53</v>
      </c>
      <c r="G206" s="10">
        <v>42981</v>
      </c>
      <c r="H206" s="11">
        <v>0.94865740740740734</v>
      </c>
      <c r="I206" s="10">
        <v>42981</v>
      </c>
      <c r="J206">
        <v>3.9700000286102299</v>
      </c>
      <c r="K206">
        <v>14.8400001525879</v>
      </c>
      <c r="L206" s="11">
        <v>0.77500000000000002</v>
      </c>
      <c r="M206" s="12">
        <f>MOD(Tableau1[[#This Row],[Temps]]-Tableau1[[#This Row],[Heure coucher]],1)</f>
        <v>0.17365740740740732</v>
      </c>
      <c r="N206" s="11">
        <v>0.22430555555555556</v>
      </c>
      <c r="O206" s="12">
        <f>1-Tableau1[[#This Row],[Temps]]+Tableau1[[#This Row],[Heure lever]]</f>
        <v>0.2756481481481482</v>
      </c>
      <c r="P20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0.34513888888888883</v>
      </c>
      <c r="Q206" s="11" t="b">
        <f>IFERROR(Tableau1[[#This Row],[temps avant lever]]&gt;=Tableau1[[#This Row],[temps critère lever en fonction de l''heure de coucher]],0)</f>
        <v>0</v>
      </c>
    </row>
    <row r="207" spans="1:17" x14ac:dyDescent="0.35">
      <c r="A207">
        <v>2017</v>
      </c>
      <c r="B207">
        <v>9</v>
      </c>
      <c r="C207">
        <v>4</v>
      </c>
      <c r="D207">
        <v>1</v>
      </c>
      <c r="E207">
        <v>42</v>
      </c>
      <c r="F207" s="16" t="s">
        <v>35</v>
      </c>
      <c r="G207" s="10">
        <v>42982</v>
      </c>
      <c r="H207" s="11">
        <v>7.1446759259259265E-2</v>
      </c>
      <c r="I207" s="10">
        <v>42981</v>
      </c>
      <c r="J207">
        <v>4.4899997711181596</v>
      </c>
      <c r="K207">
        <v>14.430000305175801</v>
      </c>
      <c r="L207" s="11">
        <v>0.77500000000000002</v>
      </c>
      <c r="M207" s="12">
        <f>MOD(Tableau1[[#This Row],[Temps]]-Tableau1[[#This Row],[Heure coucher]],1)</f>
        <v>0.29644675925925923</v>
      </c>
      <c r="N207" s="11">
        <v>0.22430555555555556</v>
      </c>
      <c r="O207" s="12">
        <f>1-Tableau1[[#This Row],[Temps]]+Tableau1[[#This Row],[Heure lever]]</f>
        <v>1.1528587962962964</v>
      </c>
      <c r="P20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0.34513888888888883</v>
      </c>
      <c r="Q207" s="11" t="b">
        <f>IFERROR(Tableau1[[#This Row],[temps avant lever]]&gt;=Tableau1[[#This Row],[temps critère lever en fonction de l''heure de coucher]],0)</f>
        <v>1</v>
      </c>
    </row>
    <row r="208" spans="1:17" x14ac:dyDescent="0.35">
      <c r="A208">
        <v>2017</v>
      </c>
      <c r="B208">
        <v>9</v>
      </c>
      <c r="C208">
        <v>4</v>
      </c>
      <c r="D208">
        <v>22</v>
      </c>
      <c r="E208">
        <v>23</v>
      </c>
      <c r="F208" s="16" t="s">
        <v>45</v>
      </c>
      <c r="G208" s="10">
        <v>42982</v>
      </c>
      <c r="H208" s="11">
        <v>0.93299768518518522</v>
      </c>
      <c r="I208" s="10">
        <v>42982</v>
      </c>
      <c r="J208">
        <v>5.1599998474121103</v>
      </c>
      <c r="K208">
        <v>16.7399997711182</v>
      </c>
      <c r="L208" s="11">
        <v>0.77361111111111114</v>
      </c>
      <c r="M208" s="12">
        <f>MOD(Tableau1[[#This Row],[Temps]]-Tableau1[[#This Row],[Heure coucher]],1)</f>
        <v>0.15938657407407408</v>
      </c>
      <c r="N208" s="11">
        <v>0.22500000000000001</v>
      </c>
      <c r="O208" s="12">
        <f>1-Tableau1[[#This Row],[Temps]]+Tableau1[[#This Row],[Heure lever]]</f>
        <v>0.29200231481481476</v>
      </c>
      <c r="P20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0.34722222222222215</v>
      </c>
      <c r="Q208" s="11" t="b">
        <f>IFERROR(Tableau1[[#This Row],[temps avant lever]]&gt;=Tableau1[[#This Row],[temps critère lever en fonction de l''heure de coucher]],0)</f>
        <v>0</v>
      </c>
    </row>
    <row r="209" spans="1:17" x14ac:dyDescent="0.35">
      <c r="A209">
        <v>2017</v>
      </c>
      <c r="B209">
        <v>9</v>
      </c>
      <c r="C209">
        <v>4</v>
      </c>
      <c r="D209">
        <v>22</v>
      </c>
      <c r="E209">
        <v>26</v>
      </c>
      <c r="F209" s="16" t="s">
        <v>70</v>
      </c>
      <c r="G209" s="10">
        <v>42982</v>
      </c>
      <c r="H209" s="11">
        <v>0.93517361111111119</v>
      </c>
      <c r="I209" s="10">
        <v>42982</v>
      </c>
      <c r="J209">
        <v>5.21000003814697</v>
      </c>
      <c r="K209">
        <v>16.690000534057599</v>
      </c>
      <c r="L209" s="11">
        <v>0.77361111111111114</v>
      </c>
      <c r="M209" s="12">
        <f>MOD(Tableau1[[#This Row],[Temps]]-Tableau1[[#This Row],[Heure coucher]],1)</f>
        <v>0.16156250000000005</v>
      </c>
      <c r="N209" s="11">
        <v>0.22500000000000001</v>
      </c>
      <c r="O209" s="12">
        <f>1-Tableau1[[#This Row],[Temps]]+Tableau1[[#This Row],[Heure lever]]</f>
        <v>0.28982638888888879</v>
      </c>
      <c r="P20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0.34722222222222215</v>
      </c>
      <c r="Q209" s="11" t="b">
        <f>IFERROR(Tableau1[[#This Row],[temps avant lever]]&gt;=Tableau1[[#This Row],[temps critère lever en fonction de l''heure de coucher]],0)</f>
        <v>0</v>
      </c>
    </row>
    <row r="210" spans="1:17" x14ac:dyDescent="0.35">
      <c r="A210">
        <v>2017</v>
      </c>
      <c r="B210">
        <v>9</v>
      </c>
      <c r="C210">
        <v>5</v>
      </c>
      <c r="D210">
        <v>2</v>
      </c>
      <c r="E210">
        <v>17</v>
      </c>
      <c r="F210" s="16" t="s">
        <v>54</v>
      </c>
      <c r="G210" s="10">
        <v>42983</v>
      </c>
      <c r="H210" s="11">
        <v>9.5196759259259259E-2</v>
      </c>
      <c r="I210" s="10">
        <v>42982</v>
      </c>
      <c r="J210">
        <v>2.3199999332428001</v>
      </c>
      <c r="K210">
        <v>17.219999313354499</v>
      </c>
      <c r="L210" s="11">
        <v>0.77361111111111114</v>
      </c>
      <c r="M210" s="12">
        <f>MOD(Tableau1[[#This Row],[Temps]]-Tableau1[[#This Row],[Heure coucher]],1)</f>
        <v>0.32158564814814816</v>
      </c>
      <c r="N210" s="11">
        <v>0.22500000000000001</v>
      </c>
      <c r="O210" s="12">
        <f>1-Tableau1[[#This Row],[Temps]]+Tableau1[[#This Row],[Heure lever]]</f>
        <v>1.1298032407407408</v>
      </c>
      <c r="P21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0.34722222222222215</v>
      </c>
      <c r="Q210" s="11" t="b">
        <f>IFERROR(Tableau1[[#This Row],[temps avant lever]]&gt;=Tableau1[[#This Row],[temps critère lever en fonction de l''heure de coucher]],0)</f>
        <v>1</v>
      </c>
    </row>
    <row r="211" spans="1:17" x14ac:dyDescent="0.35">
      <c r="A211">
        <v>2017</v>
      </c>
      <c r="B211">
        <v>9</v>
      </c>
      <c r="C211">
        <v>5</v>
      </c>
      <c r="D211">
        <v>2</v>
      </c>
      <c r="E211">
        <v>29</v>
      </c>
      <c r="F211" s="16" t="s">
        <v>67</v>
      </c>
      <c r="G211" s="10">
        <v>42983</v>
      </c>
      <c r="H211" s="11">
        <v>0.1040625</v>
      </c>
      <c r="I211" s="10">
        <v>42982</v>
      </c>
      <c r="J211">
        <v>2.1400001049041699</v>
      </c>
      <c r="K211">
        <v>17.25</v>
      </c>
      <c r="L211" s="11">
        <v>0.77361111111111114</v>
      </c>
      <c r="M211" s="12">
        <f>MOD(Tableau1[[#This Row],[Temps]]-Tableau1[[#This Row],[Heure coucher]],1)</f>
        <v>0.33045138888888892</v>
      </c>
      <c r="N211" s="11">
        <v>0.22500000000000001</v>
      </c>
      <c r="O211" s="12">
        <f>1-Tableau1[[#This Row],[Temps]]+Tableau1[[#This Row],[Heure lever]]</f>
        <v>1.1209375000000001</v>
      </c>
      <c r="P21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0.34722222222222215</v>
      </c>
      <c r="Q211" s="11" t="b">
        <f>IFERROR(Tableau1[[#This Row],[temps avant lever]]&gt;=Tableau1[[#This Row],[temps critère lever en fonction de l''heure de coucher]],0)</f>
        <v>1</v>
      </c>
    </row>
    <row r="212" spans="1:17" x14ac:dyDescent="0.35">
      <c r="A212">
        <v>2017</v>
      </c>
      <c r="B212">
        <v>9</v>
      </c>
      <c r="C212">
        <v>5</v>
      </c>
      <c r="D212">
        <v>3</v>
      </c>
      <c r="E212">
        <v>1</v>
      </c>
      <c r="F212" s="16" t="s">
        <v>29</v>
      </c>
      <c r="G212" s="10">
        <v>42983</v>
      </c>
      <c r="H212" s="11">
        <v>0.12586805555555555</v>
      </c>
      <c r="I212" s="10">
        <v>42982</v>
      </c>
      <c r="J212">
        <v>3.21000003814697</v>
      </c>
      <c r="K212">
        <v>17.059999465942401</v>
      </c>
      <c r="L212" s="11">
        <v>0.77361111111111114</v>
      </c>
      <c r="M212" s="12">
        <f>MOD(Tableau1[[#This Row],[Temps]]-Tableau1[[#This Row],[Heure coucher]],1)</f>
        <v>0.35225694444444444</v>
      </c>
      <c r="N212" s="11">
        <v>0.22500000000000001</v>
      </c>
      <c r="O212" s="12">
        <f>1-Tableau1[[#This Row],[Temps]]+Tableau1[[#This Row],[Heure lever]]</f>
        <v>1.0991319444444445</v>
      </c>
      <c r="P21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0.34722222222222215</v>
      </c>
      <c r="Q212" s="11" t="b">
        <f>IFERROR(Tableau1[[#This Row],[temps avant lever]]&gt;=Tableau1[[#This Row],[temps critère lever en fonction de l''heure de coucher]],0)</f>
        <v>1</v>
      </c>
    </row>
    <row r="213" spans="1:17" x14ac:dyDescent="0.35">
      <c r="A213">
        <v>2017</v>
      </c>
      <c r="B213">
        <v>9</v>
      </c>
      <c r="C213">
        <v>6</v>
      </c>
      <c r="D213">
        <v>19</v>
      </c>
      <c r="E213">
        <v>16</v>
      </c>
      <c r="F213" s="16" t="s">
        <v>65</v>
      </c>
      <c r="G213" s="10">
        <v>42984</v>
      </c>
      <c r="H213" s="11">
        <v>0.80320601851851858</v>
      </c>
      <c r="I213" s="10">
        <v>42984</v>
      </c>
      <c r="J213">
        <v>4.53999996185303</v>
      </c>
      <c r="K213">
        <v>16.889999389648398</v>
      </c>
      <c r="L213" s="11">
        <v>0.77083333333333337</v>
      </c>
      <c r="M213" s="12">
        <f>MOD(Tableau1[[#This Row],[Temps]]-Tableau1[[#This Row],[Heure coucher]],1)</f>
        <v>3.2372685185185213E-2</v>
      </c>
      <c r="N213" s="11">
        <v>0.22638888888888889</v>
      </c>
      <c r="O213" s="12">
        <f>1-Tableau1[[#This Row],[Temps]]+Tableau1[[#This Row],[Heure lever]]</f>
        <v>0.42318287037037028</v>
      </c>
      <c r="P21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0.35138888888888881</v>
      </c>
      <c r="Q213" s="11" t="b">
        <f>IFERROR(Tableau1[[#This Row],[temps avant lever]]&gt;=Tableau1[[#This Row],[temps critère lever en fonction de l''heure de coucher]],0)</f>
        <v>1</v>
      </c>
    </row>
    <row r="214" spans="1:17" x14ac:dyDescent="0.35">
      <c r="A214">
        <v>2017</v>
      </c>
      <c r="B214">
        <v>9</v>
      </c>
      <c r="C214">
        <v>6</v>
      </c>
      <c r="D214">
        <v>21</v>
      </c>
      <c r="E214">
        <v>19</v>
      </c>
      <c r="F214" s="16" t="s">
        <v>65</v>
      </c>
      <c r="G214" s="10">
        <v>42984</v>
      </c>
      <c r="H214" s="11">
        <v>0.88862268518518517</v>
      </c>
      <c r="I214" s="10">
        <v>42984</v>
      </c>
      <c r="J214">
        <v>4.5500001907348597</v>
      </c>
      <c r="K214">
        <v>15.949999809265099</v>
      </c>
      <c r="L214" s="11">
        <v>0.77083333333333337</v>
      </c>
      <c r="M214" s="12">
        <f>MOD(Tableau1[[#This Row],[Temps]]-Tableau1[[#This Row],[Heure coucher]],1)</f>
        <v>0.1177893518518518</v>
      </c>
      <c r="N214" s="11">
        <v>0.22638888888888889</v>
      </c>
      <c r="O214" s="12">
        <f>1-Tableau1[[#This Row],[Temps]]+Tableau1[[#This Row],[Heure lever]]</f>
        <v>0.33776620370370369</v>
      </c>
      <c r="P21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0.35138888888888881</v>
      </c>
      <c r="Q214" s="11" t="b">
        <f>IFERROR(Tableau1[[#This Row],[temps avant lever]]&gt;=Tableau1[[#This Row],[temps critère lever en fonction de l''heure de coucher]],0)</f>
        <v>0</v>
      </c>
    </row>
    <row r="215" spans="1:17" x14ac:dyDescent="0.35">
      <c r="A215">
        <v>2017</v>
      </c>
      <c r="B215">
        <v>9</v>
      </c>
      <c r="C215">
        <v>6</v>
      </c>
      <c r="D215">
        <v>21</v>
      </c>
      <c r="E215">
        <v>25</v>
      </c>
      <c r="F215" s="16" t="s">
        <v>27</v>
      </c>
      <c r="G215" s="10">
        <v>42984</v>
      </c>
      <c r="H215" s="11">
        <v>0.89261574074074079</v>
      </c>
      <c r="I215" s="10">
        <v>42984</v>
      </c>
      <c r="J215">
        <v>4.5500001907348597</v>
      </c>
      <c r="K215">
        <v>15.949999809265099</v>
      </c>
      <c r="L215" s="11">
        <v>0.77083333333333337</v>
      </c>
      <c r="M215" s="12">
        <f>MOD(Tableau1[[#This Row],[Temps]]-Tableau1[[#This Row],[Heure coucher]],1)</f>
        <v>0.12178240740740742</v>
      </c>
      <c r="N215" s="11">
        <v>0.22638888888888889</v>
      </c>
      <c r="O215" s="12">
        <f>1-Tableau1[[#This Row],[Temps]]+Tableau1[[#This Row],[Heure lever]]</f>
        <v>0.33377314814814807</v>
      </c>
      <c r="P21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0.35138888888888881</v>
      </c>
      <c r="Q215" s="11" t="b">
        <f>IFERROR(Tableau1[[#This Row],[temps avant lever]]&gt;=Tableau1[[#This Row],[temps critère lever en fonction de l''heure de coucher]],0)</f>
        <v>0</v>
      </c>
    </row>
    <row r="216" spans="1:17" x14ac:dyDescent="0.35">
      <c r="A216">
        <v>2017</v>
      </c>
      <c r="B216">
        <v>9</v>
      </c>
      <c r="C216">
        <v>6</v>
      </c>
      <c r="D216">
        <v>22</v>
      </c>
      <c r="E216">
        <v>10</v>
      </c>
      <c r="F216" s="16" t="s">
        <v>23</v>
      </c>
      <c r="G216" s="10">
        <v>42984</v>
      </c>
      <c r="H216" s="11">
        <v>0.92421296296296296</v>
      </c>
      <c r="I216" s="10">
        <v>42984</v>
      </c>
      <c r="J216">
        <v>3.96000003814697</v>
      </c>
      <c r="K216">
        <v>15.3800001144409</v>
      </c>
      <c r="L216" s="11">
        <v>0.77083333333333337</v>
      </c>
      <c r="M216" s="12">
        <f>MOD(Tableau1[[#This Row],[Temps]]-Tableau1[[#This Row],[Heure coucher]],1)</f>
        <v>0.15337962962962959</v>
      </c>
      <c r="N216" s="11">
        <v>0.22638888888888889</v>
      </c>
      <c r="O216" s="12">
        <f>1-Tableau1[[#This Row],[Temps]]+Tableau1[[#This Row],[Heure lever]]</f>
        <v>0.3021759259259259</v>
      </c>
      <c r="P21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0.35138888888888881</v>
      </c>
      <c r="Q216" s="11" t="b">
        <f>IFERROR(Tableau1[[#This Row],[temps avant lever]]&gt;=Tableau1[[#This Row],[temps critère lever en fonction de l''heure de coucher]],0)</f>
        <v>0</v>
      </c>
    </row>
    <row r="217" spans="1:17" x14ac:dyDescent="0.35">
      <c r="A217">
        <v>2017</v>
      </c>
      <c r="B217">
        <v>9</v>
      </c>
      <c r="C217">
        <v>7</v>
      </c>
      <c r="D217">
        <v>1</v>
      </c>
      <c r="E217">
        <v>0</v>
      </c>
      <c r="F217" s="16" t="s">
        <v>29</v>
      </c>
      <c r="G217" s="10">
        <v>42985</v>
      </c>
      <c r="H217" s="11">
        <v>4.1840277777777775E-2</v>
      </c>
      <c r="I217" s="10">
        <v>42984</v>
      </c>
      <c r="J217">
        <v>4.28999996185303</v>
      </c>
      <c r="K217">
        <v>12.5</v>
      </c>
      <c r="L217" s="11">
        <v>0.77083333333333337</v>
      </c>
      <c r="M217" s="12">
        <f>MOD(Tableau1[[#This Row],[Temps]]-Tableau1[[#This Row],[Heure coucher]],1)</f>
        <v>0.2710069444444444</v>
      </c>
      <c r="N217" s="11">
        <v>0.22638888888888889</v>
      </c>
      <c r="O217" s="12">
        <f>1-Tableau1[[#This Row],[Temps]]+Tableau1[[#This Row],[Heure lever]]</f>
        <v>1.1845486111111112</v>
      </c>
      <c r="P21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0.35138888888888881</v>
      </c>
      <c r="Q217" s="11" t="b">
        <f>IFERROR(Tableau1[[#This Row],[temps avant lever]]&gt;=Tableau1[[#This Row],[temps critère lever en fonction de l''heure de coucher]],0)</f>
        <v>1</v>
      </c>
    </row>
    <row r="218" spans="1:17" x14ac:dyDescent="0.35">
      <c r="A218">
        <v>2017</v>
      </c>
      <c r="B218">
        <v>9</v>
      </c>
      <c r="C218">
        <v>7</v>
      </c>
      <c r="D218">
        <v>22</v>
      </c>
      <c r="E218">
        <v>15</v>
      </c>
      <c r="F218" s="16" t="s">
        <v>71</v>
      </c>
      <c r="G218" s="10">
        <v>42985</v>
      </c>
      <c r="H218" s="11">
        <v>0.92708333333333337</v>
      </c>
      <c r="I218" s="10">
        <v>42985</v>
      </c>
      <c r="J218">
        <v>5.4699997901916504</v>
      </c>
      <c r="K218">
        <v>12.6599998474121</v>
      </c>
      <c r="L218" s="11">
        <v>0.76944444444444438</v>
      </c>
      <c r="M218" s="12">
        <f>MOD(Tableau1[[#This Row],[Temps]]-Tableau1[[#This Row],[Heure coucher]],1)</f>
        <v>0.15763888888888899</v>
      </c>
      <c r="N218" s="11">
        <v>0.22777777777777777</v>
      </c>
      <c r="O218" s="12">
        <f>1-Tableau1[[#This Row],[Temps]]+Tableau1[[#This Row],[Heure lever]]</f>
        <v>0.30069444444444438</v>
      </c>
      <c r="P21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0.35416666666666669</v>
      </c>
      <c r="Q218" s="11" t="b">
        <f>IFERROR(Tableau1[[#This Row],[temps avant lever]]&gt;=Tableau1[[#This Row],[temps critère lever en fonction de l''heure de coucher]],0)</f>
        <v>0</v>
      </c>
    </row>
    <row r="219" spans="1:17" x14ac:dyDescent="0.35">
      <c r="A219">
        <v>2017</v>
      </c>
      <c r="B219">
        <v>9</v>
      </c>
      <c r="C219">
        <v>8</v>
      </c>
      <c r="D219">
        <v>4</v>
      </c>
      <c r="E219">
        <v>17</v>
      </c>
      <c r="F219" s="16" t="s">
        <v>38</v>
      </c>
      <c r="G219" s="10">
        <v>42986</v>
      </c>
      <c r="H219" s="11">
        <v>0.17894675925925926</v>
      </c>
      <c r="I219" s="10">
        <v>42985</v>
      </c>
      <c r="J219">
        <v>7.7600002288818404</v>
      </c>
      <c r="K219">
        <v>13.7399997711182</v>
      </c>
      <c r="L219" s="11">
        <v>0.76944444444444438</v>
      </c>
      <c r="M219" s="12">
        <f>MOD(Tableau1[[#This Row],[Temps]]-Tableau1[[#This Row],[Heure coucher]],1)</f>
        <v>0.40950231481481492</v>
      </c>
      <c r="N219" s="11">
        <v>0.22777777777777777</v>
      </c>
      <c r="O219" s="12">
        <f>1-Tableau1[[#This Row],[Temps]]+Tableau1[[#This Row],[Heure lever]]</f>
        <v>1.0488310185185186</v>
      </c>
      <c r="P21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0.35416666666666669</v>
      </c>
      <c r="Q219" s="11" t="b">
        <f>IFERROR(Tableau1[[#This Row],[temps avant lever]]&gt;=Tableau1[[#This Row],[temps critère lever en fonction de l''heure de coucher]],0)</f>
        <v>1</v>
      </c>
    </row>
    <row r="220" spans="1:17" x14ac:dyDescent="0.35">
      <c r="A220">
        <v>2017</v>
      </c>
      <c r="B220">
        <v>9</v>
      </c>
      <c r="C220">
        <v>9</v>
      </c>
      <c r="D220">
        <v>3</v>
      </c>
      <c r="E220">
        <v>48</v>
      </c>
      <c r="F220" s="16" t="s">
        <v>58</v>
      </c>
      <c r="G220" s="10">
        <v>42987</v>
      </c>
      <c r="H220" s="11">
        <v>0.15835648148148149</v>
      </c>
      <c r="I220" s="10">
        <v>42986</v>
      </c>
      <c r="J220">
        <v>5</v>
      </c>
      <c r="K220">
        <v>12.9899997711182</v>
      </c>
      <c r="L220" s="11">
        <v>0.7680555555555556</v>
      </c>
      <c r="M220" s="12">
        <f>MOD(Tableau1[[#This Row],[Temps]]-Tableau1[[#This Row],[Heure coucher]],1)</f>
        <v>0.39030092592592591</v>
      </c>
      <c r="N220" s="11">
        <v>0.22847222222222222</v>
      </c>
      <c r="O220" s="12">
        <f>1-Tableau1[[#This Row],[Temps]]+Tableau1[[#This Row],[Heure lever]]</f>
        <v>1.0701157407407407</v>
      </c>
      <c r="P22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0.3562499999999999</v>
      </c>
      <c r="Q220" s="11" t="b">
        <f>IFERROR(Tableau1[[#This Row],[temps avant lever]]&gt;=Tableau1[[#This Row],[temps critère lever en fonction de l''heure de coucher]],0)</f>
        <v>1</v>
      </c>
    </row>
    <row r="221" spans="1:17" x14ac:dyDescent="0.35">
      <c r="A221">
        <v>2017</v>
      </c>
      <c r="B221">
        <v>9</v>
      </c>
      <c r="C221">
        <v>11</v>
      </c>
      <c r="D221">
        <v>3</v>
      </c>
      <c r="E221">
        <v>27</v>
      </c>
      <c r="F221" s="16" t="s">
        <v>52</v>
      </c>
      <c r="G221" s="10">
        <v>42989</v>
      </c>
      <c r="H221" s="11">
        <v>0.14395833333333333</v>
      </c>
      <c r="I221" s="10">
        <v>42988</v>
      </c>
      <c r="J221">
        <v>5.8499999046325701</v>
      </c>
      <c r="K221">
        <v>14.0900001525879</v>
      </c>
      <c r="L221" s="11">
        <v>0.76527777777777783</v>
      </c>
      <c r="M221" s="12">
        <f>MOD(Tableau1[[#This Row],[Temps]]-Tableau1[[#This Row],[Heure coucher]],1)</f>
        <v>0.37868055555555546</v>
      </c>
      <c r="N221" s="11">
        <v>0.23055555555555554</v>
      </c>
      <c r="O221" s="12">
        <f>1-Tableau1[[#This Row],[Temps]]+Tableau1[[#This Row],[Heure lever]]</f>
        <v>1.0865972222222222</v>
      </c>
      <c r="P22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0.36111111111111099</v>
      </c>
      <c r="Q221" s="11" t="b">
        <f>IFERROR(Tableau1[[#This Row],[temps avant lever]]&gt;=Tableau1[[#This Row],[temps critère lever en fonction de l''heure de coucher]],0)</f>
        <v>1</v>
      </c>
    </row>
    <row r="222" spans="1:17" x14ac:dyDescent="0.35">
      <c r="A222">
        <v>2017</v>
      </c>
      <c r="B222">
        <v>9</v>
      </c>
      <c r="C222">
        <v>12</v>
      </c>
      <c r="D222">
        <v>19</v>
      </c>
      <c r="E222">
        <v>13</v>
      </c>
      <c r="F222" s="16" t="s">
        <v>47</v>
      </c>
      <c r="G222" s="10">
        <v>42990</v>
      </c>
      <c r="H222" s="11">
        <v>0.80096064814814805</v>
      </c>
      <c r="I222" s="10">
        <v>42990</v>
      </c>
      <c r="J222">
        <v>6.4699997901916504</v>
      </c>
      <c r="K222">
        <v>15.3599996566772</v>
      </c>
      <c r="L222" s="11">
        <v>0.76250000000000007</v>
      </c>
      <c r="M222" s="12">
        <f>MOD(Tableau1[[#This Row],[Temps]]-Tableau1[[#This Row],[Heure coucher]],1)</f>
        <v>3.846064814814798E-2</v>
      </c>
      <c r="N222" s="11">
        <v>0.23194444444444443</v>
      </c>
      <c r="O222" s="12">
        <f>1-Tableau1[[#This Row],[Temps]]+Tableau1[[#This Row],[Heure lever]]</f>
        <v>0.43098379629629635</v>
      </c>
      <c r="P22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0.36527777777777765</v>
      </c>
      <c r="Q222" s="11" t="b">
        <f>IFERROR(Tableau1[[#This Row],[temps avant lever]]&gt;=Tableau1[[#This Row],[temps critère lever en fonction de l''heure de coucher]],0)</f>
        <v>1</v>
      </c>
    </row>
    <row r="223" spans="1:17" x14ac:dyDescent="0.35">
      <c r="A223">
        <v>2017</v>
      </c>
      <c r="B223">
        <v>9</v>
      </c>
      <c r="C223">
        <v>15</v>
      </c>
      <c r="D223">
        <v>19</v>
      </c>
      <c r="E223">
        <v>33</v>
      </c>
      <c r="F223" s="16" t="s">
        <v>37</v>
      </c>
      <c r="G223" s="10">
        <v>42993</v>
      </c>
      <c r="H223" s="11">
        <v>0.81459490740740748</v>
      </c>
      <c r="I223" s="10">
        <v>42993</v>
      </c>
      <c r="J223">
        <v>5.46000003814697</v>
      </c>
      <c r="K223">
        <v>10.9799995422363</v>
      </c>
      <c r="L223" s="11">
        <v>0.7583333333333333</v>
      </c>
      <c r="M223" s="12">
        <f>MOD(Tableau1[[#This Row],[Temps]]-Tableau1[[#This Row],[Heure coucher]],1)</f>
        <v>5.6261574074074172E-2</v>
      </c>
      <c r="N223" s="11">
        <v>0.23472222222222219</v>
      </c>
      <c r="O223" s="12">
        <f>1-Tableau1[[#This Row],[Temps]]+Tableau1[[#This Row],[Heure lever]]</f>
        <v>0.42012731481481469</v>
      </c>
      <c r="P22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0.37222222222222218</v>
      </c>
      <c r="Q223" s="11" t="b">
        <f>IFERROR(Tableau1[[#This Row],[temps avant lever]]&gt;=Tableau1[[#This Row],[temps critère lever en fonction de l''heure de coucher]],0)</f>
        <v>1</v>
      </c>
    </row>
    <row r="224" spans="1:17" x14ac:dyDescent="0.35">
      <c r="A224">
        <v>2017</v>
      </c>
      <c r="B224">
        <v>9</v>
      </c>
      <c r="C224">
        <v>15</v>
      </c>
      <c r="D224">
        <v>19</v>
      </c>
      <c r="E224">
        <v>52</v>
      </c>
      <c r="F224" s="16" t="s">
        <v>42</v>
      </c>
      <c r="G224" s="10">
        <v>42993</v>
      </c>
      <c r="H224" s="11">
        <v>0.82811342592592585</v>
      </c>
      <c r="I224" s="10">
        <v>42993</v>
      </c>
      <c r="J224">
        <v>5.8400001525878897</v>
      </c>
      <c r="K224">
        <v>10.9099998474121</v>
      </c>
      <c r="L224" s="11">
        <v>0.7583333333333333</v>
      </c>
      <c r="M224" s="12">
        <f>MOD(Tableau1[[#This Row],[Temps]]-Tableau1[[#This Row],[Heure coucher]],1)</f>
        <v>6.9780092592592546E-2</v>
      </c>
      <c r="N224" s="11">
        <v>0.23472222222222219</v>
      </c>
      <c r="O224" s="12">
        <f>1-Tableau1[[#This Row],[Temps]]+Tableau1[[#This Row],[Heure lever]]</f>
        <v>0.40660879629629632</v>
      </c>
      <c r="P22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0.37222222222222218</v>
      </c>
      <c r="Q224" s="11" t="b">
        <f>IFERROR(Tableau1[[#This Row],[temps avant lever]]&gt;=Tableau1[[#This Row],[temps critère lever en fonction de l''heure de coucher]],0)</f>
        <v>1</v>
      </c>
    </row>
    <row r="225" spans="1:17" x14ac:dyDescent="0.35">
      <c r="A225">
        <v>2017</v>
      </c>
      <c r="B225">
        <v>9</v>
      </c>
      <c r="C225">
        <v>15</v>
      </c>
      <c r="D225">
        <v>21</v>
      </c>
      <c r="E225">
        <v>32</v>
      </c>
      <c r="F225" s="16" t="s">
        <v>65</v>
      </c>
      <c r="G225" s="10">
        <v>42993</v>
      </c>
      <c r="H225" s="11">
        <v>0.89765046296296302</v>
      </c>
      <c r="I225" s="10">
        <v>42993</v>
      </c>
      <c r="J225">
        <v>6.3400001525878897</v>
      </c>
      <c r="K225">
        <v>10.5200004577637</v>
      </c>
      <c r="L225" s="11">
        <v>0.7583333333333333</v>
      </c>
      <c r="M225" s="12">
        <f>MOD(Tableau1[[#This Row],[Temps]]-Tableau1[[#This Row],[Heure coucher]],1)</f>
        <v>0.13931712962962972</v>
      </c>
      <c r="N225" s="11">
        <v>0.23472222222222219</v>
      </c>
      <c r="O225" s="12">
        <f>1-Tableau1[[#This Row],[Temps]]+Tableau1[[#This Row],[Heure lever]]</f>
        <v>0.33707175925925914</v>
      </c>
      <c r="P22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0.37222222222222218</v>
      </c>
      <c r="Q225" s="11" t="b">
        <f>IFERROR(Tableau1[[#This Row],[temps avant lever]]&gt;=Tableau1[[#This Row],[temps critère lever en fonction de l''heure de coucher]],0)</f>
        <v>0</v>
      </c>
    </row>
    <row r="226" spans="1:17" x14ac:dyDescent="0.35">
      <c r="A226">
        <v>2017</v>
      </c>
      <c r="B226">
        <v>9</v>
      </c>
      <c r="C226">
        <v>16</v>
      </c>
      <c r="D226">
        <v>1</v>
      </c>
      <c r="E226">
        <v>43</v>
      </c>
      <c r="F226" s="16" t="s">
        <v>56</v>
      </c>
      <c r="G226" s="10">
        <v>42994</v>
      </c>
      <c r="H226" s="11">
        <v>7.1678240740740737E-2</v>
      </c>
      <c r="I226" s="10">
        <v>42993</v>
      </c>
      <c r="J226">
        <v>5.1300001144409197</v>
      </c>
      <c r="K226">
        <v>7.9000000953674299</v>
      </c>
      <c r="L226" s="11">
        <v>0.7583333333333333</v>
      </c>
      <c r="M226" s="12">
        <f>MOD(Tableau1[[#This Row],[Temps]]-Tableau1[[#This Row],[Heure coucher]],1)</f>
        <v>0.31334490740740739</v>
      </c>
      <c r="N226" s="11">
        <v>0.23472222222222219</v>
      </c>
      <c r="O226" s="12">
        <f>1-Tableau1[[#This Row],[Temps]]+Tableau1[[#This Row],[Heure lever]]</f>
        <v>1.1630439814814815</v>
      </c>
      <c r="P22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0.37222222222222218</v>
      </c>
      <c r="Q226" s="11" t="b">
        <f>IFERROR(Tableau1[[#This Row],[temps avant lever]]&gt;=Tableau1[[#This Row],[temps critère lever en fonction de l''heure de coucher]],0)</f>
        <v>1</v>
      </c>
    </row>
    <row r="227" spans="1:17" x14ac:dyDescent="0.35">
      <c r="A227">
        <v>2017</v>
      </c>
      <c r="B227">
        <v>9</v>
      </c>
      <c r="C227">
        <v>16</v>
      </c>
      <c r="D227">
        <v>21</v>
      </c>
      <c r="E227">
        <v>13</v>
      </c>
      <c r="F227" s="16" t="s">
        <v>23</v>
      </c>
      <c r="G227" s="10">
        <v>42994</v>
      </c>
      <c r="H227" s="11">
        <v>0.88462962962962965</v>
      </c>
      <c r="I227" s="10">
        <v>42994</v>
      </c>
      <c r="J227">
        <v>6.4800000190734899</v>
      </c>
      <c r="K227">
        <v>9.9300003051757795</v>
      </c>
      <c r="L227" s="11">
        <v>0.75694444444444453</v>
      </c>
      <c r="M227" s="12">
        <f>MOD(Tableau1[[#This Row],[Temps]]-Tableau1[[#This Row],[Heure coucher]],1)</f>
        <v>0.12768518518518512</v>
      </c>
      <c r="N227" s="11">
        <v>0.23541666666666669</v>
      </c>
      <c r="O227" s="12">
        <f>1-Tableau1[[#This Row],[Temps]]+Tableau1[[#This Row],[Heure lever]]</f>
        <v>0.35078703703703706</v>
      </c>
      <c r="P22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0.3743055555555555</v>
      </c>
      <c r="Q227" s="11" t="b">
        <f>IFERROR(Tableau1[[#This Row],[temps avant lever]]&gt;=Tableau1[[#This Row],[temps critère lever en fonction de l''heure de coucher]],0)</f>
        <v>0</v>
      </c>
    </row>
    <row r="228" spans="1:17" x14ac:dyDescent="0.35">
      <c r="A228">
        <v>2017</v>
      </c>
      <c r="B228">
        <v>9</v>
      </c>
      <c r="C228">
        <v>17</v>
      </c>
      <c r="D228">
        <v>19</v>
      </c>
      <c r="E228">
        <v>21</v>
      </c>
      <c r="F228" s="16" t="s">
        <v>61</v>
      </c>
      <c r="G228" s="10">
        <v>42995</v>
      </c>
      <c r="H228" s="11">
        <v>0.8067939814814814</v>
      </c>
      <c r="I228" s="10">
        <v>42995</v>
      </c>
      <c r="J228">
        <v>4.6500000953674299</v>
      </c>
      <c r="K228">
        <v>11.210000038146999</v>
      </c>
      <c r="L228" s="11">
        <v>0.75555555555555554</v>
      </c>
      <c r="M228" s="12">
        <f>MOD(Tableau1[[#This Row],[Temps]]-Tableau1[[#This Row],[Heure coucher]],1)</f>
        <v>5.1238425925925868E-2</v>
      </c>
      <c r="N228" s="11">
        <v>0.23611111111111113</v>
      </c>
      <c r="O228" s="12">
        <f>1-Tableau1[[#This Row],[Temps]]+Tableau1[[#This Row],[Heure lever]]</f>
        <v>0.42931712962962976</v>
      </c>
      <c r="P22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0.37638888888888894</v>
      </c>
      <c r="Q228" s="11" t="b">
        <f>IFERROR(Tableau1[[#This Row],[temps avant lever]]&gt;=Tableau1[[#This Row],[temps critère lever en fonction de l''heure de coucher]],0)</f>
        <v>1</v>
      </c>
    </row>
    <row r="229" spans="1:17" x14ac:dyDescent="0.35">
      <c r="A229">
        <v>2017</v>
      </c>
      <c r="B229">
        <v>9</v>
      </c>
      <c r="C229">
        <v>17</v>
      </c>
      <c r="D229">
        <v>19</v>
      </c>
      <c r="E229">
        <v>51</v>
      </c>
      <c r="F229" s="16" t="s">
        <v>74</v>
      </c>
      <c r="G229" s="10">
        <v>42995</v>
      </c>
      <c r="H229" s="11">
        <v>0.82738425925925929</v>
      </c>
      <c r="I229" s="10">
        <v>42995</v>
      </c>
      <c r="J229">
        <v>5.1799998283386204</v>
      </c>
      <c r="K229">
        <v>10.789999961853001</v>
      </c>
      <c r="L229" s="11">
        <v>0.75555555555555554</v>
      </c>
      <c r="M229" s="12">
        <f>MOD(Tableau1[[#This Row],[Temps]]-Tableau1[[#This Row],[Heure coucher]],1)</f>
        <v>7.1828703703703756E-2</v>
      </c>
      <c r="N229" s="11">
        <v>0.23611111111111113</v>
      </c>
      <c r="O229" s="12">
        <f>1-Tableau1[[#This Row],[Temps]]+Tableau1[[#This Row],[Heure lever]]</f>
        <v>0.40872685185185187</v>
      </c>
      <c r="P22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0.37638888888888894</v>
      </c>
      <c r="Q229" s="11" t="b">
        <f>IFERROR(Tableau1[[#This Row],[temps avant lever]]&gt;=Tableau1[[#This Row],[temps critère lever en fonction de l''heure de coucher]],0)</f>
        <v>1</v>
      </c>
    </row>
    <row r="230" spans="1:17" x14ac:dyDescent="0.35">
      <c r="A230">
        <v>2017</v>
      </c>
      <c r="B230">
        <v>9</v>
      </c>
      <c r="C230">
        <v>17</v>
      </c>
      <c r="D230">
        <v>20</v>
      </c>
      <c r="E230">
        <v>31</v>
      </c>
      <c r="F230" s="16" t="s">
        <v>67</v>
      </c>
      <c r="G230" s="10">
        <v>42995</v>
      </c>
      <c r="H230" s="11">
        <v>0.85545138888888894</v>
      </c>
      <c r="I230" s="10">
        <v>42995</v>
      </c>
      <c r="J230">
        <v>5</v>
      </c>
      <c r="K230">
        <v>10.710000038146999</v>
      </c>
      <c r="L230" s="11">
        <v>0.75555555555555554</v>
      </c>
      <c r="M230" s="12">
        <f>MOD(Tableau1[[#This Row],[Temps]]-Tableau1[[#This Row],[Heure coucher]],1)</f>
        <v>9.9895833333333406E-2</v>
      </c>
      <c r="N230" s="11">
        <v>0.23611111111111113</v>
      </c>
      <c r="O230" s="12">
        <f>1-Tableau1[[#This Row],[Temps]]+Tableau1[[#This Row],[Heure lever]]</f>
        <v>0.38065972222222222</v>
      </c>
      <c r="P23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0.37638888888888894</v>
      </c>
      <c r="Q230" s="11" t="b">
        <f>IFERROR(Tableau1[[#This Row],[temps avant lever]]&gt;=Tableau1[[#This Row],[temps critère lever en fonction de l''heure de coucher]],0)</f>
        <v>1</v>
      </c>
    </row>
    <row r="231" spans="1:17" x14ac:dyDescent="0.35">
      <c r="A231">
        <v>2017</v>
      </c>
      <c r="B231">
        <v>9</v>
      </c>
      <c r="C231">
        <v>17</v>
      </c>
      <c r="D231">
        <v>21</v>
      </c>
      <c r="E231">
        <v>43</v>
      </c>
      <c r="F231" s="16" t="s">
        <v>69</v>
      </c>
      <c r="G231" s="10">
        <v>42995</v>
      </c>
      <c r="H231" s="11">
        <v>0.9054861111111111</v>
      </c>
      <c r="I231" s="10">
        <v>42995</v>
      </c>
      <c r="J231">
        <v>4.6999998092651403</v>
      </c>
      <c r="K231">
        <v>9.6300001144409197</v>
      </c>
      <c r="L231" s="11">
        <v>0.75555555555555554</v>
      </c>
      <c r="M231" s="12">
        <f>MOD(Tableau1[[#This Row],[Temps]]-Tableau1[[#This Row],[Heure coucher]],1)</f>
        <v>0.14993055555555557</v>
      </c>
      <c r="N231" s="11">
        <v>0.23611111111111113</v>
      </c>
      <c r="O231" s="12">
        <f>1-Tableau1[[#This Row],[Temps]]+Tableau1[[#This Row],[Heure lever]]</f>
        <v>0.33062500000000006</v>
      </c>
      <c r="P23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0.37638888888888894</v>
      </c>
      <c r="Q231" s="11" t="b">
        <f>IFERROR(Tableau1[[#This Row],[temps avant lever]]&gt;=Tableau1[[#This Row],[temps critère lever en fonction de l''heure de coucher]],0)</f>
        <v>0</v>
      </c>
    </row>
    <row r="232" spans="1:17" x14ac:dyDescent="0.35">
      <c r="A232">
        <v>2017</v>
      </c>
      <c r="B232">
        <v>9</v>
      </c>
      <c r="C232">
        <v>17</v>
      </c>
      <c r="D232">
        <v>23</v>
      </c>
      <c r="E232">
        <v>11</v>
      </c>
      <c r="F232" s="16" t="s">
        <v>61</v>
      </c>
      <c r="G232" s="10">
        <v>42995</v>
      </c>
      <c r="H232" s="11">
        <v>0.96651620370370372</v>
      </c>
      <c r="I232" s="10">
        <v>42995</v>
      </c>
      <c r="J232">
        <v>3.3499999046325701</v>
      </c>
      <c r="K232">
        <v>8.9499998092651403</v>
      </c>
      <c r="L232" s="11">
        <v>0.75555555555555554</v>
      </c>
      <c r="M232" s="12">
        <f>MOD(Tableau1[[#This Row],[Temps]]-Tableau1[[#This Row],[Heure coucher]],1)</f>
        <v>0.21096064814814819</v>
      </c>
      <c r="N232" s="11">
        <v>0.23611111111111113</v>
      </c>
      <c r="O232" s="12">
        <f>1-Tableau1[[#This Row],[Temps]]+Tableau1[[#This Row],[Heure lever]]</f>
        <v>0.26959490740740744</v>
      </c>
      <c r="P23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0.37638888888888894</v>
      </c>
      <c r="Q232" s="11" t="b">
        <f>IFERROR(Tableau1[[#This Row],[temps avant lever]]&gt;=Tableau1[[#This Row],[temps critère lever en fonction de l''heure de coucher]],0)</f>
        <v>0</v>
      </c>
    </row>
    <row r="233" spans="1:17" x14ac:dyDescent="0.35">
      <c r="A233">
        <v>2017</v>
      </c>
      <c r="B233">
        <v>9</v>
      </c>
      <c r="C233">
        <v>18</v>
      </c>
      <c r="D233">
        <v>18</v>
      </c>
      <c r="E233">
        <v>26</v>
      </c>
      <c r="F233" s="16" t="s">
        <v>38</v>
      </c>
      <c r="G233" s="10">
        <v>42996</v>
      </c>
      <c r="H233" s="11">
        <v>0.76853009259259253</v>
      </c>
      <c r="I233" s="10">
        <v>42996</v>
      </c>
      <c r="J233">
        <v>5.3099999427795401</v>
      </c>
      <c r="K233">
        <v>14.4799995422363</v>
      </c>
      <c r="L233" s="11">
        <v>0.75486111111111109</v>
      </c>
      <c r="M233" s="12">
        <f>MOD(Tableau1[[#This Row],[Temps]]-Tableau1[[#This Row],[Heure coucher]],1)</f>
        <v>1.3668981481481435E-2</v>
      </c>
      <c r="N233" s="11">
        <v>0.23750000000000002</v>
      </c>
      <c r="O233" s="12">
        <f>1-Tableau1[[#This Row],[Temps]]+Tableau1[[#This Row],[Heure lever]]</f>
        <v>0.46896990740740752</v>
      </c>
      <c r="P23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0.37847222222222227</v>
      </c>
      <c r="Q233" s="11" t="b">
        <f>IFERROR(Tableau1[[#This Row],[temps avant lever]]&gt;=Tableau1[[#This Row],[temps critère lever en fonction de l''heure de coucher]],0)</f>
        <v>1</v>
      </c>
    </row>
    <row r="234" spans="1:17" x14ac:dyDescent="0.35">
      <c r="A234">
        <v>2017</v>
      </c>
      <c r="B234">
        <v>9</v>
      </c>
      <c r="C234">
        <v>18</v>
      </c>
      <c r="D234">
        <v>19</v>
      </c>
      <c r="E234">
        <v>1</v>
      </c>
      <c r="F234" s="16" t="s">
        <v>65</v>
      </c>
      <c r="G234" s="10">
        <v>42996</v>
      </c>
      <c r="H234" s="11">
        <v>0.79278935185185195</v>
      </c>
      <c r="I234" s="10">
        <v>42996</v>
      </c>
      <c r="J234">
        <v>4.8699998855590803</v>
      </c>
      <c r="K234">
        <v>13.9799995422363</v>
      </c>
      <c r="L234" s="11">
        <v>0.75486111111111109</v>
      </c>
      <c r="M234" s="12">
        <f>MOD(Tableau1[[#This Row],[Temps]]-Tableau1[[#This Row],[Heure coucher]],1)</f>
        <v>3.7928240740740859E-2</v>
      </c>
      <c r="N234" s="11">
        <v>0.23750000000000002</v>
      </c>
      <c r="O234" s="12">
        <f>1-Tableau1[[#This Row],[Temps]]+Tableau1[[#This Row],[Heure lever]]</f>
        <v>0.44471064814814809</v>
      </c>
      <c r="P23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0.37847222222222227</v>
      </c>
      <c r="Q234" s="11" t="b">
        <f>IFERROR(Tableau1[[#This Row],[temps avant lever]]&gt;=Tableau1[[#This Row],[temps critère lever en fonction de l''heure de coucher]],0)</f>
        <v>1</v>
      </c>
    </row>
    <row r="235" spans="1:17" x14ac:dyDescent="0.35">
      <c r="A235">
        <v>2017</v>
      </c>
      <c r="B235">
        <v>9</v>
      </c>
      <c r="C235">
        <v>19</v>
      </c>
      <c r="D235">
        <v>18</v>
      </c>
      <c r="E235">
        <v>49</v>
      </c>
      <c r="F235" s="16" t="s">
        <v>47</v>
      </c>
      <c r="G235" s="10">
        <v>42997</v>
      </c>
      <c r="H235" s="11">
        <v>0.78429398148148144</v>
      </c>
      <c r="I235" s="10">
        <v>42997</v>
      </c>
      <c r="J235">
        <v>3.2699999809265101</v>
      </c>
      <c r="K235">
        <v>14.829999923706101</v>
      </c>
      <c r="L235" s="11">
        <v>0.75347222222222221</v>
      </c>
      <c r="M235" s="12">
        <f>MOD(Tableau1[[#This Row],[Temps]]-Tableau1[[#This Row],[Heure coucher]],1)</f>
        <v>3.0821759259259229E-2</v>
      </c>
      <c r="N235" s="11">
        <v>0.23819444444444446</v>
      </c>
      <c r="O235" s="12">
        <f>1-Tableau1[[#This Row],[Temps]]+Tableau1[[#This Row],[Heure lever]]</f>
        <v>0.45390046296296305</v>
      </c>
      <c r="P23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35" s="11" t="b">
        <f>IFERROR(Tableau1[[#This Row],[temps avant lever]]&gt;=Tableau1[[#This Row],[temps critère lever en fonction de l''heure de coucher]],0)</f>
        <v>1</v>
      </c>
    </row>
    <row r="236" spans="1:17" x14ac:dyDescent="0.35">
      <c r="A236">
        <v>2017</v>
      </c>
      <c r="B236">
        <v>9</v>
      </c>
      <c r="C236">
        <v>19</v>
      </c>
      <c r="D236">
        <v>19</v>
      </c>
      <c r="E236">
        <v>2</v>
      </c>
      <c r="F236" s="16" t="s">
        <v>80</v>
      </c>
      <c r="G236" s="10">
        <v>42997</v>
      </c>
      <c r="H236" s="11">
        <v>0.79336805555555545</v>
      </c>
      <c r="I236" s="10">
        <v>42997</v>
      </c>
      <c r="J236">
        <v>2.5299999713897701</v>
      </c>
      <c r="K236">
        <v>15.0100002288818</v>
      </c>
      <c r="L236" s="11">
        <v>0.75347222222222221</v>
      </c>
      <c r="M236" s="12">
        <f>MOD(Tableau1[[#This Row],[Temps]]-Tableau1[[#This Row],[Heure coucher]],1)</f>
        <v>3.9895833333333242E-2</v>
      </c>
      <c r="N236" s="11">
        <v>0.23819444444444446</v>
      </c>
      <c r="O236" s="12">
        <f>1-Tableau1[[#This Row],[Temps]]+Tableau1[[#This Row],[Heure lever]]</f>
        <v>0.44482638888888903</v>
      </c>
      <c r="P23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36" s="11" t="b">
        <f>IFERROR(Tableau1[[#This Row],[temps avant lever]]&gt;=Tableau1[[#This Row],[temps critère lever en fonction de l''heure de coucher]],0)</f>
        <v>1</v>
      </c>
    </row>
    <row r="237" spans="1:17" x14ac:dyDescent="0.35">
      <c r="A237">
        <v>2017</v>
      </c>
      <c r="B237">
        <v>9</v>
      </c>
      <c r="C237">
        <v>19</v>
      </c>
      <c r="D237">
        <v>19</v>
      </c>
      <c r="E237">
        <v>2</v>
      </c>
      <c r="F237" s="16" t="s">
        <v>46</v>
      </c>
      <c r="G237" s="10">
        <v>42997</v>
      </c>
      <c r="H237" s="11">
        <v>0.79344907407407417</v>
      </c>
      <c r="I237" s="10">
        <v>42997</v>
      </c>
      <c r="J237">
        <v>2.5299999713897701</v>
      </c>
      <c r="K237">
        <v>15.0100002288818</v>
      </c>
      <c r="L237" s="11">
        <v>0.75347222222222221</v>
      </c>
      <c r="M237" s="12">
        <f>MOD(Tableau1[[#This Row],[Temps]]-Tableau1[[#This Row],[Heure coucher]],1)</f>
        <v>3.9976851851851958E-2</v>
      </c>
      <c r="N237" s="11">
        <v>0.23819444444444446</v>
      </c>
      <c r="O237" s="12">
        <f>1-Tableau1[[#This Row],[Temps]]+Tableau1[[#This Row],[Heure lever]]</f>
        <v>0.44474537037037032</v>
      </c>
      <c r="P23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37" s="11" t="b">
        <f>IFERROR(Tableau1[[#This Row],[temps avant lever]]&gt;=Tableau1[[#This Row],[temps critère lever en fonction de l''heure de coucher]],0)</f>
        <v>1</v>
      </c>
    </row>
    <row r="238" spans="1:17" x14ac:dyDescent="0.35">
      <c r="A238">
        <v>2017</v>
      </c>
      <c r="B238">
        <v>9</v>
      </c>
      <c r="C238">
        <v>19</v>
      </c>
      <c r="D238">
        <v>19</v>
      </c>
      <c r="E238">
        <v>2</v>
      </c>
      <c r="F238" s="16" t="s">
        <v>38</v>
      </c>
      <c r="G238" s="10">
        <v>42997</v>
      </c>
      <c r="H238" s="11">
        <v>0.79353009259259266</v>
      </c>
      <c r="I238" s="10">
        <v>42997</v>
      </c>
      <c r="J238">
        <v>2.5299999713897701</v>
      </c>
      <c r="K238">
        <v>15.0100002288818</v>
      </c>
      <c r="L238" s="11">
        <v>0.75347222222222221</v>
      </c>
      <c r="M238" s="12">
        <f>MOD(Tableau1[[#This Row],[Temps]]-Tableau1[[#This Row],[Heure coucher]],1)</f>
        <v>4.0057870370370452E-2</v>
      </c>
      <c r="N238" s="11">
        <v>0.23819444444444446</v>
      </c>
      <c r="O238" s="12">
        <f>1-Tableau1[[#This Row],[Temps]]+Tableau1[[#This Row],[Heure lever]]</f>
        <v>0.44466435185185182</v>
      </c>
      <c r="P23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38" s="11" t="b">
        <f>IFERROR(Tableau1[[#This Row],[temps avant lever]]&gt;=Tableau1[[#This Row],[temps critère lever en fonction de l''heure de coucher]],0)</f>
        <v>1</v>
      </c>
    </row>
    <row r="239" spans="1:17" x14ac:dyDescent="0.35">
      <c r="A239">
        <v>2017</v>
      </c>
      <c r="B239">
        <v>9</v>
      </c>
      <c r="C239">
        <v>19</v>
      </c>
      <c r="D239">
        <v>19</v>
      </c>
      <c r="E239">
        <v>13</v>
      </c>
      <c r="F239" s="16" t="s">
        <v>38</v>
      </c>
      <c r="G239" s="10">
        <v>42997</v>
      </c>
      <c r="H239" s="11">
        <v>0.80116898148148152</v>
      </c>
      <c r="I239" s="10">
        <v>42997</v>
      </c>
      <c r="J239">
        <v>2.8299999237060498</v>
      </c>
      <c r="K239">
        <v>14.7200002670288</v>
      </c>
      <c r="L239" s="11">
        <v>0.75347222222222221</v>
      </c>
      <c r="M239" s="12">
        <f>MOD(Tableau1[[#This Row],[Temps]]-Tableau1[[#This Row],[Heure coucher]],1)</f>
        <v>4.7696759259259314E-2</v>
      </c>
      <c r="N239" s="11">
        <v>0.23819444444444446</v>
      </c>
      <c r="O239" s="12">
        <f>1-Tableau1[[#This Row],[Temps]]+Tableau1[[#This Row],[Heure lever]]</f>
        <v>0.43702546296296296</v>
      </c>
      <c r="P23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39" s="11" t="b">
        <f>IFERROR(Tableau1[[#This Row],[temps avant lever]]&gt;=Tableau1[[#This Row],[temps critère lever en fonction de l''heure de coucher]],0)</f>
        <v>1</v>
      </c>
    </row>
    <row r="240" spans="1:17" x14ac:dyDescent="0.35">
      <c r="A240">
        <v>2017</v>
      </c>
      <c r="B240">
        <v>9</v>
      </c>
      <c r="C240">
        <v>19</v>
      </c>
      <c r="D240">
        <v>19</v>
      </c>
      <c r="E240">
        <v>24</v>
      </c>
      <c r="F240" s="16" t="s">
        <v>78</v>
      </c>
      <c r="G240" s="10">
        <v>42997</v>
      </c>
      <c r="H240" s="11">
        <v>0.80883101851851846</v>
      </c>
      <c r="I240" s="10">
        <v>42997</v>
      </c>
      <c r="J240">
        <v>3.0799999237060498</v>
      </c>
      <c r="K240">
        <v>14.3800001144409</v>
      </c>
      <c r="L240" s="11">
        <v>0.75347222222222221</v>
      </c>
      <c r="M240" s="12">
        <f>MOD(Tableau1[[#This Row],[Temps]]-Tableau1[[#This Row],[Heure coucher]],1)</f>
        <v>5.5358796296296253E-2</v>
      </c>
      <c r="N240" s="11">
        <v>0.23819444444444446</v>
      </c>
      <c r="O240" s="12">
        <f>1-Tableau1[[#This Row],[Temps]]+Tableau1[[#This Row],[Heure lever]]</f>
        <v>0.42936342592592602</v>
      </c>
      <c r="P24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40" s="11" t="b">
        <f>IFERROR(Tableau1[[#This Row],[temps avant lever]]&gt;=Tableau1[[#This Row],[temps critère lever en fonction de l''heure de coucher]],0)</f>
        <v>1</v>
      </c>
    </row>
    <row r="241" spans="1:17" x14ac:dyDescent="0.35">
      <c r="A241">
        <v>2017</v>
      </c>
      <c r="B241">
        <v>9</v>
      </c>
      <c r="C241">
        <v>19</v>
      </c>
      <c r="D241">
        <v>19</v>
      </c>
      <c r="E241">
        <v>27</v>
      </c>
      <c r="F241" s="16" t="s">
        <v>56</v>
      </c>
      <c r="G241" s="10">
        <v>42997</v>
      </c>
      <c r="H241" s="11">
        <v>0.81056712962962962</v>
      </c>
      <c r="I241" s="10">
        <v>42997</v>
      </c>
      <c r="J241">
        <v>3.53999996185303</v>
      </c>
      <c r="K241">
        <v>14.3599996566772</v>
      </c>
      <c r="L241" s="11">
        <v>0.75347222222222221</v>
      </c>
      <c r="M241" s="12">
        <f>MOD(Tableau1[[#This Row],[Temps]]-Tableau1[[#This Row],[Heure coucher]],1)</f>
        <v>5.7094907407407414E-2</v>
      </c>
      <c r="N241" s="11">
        <v>0.23819444444444446</v>
      </c>
      <c r="O241" s="12">
        <f>1-Tableau1[[#This Row],[Temps]]+Tableau1[[#This Row],[Heure lever]]</f>
        <v>0.42762731481481486</v>
      </c>
      <c r="P24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41" s="11" t="b">
        <f>IFERROR(Tableau1[[#This Row],[temps avant lever]]&gt;=Tableau1[[#This Row],[temps critère lever en fonction de l''heure de coucher]],0)</f>
        <v>1</v>
      </c>
    </row>
    <row r="242" spans="1:17" x14ac:dyDescent="0.35">
      <c r="A242">
        <v>2017</v>
      </c>
      <c r="B242">
        <v>9</v>
      </c>
      <c r="C242">
        <v>19</v>
      </c>
      <c r="D242">
        <v>19</v>
      </c>
      <c r="E242">
        <v>35</v>
      </c>
      <c r="F242" s="16" t="s">
        <v>58</v>
      </c>
      <c r="G242" s="10">
        <v>42997</v>
      </c>
      <c r="H242" s="11">
        <v>0.8159953703703704</v>
      </c>
      <c r="I242" s="10">
        <v>42997</v>
      </c>
      <c r="J242">
        <v>3.8299999237060498</v>
      </c>
      <c r="K242">
        <v>14.5299997329712</v>
      </c>
      <c r="L242" s="11">
        <v>0.75347222222222221</v>
      </c>
      <c r="M242" s="12">
        <f>MOD(Tableau1[[#This Row],[Temps]]-Tableau1[[#This Row],[Heure coucher]],1)</f>
        <v>6.2523148148148189E-2</v>
      </c>
      <c r="N242" s="11">
        <v>0.23819444444444446</v>
      </c>
      <c r="O242" s="12">
        <f>1-Tableau1[[#This Row],[Temps]]+Tableau1[[#This Row],[Heure lever]]</f>
        <v>0.42219907407407409</v>
      </c>
      <c r="P24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42" s="11" t="b">
        <f>IFERROR(Tableau1[[#This Row],[temps avant lever]]&gt;=Tableau1[[#This Row],[temps critère lever en fonction de l''heure de coucher]],0)</f>
        <v>1</v>
      </c>
    </row>
    <row r="243" spans="1:17" x14ac:dyDescent="0.35">
      <c r="A243">
        <v>2017</v>
      </c>
      <c r="B243">
        <v>9</v>
      </c>
      <c r="C243">
        <v>19</v>
      </c>
      <c r="D243">
        <v>19</v>
      </c>
      <c r="E243">
        <v>41</v>
      </c>
      <c r="F243" s="16" t="s">
        <v>63</v>
      </c>
      <c r="G243" s="10">
        <v>42997</v>
      </c>
      <c r="H243" s="11">
        <v>0.82082175925925915</v>
      </c>
      <c r="I243" s="10">
        <v>42997</v>
      </c>
      <c r="J243">
        <v>3.8299999237060498</v>
      </c>
      <c r="K243">
        <v>14.5299997329712</v>
      </c>
      <c r="L243" s="11">
        <v>0.75347222222222221</v>
      </c>
      <c r="M243" s="12">
        <f>MOD(Tableau1[[#This Row],[Temps]]-Tableau1[[#This Row],[Heure coucher]],1)</f>
        <v>6.7349537037036944E-2</v>
      </c>
      <c r="N243" s="11">
        <v>0.23819444444444446</v>
      </c>
      <c r="O243" s="12">
        <f>1-Tableau1[[#This Row],[Temps]]+Tableau1[[#This Row],[Heure lever]]</f>
        <v>0.41737268518518533</v>
      </c>
      <c r="P24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43" s="11" t="b">
        <f>IFERROR(Tableau1[[#This Row],[temps avant lever]]&gt;=Tableau1[[#This Row],[temps critère lever en fonction de l''heure de coucher]],0)</f>
        <v>1</v>
      </c>
    </row>
    <row r="244" spans="1:17" x14ac:dyDescent="0.35">
      <c r="A244">
        <v>2017</v>
      </c>
      <c r="B244">
        <v>9</v>
      </c>
      <c r="C244">
        <v>19</v>
      </c>
      <c r="D244">
        <v>19</v>
      </c>
      <c r="E244">
        <v>43</v>
      </c>
      <c r="F244" s="16" t="s">
        <v>24</v>
      </c>
      <c r="G244" s="10">
        <v>42997</v>
      </c>
      <c r="H244" s="11">
        <v>0.82206018518518509</v>
      </c>
      <c r="I244" s="10">
        <v>42997</v>
      </c>
      <c r="J244">
        <v>3.8299999237060498</v>
      </c>
      <c r="K244">
        <v>14.5299997329712</v>
      </c>
      <c r="L244" s="11">
        <v>0.75347222222222221</v>
      </c>
      <c r="M244" s="12">
        <f>MOD(Tableau1[[#This Row],[Temps]]-Tableau1[[#This Row],[Heure coucher]],1)</f>
        <v>6.8587962962962878E-2</v>
      </c>
      <c r="N244" s="11">
        <v>0.23819444444444446</v>
      </c>
      <c r="O244" s="12">
        <f>1-Tableau1[[#This Row],[Temps]]+Tableau1[[#This Row],[Heure lever]]</f>
        <v>0.4161342592592594</v>
      </c>
      <c r="P24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44" s="11" t="b">
        <f>IFERROR(Tableau1[[#This Row],[temps avant lever]]&gt;=Tableau1[[#This Row],[temps critère lever en fonction de l''heure de coucher]],0)</f>
        <v>1</v>
      </c>
    </row>
    <row r="245" spans="1:17" x14ac:dyDescent="0.35">
      <c r="A245">
        <v>2017</v>
      </c>
      <c r="B245">
        <v>9</v>
      </c>
      <c r="C245">
        <v>19</v>
      </c>
      <c r="D245">
        <v>19</v>
      </c>
      <c r="E245">
        <v>44</v>
      </c>
      <c r="F245" s="16" t="s">
        <v>37</v>
      </c>
      <c r="G245" s="10">
        <v>42997</v>
      </c>
      <c r="H245" s="11">
        <v>0.82223379629629623</v>
      </c>
      <c r="I245" s="10">
        <v>42997</v>
      </c>
      <c r="J245">
        <v>3.8299999237060498</v>
      </c>
      <c r="K245">
        <v>14.5299997329712</v>
      </c>
      <c r="L245" s="11">
        <v>0.75347222222222221</v>
      </c>
      <c r="M245" s="12">
        <f>MOD(Tableau1[[#This Row],[Temps]]-Tableau1[[#This Row],[Heure coucher]],1)</f>
        <v>6.8761574074074017E-2</v>
      </c>
      <c r="N245" s="11">
        <v>0.23819444444444446</v>
      </c>
      <c r="O245" s="12">
        <f>1-Tableau1[[#This Row],[Temps]]+Tableau1[[#This Row],[Heure lever]]</f>
        <v>0.41596064814814826</v>
      </c>
      <c r="P24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45" s="11" t="b">
        <f>IFERROR(Tableau1[[#This Row],[temps avant lever]]&gt;=Tableau1[[#This Row],[temps critère lever en fonction de l''heure de coucher]],0)</f>
        <v>1</v>
      </c>
    </row>
    <row r="246" spans="1:17" x14ac:dyDescent="0.35">
      <c r="A246">
        <v>2017</v>
      </c>
      <c r="B246">
        <v>9</v>
      </c>
      <c r="C246">
        <v>19</v>
      </c>
      <c r="D246">
        <v>19</v>
      </c>
      <c r="E246">
        <v>44</v>
      </c>
      <c r="F246" s="16" t="s">
        <v>36</v>
      </c>
      <c r="G246" s="10">
        <v>42997</v>
      </c>
      <c r="H246" s="11">
        <v>0.82231481481481483</v>
      </c>
      <c r="I246" s="10">
        <v>42997</v>
      </c>
      <c r="J246">
        <v>3.8299999237060498</v>
      </c>
      <c r="K246">
        <v>14.5299997329712</v>
      </c>
      <c r="L246" s="11">
        <v>0.75347222222222221</v>
      </c>
      <c r="M246" s="12">
        <f>MOD(Tableau1[[#This Row],[Temps]]-Tableau1[[#This Row],[Heure coucher]],1)</f>
        <v>6.8842592592592622E-2</v>
      </c>
      <c r="N246" s="11">
        <v>0.23819444444444446</v>
      </c>
      <c r="O246" s="12">
        <f>1-Tableau1[[#This Row],[Temps]]+Tableau1[[#This Row],[Heure lever]]</f>
        <v>0.41587962962962965</v>
      </c>
      <c r="P24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46" s="11" t="b">
        <f>IFERROR(Tableau1[[#This Row],[temps avant lever]]&gt;=Tableau1[[#This Row],[temps critère lever en fonction de l''heure de coucher]],0)</f>
        <v>1</v>
      </c>
    </row>
    <row r="247" spans="1:17" x14ac:dyDescent="0.35">
      <c r="A247">
        <v>2017</v>
      </c>
      <c r="B247">
        <v>9</v>
      </c>
      <c r="C247">
        <v>19</v>
      </c>
      <c r="D247">
        <v>19</v>
      </c>
      <c r="E247">
        <v>44</v>
      </c>
      <c r="F247" s="16" t="s">
        <v>23</v>
      </c>
      <c r="G247" s="10">
        <v>42997</v>
      </c>
      <c r="H247" s="11">
        <v>0.8228240740740741</v>
      </c>
      <c r="I247" s="10">
        <v>42997</v>
      </c>
      <c r="J247">
        <v>3.8299999237060498</v>
      </c>
      <c r="K247">
        <v>14.5299997329712</v>
      </c>
      <c r="L247" s="11">
        <v>0.75347222222222221</v>
      </c>
      <c r="M247" s="12">
        <f>MOD(Tableau1[[#This Row],[Temps]]-Tableau1[[#This Row],[Heure coucher]],1)</f>
        <v>6.9351851851851887E-2</v>
      </c>
      <c r="N247" s="11">
        <v>0.23819444444444446</v>
      </c>
      <c r="O247" s="12">
        <f>1-Tableau1[[#This Row],[Temps]]+Tableau1[[#This Row],[Heure lever]]</f>
        <v>0.41537037037037039</v>
      </c>
      <c r="P24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47" s="11" t="b">
        <f>IFERROR(Tableau1[[#This Row],[temps avant lever]]&gt;=Tableau1[[#This Row],[temps critère lever en fonction de l''heure de coucher]],0)</f>
        <v>1</v>
      </c>
    </row>
    <row r="248" spans="1:17" x14ac:dyDescent="0.35">
      <c r="A248">
        <v>2017</v>
      </c>
      <c r="B248">
        <v>9</v>
      </c>
      <c r="C248">
        <v>19</v>
      </c>
      <c r="D248">
        <v>19</v>
      </c>
      <c r="E248">
        <v>45</v>
      </c>
      <c r="F248" s="16" t="s">
        <v>39</v>
      </c>
      <c r="G248" s="10">
        <v>42997</v>
      </c>
      <c r="H248" s="11">
        <v>0.82349537037037035</v>
      </c>
      <c r="I248" s="10">
        <v>42997</v>
      </c>
      <c r="J248">
        <v>3.8299999237060498</v>
      </c>
      <c r="K248">
        <v>14.5299997329712</v>
      </c>
      <c r="L248" s="11">
        <v>0.75347222222222221</v>
      </c>
      <c r="M248" s="12">
        <f>MOD(Tableau1[[#This Row],[Temps]]-Tableau1[[#This Row],[Heure coucher]],1)</f>
        <v>7.002314814814814E-2</v>
      </c>
      <c r="N248" s="11">
        <v>0.23819444444444446</v>
      </c>
      <c r="O248" s="12">
        <f>1-Tableau1[[#This Row],[Temps]]+Tableau1[[#This Row],[Heure lever]]</f>
        <v>0.41469907407407414</v>
      </c>
      <c r="P24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48" s="11" t="b">
        <f>IFERROR(Tableau1[[#This Row],[temps avant lever]]&gt;=Tableau1[[#This Row],[temps critère lever en fonction de l''heure de coucher]],0)</f>
        <v>1</v>
      </c>
    </row>
    <row r="249" spans="1:17" x14ac:dyDescent="0.35">
      <c r="A249">
        <v>2017</v>
      </c>
      <c r="B249">
        <v>9</v>
      </c>
      <c r="C249">
        <v>19</v>
      </c>
      <c r="D249">
        <v>19</v>
      </c>
      <c r="E249">
        <v>46</v>
      </c>
      <c r="F249" s="16" t="s">
        <v>59</v>
      </c>
      <c r="G249" s="10">
        <v>42997</v>
      </c>
      <c r="H249" s="11">
        <v>0.8237268518518519</v>
      </c>
      <c r="I249" s="10">
        <v>42997</v>
      </c>
      <c r="J249">
        <v>3.4700000286102299</v>
      </c>
      <c r="K249">
        <v>14.310000419616699</v>
      </c>
      <c r="L249" s="11">
        <v>0.75347222222222221</v>
      </c>
      <c r="M249" s="12">
        <f>MOD(Tableau1[[#This Row],[Temps]]-Tableau1[[#This Row],[Heure coucher]],1)</f>
        <v>7.0254629629629695E-2</v>
      </c>
      <c r="N249" s="11">
        <v>0.23819444444444446</v>
      </c>
      <c r="O249" s="12">
        <f>1-Tableau1[[#This Row],[Temps]]+Tableau1[[#This Row],[Heure lever]]</f>
        <v>0.41446759259259258</v>
      </c>
      <c r="P24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49" s="11" t="b">
        <f>IFERROR(Tableau1[[#This Row],[temps avant lever]]&gt;=Tableau1[[#This Row],[temps critère lever en fonction de l''heure de coucher]],0)</f>
        <v>1</v>
      </c>
    </row>
    <row r="250" spans="1:17" x14ac:dyDescent="0.35">
      <c r="A250">
        <v>2017</v>
      </c>
      <c r="B250">
        <v>9</v>
      </c>
      <c r="C250">
        <v>19</v>
      </c>
      <c r="D250">
        <v>19</v>
      </c>
      <c r="E250">
        <v>46</v>
      </c>
      <c r="F250" s="16" t="s">
        <v>22</v>
      </c>
      <c r="G250" s="10">
        <v>42997</v>
      </c>
      <c r="H250" s="11">
        <v>0.82383101851851848</v>
      </c>
      <c r="I250" s="10">
        <v>42997</v>
      </c>
      <c r="J250">
        <v>3.4700000286102299</v>
      </c>
      <c r="K250">
        <v>14.310000419616699</v>
      </c>
      <c r="L250" s="11">
        <v>0.75347222222222221</v>
      </c>
      <c r="M250" s="12">
        <f>MOD(Tableau1[[#This Row],[Temps]]-Tableau1[[#This Row],[Heure coucher]],1)</f>
        <v>7.0358796296296267E-2</v>
      </c>
      <c r="N250" s="11">
        <v>0.23819444444444446</v>
      </c>
      <c r="O250" s="12">
        <f>1-Tableau1[[#This Row],[Temps]]+Tableau1[[#This Row],[Heure lever]]</f>
        <v>0.41436342592592601</v>
      </c>
      <c r="P25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50" s="11" t="b">
        <f>IFERROR(Tableau1[[#This Row],[temps avant lever]]&gt;=Tableau1[[#This Row],[temps critère lever en fonction de l''heure de coucher]],0)</f>
        <v>1</v>
      </c>
    </row>
    <row r="251" spans="1:17" x14ac:dyDescent="0.35">
      <c r="A251">
        <v>2017</v>
      </c>
      <c r="B251">
        <v>9</v>
      </c>
      <c r="C251">
        <v>19</v>
      </c>
      <c r="D251">
        <v>19</v>
      </c>
      <c r="E251">
        <v>46</v>
      </c>
      <c r="F251" s="16" t="s">
        <v>33</v>
      </c>
      <c r="G251" s="10">
        <v>42997</v>
      </c>
      <c r="H251" s="11">
        <v>0.82417824074074064</v>
      </c>
      <c r="I251" s="10">
        <v>42997</v>
      </c>
      <c r="J251">
        <v>3.4700000286102299</v>
      </c>
      <c r="K251">
        <v>14.310000419616699</v>
      </c>
      <c r="L251" s="11">
        <v>0.75347222222222221</v>
      </c>
      <c r="M251" s="12">
        <f>MOD(Tableau1[[#This Row],[Temps]]-Tableau1[[#This Row],[Heure coucher]],1)</f>
        <v>7.0706018518518432E-2</v>
      </c>
      <c r="N251" s="11">
        <v>0.23819444444444446</v>
      </c>
      <c r="O251" s="12">
        <f>1-Tableau1[[#This Row],[Temps]]+Tableau1[[#This Row],[Heure lever]]</f>
        <v>0.41401620370370384</v>
      </c>
      <c r="P25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51" s="11" t="b">
        <f>IFERROR(Tableau1[[#This Row],[temps avant lever]]&gt;=Tableau1[[#This Row],[temps critère lever en fonction de l''heure de coucher]],0)</f>
        <v>1</v>
      </c>
    </row>
    <row r="252" spans="1:17" x14ac:dyDescent="0.35">
      <c r="A252">
        <v>2017</v>
      </c>
      <c r="B252">
        <v>9</v>
      </c>
      <c r="C252">
        <v>19</v>
      </c>
      <c r="D252">
        <v>19</v>
      </c>
      <c r="E252">
        <v>47</v>
      </c>
      <c r="F252" s="16" t="s">
        <v>72</v>
      </c>
      <c r="G252" s="10">
        <v>42997</v>
      </c>
      <c r="H252" s="11">
        <v>0.82474537037037043</v>
      </c>
      <c r="I252" s="10">
        <v>42997</v>
      </c>
      <c r="J252">
        <v>3.4700000286102299</v>
      </c>
      <c r="K252">
        <v>14.310000419616699</v>
      </c>
      <c r="L252" s="11">
        <v>0.75347222222222221</v>
      </c>
      <c r="M252" s="12">
        <f>MOD(Tableau1[[#This Row],[Temps]]-Tableau1[[#This Row],[Heure coucher]],1)</f>
        <v>7.1273148148148224E-2</v>
      </c>
      <c r="N252" s="11">
        <v>0.23819444444444446</v>
      </c>
      <c r="O252" s="12">
        <f>1-Tableau1[[#This Row],[Temps]]+Tableau1[[#This Row],[Heure lever]]</f>
        <v>0.41344907407407405</v>
      </c>
      <c r="P25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52" s="11" t="b">
        <f>IFERROR(Tableau1[[#This Row],[temps avant lever]]&gt;=Tableau1[[#This Row],[temps critère lever en fonction de l''heure de coucher]],0)</f>
        <v>1</v>
      </c>
    </row>
    <row r="253" spans="1:17" x14ac:dyDescent="0.35">
      <c r="A253">
        <v>2017</v>
      </c>
      <c r="B253">
        <v>9</v>
      </c>
      <c r="C253">
        <v>19</v>
      </c>
      <c r="D253">
        <v>19</v>
      </c>
      <c r="E253">
        <v>52</v>
      </c>
      <c r="F253" s="16" t="s">
        <v>55</v>
      </c>
      <c r="G253" s="10">
        <v>42997</v>
      </c>
      <c r="H253" s="11">
        <v>0.82818287037037042</v>
      </c>
      <c r="I253" s="10">
        <v>42997</v>
      </c>
      <c r="J253">
        <v>3.4700000286102299</v>
      </c>
      <c r="K253">
        <v>14.310000419616699</v>
      </c>
      <c r="L253" s="11">
        <v>0.75347222222222221</v>
      </c>
      <c r="M253" s="12">
        <f>MOD(Tableau1[[#This Row],[Temps]]-Tableau1[[#This Row],[Heure coucher]],1)</f>
        <v>7.4710648148148207E-2</v>
      </c>
      <c r="N253" s="11">
        <v>0.23819444444444446</v>
      </c>
      <c r="O253" s="12">
        <f>1-Tableau1[[#This Row],[Temps]]+Tableau1[[#This Row],[Heure lever]]</f>
        <v>0.41001157407407407</v>
      </c>
      <c r="P25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53" s="11" t="b">
        <f>IFERROR(Tableau1[[#This Row],[temps avant lever]]&gt;=Tableau1[[#This Row],[temps critère lever en fonction de l''heure de coucher]],0)</f>
        <v>1</v>
      </c>
    </row>
    <row r="254" spans="1:17" x14ac:dyDescent="0.35">
      <c r="A254">
        <v>2017</v>
      </c>
      <c r="B254">
        <v>9</v>
      </c>
      <c r="C254">
        <v>19</v>
      </c>
      <c r="D254">
        <v>19</v>
      </c>
      <c r="E254">
        <v>57</v>
      </c>
      <c r="F254" s="16" t="s">
        <v>31</v>
      </c>
      <c r="G254" s="10">
        <v>42997</v>
      </c>
      <c r="H254" s="11">
        <v>0.83138888888888884</v>
      </c>
      <c r="I254" s="10">
        <v>42997</v>
      </c>
      <c r="J254">
        <v>3.1600000858306898</v>
      </c>
      <c r="K254">
        <v>13.8500003814697</v>
      </c>
      <c r="L254" s="11">
        <v>0.75347222222222221</v>
      </c>
      <c r="M254" s="12">
        <f>MOD(Tableau1[[#This Row],[Temps]]-Tableau1[[#This Row],[Heure coucher]],1)</f>
        <v>7.7916666666666634E-2</v>
      </c>
      <c r="N254" s="11">
        <v>0.23819444444444446</v>
      </c>
      <c r="O254" s="12">
        <f>1-Tableau1[[#This Row],[Temps]]+Tableau1[[#This Row],[Heure lever]]</f>
        <v>0.40680555555555564</v>
      </c>
      <c r="P25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54" s="11" t="b">
        <f>IFERROR(Tableau1[[#This Row],[temps avant lever]]&gt;=Tableau1[[#This Row],[temps critère lever en fonction de l''heure de coucher]],0)</f>
        <v>1</v>
      </c>
    </row>
    <row r="255" spans="1:17" x14ac:dyDescent="0.35">
      <c r="A255">
        <v>2017</v>
      </c>
      <c r="B255">
        <v>9</v>
      </c>
      <c r="C255">
        <v>19</v>
      </c>
      <c r="D255">
        <v>20</v>
      </c>
      <c r="E255">
        <v>1</v>
      </c>
      <c r="F255" s="16" t="s">
        <v>28</v>
      </c>
      <c r="G255" s="10">
        <v>42997</v>
      </c>
      <c r="H255" s="11">
        <v>0.83418981481481491</v>
      </c>
      <c r="I255" s="10">
        <v>42997</v>
      </c>
      <c r="J255">
        <v>3.1600000858306898</v>
      </c>
      <c r="K255">
        <v>13.8500003814697</v>
      </c>
      <c r="L255" s="11">
        <v>0.75347222222222221</v>
      </c>
      <c r="M255" s="12">
        <f>MOD(Tableau1[[#This Row],[Temps]]-Tableau1[[#This Row],[Heure coucher]],1)</f>
        <v>8.0717592592592702E-2</v>
      </c>
      <c r="N255" s="11">
        <v>0.23819444444444446</v>
      </c>
      <c r="O255" s="12">
        <f>1-Tableau1[[#This Row],[Temps]]+Tableau1[[#This Row],[Heure lever]]</f>
        <v>0.40400462962962957</v>
      </c>
      <c r="P25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55" s="11" t="b">
        <f>IFERROR(Tableau1[[#This Row],[temps avant lever]]&gt;=Tableau1[[#This Row],[temps critère lever en fonction de l''heure de coucher]],0)</f>
        <v>1</v>
      </c>
    </row>
    <row r="256" spans="1:17" x14ac:dyDescent="0.35">
      <c r="A256">
        <v>2017</v>
      </c>
      <c r="B256">
        <v>9</v>
      </c>
      <c r="C256">
        <v>19</v>
      </c>
      <c r="D256">
        <v>20</v>
      </c>
      <c r="E256">
        <v>5</v>
      </c>
      <c r="F256" s="16" t="s">
        <v>49</v>
      </c>
      <c r="G256" s="10">
        <v>42997</v>
      </c>
      <c r="H256" s="11">
        <v>0.83699074074074076</v>
      </c>
      <c r="I256" s="10">
        <v>42997</v>
      </c>
      <c r="J256">
        <v>3.1600000858306898</v>
      </c>
      <c r="K256">
        <v>13.8500003814697</v>
      </c>
      <c r="L256" s="11">
        <v>0.75347222222222221</v>
      </c>
      <c r="M256" s="12">
        <f>MOD(Tableau1[[#This Row],[Temps]]-Tableau1[[#This Row],[Heure coucher]],1)</f>
        <v>8.3518518518518547E-2</v>
      </c>
      <c r="N256" s="11">
        <v>0.23819444444444446</v>
      </c>
      <c r="O256" s="12">
        <f>1-Tableau1[[#This Row],[Temps]]+Tableau1[[#This Row],[Heure lever]]</f>
        <v>0.40120370370370373</v>
      </c>
      <c r="P25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56" s="11" t="b">
        <f>IFERROR(Tableau1[[#This Row],[temps avant lever]]&gt;=Tableau1[[#This Row],[temps critère lever en fonction de l''heure de coucher]],0)</f>
        <v>1</v>
      </c>
    </row>
    <row r="257" spans="1:17" x14ac:dyDescent="0.35">
      <c r="A257">
        <v>2017</v>
      </c>
      <c r="B257">
        <v>9</v>
      </c>
      <c r="C257">
        <v>19</v>
      </c>
      <c r="D257">
        <v>20</v>
      </c>
      <c r="E257">
        <v>9</v>
      </c>
      <c r="F257" s="16" t="s">
        <v>39</v>
      </c>
      <c r="G257" s="10">
        <v>42997</v>
      </c>
      <c r="H257" s="11">
        <v>0.84016203703703696</v>
      </c>
      <c r="I257" s="10">
        <v>42997</v>
      </c>
      <c r="J257">
        <v>1.54999995231628</v>
      </c>
      <c r="K257">
        <v>13.1499996185303</v>
      </c>
      <c r="L257" s="11">
        <v>0.75347222222222221</v>
      </c>
      <c r="M257" s="12">
        <f>MOD(Tableau1[[#This Row],[Temps]]-Tableau1[[#This Row],[Heure coucher]],1)</f>
        <v>8.6689814814814747E-2</v>
      </c>
      <c r="N257" s="11">
        <v>0.23819444444444446</v>
      </c>
      <c r="O257" s="12">
        <f>1-Tableau1[[#This Row],[Temps]]+Tableau1[[#This Row],[Heure lever]]</f>
        <v>0.39803240740740753</v>
      </c>
      <c r="P25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57" s="11" t="b">
        <f>IFERROR(Tableau1[[#This Row],[temps avant lever]]&gt;=Tableau1[[#This Row],[temps critère lever en fonction de l''heure de coucher]],0)</f>
        <v>1</v>
      </c>
    </row>
    <row r="258" spans="1:17" x14ac:dyDescent="0.35">
      <c r="A258">
        <v>2017</v>
      </c>
      <c r="B258">
        <v>9</v>
      </c>
      <c r="C258">
        <v>19</v>
      </c>
      <c r="D258">
        <v>20</v>
      </c>
      <c r="E258">
        <v>14</v>
      </c>
      <c r="F258" s="16" t="s">
        <v>64</v>
      </c>
      <c r="G258" s="10">
        <v>42997</v>
      </c>
      <c r="H258" s="11">
        <v>0.84334490740740742</v>
      </c>
      <c r="I258" s="10">
        <v>42997</v>
      </c>
      <c r="J258">
        <v>1.54999995231628</v>
      </c>
      <c r="K258">
        <v>13.1499996185303</v>
      </c>
      <c r="L258" s="11">
        <v>0.75347222222222221</v>
      </c>
      <c r="M258" s="12">
        <f>MOD(Tableau1[[#This Row],[Temps]]-Tableau1[[#This Row],[Heure coucher]],1)</f>
        <v>8.9872685185185208E-2</v>
      </c>
      <c r="N258" s="11">
        <v>0.23819444444444446</v>
      </c>
      <c r="O258" s="12">
        <f>1-Tableau1[[#This Row],[Temps]]+Tableau1[[#This Row],[Heure lever]]</f>
        <v>0.39484953703703707</v>
      </c>
      <c r="P25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58" s="11" t="b">
        <f>IFERROR(Tableau1[[#This Row],[temps avant lever]]&gt;=Tableau1[[#This Row],[temps critère lever en fonction de l''heure de coucher]],0)</f>
        <v>1</v>
      </c>
    </row>
    <row r="259" spans="1:17" x14ac:dyDescent="0.35">
      <c r="A259">
        <v>2017</v>
      </c>
      <c r="B259">
        <v>9</v>
      </c>
      <c r="C259">
        <v>19</v>
      </c>
      <c r="D259">
        <v>20</v>
      </c>
      <c r="E259">
        <v>21</v>
      </c>
      <c r="F259" s="16" t="s">
        <v>72</v>
      </c>
      <c r="G259" s="10">
        <v>42997</v>
      </c>
      <c r="H259" s="11">
        <v>0.84835648148148157</v>
      </c>
      <c r="I259" s="10">
        <v>42997</v>
      </c>
      <c r="J259">
        <v>1.03999996185303</v>
      </c>
      <c r="K259">
        <v>12.5200004577637</v>
      </c>
      <c r="L259" s="11">
        <v>0.75347222222222221</v>
      </c>
      <c r="M259" s="12">
        <f>MOD(Tableau1[[#This Row],[Temps]]-Tableau1[[#This Row],[Heure coucher]],1)</f>
        <v>9.4884259259259363E-2</v>
      </c>
      <c r="N259" s="11">
        <v>0.23819444444444446</v>
      </c>
      <c r="O259" s="12">
        <f>1-Tableau1[[#This Row],[Temps]]+Tableau1[[#This Row],[Heure lever]]</f>
        <v>0.38983796296296291</v>
      </c>
      <c r="P25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59" s="11" t="b">
        <f>IFERROR(Tableau1[[#This Row],[temps avant lever]]&gt;=Tableau1[[#This Row],[temps critère lever en fonction de l''heure de coucher]],0)</f>
        <v>1</v>
      </c>
    </row>
    <row r="260" spans="1:17" x14ac:dyDescent="0.35">
      <c r="A260">
        <v>2017</v>
      </c>
      <c r="B260">
        <v>9</v>
      </c>
      <c r="C260">
        <v>19</v>
      </c>
      <c r="D260">
        <v>20</v>
      </c>
      <c r="E260">
        <v>29</v>
      </c>
      <c r="F260" s="16" t="s">
        <v>58</v>
      </c>
      <c r="G260" s="10">
        <v>42997</v>
      </c>
      <c r="H260" s="11">
        <v>0.85349537037037038</v>
      </c>
      <c r="I260" s="10">
        <v>42997</v>
      </c>
      <c r="J260">
        <v>1.4700000286102299</v>
      </c>
      <c r="K260">
        <v>12.329999923706101</v>
      </c>
      <c r="L260" s="11">
        <v>0.75347222222222221</v>
      </c>
      <c r="M260" s="12">
        <f>MOD(Tableau1[[#This Row],[Temps]]-Tableau1[[#This Row],[Heure coucher]],1)</f>
        <v>0.10002314814814817</v>
      </c>
      <c r="N260" s="11">
        <v>0.23819444444444446</v>
      </c>
      <c r="O260" s="12">
        <f>1-Tableau1[[#This Row],[Temps]]+Tableau1[[#This Row],[Heure lever]]</f>
        <v>0.38469907407407411</v>
      </c>
      <c r="P26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60" s="11" t="b">
        <f>IFERROR(Tableau1[[#This Row],[temps avant lever]]&gt;=Tableau1[[#This Row],[temps critère lever en fonction de l''heure de coucher]],0)</f>
        <v>1</v>
      </c>
    </row>
    <row r="261" spans="1:17" x14ac:dyDescent="0.35">
      <c r="A261">
        <v>2017</v>
      </c>
      <c r="B261">
        <v>9</v>
      </c>
      <c r="C261">
        <v>19</v>
      </c>
      <c r="D261">
        <v>20</v>
      </c>
      <c r="E261">
        <v>29</v>
      </c>
      <c r="F261" s="16" t="s">
        <v>22</v>
      </c>
      <c r="G261" s="10">
        <v>42997</v>
      </c>
      <c r="H261" s="11">
        <v>0.8536921296296297</v>
      </c>
      <c r="I261" s="10">
        <v>42997</v>
      </c>
      <c r="J261">
        <v>1.4700000286102299</v>
      </c>
      <c r="K261">
        <v>12.329999923706101</v>
      </c>
      <c r="L261" s="11">
        <v>0.75347222222222221</v>
      </c>
      <c r="M261" s="12">
        <f>MOD(Tableau1[[#This Row],[Temps]]-Tableau1[[#This Row],[Heure coucher]],1)</f>
        <v>0.10021990740740749</v>
      </c>
      <c r="N261" s="11">
        <v>0.23819444444444446</v>
      </c>
      <c r="O261" s="12">
        <f>1-Tableau1[[#This Row],[Temps]]+Tableau1[[#This Row],[Heure lever]]</f>
        <v>0.38450231481481478</v>
      </c>
      <c r="P26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61" s="11" t="b">
        <f>IFERROR(Tableau1[[#This Row],[temps avant lever]]&gt;=Tableau1[[#This Row],[temps critère lever en fonction de l''heure de coucher]],0)</f>
        <v>1</v>
      </c>
    </row>
    <row r="262" spans="1:17" x14ac:dyDescent="0.35">
      <c r="A262">
        <v>2017</v>
      </c>
      <c r="B262">
        <v>9</v>
      </c>
      <c r="C262">
        <v>19</v>
      </c>
      <c r="D262">
        <v>20</v>
      </c>
      <c r="E262">
        <v>33</v>
      </c>
      <c r="F262" s="16" t="s">
        <v>67</v>
      </c>
      <c r="G262" s="10">
        <v>42997</v>
      </c>
      <c r="H262" s="11">
        <v>0.85684027777777771</v>
      </c>
      <c r="I262" s="10">
        <v>42997</v>
      </c>
      <c r="J262">
        <v>1.4700000286102299</v>
      </c>
      <c r="K262">
        <v>12.329999923706101</v>
      </c>
      <c r="L262" s="11">
        <v>0.75347222222222221</v>
      </c>
      <c r="M262" s="12">
        <f>MOD(Tableau1[[#This Row],[Temps]]-Tableau1[[#This Row],[Heure coucher]],1)</f>
        <v>0.1033680555555555</v>
      </c>
      <c r="N262" s="11">
        <v>0.23819444444444446</v>
      </c>
      <c r="O262" s="12">
        <f>1-Tableau1[[#This Row],[Temps]]+Tableau1[[#This Row],[Heure lever]]</f>
        <v>0.38135416666666677</v>
      </c>
      <c r="P26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62" s="11" t="b">
        <f>IFERROR(Tableau1[[#This Row],[temps avant lever]]&gt;=Tableau1[[#This Row],[temps critère lever en fonction de l''heure de coucher]],0)</f>
        <v>1</v>
      </c>
    </row>
    <row r="263" spans="1:17" x14ac:dyDescent="0.35">
      <c r="A263">
        <v>2017</v>
      </c>
      <c r="B263">
        <v>9</v>
      </c>
      <c r="C263">
        <v>19</v>
      </c>
      <c r="D263">
        <v>20</v>
      </c>
      <c r="E263">
        <v>38</v>
      </c>
      <c r="F263" s="16" t="s">
        <v>47</v>
      </c>
      <c r="G263" s="10">
        <v>42997</v>
      </c>
      <c r="H263" s="11">
        <v>0.85998842592592595</v>
      </c>
      <c r="I263" s="10">
        <v>42997</v>
      </c>
      <c r="J263">
        <v>2.6199998855590798</v>
      </c>
      <c r="K263">
        <v>12.180000305175801</v>
      </c>
      <c r="L263" s="11">
        <v>0.75347222222222221</v>
      </c>
      <c r="M263" s="12">
        <f>MOD(Tableau1[[#This Row],[Temps]]-Tableau1[[#This Row],[Heure coucher]],1)</f>
        <v>0.10651620370370374</v>
      </c>
      <c r="N263" s="11">
        <v>0.23819444444444446</v>
      </c>
      <c r="O263" s="12">
        <f>1-Tableau1[[#This Row],[Temps]]+Tableau1[[#This Row],[Heure lever]]</f>
        <v>0.37820601851851854</v>
      </c>
      <c r="P26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63" s="11" t="b">
        <f>IFERROR(Tableau1[[#This Row],[temps avant lever]]&gt;=Tableau1[[#This Row],[temps critère lever en fonction de l''heure de coucher]],0)</f>
        <v>0</v>
      </c>
    </row>
    <row r="264" spans="1:17" x14ac:dyDescent="0.35">
      <c r="A264">
        <v>2017</v>
      </c>
      <c r="B264">
        <v>9</v>
      </c>
      <c r="C264">
        <v>19</v>
      </c>
      <c r="D264">
        <v>20</v>
      </c>
      <c r="E264">
        <v>40</v>
      </c>
      <c r="F264" s="16" t="s">
        <v>31</v>
      </c>
      <c r="G264" s="10">
        <v>42997</v>
      </c>
      <c r="H264" s="11">
        <v>0.86125000000000007</v>
      </c>
      <c r="I264" s="10">
        <v>42997</v>
      </c>
      <c r="J264">
        <v>2.6199998855590798</v>
      </c>
      <c r="K264">
        <v>12.180000305175801</v>
      </c>
      <c r="L264" s="11">
        <v>0.75347222222222221</v>
      </c>
      <c r="M264" s="12">
        <f>MOD(Tableau1[[#This Row],[Temps]]-Tableau1[[#This Row],[Heure coucher]],1)</f>
        <v>0.10777777777777786</v>
      </c>
      <c r="N264" s="11">
        <v>0.23819444444444446</v>
      </c>
      <c r="O264" s="12">
        <f>1-Tableau1[[#This Row],[Temps]]+Tableau1[[#This Row],[Heure lever]]</f>
        <v>0.37694444444444442</v>
      </c>
      <c r="P26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64" s="11" t="b">
        <f>IFERROR(Tableau1[[#This Row],[temps avant lever]]&gt;=Tableau1[[#This Row],[temps critère lever en fonction de l''heure de coucher]],0)</f>
        <v>0</v>
      </c>
    </row>
    <row r="265" spans="1:17" x14ac:dyDescent="0.35">
      <c r="A265">
        <v>2017</v>
      </c>
      <c r="B265">
        <v>9</v>
      </c>
      <c r="C265">
        <v>19</v>
      </c>
      <c r="D265">
        <v>20</v>
      </c>
      <c r="E265">
        <v>59</v>
      </c>
      <c r="F265" s="16" t="s">
        <v>44</v>
      </c>
      <c r="G265" s="10">
        <v>42997</v>
      </c>
      <c r="H265" s="11">
        <v>0.87482638888888886</v>
      </c>
      <c r="I265" s="10">
        <v>42997</v>
      </c>
      <c r="J265">
        <v>3.1099998950958301</v>
      </c>
      <c r="K265">
        <v>12.0100002288818</v>
      </c>
      <c r="L265" s="11">
        <v>0.75347222222222221</v>
      </c>
      <c r="M265" s="12">
        <f>MOD(Tableau1[[#This Row],[Temps]]-Tableau1[[#This Row],[Heure coucher]],1)</f>
        <v>0.12135416666666665</v>
      </c>
      <c r="N265" s="11">
        <v>0.23819444444444446</v>
      </c>
      <c r="O265" s="12">
        <f>1-Tableau1[[#This Row],[Temps]]+Tableau1[[#This Row],[Heure lever]]</f>
        <v>0.36336805555555562</v>
      </c>
      <c r="P26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65" s="11" t="b">
        <f>IFERROR(Tableau1[[#This Row],[temps avant lever]]&gt;=Tableau1[[#This Row],[temps critère lever en fonction de l''heure de coucher]],0)</f>
        <v>0</v>
      </c>
    </row>
    <row r="266" spans="1:17" x14ac:dyDescent="0.35">
      <c r="A266">
        <v>2017</v>
      </c>
      <c r="B266">
        <v>9</v>
      </c>
      <c r="C266">
        <v>19</v>
      </c>
      <c r="D266">
        <v>21</v>
      </c>
      <c r="E266">
        <v>25</v>
      </c>
      <c r="F266" s="16" t="s">
        <v>53</v>
      </c>
      <c r="G266" s="10">
        <v>42997</v>
      </c>
      <c r="H266" s="11">
        <v>0.89240740740740743</v>
      </c>
      <c r="I266" s="10">
        <v>42997</v>
      </c>
      <c r="J266">
        <v>2.8699998855590798</v>
      </c>
      <c r="K266">
        <v>11.930000305175801</v>
      </c>
      <c r="L266" s="11">
        <v>0.75347222222222221</v>
      </c>
      <c r="M266" s="12">
        <f>MOD(Tableau1[[#This Row],[Temps]]-Tableau1[[#This Row],[Heure coucher]],1)</f>
        <v>0.13893518518518522</v>
      </c>
      <c r="N266" s="11">
        <v>0.23819444444444446</v>
      </c>
      <c r="O266" s="12">
        <f>1-Tableau1[[#This Row],[Temps]]+Tableau1[[#This Row],[Heure lever]]</f>
        <v>0.34578703703703706</v>
      </c>
      <c r="P26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66" s="11" t="b">
        <f>IFERROR(Tableau1[[#This Row],[temps avant lever]]&gt;=Tableau1[[#This Row],[temps critère lever en fonction de l''heure de coucher]],0)</f>
        <v>0</v>
      </c>
    </row>
    <row r="267" spans="1:17" x14ac:dyDescent="0.35">
      <c r="A267">
        <v>2017</v>
      </c>
      <c r="B267">
        <v>9</v>
      </c>
      <c r="C267">
        <v>19</v>
      </c>
      <c r="D267">
        <v>21</v>
      </c>
      <c r="E267">
        <v>32</v>
      </c>
      <c r="F267" s="16" t="s">
        <v>33</v>
      </c>
      <c r="G267" s="10">
        <v>42997</v>
      </c>
      <c r="H267" s="11">
        <v>0.89778935185185194</v>
      </c>
      <c r="I267" s="10">
        <v>42997</v>
      </c>
      <c r="J267">
        <v>2.6300001144409202</v>
      </c>
      <c r="K267">
        <v>11.960000038146999</v>
      </c>
      <c r="L267" s="11">
        <v>0.75347222222222221</v>
      </c>
      <c r="M267" s="12">
        <f>MOD(Tableau1[[#This Row],[Temps]]-Tableau1[[#This Row],[Heure coucher]],1)</f>
        <v>0.14431712962962973</v>
      </c>
      <c r="N267" s="11">
        <v>0.23819444444444446</v>
      </c>
      <c r="O267" s="12">
        <f>1-Tableau1[[#This Row],[Temps]]+Tableau1[[#This Row],[Heure lever]]</f>
        <v>0.34040509259259255</v>
      </c>
      <c r="P26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67" s="11" t="b">
        <f>IFERROR(Tableau1[[#This Row],[temps avant lever]]&gt;=Tableau1[[#This Row],[temps critère lever en fonction de l''heure de coucher]],0)</f>
        <v>0</v>
      </c>
    </row>
    <row r="268" spans="1:17" x14ac:dyDescent="0.35">
      <c r="A268">
        <v>2017</v>
      </c>
      <c r="B268">
        <v>9</v>
      </c>
      <c r="C268">
        <v>19</v>
      </c>
      <c r="D268">
        <v>21</v>
      </c>
      <c r="E268">
        <v>32</v>
      </c>
      <c r="F268" s="16" t="s">
        <v>34</v>
      </c>
      <c r="G268" s="10">
        <v>42997</v>
      </c>
      <c r="H268" s="11">
        <v>0.89787037037037043</v>
      </c>
      <c r="I268" s="10">
        <v>42997</v>
      </c>
      <c r="J268">
        <v>2.6300001144409202</v>
      </c>
      <c r="K268">
        <v>11.960000038146999</v>
      </c>
      <c r="L268" s="11">
        <v>0.75347222222222221</v>
      </c>
      <c r="M268" s="12">
        <f>MOD(Tableau1[[#This Row],[Temps]]-Tableau1[[#This Row],[Heure coucher]],1)</f>
        <v>0.14439814814814822</v>
      </c>
      <c r="N268" s="11">
        <v>0.23819444444444446</v>
      </c>
      <c r="O268" s="12">
        <f>1-Tableau1[[#This Row],[Temps]]+Tableau1[[#This Row],[Heure lever]]</f>
        <v>0.34032407407407406</v>
      </c>
      <c r="P26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68" s="11" t="b">
        <f>IFERROR(Tableau1[[#This Row],[temps avant lever]]&gt;=Tableau1[[#This Row],[temps critère lever en fonction de l''heure de coucher]],0)</f>
        <v>0</v>
      </c>
    </row>
    <row r="269" spans="1:17" x14ac:dyDescent="0.35">
      <c r="A269">
        <v>2017</v>
      </c>
      <c r="B269">
        <v>9</v>
      </c>
      <c r="C269">
        <v>19</v>
      </c>
      <c r="D269">
        <v>21</v>
      </c>
      <c r="E269">
        <v>34</v>
      </c>
      <c r="F269" s="16" t="s">
        <v>21</v>
      </c>
      <c r="G269" s="10">
        <v>42997</v>
      </c>
      <c r="H269" s="11">
        <v>0.89884259259259258</v>
      </c>
      <c r="I269" s="10">
        <v>42997</v>
      </c>
      <c r="J269">
        <v>2.6300001144409202</v>
      </c>
      <c r="K269">
        <v>11.960000038146999</v>
      </c>
      <c r="L269" s="11">
        <v>0.75347222222222221</v>
      </c>
      <c r="M269" s="12">
        <f>MOD(Tableau1[[#This Row],[Temps]]-Tableau1[[#This Row],[Heure coucher]],1)</f>
        <v>0.14537037037037037</v>
      </c>
      <c r="N269" s="11">
        <v>0.23819444444444446</v>
      </c>
      <c r="O269" s="12">
        <f>1-Tableau1[[#This Row],[Temps]]+Tableau1[[#This Row],[Heure lever]]</f>
        <v>0.3393518518518519</v>
      </c>
      <c r="P26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69" s="11" t="b">
        <f>IFERROR(Tableau1[[#This Row],[temps avant lever]]&gt;=Tableau1[[#This Row],[temps critère lever en fonction de l''heure de coucher]],0)</f>
        <v>0</v>
      </c>
    </row>
    <row r="270" spans="1:17" x14ac:dyDescent="0.35">
      <c r="A270">
        <v>2017</v>
      </c>
      <c r="B270">
        <v>9</v>
      </c>
      <c r="C270">
        <v>19</v>
      </c>
      <c r="D270">
        <v>21</v>
      </c>
      <c r="E270">
        <v>35</v>
      </c>
      <c r="F270" s="16" t="s">
        <v>44</v>
      </c>
      <c r="G270" s="10">
        <v>42997</v>
      </c>
      <c r="H270" s="11">
        <v>0.89982638888888899</v>
      </c>
      <c r="I270" s="10">
        <v>42997</v>
      </c>
      <c r="J270">
        <v>2.3800001144409202</v>
      </c>
      <c r="K270">
        <v>11.939999580383301</v>
      </c>
      <c r="L270" s="11">
        <v>0.75347222222222221</v>
      </c>
      <c r="M270" s="12">
        <f>MOD(Tableau1[[#This Row],[Temps]]-Tableau1[[#This Row],[Heure coucher]],1)</f>
        <v>0.14635416666666679</v>
      </c>
      <c r="N270" s="11">
        <v>0.23819444444444446</v>
      </c>
      <c r="O270" s="12">
        <f>1-Tableau1[[#This Row],[Temps]]+Tableau1[[#This Row],[Heure lever]]</f>
        <v>0.33836805555555549</v>
      </c>
      <c r="P27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70" s="11" t="b">
        <f>IFERROR(Tableau1[[#This Row],[temps avant lever]]&gt;=Tableau1[[#This Row],[temps critère lever en fonction de l''heure de coucher]],0)</f>
        <v>0</v>
      </c>
    </row>
    <row r="271" spans="1:17" x14ac:dyDescent="0.35">
      <c r="A271">
        <v>2017</v>
      </c>
      <c r="B271">
        <v>9</v>
      </c>
      <c r="C271">
        <v>19</v>
      </c>
      <c r="D271">
        <v>21</v>
      </c>
      <c r="E271">
        <v>35</v>
      </c>
      <c r="F271" s="16" t="s">
        <v>23</v>
      </c>
      <c r="G271" s="10">
        <v>42997</v>
      </c>
      <c r="H271" s="11">
        <v>0.89990740740740749</v>
      </c>
      <c r="I271" s="10">
        <v>42997</v>
      </c>
      <c r="J271">
        <v>2.3800001144409202</v>
      </c>
      <c r="K271">
        <v>11.939999580383301</v>
      </c>
      <c r="L271" s="11">
        <v>0.75347222222222221</v>
      </c>
      <c r="M271" s="12">
        <f>MOD(Tableau1[[#This Row],[Temps]]-Tableau1[[#This Row],[Heure coucher]],1)</f>
        <v>0.14643518518518528</v>
      </c>
      <c r="N271" s="11">
        <v>0.23819444444444446</v>
      </c>
      <c r="O271" s="12">
        <f>1-Tableau1[[#This Row],[Temps]]+Tableau1[[#This Row],[Heure lever]]</f>
        <v>0.338287037037037</v>
      </c>
      <c r="P27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71" s="11" t="b">
        <f>IFERROR(Tableau1[[#This Row],[temps avant lever]]&gt;=Tableau1[[#This Row],[temps critère lever en fonction de l''heure de coucher]],0)</f>
        <v>0</v>
      </c>
    </row>
    <row r="272" spans="1:17" x14ac:dyDescent="0.35">
      <c r="A272">
        <v>2017</v>
      </c>
      <c r="B272">
        <v>9</v>
      </c>
      <c r="C272">
        <v>19</v>
      </c>
      <c r="D272">
        <v>21</v>
      </c>
      <c r="E272">
        <v>42</v>
      </c>
      <c r="F272" s="16" t="s">
        <v>27</v>
      </c>
      <c r="G272" s="10">
        <v>42997</v>
      </c>
      <c r="H272" s="11">
        <v>0.9044212962962962</v>
      </c>
      <c r="I272" s="10">
        <v>42997</v>
      </c>
      <c r="J272">
        <v>2.3800001144409202</v>
      </c>
      <c r="K272">
        <v>11.939999580383301</v>
      </c>
      <c r="L272" s="11">
        <v>0.75347222222222221</v>
      </c>
      <c r="M272" s="12">
        <f>MOD(Tableau1[[#This Row],[Temps]]-Tableau1[[#This Row],[Heure coucher]],1)</f>
        <v>0.15094907407407399</v>
      </c>
      <c r="N272" s="11">
        <v>0.23819444444444446</v>
      </c>
      <c r="O272" s="12">
        <f>1-Tableau1[[#This Row],[Temps]]+Tableau1[[#This Row],[Heure lever]]</f>
        <v>0.33377314814814829</v>
      </c>
      <c r="P27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72" s="11" t="b">
        <f>IFERROR(Tableau1[[#This Row],[temps avant lever]]&gt;=Tableau1[[#This Row],[temps critère lever en fonction de l''heure de coucher]],0)</f>
        <v>0</v>
      </c>
    </row>
    <row r="273" spans="1:17" x14ac:dyDescent="0.35">
      <c r="A273">
        <v>2017</v>
      </c>
      <c r="B273">
        <v>9</v>
      </c>
      <c r="C273">
        <v>19</v>
      </c>
      <c r="D273">
        <v>21</v>
      </c>
      <c r="E273">
        <v>45</v>
      </c>
      <c r="F273" s="16" t="s">
        <v>53</v>
      </c>
      <c r="G273" s="10">
        <v>42997</v>
      </c>
      <c r="H273" s="11">
        <v>0.90629629629629627</v>
      </c>
      <c r="I273" s="10">
        <v>42997</v>
      </c>
      <c r="J273">
        <v>2.3800001144409202</v>
      </c>
      <c r="K273">
        <v>11.939999580383301</v>
      </c>
      <c r="L273" s="11">
        <v>0.75347222222222221</v>
      </c>
      <c r="M273" s="12">
        <f>MOD(Tableau1[[#This Row],[Temps]]-Tableau1[[#This Row],[Heure coucher]],1)</f>
        <v>0.15282407407407406</v>
      </c>
      <c r="N273" s="11">
        <v>0.23819444444444446</v>
      </c>
      <c r="O273" s="12">
        <f>1-Tableau1[[#This Row],[Temps]]+Tableau1[[#This Row],[Heure lever]]</f>
        <v>0.33189814814814822</v>
      </c>
      <c r="P27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73" s="11" t="b">
        <f>IFERROR(Tableau1[[#This Row],[temps avant lever]]&gt;=Tableau1[[#This Row],[temps critère lever en fonction de l''heure de coucher]],0)</f>
        <v>0</v>
      </c>
    </row>
    <row r="274" spans="1:17" x14ac:dyDescent="0.35">
      <c r="A274">
        <v>2017</v>
      </c>
      <c r="B274">
        <v>9</v>
      </c>
      <c r="C274">
        <v>19</v>
      </c>
      <c r="D274">
        <v>21</v>
      </c>
      <c r="E274">
        <v>47</v>
      </c>
      <c r="F274" s="16" t="s">
        <v>74</v>
      </c>
      <c r="G274" s="10">
        <v>42997</v>
      </c>
      <c r="H274" s="11">
        <v>0.90793981481481489</v>
      </c>
      <c r="I274" s="10">
        <v>42997</v>
      </c>
      <c r="J274">
        <v>3.3699998855590798</v>
      </c>
      <c r="K274">
        <v>11.550000190734901</v>
      </c>
      <c r="L274" s="11">
        <v>0.75347222222222221</v>
      </c>
      <c r="M274" s="12">
        <f>MOD(Tableau1[[#This Row],[Temps]]-Tableau1[[#This Row],[Heure coucher]],1)</f>
        <v>0.15446759259259268</v>
      </c>
      <c r="N274" s="11">
        <v>0.23819444444444446</v>
      </c>
      <c r="O274" s="12">
        <f>1-Tableau1[[#This Row],[Temps]]+Tableau1[[#This Row],[Heure lever]]</f>
        <v>0.33025462962962959</v>
      </c>
      <c r="P27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74" s="11" t="b">
        <f>IFERROR(Tableau1[[#This Row],[temps avant lever]]&gt;=Tableau1[[#This Row],[temps critère lever en fonction de l''heure de coucher]],0)</f>
        <v>0</v>
      </c>
    </row>
    <row r="275" spans="1:17" x14ac:dyDescent="0.35">
      <c r="A275">
        <v>2017</v>
      </c>
      <c r="B275">
        <v>9</v>
      </c>
      <c r="C275">
        <v>19</v>
      </c>
      <c r="D275">
        <v>21</v>
      </c>
      <c r="E275">
        <v>47</v>
      </c>
      <c r="F275" s="16" t="s">
        <v>70</v>
      </c>
      <c r="G275" s="10">
        <v>42997</v>
      </c>
      <c r="H275" s="11">
        <v>0.90809027777777773</v>
      </c>
      <c r="I275" s="10">
        <v>42997</v>
      </c>
      <c r="J275">
        <v>3.3699998855590798</v>
      </c>
      <c r="K275">
        <v>11.550000190734901</v>
      </c>
      <c r="L275" s="11">
        <v>0.75347222222222221</v>
      </c>
      <c r="M275" s="12">
        <f>MOD(Tableau1[[#This Row],[Temps]]-Tableau1[[#This Row],[Heure coucher]],1)</f>
        <v>0.15461805555555552</v>
      </c>
      <c r="N275" s="11">
        <v>0.23819444444444446</v>
      </c>
      <c r="O275" s="12">
        <f>1-Tableau1[[#This Row],[Temps]]+Tableau1[[#This Row],[Heure lever]]</f>
        <v>0.33010416666666675</v>
      </c>
      <c r="P27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75" s="11" t="b">
        <f>IFERROR(Tableau1[[#This Row],[temps avant lever]]&gt;=Tableau1[[#This Row],[temps critère lever en fonction de l''heure de coucher]],0)</f>
        <v>0</v>
      </c>
    </row>
    <row r="276" spans="1:17" x14ac:dyDescent="0.35">
      <c r="A276">
        <v>2017</v>
      </c>
      <c r="B276">
        <v>9</v>
      </c>
      <c r="C276">
        <v>19</v>
      </c>
      <c r="D276">
        <v>21</v>
      </c>
      <c r="E276">
        <v>47</v>
      </c>
      <c r="F276" s="16" t="s">
        <v>24</v>
      </c>
      <c r="G276" s="10">
        <v>42997</v>
      </c>
      <c r="H276" s="11">
        <v>0.90817129629629623</v>
      </c>
      <c r="I276" s="10">
        <v>42997</v>
      </c>
      <c r="J276">
        <v>3.3699998855590798</v>
      </c>
      <c r="K276">
        <v>11.550000190734901</v>
      </c>
      <c r="L276" s="11">
        <v>0.75347222222222221</v>
      </c>
      <c r="M276" s="12">
        <f>MOD(Tableau1[[#This Row],[Temps]]-Tableau1[[#This Row],[Heure coucher]],1)</f>
        <v>0.15469907407407402</v>
      </c>
      <c r="N276" s="11">
        <v>0.23819444444444446</v>
      </c>
      <c r="O276" s="12">
        <f>1-Tableau1[[#This Row],[Temps]]+Tableau1[[#This Row],[Heure lever]]</f>
        <v>0.33002314814814826</v>
      </c>
      <c r="P27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76" s="11" t="b">
        <f>IFERROR(Tableau1[[#This Row],[temps avant lever]]&gt;=Tableau1[[#This Row],[temps critère lever en fonction de l''heure de coucher]],0)</f>
        <v>0</v>
      </c>
    </row>
    <row r="277" spans="1:17" x14ac:dyDescent="0.35">
      <c r="A277">
        <v>2017</v>
      </c>
      <c r="B277">
        <v>9</v>
      </c>
      <c r="C277">
        <v>19</v>
      </c>
      <c r="D277">
        <v>21</v>
      </c>
      <c r="E277">
        <v>48</v>
      </c>
      <c r="F277" s="16" t="s">
        <v>39</v>
      </c>
      <c r="G277" s="10">
        <v>42997</v>
      </c>
      <c r="H277" s="11">
        <v>0.90891203703703705</v>
      </c>
      <c r="I277" s="10">
        <v>42997</v>
      </c>
      <c r="J277">
        <v>3.3699998855590798</v>
      </c>
      <c r="K277">
        <v>11.550000190734901</v>
      </c>
      <c r="L277" s="11">
        <v>0.75347222222222221</v>
      </c>
      <c r="M277" s="12">
        <f>MOD(Tableau1[[#This Row],[Temps]]-Tableau1[[#This Row],[Heure coucher]],1)</f>
        <v>0.15543981481481484</v>
      </c>
      <c r="N277" s="11">
        <v>0.23819444444444446</v>
      </c>
      <c r="O277" s="12">
        <f>1-Tableau1[[#This Row],[Temps]]+Tableau1[[#This Row],[Heure lever]]</f>
        <v>0.32928240740740744</v>
      </c>
      <c r="P27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77" s="11" t="b">
        <f>IFERROR(Tableau1[[#This Row],[temps avant lever]]&gt;=Tableau1[[#This Row],[temps critère lever en fonction de l''heure de coucher]],0)</f>
        <v>0</v>
      </c>
    </row>
    <row r="278" spans="1:17" x14ac:dyDescent="0.35">
      <c r="A278">
        <v>2017</v>
      </c>
      <c r="B278">
        <v>9</v>
      </c>
      <c r="C278">
        <v>19</v>
      </c>
      <c r="D278">
        <v>21</v>
      </c>
      <c r="E278">
        <v>49</v>
      </c>
      <c r="F278" s="16" t="s">
        <v>48</v>
      </c>
      <c r="G278" s="10">
        <v>42997</v>
      </c>
      <c r="H278" s="11">
        <v>0.90913194444444445</v>
      </c>
      <c r="I278" s="10">
        <v>42997</v>
      </c>
      <c r="J278">
        <v>3.3699998855590798</v>
      </c>
      <c r="K278">
        <v>11.550000190734901</v>
      </c>
      <c r="L278" s="11">
        <v>0.75347222222222221</v>
      </c>
      <c r="M278" s="12">
        <f>MOD(Tableau1[[#This Row],[Temps]]-Tableau1[[#This Row],[Heure coucher]],1)</f>
        <v>0.15565972222222224</v>
      </c>
      <c r="N278" s="11">
        <v>0.23819444444444446</v>
      </c>
      <c r="O278" s="12">
        <f>1-Tableau1[[#This Row],[Temps]]+Tableau1[[#This Row],[Heure lever]]</f>
        <v>0.32906250000000004</v>
      </c>
      <c r="P27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78" s="11" t="b">
        <f>IFERROR(Tableau1[[#This Row],[temps avant lever]]&gt;=Tableau1[[#This Row],[temps critère lever en fonction de l''heure de coucher]],0)</f>
        <v>0</v>
      </c>
    </row>
    <row r="279" spans="1:17" x14ac:dyDescent="0.35">
      <c r="A279">
        <v>2017</v>
      </c>
      <c r="B279">
        <v>9</v>
      </c>
      <c r="C279">
        <v>19</v>
      </c>
      <c r="D279">
        <v>21</v>
      </c>
      <c r="E279">
        <v>49</v>
      </c>
      <c r="F279" s="16" t="s">
        <v>49</v>
      </c>
      <c r="G279" s="10">
        <v>42997</v>
      </c>
      <c r="H279" s="11">
        <v>0.90921296296296295</v>
      </c>
      <c r="I279" s="10">
        <v>42997</v>
      </c>
      <c r="J279">
        <v>3.3699998855590798</v>
      </c>
      <c r="K279">
        <v>11.550000190734901</v>
      </c>
      <c r="L279" s="11">
        <v>0.75347222222222221</v>
      </c>
      <c r="M279" s="12">
        <f>MOD(Tableau1[[#This Row],[Temps]]-Tableau1[[#This Row],[Heure coucher]],1)</f>
        <v>0.15574074074074074</v>
      </c>
      <c r="N279" s="11">
        <v>0.23819444444444446</v>
      </c>
      <c r="O279" s="12">
        <f>1-Tableau1[[#This Row],[Temps]]+Tableau1[[#This Row],[Heure lever]]</f>
        <v>0.32898148148148154</v>
      </c>
      <c r="P27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79" s="11" t="b">
        <f>IFERROR(Tableau1[[#This Row],[temps avant lever]]&gt;=Tableau1[[#This Row],[temps critère lever en fonction de l''heure de coucher]],0)</f>
        <v>0</v>
      </c>
    </row>
    <row r="280" spans="1:17" x14ac:dyDescent="0.35">
      <c r="A280">
        <v>2017</v>
      </c>
      <c r="B280">
        <v>9</v>
      </c>
      <c r="C280">
        <v>19</v>
      </c>
      <c r="D280">
        <v>21</v>
      </c>
      <c r="E280">
        <v>49</v>
      </c>
      <c r="F280" s="16" t="s">
        <v>47</v>
      </c>
      <c r="G280" s="10">
        <v>42997</v>
      </c>
      <c r="H280" s="11">
        <v>0.90929398148148144</v>
      </c>
      <c r="I280" s="10">
        <v>42997</v>
      </c>
      <c r="J280">
        <v>3.3699998855590798</v>
      </c>
      <c r="K280">
        <v>11.550000190734901</v>
      </c>
      <c r="L280" s="11">
        <v>0.75347222222222221</v>
      </c>
      <c r="M280" s="12">
        <f>MOD(Tableau1[[#This Row],[Temps]]-Tableau1[[#This Row],[Heure coucher]],1)</f>
        <v>0.15582175925925923</v>
      </c>
      <c r="N280" s="11">
        <v>0.23819444444444446</v>
      </c>
      <c r="O280" s="12">
        <f>1-Tableau1[[#This Row],[Temps]]+Tableau1[[#This Row],[Heure lever]]</f>
        <v>0.32890046296296305</v>
      </c>
      <c r="P28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80" s="11" t="b">
        <f>IFERROR(Tableau1[[#This Row],[temps avant lever]]&gt;=Tableau1[[#This Row],[temps critère lever en fonction de l''heure de coucher]],0)</f>
        <v>0</v>
      </c>
    </row>
    <row r="281" spans="1:17" x14ac:dyDescent="0.35">
      <c r="A281">
        <v>2017</v>
      </c>
      <c r="B281">
        <v>9</v>
      </c>
      <c r="C281">
        <v>19</v>
      </c>
      <c r="D281">
        <v>21</v>
      </c>
      <c r="E281">
        <v>49</v>
      </c>
      <c r="F281" s="16" t="s">
        <v>78</v>
      </c>
      <c r="G281" s="10">
        <v>42997</v>
      </c>
      <c r="H281" s="11">
        <v>0.90952546296296299</v>
      </c>
      <c r="I281" s="10">
        <v>42997</v>
      </c>
      <c r="J281">
        <v>3.3699998855590798</v>
      </c>
      <c r="K281">
        <v>11.550000190734901</v>
      </c>
      <c r="L281" s="11">
        <v>0.75347222222222221</v>
      </c>
      <c r="M281" s="12">
        <f>MOD(Tableau1[[#This Row],[Temps]]-Tableau1[[#This Row],[Heure coucher]],1)</f>
        <v>0.15605324074074078</v>
      </c>
      <c r="N281" s="11">
        <v>0.23819444444444446</v>
      </c>
      <c r="O281" s="12">
        <f>1-Tableau1[[#This Row],[Temps]]+Tableau1[[#This Row],[Heure lever]]</f>
        <v>0.32866898148148149</v>
      </c>
      <c r="P28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81" s="11" t="b">
        <f>IFERROR(Tableau1[[#This Row],[temps avant lever]]&gt;=Tableau1[[#This Row],[temps critère lever en fonction de l''heure de coucher]],0)</f>
        <v>0</v>
      </c>
    </row>
    <row r="282" spans="1:17" x14ac:dyDescent="0.35">
      <c r="A282">
        <v>2017</v>
      </c>
      <c r="B282">
        <v>9</v>
      </c>
      <c r="C282">
        <v>19</v>
      </c>
      <c r="D282">
        <v>21</v>
      </c>
      <c r="E282">
        <v>50</v>
      </c>
      <c r="F282" s="16" t="s">
        <v>53</v>
      </c>
      <c r="G282" s="10">
        <v>42997</v>
      </c>
      <c r="H282" s="11">
        <v>0.90976851851851848</v>
      </c>
      <c r="I282" s="10">
        <v>42997</v>
      </c>
      <c r="J282">
        <v>3.3699998855590798</v>
      </c>
      <c r="K282">
        <v>11.550000190734901</v>
      </c>
      <c r="L282" s="11">
        <v>0.75347222222222221</v>
      </c>
      <c r="M282" s="12">
        <f>MOD(Tableau1[[#This Row],[Temps]]-Tableau1[[#This Row],[Heure coucher]],1)</f>
        <v>0.15629629629629627</v>
      </c>
      <c r="N282" s="11">
        <v>0.23819444444444446</v>
      </c>
      <c r="O282" s="12">
        <f>1-Tableau1[[#This Row],[Temps]]+Tableau1[[#This Row],[Heure lever]]</f>
        <v>0.32842592592592601</v>
      </c>
      <c r="P28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82" s="11" t="b">
        <f>IFERROR(Tableau1[[#This Row],[temps avant lever]]&gt;=Tableau1[[#This Row],[temps critère lever en fonction de l''heure de coucher]],0)</f>
        <v>0</v>
      </c>
    </row>
    <row r="283" spans="1:17" x14ac:dyDescent="0.35">
      <c r="A283">
        <v>2017</v>
      </c>
      <c r="B283">
        <v>9</v>
      </c>
      <c r="C283">
        <v>19</v>
      </c>
      <c r="D283">
        <v>21</v>
      </c>
      <c r="E283">
        <v>50</v>
      </c>
      <c r="F283" s="16" t="s">
        <v>25</v>
      </c>
      <c r="G283" s="10">
        <v>42997</v>
      </c>
      <c r="H283" s="11">
        <v>0.91006944444444438</v>
      </c>
      <c r="I283" s="10">
        <v>42997</v>
      </c>
      <c r="J283">
        <v>3.3699998855590798</v>
      </c>
      <c r="K283">
        <v>11.550000190734901</v>
      </c>
      <c r="L283" s="11">
        <v>0.75347222222222221</v>
      </c>
      <c r="M283" s="12">
        <f>MOD(Tableau1[[#This Row],[Temps]]-Tableau1[[#This Row],[Heure coucher]],1)</f>
        <v>0.15659722222222217</v>
      </c>
      <c r="N283" s="11">
        <v>0.23819444444444446</v>
      </c>
      <c r="O283" s="12">
        <f>1-Tableau1[[#This Row],[Temps]]+Tableau1[[#This Row],[Heure lever]]</f>
        <v>0.32812500000000011</v>
      </c>
      <c r="P28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83" s="11" t="b">
        <f>IFERROR(Tableau1[[#This Row],[temps avant lever]]&gt;=Tableau1[[#This Row],[temps critère lever en fonction de l''heure de coucher]],0)</f>
        <v>0</v>
      </c>
    </row>
    <row r="284" spans="1:17" x14ac:dyDescent="0.35">
      <c r="A284">
        <v>2017</v>
      </c>
      <c r="B284">
        <v>9</v>
      </c>
      <c r="C284">
        <v>19</v>
      </c>
      <c r="D284">
        <v>21</v>
      </c>
      <c r="E284">
        <v>52</v>
      </c>
      <c r="F284" s="16" t="s">
        <v>48</v>
      </c>
      <c r="G284" s="10">
        <v>42997</v>
      </c>
      <c r="H284" s="11">
        <v>0.91121527777777767</v>
      </c>
      <c r="I284" s="10">
        <v>42997</v>
      </c>
      <c r="J284">
        <v>3.3699998855590798</v>
      </c>
      <c r="K284">
        <v>11.550000190734901</v>
      </c>
      <c r="L284" s="11">
        <v>0.75347222222222221</v>
      </c>
      <c r="M284" s="12">
        <f>MOD(Tableau1[[#This Row],[Temps]]-Tableau1[[#This Row],[Heure coucher]],1)</f>
        <v>0.15774305555555546</v>
      </c>
      <c r="N284" s="11">
        <v>0.23819444444444446</v>
      </c>
      <c r="O284" s="12">
        <f>1-Tableau1[[#This Row],[Temps]]+Tableau1[[#This Row],[Heure lever]]</f>
        <v>0.32697916666666682</v>
      </c>
      <c r="P28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84" s="11" t="b">
        <f>IFERROR(Tableau1[[#This Row],[temps avant lever]]&gt;=Tableau1[[#This Row],[temps critère lever en fonction de l''heure de coucher]],0)</f>
        <v>0</v>
      </c>
    </row>
    <row r="285" spans="1:17" x14ac:dyDescent="0.35">
      <c r="A285">
        <v>2017</v>
      </c>
      <c r="B285">
        <v>9</v>
      </c>
      <c r="C285">
        <v>19</v>
      </c>
      <c r="D285">
        <v>21</v>
      </c>
      <c r="E285">
        <v>53</v>
      </c>
      <c r="F285" s="16" t="s">
        <v>42</v>
      </c>
      <c r="G285" s="10">
        <v>42997</v>
      </c>
      <c r="H285" s="11">
        <v>0.91214120370370377</v>
      </c>
      <c r="I285" s="10">
        <v>42997</v>
      </c>
      <c r="J285">
        <v>3.3699998855590798</v>
      </c>
      <c r="K285">
        <v>11.550000190734901</v>
      </c>
      <c r="L285" s="11">
        <v>0.75347222222222221</v>
      </c>
      <c r="M285" s="12">
        <f>MOD(Tableau1[[#This Row],[Temps]]-Tableau1[[#This Row],[Heure coucher]],1)</f>
        <v>0.15866898148148156</v>
      </c>
      <c r="N285" s="11">
        <v>0.23819444444444446</v>
      </c>
      <c r="O285" s="12">
        <f>1-Tableau1[[#This Row],[Temps]]+Tableau1[[#This Row],[Heure lever]]</f>
        <v>0.32605324074074071</v>
      </c>
      <c r="P28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85" s="11" t="b">
        <f>IFERROR(Tableau1[[#This Row],[temps avant lever]]&gt;=Tableau1[[#This Row],[temps critère lever en fonction de l''heure de coucher]],0)</f>
        <v>0</v>
      </c>
    </row>
    <row r="286" spans="1:17" x14ac:dyDescent="0.35">
      <c r="A286">
        <v>2017</v>
      </c>
      <c r="B286">
        <v>9</v>
      </c>
      <c r="C286">
        <v>19</v>
      </c>
      <c r="D286">
        <v>21</v>
      </c>
      <c r="E286">
        <v>58</v>
      </c>
      <c r="F286" s="16" t="s">
        <v>47</v>
      </c>
      <c r="G286" s="10">
        <v>42997</v>
      </c>
      <c r="H286" s="11">
        <v>0.91554398148148142</v>
      </c>
      <c r="I286" s="10">
        <v>42997</v>
      </c>
      <c r="J286">
        <v>4.4499998092651403</v>
      </c>
      <c r="K286">
        <v>11.6400003433228</v>
      </c>
      <c r="L286" s="11">
        <v>0.75347222222222221</v>
      </c>
      <c r="M286" s="12">
        <f>MOD(Tableau1[[#This Row],[Temps]]-Tableau1[[#This Row],[Heure coucher]],1)</f>
        <v>0.16207175925925921</v>
      </c>
      <c r="N286" s="11">
        <v>0.23819444444444446</v>
      </c>
      <c r="O286" s="12">
        <f>1-Tableau1[[#This Row],[Temps]]+Tableau1[[#This Row],[Heure lever]]</f>
        <v>0.32265046296296307</v>
      </c>
      <c r="P28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86" s="11" t="b">
        <f>IFERROR(Tableau1[[#This Row],[temps avant lever]]&gt;=Tableau1[[#This Row],[temps critère lever en fonction de l''heure de coucher]],0)</f>
        <v>0</v>
      </c>
    </row>
    <row r="287" spans="1:17" x14ac:dyDescent="0.35">
      <c r="A287">
        <v>2017</v>
      </c>
      <c r="B287">
        <v>9</v>
      </c>
      <c r="C287">
        <v>19</v>
      </c>
      <c r="D287">
        <v>22</v>
      </c>
      <c r="E287">
        <v>8</v>
      </c>
      <c r="F287" s="16" t="s">
        <v>31</v>
      </c>
      <c r="G287" s="10">
        <v>42997</v>
      </c>
      <c r="H287" s="11">
        <v>0.92236111111111108</v>
      </c>
      <c r="I287" s="10">
        <v>42997</v>
      </c>
      <c r="J287">
        <v>5.5100002288818404</v>
      </c>
      <c r="K287">
        <v>11.6300001144409</v>
      </c>
      <c r="L287" s="11">
        <v>0.75347222222222221</v>
      </c>
      <c r="M287" s="12">
        <f>MOD(Tableau1[[#This Row],[Temps]]-Tableau1[[#This Row],[Heure coucher]],1)</f>
        <v>0.16888888888888887</v>
      </c>
      <c r="N287" s="11">
        <v>0.23819444444444446</v>
      </c>
      <c r="O287" s="12">
        <f>1-Tableau1[[#This Row],[Temps]]+Tableau1[[#This Row],[Heure lever]]</f>
        <v>0.31583333333333341</v>
      </c>
      <c r="P28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0.38055555555555559</v>
      </c>
      <c r="Q287" s="11" t="b">
        <f>IFERROR(Tableau1[[#This Row],[temps avant lever]]&gt;=Tableau1[[#This Row],[temps critère lever en fonction de l''heure de coucher]],0)</f>
        <v>0</v>
      </c>
    </row>
    <row r="288" spans="1:17" x14ac:dyDescent="0.35">
      <c r="A288">
        <v>2017</v>
      </c>
      <c r="B288">
        <v>9</v>
      </c>
      <c r="C288">
        <v>20</v>
      </c>
      <c r="D288">
        <v>18</v>
      </c>
      <c r="E288">
        <v>22</v>
      </c>
      <c r="F288" s="16" t="s">
        <v>70</v>
      </c>
      <c r="G288" s="10">
        <v>42998</v>
      </c>
      <c r="H288" s="11">
        <v>0.76572916666666668</v>
      </c>
      <c r="I288" s="10">
        <v>42998</v>
      </c>
      <c r="J288">
        <v>3.0999999046325701</v>
      </c>
      <c r="K288">
        <v>16.4899997711182</v>
      </c>
      <c r="L288" s="11">
        <v>0.75208333333333333</v>
      </c>
      <c r="M288" s="12">
        <f>MOD(Tableau1[[#This Row],[Temps]]-Tableau1[[#This Row],[Heure coucher]],1)</f>
        <v>1.3645833333333357E-2</v>
      </c>
      <c r="N288" s="11">
        <v>0.2388888888888889</v>
      </c>
      <c r="O288" s="12">
        <f>1-Tableau1[[#This Row],[Temps]]+Tableau1[[#This Row],[Heure lever]]</f>
        <v>0.47315972222222225</v>
      </c>
      <c r="P28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288" s="11" t="b">
        <f>IFERROR(Tableau1[[#This Row],[temps avant lever]]&gt;=Tableau1[[#This Row],[temps critère lever en fonction de l''heure de coucher]],0)</f>
        <v>1</v>
      </c>
    </row>
    <row r="289" spans="1:17" x14ac:dyDescent="0.35">
      <c r="A289">
        <v>2017</v>
      </c>
      <c r="B289">
        <v>9</v>
      </c>
      <c r="C289">
        <v>20</v>
      </c>
      <c r="D289">
        <v>18</v>
      </c>
      <c r="E289">
        <v>37</v>
      </c>
      <c r="F289" s="16" t="s">
        <v>48</v>
      </c>
      <c r="G289" s="10">
        <v>42998</v>
      </c>
      <c r="H289" s="11">
        <v>0.77579861111111104</v>
      </c>
      <c r="I289" s="10">
        <v>42998</v>
      </c>
      <c r="J289">
        <v>3.2000000476837198</v>
      </c>
      <c r="K289">
        <v>15.1599998474121</v>
      </c>
      <c r="L289" s="11">
        <v>0.75208333333333333</v>
      </c>
      <c r="M289" s="12">
        <f>MOD(Tableau1[[#This Row],[Temps]]-Tableau1[[#This Row],[Heure coucher]],1)</f>
        <v>2.371527777777771E-2</v>
      </c>
      <c r="N289" s="11">
        <v>0.2388888888888889</v>
      </c>
      <c r="O289" s="12">
        <f>1-Tableau1[[#This Row],[Temps]]+Tableau1[[#This Row],[Heure lever]]</f>
        <v>0.46309027777777789</v>
      </c>
      <c r="P28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289" s="11" t="b">
        <f>IFERROR(Tableau1[[#This Row],[temps avant lever]]&gt;=Tableau1[[#This Row],[temps critère lever en fonction de l''heure de coucher]],0)</f>
        <v>1</v>
      </c>
    </row>
    <row r="290" spans="1:17" x14ac:dyDescent="0.35">
      <c r="A290">
        <v>2017</v>
      </c>
      <c r="B290">
        <v>9</v>
      </c>
      <c r="C290">
        <v>20</v>
      </c>
      <c r="D290">
        <v>18</v>
      </c>
      <c r="E290">
        <v>40</v>
      </c>
      <c r="F290" s="16" t="s">
        <v>34</v>
      </c>
      <c r="G290" s="10">
        <v>42998</v>
      </c>
      <c r="H290" s="11">
        <v>0.77842592592592597</v>
      </c>
      <c r="I290" s="10">
        <v>42998</v>
      </c>
      <c r="J290">
        <v>3.2000000476837198</v>
      </c>
      <c r="K290">
        <v>15.1599998474121</v>
      </c>
      <c r="L290" s="11">
        <v>0.75208333333333333</v>
      </c>
      <c r="M290" s="12">
        <f>MOD(Tableau1[[#This Row],[Temps]]-Tableau1[[#This Row],[Heure coucher]],1)</f>
        <v>2.634259259259264E-2</v>
      </c>
      <c r="N290" s="11">
        <v>0.2388888888888889</v>
      </c>
      <c r="O290" s="12">
        <f>1-Tableau1[[#This Row],[Temps]]+Tableau1[[#This Row],[Heure lever]]</f>
        <v>0.46046296296296296</v>
      </c>
      <c r="P29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290" s="11" t="b">
        <f>IFERROR(Tableau1[[#This Row],[temps avant lever]]&gt;=Tableau1[[#This Row],[temps critère lever en fonction de l''heure de coucher]],0)</f>
        <v>1</v>
      </c>
    </row>
    <row r="291" spans="1:17" x14ac:dyDescent="0.35">
      <c r="A291">
        <v>2017</v>
      </c>
      <c r="B291">
        <v>9</v>
      </c>
      <c r="C291">
        <v>20</v>
      </c>
      <c r="D291">
        <v>18</v>
      </c>
      <c r="E291">
        <v>46</v>
      </c>
      <c r="F291" s="16" t="s">
        <v>62</v>
      </c>
      <c r="G291" s="10">
        <v>42998</v>
      </c>
      <c r="H291" s="11">
        <v>0.78236111111111117</v>
      </c>
      <c r="I291" s="10">
        <v>42998</v>
      </c>
      <c r="J291">
        <v>3.1500000953674299</v>
      </c>
      <c r="K291">
        <v>15.1499996185303</v>
      </c>
      <c r="L291" s="11">
        <v>0.75208333333333333</v>
      </c>
      <c r="M291" s="12">
        <f>MOD(Tableau1[[#This Row],[Temps]]-Tableau1[[#This Row],[Heure coucher]],1)</f>
        <v>3.0277777777777848E-2</v>
      </c>
      <c r="N291" s="11">
        <v>0.2388888888888889</v>
      </c>
      <c r="O291" s="12">
        <f>1-Tableau1[[#This Row],[Temps]]+Tableau1[[#This Row],[Heure lever]]</f>
        <v>0.45652777777777775</v>
      </c>
      <c r="P29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291" s="11" t="b">
        <f>IFERROR(Tableau1[[#This Row],[temps avant lever]]&gt;=Tableau1[[#This Row],[temps critère lever en fonction de l''heure de coucher]],0)</f>
        <v>1</v>
      </c>
    </row>
    <row r="292" spans="1:17" x14ac:dyDescent="0.35">
      <c r="A292">
        <v>2017</v>
      </c>
      <c r="B292">
        <v>9</v>
      </c>
      <c r="C292">
        <v>20</v>
      </c>
      <c r="D292">
        <v>18</v>
      </c>
      <c r="E292">
        <v>52</v>
      </c>
      <c r="F292" s="16" t="s">
        <v>49</v>
      </c>
      <c r="G292" s="10">
        <v>42998</v>
      </c>
      <c r="H292" s="11">
        <v>0.78629629629629638</v>
      </c>
      <c r="I292" s="10">
        <v>42998</v>
      </c>
      <c r="J292">
        <v>3.1500000953674299</v>
      </c>
      <c r="K292">
        <v>15.1499996185303</v>
      </c>
      <c r="L292" s="11">
        <v>0.75208333333333333</v>
      </c>
      <c r="M292" s="12">
        <f>MOD(Tableau1[[#This Row],[Temps]]-Tableau1[[#This Row],[Heure coucher]],1)</f>
        <v>3.4212962962963056E-2</v>
      </c>
      <c r="N292" s="11">
        <v>0.2388888888888889</v>
      </c>
      <c r="O292" s="12">
        <f>1-Tableau1[[#This Row],[Temps]]+Tableau1[[#This Row],[Heure lever]]</f>
        <v>0.45259259259259255</v>
      </c>
      <c r="P29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292" s="11" t="b">
        <f>IFERROR(Tableau1[[#This Row],[temps avant lever]]&gt;=Tableau1[[#This Row],[temps critère lever en fonction de l''heure de coucher]],0)</f>
        <v>1</v>
      </c>
    </row>
    <row r="293" spans="1:17" x14ac:dyDescent="0.35">
      <c r="A293">
        <v>2017</v>
      </c>
      <c r="B293">
        <v>9</v>
      </c>
      <c r="C293">
        <v>20</v>
      </c>
      <c r="D293">
        <v>18</v>
      </c>
      <c r="E293">
        <v>52</v>
      </c>
      <c r="F293" s="16" t="s">
        <v>27</v>
      </c>
      <c r="G293" s="10">
        <v>42998</v>
      </c>
      <c r="H293" s="11">
        <v>0.78636574074074073</v>
      </c>
      <c r="I293" s="10">
        <v>42998</v>
      </c>
      <c r="J293">
        <v>3.1500000953674299</v>
      </c>
      <c r="K293">
        <v>15.1499996185303</v>
      </c>
      <c r="L293" s="11">
        <v>0.75208333333333333</v>
      </c>
      <c r="M293" s="12">
        <f>MOD(Tableau1[[#This Row],[Temps]]-Tableau1[[#This Row],[Heure coucher]],1)</f>
        <v>3.42824074074074E-2</v>
      </c>
      <c r="N293" s="11">
        <v>0.2388888888888889</v>
      </c>
      <c r="O293" s="12">
        <f>1-Tableau1[[#This Row],[Temps]]+Tableau1[[#This Row],[Heure lever]]</f>
        <v>0.4525231481481482</v>
      </c>
      <c r="P29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293" s="11" t="b">
        <f>IFERROR(Tableau1[[#This Row],[temps avant lever]]&gt;=Tableau1[[#This Row],[temps critère lever en fonction de l''heure de coucher]],0)</f>
        <v>1</v>
      </c>
    </row>
    <row r="294" spans="1:17" x14ac:dyDescent="0.35">
      <c r="A294">
        <v>2017</v>
      </c>
      <c r="B294">
        <v>9</v>
      </c>
      <c r="C294">
        <v>20</v>
      </c>
      <c r="D294">
        <v>18</v>
      </c>
      <c r="E294">
        <v>52</v>
      </c>
      <c r="F294" s="16" t="s">
        <v>42</v>
      </c>
      <c r="G294" s="10">
        <v>42998</v>
      </c>
      <c r="H294" s="11">
        <v>0.78644675925925922</v>
      </c>
      <c r="I294" s="10">
        <v>42998</v>
      </c>
      <c r="J294">
        <v>3.1500000953674299</v>
      </c>
      <c r="K294">
        <v>15.1499996185303</v>
      </c>
      <c r="L294" s="11">
        <v>0.75208333333333333</v>
      </c>
      <c r="M294" s="12">
        <f>MOD(Tableau1[[#This Row],[Temps]]-Tableau1[[#This Row],[Heure coucher]],1)</f>
        <v>3.4363425925925895E-2</v>
      </c>
      <c r="N294" s="11">
        <v>0.2388888888888889</v>
      </c>
      <c r="O294" s="12">
        <f>1-Tableau1[[#This Row],[Temps]]+Tableau1[[#This Row],[Heure lever]]</f>
        <v>0.45244212962962971</v>
      </c>
      <c r="P29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294" s="11" t="b">
        <f>IFERROR(Tableau1[[#This Row],[temps avant lever]]&gt;=Tableau1[[#This Row],[temps critère lever en fonction de l''heure de coucher]],0)</f>
        <v>1</v>
      </c>
    </row>
    <row r="295" spans="1:17" x14ac:dyDescent="0.35">
      <c r="A295">
        <v>2017</v>
      </c>
      <c r="B295">
        <v>9</v>
      </c>
      <c r="C295">
        <v>20</v>
      </c>
      <c r="D295">
        <v>18</v>
      </c>
      <c r="E295">
        <v>59</v>
      </c>
      <c r="F295" s="16" t="s">
        <v>47</v>
      </c>
      <c r="G295" s="10">
        <v>42998</v>
      </c>
      <c r="H295" s="11">
        <v>0.79123842592592597</v>
      </c>
      <c r="I295" s="10">
        <v>42998</v>
      </c>
      <c r="J295">
        <v>3.3199999332428001</v>
      </c>
      <c r="K295">
        <v>15.1499996185303</v>
      </c>
      <c r="L295" s="11">
        <v>0.75208333333333333</v>
      </c>
      <c r="M295" s="12">
        <f>MOD(Tableau1[[#This Row],[Temps]]-Tableau1[[#This Row],[Heure coucher]],1)</f>
        <v>3.9155092592592644E-2</v>
      </c>
      <c r="N295" s="11">
        <v>0.2388888888888889</v>
      </c>
      <c r="O295" s="12">
        <f>1-Tableau1[[#This Row],[Temps]]+Tableau1[[#This Row],[Heure lever]]</f>
        <v>0.44765046296296296</v>
      </c>
      <c r="P29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295" s="11" t="b">
        <f>IFERROR(Tableau1[[#This Row],[temps avant lever]]&gt;=Tableau1[[#This Row],[temps critère lever en fonction de l''heure de coucher]],0)</f>
        <v>1</v>
      </c>
    </row>
    <row r="296" spans="1:17" x14ac:dyDescent="0.35">
      <c r="A296">
        <v>2017</v>
      </c>
      <c r="B296">
        <v>9</v>
      </c>
      <c r="C296">
        <v>20</v>
      </c>
      <c r="D296">
        <v>19</v>
      </c>
      <c r="E296">
        <v>8</v>
      </c>
      <c r="F296" s="16" t="s">
        <v>77</v>
      </c>
      <c r="G296" s="10">
        <v>42998</v>
      </c>
      <c r="H296" s="11">
        <v>0.79773148148148154</v>
      </c>
      <c r="I296" s="10">
        <v>42998</v>
      </c>
      <c r="J296">
        <v>3.2699999809265101</v>
      </c>
      <c r="K296">
        <v>14.6300001144409</v>
      </c>
      <c r="L296" s="11">
        <v>0.75208333333333333</v>
      </c>
      <c r="M296" s="12">
        <f>MOD(Tableau1[[#This Row],[Temps]]-Tableau1[[#This Row],[Heure coucher]],1)</f>
        <v>4.5648148148148215E-2</v>
      </c>
      <c r="N296" s="11">
        <v>0.2388888888888889</v>
      </c>
      <c r="O296" s="12">
        <f>1-Tableau1[[#This Row],[Temps]]+Tableau1[[#This Row],[Heure lever]]</f>
        <v>0.44115740740740739</v>
      </c>
      <c r="P29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296" s="11" t="b">
        <f>IFERROR(Tableau1[[#This Row],[temps avant lever]]&gt;=Tableau1[[#This Row],[temps critère lever en fonction de l''heure de coucher]],0)</f>
        <v>1</v>
      </c>
    </row>
    <row r="297" spans="1:17" x14ac:dyDescent="0.35">
      <c r="A297">
        <v>2017</v>
      </c>
      <c r="B297">
        <v>9</v>
      </c>
      <c r="C297">
        <v>20</v>
      </c>
      <c r="D297">
        <v>19</v>
      </c>
      <c r="E297">
        <v>10</v>
      </c>
      <c r="F297" s="16" t="s">
        <v>77</v>
      </c>
      <c r="G297" s="10">
        <v>42998</v>
      </c>
      <c r="H297" s="11">
        <v>0.79912037037037031</v>
      </c>
      <c r="I297" s="10">
        <v>42998</v>
      </c>
      <c r="J297">
        <v>3.2699999809265101</v>
      </c>
      <c r="K297">
        <v>14.6300001144409</v>
      </c>
      <c r="L297" s="11">
        <v>0.75208333333333333</v>
      </c>
      <c r="M297" s="12">
        <f>MOD(Tableau1[[#This Row],[Temps]]-Tableau1[[#This Row],[Heure coucher]],1)</f>
        <v>4.7037037037036988E-2</v>
      </c>
      <c r="N297" s="11">
        <v>0.2388888888888889</v>
      </c>
      <c r="O297" s="12">
        <f>1-Tableau1[[#This Row],[Temps]]+Tableau1[[#This Row],[Heure lever]]</f>
        <v>0.43976851851851861</v>
      </c>
      <c r="P29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297" s="11" t="b">
        <f>IFERROR(Tableau1[[#This Row],[temps avant lever]]&gt;=Tableau1[[#This Row],[temps critère lever en fonction de l''heure de coucher]],0)</f>
        <v>1</v>
      </c>
    </row>
    <row r="298" spans="1:17" x14ac:dyDescent="0.35">
      <c r="A298">
        <v>2017</v>
      </c>
      <c r="B298">
        <v>9</v>
      </c>
      <c r="C298">
        <v>20</v>
      </c>
      <c r="D298">
        <v>19</v>
      </c>
      <c r="E298">
        <v>11</v>
      </c>
      <c r="F298" s="16" t="s">
        <v>80</v>
      </c>
      <c r="G298" s="10">
        <v>42998</v>
      </c>
      <c r="H298" s="11">
        <v>0.79961805555555554</v>
      </c>
      <c r="I298" s="10">
        <v>42998</v>
      </c>
      <c r="J298">
        <v>3.2699999809265101</v>
      </c>
      <c r="K298">
        <v>14.6300001144409</v>
      </c>
      <c r="L298" s="11">
        <v>0.75208333333333333</v>
      </c>
      <c r="M298" s="12">
        <f>MOD(Tableau1[[#This Row],[Temps]]-Tableau1[[#This Row],[Heure coucher]],1)</f>
        <v>4.7534722222222214E-2</v>
      </c>
      <c r="N298" s="11">
        <v>0.2388888888888889</v>
      </c>
      <c r="O298" s="12">
        <f>1-Tableau1[[#This Row],[Temps]]+Tableau1[[#This Row],[Heure lever]]</f>
        <v>0.43927083333333339</v>
      </c>
      <c r="P29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298" s="11" t="b">
        <f>IFERROR(Tableau1[[#This Row],[temps avant lever]]&gt;=Tableau1[[#This Row],[temps critère lever en fonction de l''heure de coucher]],0)</f>
        <v>1</v>
      </c>
    </row>
    <row r="299" spans="1:17" x14ac:dyDescent="0.35">
      <c r="A299">
        <v>2017</v>
      </c>
      <c r="B299">
        <v>9</v>
      </c>
      <c r="C299">
        <v>20</v>
      </c>
      <c r="D299">
        <v>19</v>
      </c>
      <c r="E299">
        <v>23</v>
      </c>
      <c r="F299" s="16" t="s">
        <v>80</v>
      </c>
      <c r="G299" s="10">
        <v>42998</v>
      </c>
      <c r="H299" s="11">
        <v>0.80795138888888884</v>
      </c>
      <c r="I299" s="10">
        <v>42998</v>
      </c>
      <c r="J299">
        <v>3.28999996185303</v>
      </c>
      <c r="K299">
        <v>13.810000419616699</v>
      </c>
      <c r="L299" s="11">
        <v>0.75208333333333333</v>
      </c>
      <c r="M299" s="12">
        <f>MOD(Tableau1[[#This Row],[Temps]]-Tableau1[[#This Row],[Heure coucher]],1)</f>
        <v>5.5868055555555518E-2</v>
      </c>
      <c r="N299" s="11">
        <v>0.2388888888888889</v>
      </c>
      <c r="O299" s="12">
        <f>1-Tableau1[[#This Row],[Temps]]+Tableau1[[#This Row],[Heure lever]]</f>
        <v>0.43093750000000008</v>
      </c>
      <c r="P29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299" s="11" t="b">
        <f>IFERROR(Tableau1[[#This Row],[temps avant lever]]&gt;=Tableau1[[#This Row],[temps critère lever en fonction de l''heure de coucher]],0)</f>
        <v>1</v>
      </c>
    </row>
    <row r="300" spans="1:17" x14ac:dyDescent="0.35">
      <c r="A300">
        <v>2017</v>
      </c>
      <c r="B300">
        <v>9</v>
      </c>
      <c r="C300">
        <v>20</v>
      </c>
      <c r="D300">
        <v>19</v>
      </c>
      <c r="E300">
        <v>35</v>
      </c>
      <c r="F300" s="16" t="s">
        <v>59</v>
      </c>
      <c r="G300" s="10">
        <v>42998</v>
      </c>
      <c r="H300" s="11">
        <v>0.81608796296296304</v>
      </c>
      <c r="I300" s="10">
        <v>42998</v>
      </c>
      <c r="J300">
        <v>3.25</v>
      </c>
      <c r="K300">
        <v>12.8400001525879</v>
      </c>
      <c r="L300" s="11">
        <v>0.75208333333333333</v>
      </c>
      <c r="M300" s="12">
        <f>MOD(Tableau1[[#This Row],[Temps]]-Tableau1[[#This Row],[Heure coucher]],1)</f>
        <v>6.4004629629629717E-2</v>
      </c>
      <c r="N300" s="11">
        <v>0.2388888888888889</v>
      </c>
      <c r="O300" s="12">
        <f>1-Tableau1[[#This Row],[Temps]]+Tableau1[[#This Row],[Heure lever]]</f>
        <v>0.42280092592592589</v>
      </c>
      <c r="P30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300" s="11" t="b">
        <f>IFERROR(Tableau1[[#This Row],[temps avant lever]]&gt;=Tableau1[[#This Row],[temps critère lever en fonction de l''heure de coucher]],0)</f>
        <v>1</v>
      </c>
    </row>
    <row r="301" spans="1:17" x14ac:dyDescent="0.35">
      <c r="A301">
        <v>2017</v>
      </c>
      <c r="B301">
        <v>9</v>
      </c>
      <c r="C301">
        <v>20</v>
      </c>
      <c r="D301">
        <v>19</v>
      </c>
      <c r="E301">
        <v>42</v>
      </c>
      <c r="F301" s="16" t="s">
        <v>44</v>
      </c>
      <c r="G301" s="10">
        <v>42998</v>
      </c>
      <c r="H301" s="11">
        <v>0.82135416666666661</v>
      </c>
      <c r="I301" s="10">
        <v>42998</v>
      </c>
      <c r="J301">
        <v>3.25</v>
      </c>
      <c r="K301">
        <v>12.8400001525879</v>
      </c>
      <c r="L301" s="11">
        <v>0.75208333333333333</v>
      </c>
      <c r="M301" s="12">
        <f>MOD(Tableau1[[#This Row],[Temps]]-Tableau1[[#This Row],[Heure coucher]],1)</f>
        <v>6.9270833333333282E-2</v>
      </c>
      <c r="N301" s="11">
        <v>0.2388888888888889</v>
      </c>
      <c r="O301" s="12">
        <f>1-Tableau1[[#This Row],[Temps]]+Tableau1[[#This Row],[Heure lever]]</f>
        <v>0.41753472222222232</v>
      </c>
      <c r="P30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301" s="11" t="b">
        <f>IFERROR(Tableau1[[#This Row],[temps avant lever]]&gt;=Tableau1[[#This Row],[temps critère lever en fonction de l''heure de coucher]],0)</f>
        <v>1</v>
      </c>
    </row>
    <row r="302" spans="1:17" x14ac:dyDescent="0.35">
      <c r="A302">
        <v>2017</v>
      </c>
      <c r="B302">
        <v>9</v>
      </c>
      <c r="C302">
        <v>20</v>
      </c>
      <c r="D302">
        <v>19</v>
      </c>
      <c r="E302">
        <v>54</v>
      </c>
      <c r="F302" s="16" t="s">
        <v>69</v>
      </c>
      <c r="G302" s="10">
        <v>42998</v>
      </c>
      <c r="H302" s="11">
        <v>0.82979166666666659</v>
      </c>
      <c r="I302" s="10">
        <v>42998</v>
      </c>
      <c r="J302">
        <v>3.3299999237060498</v>
      </c>
      <c r="K302">
        <v>12.6300001144409</v>
      </c>
      <c r="L302" s="11">
        <v>0.75208333333333333</v>
      </c>
      <c r="M302" s="12">
        <f>MOD(Tableau1[[#This Row],[Temps]]-Tableau1[[#This Row],[Heure coucher]],1)</f>
        <v>7.7708333333333268E-2</v>
      </c>
      <c r="N302" s="11">
        <v>0.2388888888888889</v>
      </c>
      <c r="O302" s="12">
        <f>1-Tableau1[[#This Row],[Temps]]+Tableau1[[#This Row],[Heure lever]]</f>
        <v>0.40909722222222233</v>
      </c>
      <c r="P30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302" s="11" t="b">
        <f>IFERROR(Tableau1[[#This Row],[temps avant lever]]&gt;=Tableau1[[#This Row],[temps critère lever en fonction de l''heure de coucher]],0)</f>
        <v>1</v>
      </c>
    </row>
    <row r="303" spans="1:17" x14ac:dyDescent="0.35">
      <c r="A303">
        <v>2017</v>
      </c>
      <c r="B303">
        <v>9</v>
      </c>
      <c r="C303">
        <v>20</v>
      </c>
      <c r="D303">
        <v>20</v>
      </c>
      <c r="E303">
        <v>3</v>
      </c>
      <c r="F303" s="16" t="s">
        <v>31</v>
      </c>
      <c r="G303" s="10">
        <v>42998</v>
      </c>
      <c r="H303" s="11">
        <v>0.83555555555555561</v>
      </c>
      <c r="I303" s="10">
        <v>42998</v>
      </c>
      <c r="J303">
        <v>3.6600000858306898</v>
      </c>
      <c r="K303">
        <v>12.460000038146999</v>
      </c>
      <c r="L303" s="11">
        <v>0.75208333333333333</v>
      </c>
      <c r="M303" s="12">
        <f>MOD(Tableau1[[#This Row],[Temps]]-Tableau1[[#This Row],[Heure coucher]],1)</f>
        <v>8.3472222222222281E-2</v>
      </c>
      <c r="N303" s="11">
        <v>0.2388888888888889</v>
      </c>
      <c r="O303" s="12">
        <f>1-Tableau1[[#This Row],[Temps]]+Tableau1[[#This Row],[Heure lever]]</f>
        <v>0.40333333333333332</v>
      </c>
      <c r="P30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303" s="11" t="b">
        <f>IFERROR(Tableau1[[#This Row],[temps avant lever]]&gt;=Tableau1[[#This Row],[temps critère lever en fonction de l''heure de coucher]],0)</f>
        <v>1</v>
      </c>
    </row>
    <row r="304" spans="1:17" x14ac:dyDescent="0.35">
      <c r="A304">
        <v>2017</v>
      </c>
      <c r="B304">
        <v>9</v>
      </c>
      <c r="C304">
        <v>20</v>
      </c>
      <c r="D304">
        <v>20</v>
      </c>
      <c r="E304">
        <v>3</v>
      </c>
      <c r="F304" s="16" t="s">
        <v>22</v>
      </c>
      <c r="G304" s="10">
        <v>42998</v>
      </c>
      <c r="H304" s="11">
        <v>0.8356365740740741</v>
      </c>
      <c r="I304" s="10">
        <v>42998</v>
      </c>
      <c r="J304">
        <v>3.6600000858306898</v>
      </c>
      <c r="K304">
        <v>12.460000038146999</v>
      </c>
      <c r="L304" s="11">
        <v>0.75208333333333333</v>
      </c>
      <c r="M304" s="12">
        <f>MOD(Tableau1[[#This Row],[Temps]]-Tableau1[[#This Row],[Heure coucher]],1)</f>
        <v>8.3553240740740775E-2</v>
      </c>
      <c r="N304" s="11">
        <v>0.2388888888888889</v>
      </c>
      <c r="O304" s="12">
        <f>1-Tableau1[[#This Row],[Temps]]+Tableau1[[#This Row],[Heure lever]]</f>
        <v>0.40325231481481483</v>
      </c>
      <c r="P30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304" s="11" t="b">
        <f>IFERROR(Tableau1[[#This Row],[temps avant lever]]&gt;=Tableau1[[#This Row],[temps critère lever en fonction de l''heure de coucher]],0)</f>
        <v>1</v>
      </c>
    </row>
    <row r="305" spans="1:17" x14ac:dyDescent="0.35">
      <c r="A305">
        <v>2017</v>
      </c>
      <c r="B305">
        <v>9</v>
      </c>
      <c r="C305">
        <v>20</v>
      </c>
      <c r="D305">
        <v>20</v>
      </c>
      <c r="E305">
        <v>9</v>
      </c>
      <c r="F305" s="16" t="s">
        <v>55</v>
      </c>
      <c r="G305" s="10">
        <v>42998</v>
      </c>
      <c r="H305" s="11">
        <v>0.83998842592592593</v>
      </c>
      <c r="I305" s="10">
        <v>42998</v>
      </c>
      <c r="J305">
        <v>3.9000000953674299</v>
      </c>
      <c r="K305">
        <v>12.2299995422363</v>
      </c>
      <c r="L305" s="11">
        <v>0.75208333333333333</v>
      </c>
      <c r="M305" s="12">
        <f>MOD(Tableau1[[#This Row],[Temps]]-Tableau1[[#This Row],[Heure coucher]],1)</f>
        <v>8.7905092592592604E-2</v>
      </c>
      <c r="N305" s="11">
        <v>0.2388888888888889</v>
      </c>
      <c r="O305" s="12">
        <f>1-Tableau1[[#This Row],[Temps]]+Tableau1[[#This Row],[Heure lever]]</f>
        <v>0.398900462962963</v>
      </c>
      <c r="P30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305" s="11" t="b">
        <f>IFERROR(Tableau1[[#This Row],[temps avant lever]]&gt;=Tableau1[[#This Row],[temps critère lever en fonction de l''heure de coucher]],0)</f>
        <v>1</v>
      </c>
    </row>
    <row r="306" spans="1:17" x14ac:dyDescent="0.35">
      <c r="A306">
        <v>2017</v>
      </c>
      <c r="B306">
        <v>9</v>
      </c>
      <c r="C306">
        <v>20</v>
      </c>
      <c r="D306">
        <v>20</v>
      </c>
      <c r="E306">
        <v>12</v>
      </c>
      <c r="F306" s="16" t="s">
        <v>78</v>
      </c>
      <c r="G306" s="10">
        <v>42998</v>
      </c>
      <c r="H306" s="11">
        <v>0.8421643518518519</v>
      </c>
      <c r="I306" s="10">
        <v>42998</v>
      </c>
      <c r="J306">
        <v>3.9000000953674299</v>
      </c>
      <c r="K306">
        <v>12.2299995422363</v>
      </c>
      <c r="L306" s="11">
        <v>0.75208333333333333</v>
      </c>
      <c r="M306" s="12">
        <f>MOD(Tableau1[[#This Row],[Temps]]-Tableau1[[#This Row],[Heure coucher]],1)</f>
        <v>9.0081018518518574E-2</v>
      </c>
      <c r="N306" s="11">
        <v>0.2388888888888889</v>
      </c>
      <c r="O306" s="12">
        <f>1-Tableau1[[#This Row],[Temps]]+Tableau1[[#This Row],[Heure lever]]</f>
        <v>0.39672453703703703</v>
      </c>
      <c r="P30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306" s="11" t="b">
        <f>IFERROR(Tableau1[[#This Row],[temps avant lever]]&gt;=Tableau1[[#This Row],[temps critère lever en fonction de l''heure de coucher]],0)</f>
        <v>1</v>
      </c>
    </row>
    <row r="307" spans="1:17" x14ac:dyDescent="0.35">
      <c r="A307">
        <v>2017</v>
      </c>
      <c r="B307">
        <v>9</v>
      </c>
      <c r="C307">
        <v>20</v>
      </c>
      <c r="D307">
        <v>20</v>
      </c>
      <c r="E307">
        <v>21</v>
      </c>
      <c r="F307" s="16" t="s">
        <v>63</v>
      </c>
      <c r="G307" s="10">
        <v>42998</v>
      </c>
      <c r="H307" s="11">
        <v>0.84859953703703705</v>
      </c>
      <c r="I307" s="10">
        <v>42998</v>
      </c>
      <c r="J307">
        <v>3.6400001049041699</v>
      </c>
      <c r="K307">
        <v>12.189999580383301</v>
      </c>
      <c r="L307" s="11">
        <v>0.75208333333333333</v>
      </c>
      <c r="M307" s="12">
        <f>MOD(Tableau1[[#This Row],[Temps]]-Tableau1[[#This Row],[Heure coucher]],1)</f>
        <v>9.6516203703703729E-2</v>
      </c>
      <c r="N307" s="11">
        <v>0.2388888888888889</v>
      </c>
      <c r="O307" s="12">
        <f>1-Tableau1[[#This Row],[Temps]]+Tableau1[[#This Row],[Heure lever]]</f>
        <v>0.39028935185185187</v>
      </c>
      <c r="P30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307" s="11" t="b">
        <f>IFERROR(Tableau1[[#This Row],[temps avant lever]]&gt;=Tableau1[[#This Row],[temps critère lever en fonction de l''heure de coucher]],0)</f>
        <v>1</v>
      </c>
    </row>
    <row r="308" spans="1:17" x14ac:dyDescent="0.35">
      <c r="A308">
        <v>2017</v>
      </c>
      <c r="B308">
        <v>9</v>
      </c>
      <c r="C308">
        <v>20</v>
      </c>
      <c r="D308">
        <v>20</v>
      </c>
      <c r="E308">
        <v>31</v>
      </c>
      <c r="F308" s="16" t="s">
        <v>66</v>
      </c>
      <c r="G308" s="10">
        <v>42998</v>
      </c>
      <c r="H308" s="11">
        <v>0.8550578703703704</v>
      </c>
      <c r="I308" s="10">
        <v>42998</v>
      </c>
      <c r="J308">
        <v>3.8699998855590798</v>
      </c>
      <c r="K308">
        <v>12.189999580383301</v>
      </c>
      <c r="L308" s="11">
        <v>0.75208333333333333</v>
      </c>
      <c r="M308" s="12">
        <f>MOD(Tableau1[[#This Row],[Temps]]-Tableau1[[#This Row],[Heure coucher]],1)</f>
        <v>0.10297453703703707</v>
      </c>
      <c r="N308" s="11">
        <v>0.2388888888888889</v>
      </c>
      <c r="O308" s="12">
        <f>1-Tableau1[[#This Row],[Temps]]+Tableau1[[#This Row],[Heure lever]]</f>
        <v>0.38383101851851853</v>
      </c>
      <c r="P30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308" s="11" t="b">
        <f>IFERROR(Tableau1[[#This Row],[temps avant lever]]&gt;=Tableau1[[#This Row],[temps critère lever en fonction de l''heure de coucher]],0)</f>
        <v>1</v>
      </c>
    </row>
    <row r="309" spans="1:17" x14ac:dyDescent="0.35">
      <c r="A309">
        <v>2017</v>
      </c>
      <c r="B309">
        <v>9</v>
      </c>
      <c r="C309">
        <v>20</v>
      </c>
      <c r="D309">
        <v>20</v>
      </c>
      <c r="E309">
        <v>31</v>
      </c>
      <c r="F309" s="16" t="s">
        <v>41</v>
      </c>
      <c r="G309" s="10">
        <v>42998</v>
      </c>
      <c r="H309" s="11">
        <v>0.85513888888888889</v>
      </c>
      <c r="I309" s="10">
        <v>42998</v>
      </c>
      <c r="J309">
        <v>3.8699998855590798</v>
      </c>
      <c r="K309">
        <v>12.189999580383301</v>
      </c>
      <c r="L309" s="11">
        <v>0.75208333333333333</v>
      </c>
      <c r="M309" s="12">
        <f>MOD(Tableau1[[#This Row],[Temps]]-Tableau1[[#This Row],[Heure coucher]],1)</f>
        <v>0.10305555555555557</v>
      </c>
      <c r="N309" s="11">
        <v>0.2388888888888889</v>
      </c>
      <c r="O309" s="12">
        <f>1-Tableau1[[#This Row],[Temps]]+Tableau1[[#This Row],[Heure lever]]</f>
        <v>0.38375000000000004</v>
      </c>
      <c r="P30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309" s="11" t="b">
        <f>IFERROR(Tableau1[[#This Row],[temps avant lever]]&gt;=Tableau1[[#This Row],[temps critère lever en fonction de l''heure de coucher]],0)</f>
        <v>1</v>
      </c>
    </row>
    <row r="310" spans="1:17" x14ac:dyDescent="0.35">
      <c r="A310">
        <v>2017</v>
      </c>
      <c r="B310">
        <v>9</v>
      </c>
      <c r="C310">
        <v>20</v>
      </c>
      <c r="D310">
        <v>20</v>
      </c>
      <c r="E310">
        <v>36</v>
      </c>
      <c r="F310" s="16" t="s">
        <v>59</v>
      </c>
      <c r="G310" s="10">
        <v>42998</v>
      </c>
      <c r="H310" s="11">
        <v>0.85844907407407411</v>
      </c>
      <c r="I310" s="10">
        <v>42998</v>
      </c>
      <c r="J310">
        <v>4.1999998092651403</v>
      </c>
      <c r="K310">
        <v>11.9899997711182</v>
      </c>
      <c r="L310" s="11">
        <v>0.75208333333333333</v>
      </c>
      <c r="M310" s="12">
        <f>MOD(Tableau1[[#This Row],[Temps]]-Tableau1[[#This Row],[Heure coucher]],1)</f>
        <v>0.10636574074074079</v>
      </c>
      <c r="N310" s="11">
        <v>0.2388888888888889</v>
      </c>
      <c r="O310" s="12">
        <f>1-Tableau1[[#This Row],[Temps]]+Tableau1[[#This Row],[Heure lever]]</f>
        <v>0.38043981481481481</v>
      </c>
      <c r="P31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310" s="11" t="b">
        <f>IFERROR(Tableau1[[#This Row],[temps avant lever]]&gt;=Tableau1[[#This Row],[temps critère lever en fonction de l''heure de coucher]],0)</f>
        <v>0</v>
      </c>
    </row>
    <row r="311" spans="1:17" x14ac:dyDescent="0.35">
      <c r="A311">
        <v>2017</v>
      </c>
      <c r="B311">
        <v>9</v>
      </c>
      <c r="C311">
        <v>20</v>
      </c>
      <c r="D311">
        <v>20</v>
      </c>
      <c r="E311">
        <v>37</v>
      </c>
      <c r="F311" s="16" t="s">
        <v>58</v>
      </c>
      <c r="G311" s="10">
        <v>42998</v>
      </c>
      <c r="H311" s="11">
        <v>0.85905092592592591</v>
      </c>
      <c r="I311" s="10">
        <v>42998</v>
      </c>
      <c r="J311">
        <v>4.1999998092651403</v>
      </c>
      <c r="K311">
        <v>11.9899997711182</v>
      </c>
      <c r="L311" s="11">
        <v>0.75208333333333333</v>
      </c>
      <c r="M311" s="12">
        <f>MOD(Tableau1[[#This Row],[Temps]]-Tableau1[[#This Row],[Heure coucher]],1)</f>
        <v>0.10696759259259259</v>
      </c>
      <c r="N311" s="11">
        <v>0.2388888888888889</v>
      </c>
      <c r="O311" s="12">
        <f>1-Tableau1[[#This Row],[Temps]]+Tableau1[[#This Row],[Heure lever]]</f>
        <v>0.37983796296296302</v>
      </c>
      <c r="P31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311" s="11" t="b">
        <f>IFERROR(Tableau1[[#This Row],[temps avant lever]]&gt;=Tableau1[[#This Row],[temps critère lever en fonction de l''heure de coucher]],0)</f>
        <v>0</v>
      </c>
    </row>
    <row r="312" spans="1:17" x14ac:dyDescent="0.35">
      <c r="A312">
        <v>2017</v>
      </c>
      <c r="B312">
        <v>9</v>
      </c>
      <c r="C312">
        <v>20</v>
      </c>
      <c r="D312">
        <v>20</v>
      </c>
      <c r="E312">
        <v>37</v>
      </c>
      <c r="F312" s="16" t="s">
        <v>64</v>
      </c>
      <c r="G312" s="10">
        <v>42998</v>
      </c>
      <c r="H312" s="11">
        <v>0.85931712962962958</v>
      </c>
      <c r="I312" s="10">
        <v>42998</v>
      </c>
      <c r="J312">
        <v>4.1999998092651403</v>
      </c>
      <c r="K312">
        <v>11.9899997711182</v>
      </c>
      <c r="L312" s="11">
        <v>0.75208333333333333</v>
      </c>
      <c r="M312" s="12">
        <f>MOD(Tableau1[[#This Row],[Temps]]-Tableau1[[#This Row],[Heure coucher]],1)</f>
        <v>0.10723379629629626</v>
      </c>
      <c r="N312" s="11">
        <v>0.2388888888888889</v>
      </c>
      <c r="O312" s="12">
        <f>1-Tableau1[[#This Row],[Temps]]+Tableau1[[#This Row],[Heure lever]]</f>
        <v>0.37957175925925934</v>
      </c>
      <c r="P31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312" s="11" t="b">
        <f>IFERROR(Tableau1[[#This Row],[temps avant lever]]&gt;=Tableau1[[#This Row],[temps critère lever en fonction de l''heure de coucher]],0)</f>
        <v>0</v>
      </c>
    </row>
    <row r="313" spans="1:17" x14ac:dyDescent="0.35">
      <c r="A313">
        <v>2017</v>
      </c>
      <c r="B313">
        <v>9</v>
      </c>
      <c r="C313">
        <v>21</v>
      </c>
      <c r="D313">
        <v>1</v>
      </c>
      <c r="E313">
        <v>13</v>
      </c>
      <c r="F313" s="16" t="s">
        <v>70</v>
      </c>
      <c r="G313" s="10">
        <v>42999</v>
      </c>
      <c r="H313" s="11">
        <v>5.1145833333333335E-2</v>
      </c>
      <c r="I313" s="10">
        <v>42998</v>
      </c>
      <c r="J313">
        <v>3.8499999046325701</v>
      </c>
      <c r="K313">
        <v>9.6099996566772496</v>
      </c>
      <c r="L313" s="11">
        <v>0.75208333333333333</v>
      </c>
      <c r="M313" s="12">
        <f>MOD(Tableau1[[#This Row],[Temps]]-Tableau1[[#This Row],[Heure coucher]],1)</f>
        <v>0.29906250000000001</v>
      </c>
      <c r="N313" s="11">
        <v>0.2388888888888889</v>
      </c>
      <c r="O313" s="12">
        <f>1-Tableau1[[#This Row],[Temps]]+Tableau1[[#This Row],[Heure lever]]</f>
        <v>1.1877430555555555</v>
      </c>
      <c r="P31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313" s="11" t="b">
        <f>IFERROR(Tableau1[[#This Row],[temps avant lever]]&gt;=Tableau1[[#This Row],[temps critère lever en fonction de l''heure de coucher]],0)</f>
        <v>1</v>
      </c>
    </row>
    <row r="314" spans="1:17" x14ac:dyDescent="0.35">
      <c r="A314">
        <v>2017</v>
      </c>
      <c r="B314">
        <v>9</v>
      </c>
      <c r="C314">
        <v>21</v>
      </c>
      <c r="D314">
        <v>1</v>
      </c>
      <c r="E314">
        <v>37</v>
      </c>
      <c r="F314" s="16" t="s">
        <v>58</v>
      </c>
      <c r="G314" s="10">
        <v>42999</v>
      </c>
      <c r="H314" s="11">
        <v>6.7384259259259269E-2</v>
      </c>
      <c r="I314" s="10">
        <v>42998</v>
      </c>
      <c r="J314">
        <v>2.9900000095367401</v>
      </c>
      <c r="K314">
        <v>9.5500001907348597</v>
      </c>
      <c r="L314" s="11">
        <v>0.75208333333333333</v>
      </c>
      <c r="M314" s="12">
        <f>MOD(Tableau1[[#This Row],[Temps]]-Tableau1[[#This Row],[Heure coucher]],1)</f>
        <v>0.31530092592592596</v>
      </c>
      <c r="N314" s="11">
        <v>0.2388888888888889</v>
      </c>
      <c r="O314" s="12">
        <f>1-Tableau1[[#This Row],[Temps]]+Tableau1[[#This Row],[Heure lever]]</f>
        <v>1.1715046296296296</v>
      </c>
      <c r="P31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314" s="11" t="b">
        <f>IFERROR(Tableau1[[#This Row],[temps avant lever]]&gt;=Tableau1[[#This Row],[temps critère lever en fonction de l''heure de coucher]],0)</f>
        <v>1</v>
      </c>
    </row>
    <row r="315" spans="1:17" x14ac:dyDescent="0.35">
      <c r="A315">
        <v>2017</v>
      </c>
      <c r="B315">
        <v>9</v>
      </c>
      <c r="C315">
        <v>21</v>
      </c>
      <c r="D315">
        <v>1</v>
      </c>
      <c r="E315">
        <v>38</v>
      </c>
      <c r="F315" s="16" t="s">
        <v>32</v>
      </c>
      <c r="G315" s="10">
        <v>42999</v>
      </c>
      <c r="H315" s="11">
        <v>6.8182870370370366E-2</v>
      </c>
      <c r="I315" s="10">
        <v>42998</v>
      </c>
      <c r="J315">
        <v>2.9900000095367401</v>
      </c>
      <c r="K315">
        <v>9.5500001907348597</v>
      </c>
      <c r="L315" s="11">
        <v>0.75208333333333333</v>
      </c>
      <c r="M315" s="12">
        <f>MOD(Tableau1[[#This Row],[Temps]]-Tableau1[[#This Row],[Heure coucher]],1)</f>
        <v>0.31609953703703708</v>
      </c>
      <c r="N315" s="11">
        <v>0.2388888888888889</v>
      </c>
      <c r="O315" s="12">
        <f>1-Tableau1[[#This Row],[Temps]]+Tableau1[[#This Row],[Heure lever]]</f>
        <v>1.1707060185185185</v>
      </c>
      <c r="P31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315" s="11" t="b">
        <f>IFERROR(Tableau1[[#This Row],[temps avant lever]]&gt;=Tableau1[[#This Row],[temps critère lever en fonction de l''heure de coucher]],0)</f>
        <v>1</v>
      </c>
    </row>
    <row r="316" spans="1:17" x14ac:dyDescent="0.35">
      <c r="A316">
        <v>2017</v>
      </c>
      <c r="B316">
        <v>9</v>
      </c>
      <c r="C316">
        <v>21</v>
      </c>
      <c r="D316">
        <v>1</v>
      </c>
      <c r="E316">
        <v>39</v>
      </c>
      <c r="F316" s="16" t="s">
        <v>47</v>
      </c>
      <c r="G316" s="10">
        <v>42999</v>
      </c>
      <c r="H316" s="11">
        <v>6.9016203703703705E-2</v>
      </c>
      <c r="I316" s="10">
        <v>42998</v>
      </c>
      <c r="J316">
        <v>2.9900000095367401</v>
      </c>
      <c r="K316">
        <v>9.5500001907348597</v>
      </c>
      <c r="L316" s="11">
        <v>0.75208333333333333</v>
      </c>
      <c r="M316" s="12">
        <f>MOD(Tableau1[[#This Row],[Temps]]-Tableau1[[#This Row],[Heure coucher]],1)</f>
        <v>0.31693287037037043</v>
      </c>
      <c r="N316" s="11">
        <v>0.2388888888888889</v>
      </c>
      <c r="O316" s="12">
        <f>1-Tableau1[[#This Row],[Temps]]+Tableau1[[#This Row],[Heure lever]]</f>
        <v>1.1698726851851853</v>
      </c>
      <c r="P31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316" s="11" t="b">
        <f>IFERROR(Tableau1[[#This Row],[temps avant lever]]&gt;=Tableau1[[#This Row],[temps critère lever en fonction de l''heure de coucher]],0)</f>
        <v>1</v>
      </c>
    </row>
    <row r="317" spans="1:17" x14ac:dyDescent="0.35">
      <c r="A317">
        <v>2017</v>
      </c>
      <c r="B317">
        <v>9</v>
      </c>
      <c r="C317">
        <v>21</v>
      </c>
      <c r="D317">
        <v>2</v>
      </c>
      <c r="E317">
        <v>18</v>
      </c>
      <c r="F317" s="16" t="s">
        <v>70</v>
      </c>
      <c r="G317" s="10">
        <v>42999</v>
      </c>
      <c r="H317" s="11">
        <v>9.6284722222222216E-2</v>
      </c>
      <c r="I317" s="10">
        <v>42998</v>
      </c>
      <c r="J317">
        <v>3.0999999046325701</v>
      </c>
      <c r="K317">
        <v>8.8000001907348597</v>
      </c>
      <c r="L317" s="11">
        <v>0.75208333333333333</v>
      </c>
      <c r="M317" s="12">
        <f>MOD(Tableau1[[#This Row],[Temps]]-Tableau1[[#This Row],[Heure coucher]],1)</f>
        <v>0.34420138888888885</v>
      </c>
      <c r="N317" s="11">
        <v>0.2388888888888889</v>
      </c>
      <c r="O317" s="12">
        <f>1-Tableau1[[#This Row],[Temps]]+Tableau1[[#This Row],[Heure lever]]</f>
        <v>1.1426041666666666</v>
      </c>
      <c r="P31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317" s="11" t="b">
        <f>IFERROR(Tableau1[[#This Row],[temps avant lever]]&gt;=Tableau1[[#This Row],[temps critère lever en fonction de l''heure de coucher]],0)</f>
        <v>1</v>
      </c>
    </row>
    <row r="318" spans="1:17" x14ac:dyDescent="0.35">
      <c r="A318">
        <v>2017</v>
      </c>
      <c r="B318">
        <v>9</v>
      </c>
      <c r="C318">
        <v>21</v>
      </c>
      <c r="D318">
        <v>3</v>
      </c>
      <c r="E318">
        <v>55</v>
      </c>
      <c r="F318" s="16" t="s">
        <v>80</v>
      </c>
      <c r="G318" s="10">
        <v>42999</v>
      </c>
      <c r="H318" s="11">
        <v>0.16350694444444444</v>
      </c>
      <c r="I318" s="10">
        <v>42998</v>
      </c>
      <c r="J318">
        <v>2.9300000667571999</v>
      </c>
      <c r="K318">
        <v>8.0399999618530291</v>
      </c>
      <c r="L318" s="11">
        <v>0.75208333333333333</v>
      </c>
      <c r="M318" s="12">
        <f>MOD(Tableau1[[#This Row],[Temps]]-Tableau1[[#This Row],[Heure coucher]],1)</f>
        <v>0.41142361111111114</v>
      </c>
      <c r="N318" s="11">
        <v>0.2388888888888889</v>
      </c>
      <c r="O318" s="12">
        <f>1-Tableau1[[#This Row],[Temps]]+Tableau1[[#This Row],[Heure lever]]</f>
        <v>1.0753819444444443</v>
      </c>
      <c r="P31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0.38263888888888892</v>
      </c>
      <c r="Q318" s="11" t="b">
        <f>IFERROR(Tableau1[[#This Row],[temps avant lever]]&gt;=Tableau1[[#This Row],[temps critère lever en fonction de l''heure de coucher]],0)</f>
        <v>1</v>
      </c>
    </row>
    <row r="319" spans="1:17" x14ac:dyDescent="0.35">
      <c r="A319">
        <v>2017</v>
      </c>
      <c r="B319">
        <v>9</v>
      </c>
      <c r="C319">
        <v>21</v>
      </c>
      <c r="D319">
        <v>18</v>
      </c>
      <c r="E319">
        <v>15</v>
      </c>
      <c r="F319" s="16" t="s">
        <v>44</v>
      </c>
      <c r="G319" s="10">
        <v>42999</v>
      </c>
      <c r="H319" s="11">
        <v>0.76093749999999993</v>
      </c>
      <c r="I319" s="10">
        <v>42999</v>
      </c>
      <c r="J319">
        <v>5.3200001716613796</v>
      </c>
      <c r="K319">
        <v>18</v>
      </c>
      <c r="L319" s="11">
        <v>0.75069444444444444</v>
      </c>
      <c r="M319" s="12">
        <f>MOD(Tableau1[[#This Row],[Temps]]-Tableau1[[#This Row],[Heure coucher]],1)</f>
        <v>1.0243055555555491E-2</v>
      </c>
      <c r="N319" s="11">
        <v>0.23958333333333334</v>
      </c>
      <c r="O319" s="12">
        <f>1-Tableau1[[#This Row],[Temps]]+Tableau1[[#This Row],[Heure lever]]</f>
        <v>0.47864583333333344</v>
      </c>
      <c r="P31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0.38472222222222224</v>
      </c>
      <c r="Q319" s="11" t="b">
        <f>IFERROR(Tableau1[[#This Row],[temps avant lever]]&gt;=Tableau1[[#This Row],[temps critère lever en fonction de l''heure de coucher]],0)</f>
        <v>1</v>
      </c>
    </row>
    <row r="320" spans="1:17" x14ac:dyDescent="0.35">
      <c r="A320">
        <v>2017</v>
      </c>
      <c r="B320">
        <v>9</v>
      </c>
      <c r="C320">
        <v>21</v>
      </c>
      <c r="D320">
        <v>18</v>
      </c>
      <c r="E320">
        <v>38</v>
      </c>
      <c r="F320" s="16" t="s">
        <v>29</v>
      </c>
      <c r="G320" s="10">
        <v>42999</v>
      </c>
      <c r="H320" s="11">
        <v>0.77656249999999993</v>
      </c>
      <c r="I320" s="10">
        <v>42999</v>
      </c>
      <c r="J320">
        <v>5.5900001525878897</v>
      </c>
      <c r="K320">
        <v>17.4899997711182</v>
      </c>
      <c r="L320" s="11">
        <v>0.75069444444444444</v>
      </c>
      <c r="M320" s="12">
        <f>MOD(Tableau1[[#This Row],[Temps]]-Tableau1[[#This Row],[Heure coucher]],1)</f>
        <v>2.5868055555555491E-2</v>
      </c>
      <c r="N320" s="11">
        <v>0.23958333333333334</v>
      </c>
      <c r="O320" s="12">
        <f>1-Tableau1[[#This Row],[Temps]]+Tableau1[[#This Row],[Heure lever]]</f>
        <v>0.46302083333333344</v>
      </c>
      <c r="P32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0.38472222222222224</v>
      </c>
      <c r="Q320" s="11" t="b">
        <f>IFERROR(Tableau1[[#This Row],[temps avant lever]]&gt;=Tableau1[[#This Row],[temps critère lever en fonction de l''heure de coucher]],0)</f>
        <v>1</v>
      </c>
    </row>
    <row r="321" spans="1:17" x14ac:dyDescent="0.35">
      <c r="A321">
        <v>2017</v>
      </c>
      <c r="B321">
        <v>9</v>
      </c>
      <c r="C321">
        <v>21</v>
      </c>
      <c r="D321">
        <v>18</v>
      </c>
      <c r="E321">
        <v>39</v>
      </c>
      <c r="F321" s="16" t="s">
        <v>50</v>
      </c>
      <c r="G321" s="10">
        <v>42999</v>
      </c>
      <c r="H321" s="11">
        <v>0.77763888888888888</v>
      </c>
      <c r="I321" s="10">
        <v>42999</v>
      </c>
      <c r="J321">
        <v>5.5900001525878897</v>
      </c>
      <c r="K321">
        <v>17.4899997711182</v>
      </c>
      <c r="L321" s="11">
        <v>0.75069444444444444</v>
      </c>
      <c r="M321" s="12">
        <f>MOD(Tableau1[[#This Row],[Temps]]-Tableau1[[#This Row],[Heure coucher]],1)</f>
        <v>2.6944444444444438E-2</v>
      </c>
      <c r="N321" s="11">
        <v>0.23958333333333334</v>
      </c>
      <c r="O321" s="12">
        <f>1-Tableau1[[#This Row],[Temps]]+Tableau1[[#This Row],[Heure lever]]</f>
        <v>0.46194444444444449</v>
      </c>
      <c r="P32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0.38472222222222224</v>
      </c>
      <c r="Q321" s="11" t="b">
        <f>IFERROR(Tableau1[[#This Row],[temps avant lever]]&gt;=Tableau1[[#This Row],[temps critère lever en fonction de l''heure de coucher]],0)</f>
        <v>1</v>
      </c>
    </row>
    <row r="322" spans="1:17" x14ac:dyDescent="0.35">
      <c r="A322">
        <v>2017</v>
      </c>
      <c r="B322">
        <v>9</v>
      </c>
      <c r="C322">
        <v>21</v>
      </c>
      <c r="D322">
        <v>18</v>
      </c>
      <c r="E322">
        <v>49</v>
      </c>
      <c r="F322" s="16" t="s">
        <v>80</v>
      </c>
      <c r="G322" s="10">
        <v>42999</v>
      </c>
      <c r="H322" s="11">
        <v>0.78434027777777782</v>
      </c>
      <c r="I322" s="10">
        <v>42999</v>
      </c>
      <c r="J322">
        <v>6.2800002098083496</v>
      </c>
      <c r="K322">
        <v>17.2299995422363</v>
      </c>
      <c r="L322" s="11">
        <v>0.75069444444444444</v>
      </c>
      <c r="M322" s="12">
        <f>MOD(Tableau1[[#This Row],[Temps]]-Tableau1[[#This Row],[Heure coucher]],1)</f>
        <v>3.3645833333333375E-2</v>
      </c>
      <c r="N322" s="11">
        <v>0.23958333333333334</v>
      </c>
      <c r="O322" s="12">
        <f>1-Tableau1[[#This Row],[Temps]]+Tableau1[[#This Row],[Heure lever]]</f>
        <v>0.45524305555555555</v>
      </c>
      <c r="P32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0.38472222222222224</v>
      </c>
      <c r="Q322" s="11" t="b">
        <f>IFERROR(Tableau1[[#This Row],[temps avant lever]]&gt;=Tableau1[[#This Row],[temps critère lever en fonction de l''heure de coucher]],0)</f>
        <v>1</v>
      </c>
    </row>
    <row r="323" spans="1:17" x14ac:dyDescent="0.35">
      <c r="A323">
        <v>2017</v>
      </c>
      <c r="B323">
        <v>9</v>
      </c>
      <c r="C323">
        <v>21</v>
      </c>
      <c r="D323">
        <v>19</v>
      </c>
      <c r="E323">
        <v>17</v>
      </c>
      <c r="F323" s="16" t="s">
        <v>48</v>
      </c>
      <c r="G323" s="10">
        <v>42999</v>
      </c>
      <c r="H323" s="11">
        <v>0.80357638888888883</v>
      </c>
      <c r="I323" s="10">
        <v>42999</v>
      </c>
      <c r="J323">
        <v>6.2199997901916504</v>
      </c>
      <c r="K323">
        <v>16.680000305175799</v>
      </c>
      <c r="L323" s="11">
        <v>0.75069444444444444</v>
      </c>
      <c r="M323" s="12">
        <f>MOD(Tableau1[[#This Row],[Temps]]-Tableau1[[#This Row],[Heure coucher]],1)</f>
        <v>5.2881944444444384E-2</v>
      </c>
      <c r="N323" s="11">
        <v>0.23958333333333334</v>
      </c>
      <c r="O323" s="12">
        <f>1-Tableau1[[#This Row],[Temps]]+Tableau1[[#This Row],[Heure lever]]</f>
        <v>0.43600694444444454</v>
      </c>
      <c r="P32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0.38472222222222224</v>
      </c>
      <c r="Q323" s="11" t="b">
        <f>IFERROR(Tableau1[[#This Row],[temps avant lever]]&gt;=Tableau1[[#This Row],[temps critère lever en fonction de l''heure de coucher]],0)</f>
        <v>1</v>
      </c>
    </row>
    <row r="324" spans="1:17" x14ac:dyDescent="0.35">
      <c r="A324">
        <v>2017</v>
      </c>
      <c r="B324">
        <v>9</v>
      </c>
      <c r="C324">
        <v>21</v>
      </c>
      <c r="D324">
        <v>19</v>
      </c>
      <c r="E324">
        <v>49</v>
      </c>
      <c r="F324" s="16" t="s">
        <v>63</v>
      </c>
      <c r="G324" s="10">
        <v>42999</v>
      </c>
      <c r="H324" s="11">
        <v>0.82637731481481491</v>
      </c>
      <c r="I324" s="10">
        <v>42999</v>
      </c>
      <c r="J324">
        <v>7.0199999809265101</v>
      </c>
      <c r="K324">
        <v>16.360000610351602</v>
      </c>
      <c r="L324" s="11">
        <v>0.75069444444444444</v>
      </c>
      <c r="M324" s="12">
        <f>MOD(Tableau1[[#This Row],[Temps]]-Tableau1[[#This Row],[Heure coucher]],1)</f>
        <v>7.568287037037047E-2</v>
      </c>
      <c r="N324" s="11">
        <v>0.23958333333333334</v>
      </c>
      <c r="O324" s="12">
        <f>1-Tableau1[[#This Row],[Temps]]+Tableau1[[#This Row],[Heure lever]]</f>
        <v>0.41320601851851846</v>
      </c>
      <c r="P32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0.38472222222222224</v>
      </c>
      <c r="Q324" s="11" t="b">
        <f>IFERROR(Tableau1[[#This Row],[temps avant lever]]&gt;=Tableau1[[#This Row],[temps critère lever en fonction de l''heure de coucher]],0)</f>
        <v>1</v>
      </c>
    </row>
    <row r="325" spans="1:17" x14ac:dyDescent="0.35">
      <c r="A325">
        <v>2017</v>
      </c>
      <c r="B325">
        <v>9</v>
      </c>
      <c r="C325">
        <v>21</v>
      </c>
      <c r="D325">
        <v>20</v>
      </c>
      <c r="E325">
        <v>5</v>
      </c>
      <c r="F325" s="16" t="s">
        <v>30</v>
      </c>
      <c r="G325" s="10">
        <v>42999</v>
      </c>
      <c r="H325" s="11">
        <v>0.83726851851851858</v>
      </c>
      <c r="I325" s="10">
        <v>42999</v>
      </c>
      <c r="J325">
        <v>6.9499998092651403</v>
      </c>
      <c r="K325">
        <v>16.290000915527301</v>
      </c>
      <c r="L325" s="11">
        <v>0.75069444444444444</v>
      </c>
      <c r="M325" s="12">
        <f>MOD(Tableau1[[#This Row],[Temps]]-Tableau1[[#This Row],[Heure coucher]],1)</f>
        <v>8.6574074074074137E-2</v>
      </c>
      <c r="N325" s="11">
        <v>0.23958333333333334</v>
      </c>
      <c r="O325" s="12">
        <f>1-Tableau1[[#This Row],[Temps]]+Tableau1[[#This Row],[Heure lever]]</f>
        <v>0.40231481481481479</v>
      </c>
      <c r="P32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0.38472222222222224</v>
      </c>
      <c r="Q325" s="11" t="b">
        <f>IFERROR(Tableau1[[#This Row],[temps avant lever]]&gt;=Tableau1[[#This Row],[temps critère lever en fonction de l''heure de coucher]],0)</f>
        <v>1</v>
      </c>
    </row>
    <row r="326" spans="1:17" x14ac:dyDescent="0.35">
      <c r="A326">
        <v>2017</v>
      </c>
      <c r="B326">
        <v>9</v>
      </c>
      <c r="C326">
        <v>21</v>
      </c>
      <c r="D326">
        <v>20</v>
      </c>
      <c r="E326">
        <v>30</v>
      </c>
      <c r="F326" s="16" t="s">
        <v>49</v>
      </c>
      <c r="G326" s="10">
        <v>42999</v>
      </c>
      <c r="H326" s="11">
        <v>0.85435185185185192</v>
      </c>
      <c r="I326" s="10">
        <v>42999</v>
      </c>
      <c r="J326">
        <v>6.2399997711181596</v>
      </c>
      <c r="K326">
        <v>15.960000038146999</v>
      </c>
      <c r="L326" s="11">
        <v>0.75069444444444444</v>
      </c>
      <c r="M326" s="12">
        <f>MOD(Tableau1[[#This Row],[Temps]]-Tableau1[[#This Row],[Heure coucher]],1)</f>
        <v>0.10365740740740748</v>
      </c>
      <c r="N326" s="11">
        <v>0.23958333333333334</v>
      </c>
      <c r="O326" s="12">
        <f>1-Tableau1[[#This Row],[Temps]]+Tableau1[[#This Row],[Heure lever]]</f>
        <v>0.38523148148148145</v>
      </c>
      <c r="P32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0.38472222222222224</v>
      </c>
      <c r="Q326" s="11" t="b">
        <f>IFERROR(Tableau1[[#This Row],[temps avant lever]]&gt;=Tableau1[[#This Row],[temps critère lever en fonction de l''heure de coucher]],0)</f>
        <v>1</v>
      </c>
    </row>
    <row r="327" spans="1:17" x14ac:dyDescent="0.35">
      <c r="A327">
        <v>2017</v>
      </c>
      <c r="B327">
        <v>9</v>
      </c>
      <c r="C327">
        <v>21</v>
      </c>
      <c r="D327">
        <v>20</v>
      </c>
      <c r="E327">
        <v>54</v>
      </c>
      <c r="F327" s="16" t="s">
        <v>23</v>
      </c>
      <c r="G327" s="10">
        <v>42999</v>
      </c>
      <c r="H327" s="11">
        <v>0.87143518518518526</v>
      </c>
      <c r="I327" s="10">
        <v>42999</v>
      </c>
      <c r="J327">
        <v>5.1999998092651403</v>
      </c>
      <c r="K327">
        <v>15.439999580383301</v>
      </c>
      <c r="L327" s="11">
        <v>0.75069444444444444</v>
      </c>
      <c r="M327" s="12">
        <f>MOD(Tableau1[[#This Row],[Temps]]-Tableau1[[#This Row],[Heure coucher]],1)</f>
        <v>0.12074074074074082</v>
      </c>
      <c r="N327" s="11">
        <v>0.23958333333333334</v>
      </c>
      <c r="O327" s="12">
        <f>1-Tableau1[[#This Row],[Temps]]+Tableau1[[#This Row],[Heure lever]]</f>
        <v>0.36814814814814811</v>
      </c>
      <c r="P32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0.38472222222222224</v>
      </c>
      <c r="Q327" s="11" t="b">
        <f>IFERROR(Tableau1[[#This Row],[temps avant lever]]&gt;=Tableau1[[#This Row],[temps critère lever en fonction de l''heure de coucher]],0)</f>
        <v>0</v>
      </c>
    </row>
    <row r="328" spans="1:17" x14ac:dyDescent="0.35">
      <c r="A328">
        <v>2017</v>
      </c>
      <c r="B328">
        <v>9</v>
      </c>
      <c r="C328">
        <v>21</v>
      </c>
      <c r="D328">
        <v>20</v>
      </c>
      <c r="E328">
        <v>54</v>
      </c>
      <c r="F328" s="16" t="s">
        <v>63</v>
      </c>
      <c r="G328" s="10">
        <v>42999</v>
      </c>
      <c r="H328" s="11">
        <v>0.87151620370370375</v>
      </c>
      <c r="I328" s="10">
        <v>42999</v>
      </c>
      <c r="J328">
        <v>5.1999998092651403</v>
      </c>
      <c r="K328">
        <v>15.439999580383301</v>
      </c>
      <c r="L328" s="11">
        <v>0.75069444444444444</v>
      </c>
      <c r="M328" s="12">
        <f>MOD(Tableau1[[#This Row],[Temps]]-Tableau1[[#This Row],[Heure coucher]],1)</f>
        <v>0.12082175925925931</v>
      </c>
      <c r="N328" s="11">
        <v>0.23958333333333334</v>
      </c>
      <c r="O328" s="12">
        <f>1-Tableau1[[#This Row],[Temps]]+Tableau1[[#This Row],[Heure lever]]</f>
        <v>0.36806712962962962</v>
      </c>
      <c r="P32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0.38472222222222224</v>
      </c>
      <c r="Q328" s="11" t="b">
        <f>IFERROR(Tableau1[[#This Row],[temps avant lever]]&gt;=Tableau1[[#This Row],[temps critère lever en fonction de l''heure de coucher]],0)</f>
        <v>0</v>
      </c>
    </row>
    <row r="329" spans="1:17" x14ac:dyDescent="0.35">
      <c r="A329">
        <v>2017</v>
      </c>
      <c r="B329">
        <v>9</v>
      </c>
      <c r="C329">
        <v>21</v>
      </c>
      <c r="D329">
        <v>20</v>
      </c>
      <c r="E329">
        <v>55</v>
      </c>
      <c r="F329" s="16" t="s">
        <v>79</v>
      </c>
      <c r="G329" s="10">
        <v>42999</v>
      </c>
      <c r="H329" s="11">
        <v>0.87159722222222225</v>
      </c>
      <c r="I329" s="10">
        <v>42999</v>
      </c>
      <c r="J329">
        <v>5.3499999046325701</v>
      </c>
      <c r="K329">
        <v>15.25</v>
      </c>
      <c r="L329" s="11">
        <v>0.75069444444444444</v>
      </c>
      <c r="M329" s="12">
        <f>MOD(Tableau1[[#This Row],[Temps]]-Tableau1[[#This Row],[Heure coucher]],1)</f>
        <v>0.1209027777777778</v>
      </c>
      <c r="N329" s="11">
        <v>0.23958333333333334</v>
      </c>
      <c r="O329" s="12">
        <f>1-Tableau1[[#This Row],[Temps]]+Tableau1[[#This Row],[Heure lever]]</f>
        <v>0.36798611111111112</v>
      </c>
      <c r="P32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0.38472222222222224</v>
      </c>
      <c r="Q329" s="11" t="b">
        <f>IFERROR(Tableau1[[#This Row],[temps avant lever]]&gt;=Tableau1[[#This Row],[temps critère lever en fonction de l''heure de coucher]],0)</f>
        <v>0</v>
      </c>
    </row>
    <row r="330" spans="1:17" x14ac:dyDescent="0.35">
      <c r="A330">
        <v>2017</v>
      </c>
      <c r="B330">
        <v>9</v>
      </c>
      <c r="C330">
        <v>21</v>
      </c>
      <c r="D330">
        <v>23</v>
      </c>
      <c r="E330">
        <v>22</v>
      </c>
      <c r="F330" s="16" t="s">
        <v>26</v>
      </c>
      <c r="G330" s="10">
        <v>42999</v>
      </c>
      <c r="H330" s="11">
        <v>0.97399305555555549</v>
      </c>
      <c r="I330" s="10">
        <v>42999</v>
      </c>
      <c r="J330">
        <v>4.3200001716613796</v>
      </c>
      <c r="K330">
        <v>13.960000038146999</v>
      </c>
      <c r="L330" s="11">
        <v>0.75069444444444444</v>
      </c>
      <c r="M330" s="12">
        <f>MOD(Tableau1[[#This Row],[Temps]]-Tableau1[[#This Row],[Heure coucher]],1)</f>
        <v>0.22329861111111104</v>
      </c>
      <c r="N330" s="11">
        <v>0.23958333333333334</v>
      </c>
      <c r="O330" s="12">
        <f>1-Tableau1[[#This Row],[Temps]]+Tableau1[[#This Row],[Heure lever]]</f>
        <v>0.26559027777777788</v>
      </c>
      <c r="P33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0.38472222222222224</v>
      </c>
      <c r="Q330" s="11" t="b">
        <f>IFERROR(Tableau1[[#This Row],[temps avant lever]]&gt;=Tableau1[[#This Row],[temps critère lever en fonction de l''heure de coucher]],0)</f>
        <v>0</v>
      </c>
    </row>
    <row r="331" spans="1:17" x14ac:dyDescent="0.35">
      <c r="A331">
        <v>2017</v>
      </c>
      <c r="B331">
        <v>9</v>
      </c>
      <c r="C331">
        <v>22</v>
      </c>
      <c r="D331">
        <v>3</v>
      </c>
      <c r="E331">
        <v>0</v>
      </c>
      <c r="F331" s="16" t="s">
        <v>48</v>
      </c>
      <c r="G331" s="10">
        <v>43000</v>
      </c>
      <c r="H331" s="11">
        <v>0.12510416666666666</v>
      </c>
      <c r="I331" s="10">
        <v>42999</v>
      </c>
      <c r="J331">
        <v>3.9300000667571999</v>
      </c>
      <c r="K331">
        <v>13.3800001144409</v>
      </c>
      <c r="L331" s="11">
        <v>0.75069444444444444</v>
      </c>
      <c r="M331" s="12">
        <f>MOD(Tableau1[[#This Row],[Temps]]-Tableau1[[#This Row],[Heure coucher]],1)</f>
        <v>0.37440972222222224</v>
      </c>
      <c r="N331" s="11">
        <v>0.23958333333333334</v>
      </c>
      <c r="O331" s="12">
        <f>1-Tableau1[[#This Row],[Temps]]+Tableau1[[#This Row],[Heure lever]]</f>
        <v>1.1144791666666667</v>
      </c>
      <c r="P33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0.38472222222222224</v>
      </c>
      <c r="Q331" s="11" t="b">
        <f>IFERROR(Tableau1[[#This Row],[temps avant lever]]&gt;=Tableau1[[#This Row],[temps critère lever en fonction de l''heure de coucher]],0)</f>
        <v>1</v>
      </c>
    </row>
    <row r="332" spans="1:17" x14ac:dyDescent="0.35">
      <c r="A332">
        <v>2017</v>
      </c>
      <c r="B332">
        <v>9</v>
      </c>
      <c r="C332">
        <v>22</v>
      </c>
      <c r="D332">
        <v>3</v>
      </c>
      <c r="E332">
        <v>0</v>
      </c>
      <c r="F332" s="16" t="s">
        <v>42</v>
      </c>
      <c r="G332" s="10">
        <v>43000</v>
      </c>
      <c r="H332" s="11">
        <v>0.12533564814814815</v>
      </c>
      <c r="I332" s="10">
        <v>42999</v>
      </c>
      <c r="J332">
        <v>3.9300000667571999</v>
      </c>
      <c r="K332">
        <v>13.3800001144409</v>
      </c>
      <c r="L332" s="11">
        <v>0.75069444444444444</v>
      </c>
      <c r="M332" s="12">
        <f>MOD(Tableau1[[#This Row],[Temps]]-Tableau1[[#This Row],[Heure coucher]],1)</f>
        <v>0.37464120370370368</v>
      </c>
      <c r="N332" s="11">
        <v>0.23958333333333334</v>
      </c>
      <c r="O332" s="12">
        <f>1-Tableau1[[#This Row],[Temps]]+Tableau1[[#This Row],[Heure lever]]</f>
        <v>1.1142476851851852</v>
      </c>
      <c r="P33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0.38472222222222224</v>
      </c>
      <c r="Q332" s="11" t="b">
        <f>IFERROR(Tableau1[[#This Row],[temps avant lever]]&gt;=Tableau1[[#This Row],[temps critère lever en fonction de l''heure de coucher]],0)</f>
        <v>1</v>
      </c>
    </row>
    <row r="333" spans="1:17" x14ac:dyDescent="0.35">
      <c r="A333">
        <v>2017</v>
      </c>
      <c r="B333">
        <v>9</v>
      </c>
      <c r="C333">
        <v>22</v>
      </c>
      <c r="D333">
        <v>18</v>
      </c>
      <c r="E333">
        <v>25</v>
      </c>
      <c r="F333" s="16" t="s">
        <v>48</v>
      </c>
      <c r="G333" s="10">
        <v>43000</v>
      </c>
      <c r="H333" s="11">
        <v>0.76746527777777773</v>
      </c>
      <c r="I333" s="10">
        <v>43000</v>
      </c>
      <c r="J333">
        <v>3.03999996185303</v>
      </c>
      <c r="K333">
        <v>16.389999389648398</v>
      </c>
      <c r="L333" s="11">
        <v>0.74930555555555556</v>
      </c>
      <c r="M333" s="12">
        <f>MOD(Tableau1[[#This Row],[Temps]]-Tableau1[[#This Row],[Heure coucher]],1)</f>
        <v>1.8159722222222174E-2</v>
      </c>
      <c r="N333" s="11">
        <v>0.24097222222222223</v>
      </c>
      <c r="O333" s="12">
        <f>1-Tableau1[[#This Row],[Temps]]+Tableau1[[#This Row],[Heure lever]]</f>
        <v>0.47350694444444452</v>
      </c>
      <c r="P33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0.38750000000000001</v>
      </c>
      <c r="Q333" s="11" t="b">
        <f>IFERROR(Tableau1[[#This Row],[temps avant lever]]&gt;=Tableau1[[#This Row],[temps critère lever en fonction de l''heure de coucher]],0)</f>
        <v>1</v>
      </c>
    </row>
    <row r="334" spans="1:17" x14ac:dyDescent="0.35">
      <c r="A334">
        <v>2017</v>
      </c>
      <c r="B334">
        <v>9</v>
      </c>
      <c r="C334">
        <v>22</v>
      </c>
      <c r="D334">
        <v>19</v>
      </c>
      <c r="E334">
        <v>9</v>
      </c>
      <c r="F334" s="16" t="s">
        <v>42</v>
      </c>
      <c r="G334" s="10">
        <v>43000</v>
      </c>
      <c r="H334" s="11">
        <v>0.79825231481481485</v>
      </c>
      <c r="I334" s="10">
        <v>43000</v>
      </c>
      <c r="J334">
        <v>2.5699999332428001</v>
      </c>
      <c r="K334">
        <v>14.8900003433228</v>
      </c>
      <c r="L334" s="11">
        <v>0.74930555555555556</v>
      </c>
      <c r="M334" s="12">
        <f>MOD(Tableau1[[#This Row],[Temps]]-Tableau1[[#This Row],[Heure coucher]],1)</f>
        <v>4.8946759259259287E-2</v>
      </c>
      <c r="N334" s="11">
        <v>0.24097222222222223</v>
      </c>
      <c r="O334" s="12">
        <f>1-Tableau1[[#This Row],[Temps]]+Tableau1[[#This Row],[Heure lever]]</f>
        <v>0.44271990740740741</v>
      </c>
      <c r="P33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0.38750000000000001</v>
      </c>
      <c r="Q334" s="11" t="b">
        <f>IFERROR(Tableau1[[#This Row],[temps avant lever]]&gt;=Tableau1[[#This Row],[temps critère lever en fonction de l''heure de coucher]],0)</f>
        <v>1</v>
      </c>
    </row>
    <row r="335" spans="1:17" x14ac:dyDescent="0.35">
      <c r="A335">
        <v>2017</v>
      </c>
      <c r="B335">
        <v>9</v>
      </c>
      <c r="C335">
        <v>22</v>
      </c>
      <c r="D335">
        <v>19</v>
      </c>
      <c r="E335">
        <v>9</v>
      </c>
      <c r="F335" s="16" t="s">
        <v>42</v>
      </c>
      <c r="G335" s="10">
        <v>43000</v>
      </c>
      <c r="H335" s="11">
        <v>0.79825231481481485</v>
      </c>
      <c r="I335" s="10">
        <v>43000</v>
      </c>
      <c r="J335">
        <v>2.5699999332428001</v>
      </c>
      <c r="K335">
        <v>14.8900003433228</v>
      </c>
      <c r="L335" s="11">
        <v>0.74930555555555556</v>
      </c>
      <c r="M335" s="12">
        <f>MOD(Tableau1[[#This Row],[Temps]]-Tableau1[[#This Row],[Heure coucher]],1)</f>
        <v>4.8946759259259287E-2</v>
      </c>
      <c r="N335" s="11">
        <v>0.24097222222222223</v>
      </c>
      <c r="O335" s="12">
        <f>1-Tableau1[[#This Row],[Temps]]+Tableau1[[#This Row],[Heure lever]]</f>
        <v>0.44271990740740741</v>
      </c>
      <c r="P33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0.38750000000000001</v>
      </c>
      <c r="Q335" s="11" t="b">
        <f>IFERROR(Tableau1[[#This Row],[temps avant lever]]&gt;=Tableau1[[#This Row],[temps critère lever en fonction de l''heure de coucher]],0)</f>
        <v>1</v>
      </c>
    </row>
    <row r="336" spans="1:17" x14ac:dyDescent="0.35">
      <c r="A336">
        <v>2017</v>
      </c>
      <c r="B336">
        <v>9</v>
      </c>
      <c r="C336">
        <v>22</v>
      </c>
      <c r="D336">
        <v>19</v>
      </c>
      <c r="E336">
        <v>52</v>
      </c>
      <c r="F336" s="16" t="s">
        <v>34</v>
      </c>
      <c r="G336" s="10">
        <v>43000</v>
      </c>
      <c r="H336" s="11">
        <v>0.8284259259259259</v>
      </c>
      <c r="I336" s="10">
        <v>43000</v>
      </c>
      <c r="J336">
        <v>3.4500000476837198</v>
      </c>
      <c r="K336">
        <v>13.2200002670288</v>
      </c>
      <c r="L336" s="11">
        <v>0.74930555555555556</v>
      </c>
      <c r="M336" s="12">
        <f>MOD(Tableau1[[#This Row],[Temps]]-Tableau1[[#This Row],[Heure coucher]],1)</f>
        <v>7.9120370370370341E-2</v>
      </c>
      <c r="N336" s="11">
        <v>0.24097222222222223</v>
      </c>
      <c r="O336" s="12">
        <f>1-Tableau1[[#This Row],[Temps]]+Tableau1[[#This Row],[Heure lever]]</f>
        <v>0.41254629629629636</v>
      </c>
      <c r="P33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0.38750000000000001</v>
      </c>
      <c r="Q336" s="11" t="b">
        <f>IFERROR(Tableau1[[#This Row],[temps avant lever]]&gt;=Tableau1[[#This Row],[temps critère lever en fonction de l''heure de coucher]],0)</f>
        <v>1</v>
      </c>
    </row>
    <row r="337" spans="1:17" x14ac:dyDescent="0.35">
      <c r="A337">
        <v>2017</v>
      </c>
      <c r="B337">
        <v>9</v>
      </c>
      <c r="C337">
        <v>22</v>
      </c>
      <c r="D337">
        <v>21</v>
      </c>
      <c r="E337">
        <v>25</v>
      </c>
      <c r="F337" s="16" t="s">
        <v>75</v>
      </c>
      <c r="G337" s="10">
        <v>43000</v>
      </c>
      <c r="H337" s="11">
        <v>0.8930324074074073</v>
      </c>
      <c r="I337" s="10">
        <v>43000</v>
      </c>
      <c r="J337">
        <v>2.4900000095367401</v>
      </c>
      <c r="K337">
        <v>12.6499996185303</v>
      </c>
      <c r="L337" s="11">
        <v>0.74930555555555556</v>
      </c>
      <c r="M337" s="12">
        <f>MOD(Tableau1[[#This Row],[Temps]]-Tableau1[[#This Row],[Heure coucher]],1)</f>
        <v>0.14372685185185174</v>
      </c>
      <c r="N337" s="11">
        <v>0.24097222222222223</v>
      </c>
      <c r="O337" s="12">
        <f>1-Tableau1[[#This Row],[Temps]]+Tableau1[[#This Row],[Heure lever]]</f>
        <v>0.34793981481481495</v>
      </c>
      <c r="P33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0.38750000000000001</v>
      </c>
      <c r="Q337" s="11" t="b">
        <f>IFERROR(Tableau1[[#This Row],[temps avant lever]]&gt;=Tableau1[[#This Row],[temps critère lever en fonction de l''heure de coucher]],0)</f>
        <v>0</v>
      </c>
    </row>
    <row r="338" spans="1:17" x14ac:dyDescent="0.35">
      <c r="A338">
        <v>2017</v>
      </c>
      <c r="B338">
        <v>9</v>
      </c>
      <c r="C338">
        <v>22</v>
      </c>
      <c r="D338">
        <v>21</v>
      </c>
      <c r="E338">
        <v>32</v>
      </c>
      <c r="F338" s="16" t="s">
        <v>74</v>
      </c>
      <c r="G338" s="10">
        <v>43000</v>
      </c>
      <c r="H338" s="11">
        <v>0.89752314814814815</v>
      </c>
      <c r="I338" s="10">
        <v>43000</v>
      </c>
      <c r="J338">
        <v>2.78999996185303</v>
      </c>
      <c r="K338">
        <v>12.8599996566772</v>
      </c>
      <c r="L338" s="11">
        <v>0.74930555555555556</v>
      </c>
      <c r="M338" s="12">
        <f>MOD(Tableau1[[#This Row],[Temps]]-Tableau1[[#This Row],[Heure coucher]],1)</f>
        <v>0.1482175925925926</v>
      </c>
      <c r="N338" s="11">
        <v>0.24097222222222223</v>
      </c>
      <c r="O338" s="12">
        <f>1-Tableau1[[#This Row],[Temps]]+Tableau1[[#This Row],[Heure lever]]</f>
        <v>0.3434490740740741</v>
      </c>
      <c r="P33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0.38750000000000001</v>
      </c>
      <c r="Q338" s="11" t="b">
        <f>IFERROR(Tableau1[[#This Row],[temps avant lever]]&gt;=Tableau1[[#This Row],[temps critère lever en fonction de l''heure de coucher]],0)</f>
        <v>0</v>
      </c>
    </row>
    <row r="339" spans="1:17" x14ac:dyDescent="0.35">
      <c r="A339">
        <v>2017</v>
      </c>
      <c r="B339">
        <v>9</v>
      </c>
      <c r="C339">
        <v>22</v>
      </c>
      <c r="D339">
        <v>21</v>
      </c>
      <c r="E339">
        <v>34</v>
      </c>
      <c r="F339" s="16" t="s">
        <v>53</v>
      </c>
      <c r="G339" s="10">
        <v>43000</v>
      </c>
      <c r="H339" s="11">
        <v>0.8986574074074074</v>
      </c>
      <c r="I339" s="10">
        <v>43000</v>
      </c>
      <c r="J339">
        <v>2.78999996185303</v>
      </c>
      <c r="K339">
        <v>12.8599996566772</v>
      </c>
      <c r="L339" s="11">
        <v>0.74930555555555556</v>
      </c>
      <c r="M339" s="12">
        <f>MOD(Tableau1[[#This Row],[Temps]]-Tableau1[[#This Row],[Heure coucher]],1)</f>
        <v>0.14935185185185185</v>
      </c>
      <c r="N339" s="11">
        <v>0.24097222222222223</v>
      </c>
      <c r="O339" s="12">
        <f>1-Tableau1[[#This Row],[Temps]]+Tableau1[[#This Row],[Heure lever]]</f>
        <v>0.34231481481481485</v>
      </c>
      <c r="P33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0.38750000000000001</v>
      </c>
      <c r="Q339" s="11" t="b">
        <f>IFERROR(Tableau1[[#This Row],[temps avant lever]]&gt;=Tableau1[[#This Row],[temps critère lever en fonction de l''heure de coucher]],0)</f>
        <v>0</v>
      </c>
    </row>
    <row r="340" spans="1:17" x14ac:dyDescent="0.35">
      <c r="A340">
        <v>2017</v>
      </c>
      <c r="B340">
        <v>9</v>
      </c>
      <c r="C340">
        <v>22</v>
      </c>
      <c r="D340">
        <v>21</v>
      </c>
      <c r="E340">
        <v>45</v>
      </c>
      <c r="F340" s="16" t="s">
        <v>77</v>
      </c>
      <c r="G340" s="10">
        <v>43000</v>
      </c>
      <c r="H340" s="11">
        <v>0.90675925925925915</v>
      </c>
      <c r="I340" s="10">
        <v>43000</v>
      </c>
      <c r="J340">
        <v>2.78999996185303</v>
      </c>
      <c r="K340">
        <v>12.75</v>
      </c>
      <c r="L340" s="11">
        <v>0.74930555555555556</v>
      </c>
      <c r="M340" s="12">
        <f>MOD(Tableau1[[#This Row],[Temps]]-Tableau1[[#This Row],[Heure coucher]],1)</f>
        <v>0.1574537037037036</v>
      </c>
      <c r="N340" s="11">
        <v>0.24097222222222223</v>
      </c>
      <c r="O340" s="12">
        <f>1-Tableau1[[#This Row],[Temps]]+Tableau1[[#This Row],[Heure lever]]</f>
        <v>0.3342129629629631</v>
      </c>
      <c r="P34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0.38750000000000001</v>
      </c>
      <c r="Q340" s="11" t="b">
        <f>IFERROR(Tableau1[[#This Row],[temps avant lever]]&gt;=Tableau1[[#This Row],[temps critère lever en fonction de l''heure de coucher]],0)</f>
        <v>0</v>
      </c>
    </row>
    <row r="341" spans="1:17" x14ac:dyDescent="0.35">
      <c r="A341">
        <v>2017</v>
      </c>
      <c r="B341">
        <v>9</v>
      </c>
      <c r="C341">
        <v>22</v>
      </c>
      <c r="D341">
        <v>22</v>
      </c>
      <c r="E341">
        <v>12</v>
      </c>
      <c r="F341" s="16" t="s">
        <v>74</v>
      </c>
      <c r="G341" s="10">
        <v>43000</v>
      </c>
      <c r="H341" s="11">
        <v>0.92530092592592583</v>
      </c>
      <c r="I341" s="10">
        <v>43000</v>
      </c>
      <c r="J341">
        <v>4.0700001716613796</v>
      </c>
      <c r="K341">
        <v>12</v>
      </c>
      <c r="L341" s="11">
        <v>0.74930555555555556</v>
      </c>
      <c r="M341" s="12">
        <f>MOD(Tableau1[[#This Row],[Temps]]-Tableau1[[#This Row],[Heure coucher]],1)</f>
        <v>0.17599537037037027</v>
      </c>
      <c r="N341" s="11">
        <v>0.24097222222222223</v>
      </c>
      <c r="O341" s="12">
        <f>1-Tableau1[[#This Row],[Temps]]+Tableau1[[#This Row],[Heure lever]]</f>
        <v>0.31567129629629642</v>
      </c>
      <c r="P34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0.38750000000000001</v>
      </c>
      <c r="Q341" s="11" t="b">
        <f>IFERROR(Tableau1[[#This Row],[temps avant lever]]&gt;=Tableau1[[#This Row],[temps critère lever en fonction de l''heure de coucher]],0)</f>
        <v>0</v>
      </c>
    </row>
    <row r="342" spans="1:17" x14ac:dyDescent="0.35">
      <c r="A342">
        <v>2017</v>
      </c>
      <c r="B342">
        <v>9</v>
      </c>
      <c r="C342">
        <v>22</v>
      </c>
      <c r="D342">
        <v>23</v>
      </c>
      <c r="E342">
        <v>7</v>
      </c>
      <c r="F342" s="16" t="s">
        <v>66</v>
      </c>
      <c r="G342" s="10">
        <v>43000</v>
      </c>
      <c r="H342" s="11">
        <v>0.96339120370370368</v>
      </c>
      <c r="I342" s="10">
        <v>43000</v>
      </c>
      <c r="J342">
        <v>4.4000000953674299</v>
      </c>
      <c r="K342">
        <v>11.9700002670288</v>
      </c>
      <c r="L342" s="11">
        <v>0.74930555555555556</v>
      </c>
      <c r="M342" s="12">
        <f>MOD(Tableau1[[#This Row],[Temps]]-Tableau1[[#This Row],[Heure coucher]],1)</f>
        <v>0.21408564814814812</v>
      </c>
      <c r="N342" s="11">
        <v>0.24097222222222223</v>
      </c>
      <c r="O342" s="12">
        <f>1-Tableau1[[#This Row],[Temps]]+Tableau1[[#This Row],[Heure lever]]</f>
        <v>0.27758101851851857</v>
      </c>
      <c r="P34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0.38750000000000001</v>
      </c>
      <c r="Q342" s="11" t="b">
        <f>IFERROR(Tableau1[[#This Row],[temps avant lever]]&gt;=Tableau1[[#This Row],[temps critère lever en fonction de l''heure de coucher]],0)</f>
        <v>0</v>
      </c>
    </row>
    <row r="343" spans="1:17" x14ac:dyDescent="0.35">
      <c r="A343">
        <v>2017</v>
      </c>
      <c r="B343">
        <v>9</v>
      </c>
      <c r="C343">
        <v>22</v>
      </c>
      <c r="D343">
        <v>23</v>
      </c>
      <c r="E343">
        <v>37</v>
      </c>
      <c r="F343" s="16" t="s">
        <v>76</v>
      </c>
      <c r="G343" s="10">
        <v>43000</v>
      </c>
      <c r="H343" s="11">
        <v>0.98427083333333332</v>
      </c>
      <c r="I343" s="10">
        <v>43000</v>
      </c>
      <c r="J343">
        <v>4.8200001716613796</v>
      </c>
      <c r="K343">
        <v>11.1599998474121</v>
      </c>
      <c r="L343" s="11">
        <v>0.74930555555555556</v>
      </c>
      <c r="M343" s="12">
        <f>MOD(Tableau1[[#This Row],[Temps]]-Tableau1[[#This Row],[Heure coucher]],1)</f>
        <v>0.23496527777777776</v>
      </c>
      <c r="N343" s="11">
        <v>0.24097222222222223</v>
      </c>
      <c r="O343" s="12">
        <f>1-Tableau1[[#This Row],[Temps]]+Tableau1[[#This Row],[Heure lever]]</f>
        <v>0.25670138888888894</v>
      </c>
      <c r="P34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0.38750000000000001</v>
      </c>
      <c r="Q343" s="11" t="b">
        <f>IFERROR(Tableau1[[#This Row],[temps avant lever]]&gt;=Tableau1[[#This Row],[temps critère lever en fonction de l''heure de coucher]],0)</f>
        <v>0</v>
      </c>
    </row>
    <row r="344" spans="1:17" x14ac:dyDescent="0.35">
      <c r="A344">
        <v>2017</v>
      </c>
      <c r="B344">
        <v>9</v>
      </c>
      <c r="C344">
        <v>22</v>
      </c>
      <c r="D344">
        <v>23</v>
      </c>
      <c r="E344">
        <v>37</v>
      </c>
      <c r="F344" s="16" t="s">
        <v>43</v>
      </c>
      <c r="G344" s="10">
        <v>43000</v>
      </c>
      <c r="H344" s="11">
        <v>0.98435185185185192</v>
      </c>
      <c r="I344" s="10">
        <v>43000</v>
      </c>
      <c r="J344">
        <v>4.8200001716613796</v>
      </c>
      <c r="K344">
        <v>11.1599998474121</v>
      </c>
      <c r="L344" s="11">
        <v>0.74930555555555556</v>
      </c>
      <c r="M344" s="12">
        <f>MOD(Tableau1[[#This Row],[Temps]]-Tableau1[[#This Row],[Heure coucher]],1)</f>
        <v>0.23504629629629636</v>
      </c>
      <c r="N344" s="11">
        <v>0.24097222222222223</v>
      </c>
      <c r="O344" s="12">
        <f>1-Tableau1[[#This Row],[Temps]]+Tableau1[[#This Row],[Heure lever]]</f>
        <v>0.25662037037037033</v>
      </c>
      <c r="P34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0.38750000000000001</v>
      </c>
      <c r="Q344" s="11" t="b">
        <f>IFERROR(Tableau1[[#This Row],[temps avant lever]]&gt;=Tableau1[[#This Row],[temps critère lever en fonction de l''heure de coucher]],0)</f>
        <v>0</v>
      </c>
    </row>
    <row r="345" spans="1:17" x14ac:dyDescent="0.35">
      <c r="A345">
        <v>2017</v>
      </c>
      <c r="B345">
        <v>9</v>
      </c>
      <c r="C345">
        <v>22</v>
      </c>
      <c r="D345">
        <v>23</v>
      </c>
      <c r="E345">
        <v>37</v>
      </c>
      <c r="F345" s="16" t="s">
        <v>55</v>
      </c>
      <c r="G345" s="10">
        <v>43000</v>
      </c>
      <c r="H345" s="11">
        <v>0.98443287037037042</v>
      </c>
      <c r="I345" s="10">
        <v>43000</v>
      </c>
      <c r="J345">
        <v>4.8200001716613796</v>
      </c>
      <c r="K345">
        <v>11.1599998474121</v>
      </c>
      <c r="L345" s="11">
        <v>0.74930555555555556</v>
      </c>
      <c r="M345" s="12">
        <f>MOD(Tableau1[[#This Row],[Temps]]-Tableau1[[#This Row],[Heure coucher]],1)</f>
        <v>0.23512731481481486</v>
      </c>
      <c r="N345" s="11">
        <v>0.24097222222222223</v>
      </c>
      <c r="O345" s="12">
        <f>1-Tableau1[[#This Row],[Temps]]+Tableau1[[#This Row],[Heure lever]]</f>
        <v>0.25653935185185184</v>
      </c>
      <c r="P34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0.38750000000000001</v>
      </c>
      <c r="Q345" s="11" t="b">
        <f>IFERROR(Tableau1[[#This Row],[temps avant lever]]&gt;=Tableau1[[#This Row],[temps critère lever en fonction de l''heure de coucher]],0)</f>
        <v>0</v>
      </c>
    </row>
    <row r="346" spans="1:17" x14ac:dyDescent="0.35">
      <c r="A346">
        <v>2017</v>
      </c>
      <c r="B346">
        <v>9</v>
      </c>
      <c r="C346">
        <v>22</v>
      </c>
      <c r="D346">
        <v>23</v>
      </c>
      <c r="E346">
        <v>37</v>
      </c>
      <c r="F346" s="16" t="s">
        <v>57</v>
      </c>
      <c r="G346" s="10">
        <v>43000</v>
      </c>
      <c r="H346" s="11">
        <v>0.98451388888888891</v>
      </c>
      <c r="I346" s="10">
        <v>43000</v>
      </c>
      <c r="J346">
        <v>4.8200001716613796</v>
      </c>
      <c r="K346">
        <v>11.1599998474121</v>
      </c>
      <c r="L346" s="11">
        <v>0.74930555555555556</v>
      </c>
      <c r="M346" s="12">
        <f>MOD(Tableau1[[#This Row],[Temps]]-Tableau1[[#This Row],[Heure coucher]],1)</f>
        <v>0.23520833333333335</v>
      </c>
      <c r="N346" s="11">
        <v>0.24097222222222223</v>
      </c>
      <c r="O346" s="12">
        <f>1-Tableau1[[#This Row],[Temps]]+Tableau1[[#This Row],[Heure lever]]</f>
        <v>0.25645833333333334</v>
      </c>
      <c r="P34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0.38750000000000001</v>
      </c>
      <c r="Q346" s="11" t="b">
        <f>IFERROR(Tableau1[[#This Row],[temps avant lever]]&gt;=Tableau1[[#This Row],[temps critère lever en fonction de l''heure de coucher]],0)</f>
        <v>0</v>
      </c>
    </row>
    <row r="347" spans="1:17" x14ac:dyDescent="0.35">
      <c r="A347">
        <v>2017</v>
      </c>
      <c r="B347">
        <v>9</v>
      </c>
      <c r="C347">
        <v>22</v>
      </c>
      <c r="D347">
        <v>23</v>
      </c>
      <c r="E347">
        <v>39</v>
      </c>
      <c r="F347" s="16" t="s">
        <v>29</v>
      </c>
      <c r="G347" s="10">
        <v>43000</v>
      </c>
      <c r="H347" s="11">
        <v>0.98559027777777775</v>
      </c>
      <c r="I347" s="10">
        <v>43000</v>
      </c>
      <c r="J347">
        <v>4.8200001716613796</v>
      </c>
      <c r="K347">
        <v>11.1599998474121</v>
      </c>
      <c r="L347" s="11">
        <v>0.74930555555555556</v>
      </c>
      <c r="M347" s="12">
        <f>MOD(Tableau1[[#This Row],[Temps]]-Tableau1[[#This Row],[Heure coucher]],1)</f>
        <v>0.23628472222222219</v>
      </c>
      <c r="N347" s="11">
        <v>0.24097222222222223</v>
      </c>
      <c r="O347" s="12">
        <f>1-Tableau1[[#This Row],[Temps]]+Tableau1[[#This Row],[Heure lever]]</f>
        <v>0.25538194444444451</v>
      </c>
      <c r="P34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0.38750000000000001</v>
      </c>
      <c r="Q347" s="11" t="b">
        <f>IFERROR(Tableau1[[#This Row],[temps avant lever]]&gt;=Tableau1[[#This Row],[temps critère lever en fonction de l''heure de coucher]],0)</f>
        <v>0</v>
      </c>
    </row>
    <row r="348" spans="1:17" x14ac:dyDescent="0.35">
      <c r="A348">
        <v>2017</v>
      </c>
      <c r="B348">
        <v>9</v>
      </c>
      <c r="C348">
        <v>23</v>
      </c>
      <c r="D348">
        <v>18</v>
      </c>
      <c r="E348">
        <v>42</v>
      </c>
      <c r="F348" s="16" t="s">
        <v>45</v>
      </c>
      <c r="G348" s="10">
        <v>43001</v>
      </c>
      <c r="H348" s="11">
        <v>0.77952546296296299</v>
      </c>
      <c r="I348" s="10">
        <v>43001</v>
      </c>
      <c r="J348">
        <v>2</v>
      </c>
      <c r="K348">
        <v>19.9799995422363</v>
      </c>
      <c r="L348" s="11">
        <v>0.74791666666666667</v>
      </c>
      <c r="M348" s="12">
        <f>MOD(Tableau1[[#This Row],[Temps]]-Tableau1[[#This Row],[Heure coucher]],1)</f>
        <v>3.1608796296296315E-2</v>
      </c>
      <c r="N348" s="11">
        <v>0.24166666666666667</v>
      </c>
      <c r="O348" s="12">
        <f>1-Tableau1[[#This Row],[Temps]]+Tableau1[[#This Row],[Heure lever]]</f>
        <v>0.46214120370370371</v>
      </c>
      <c r="P34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48" s="11" t="b">
        <f>IFERROR(Tableau1[[#This Row],[temps avant lever]]&gt;=Tableau1[[#This Row],[temps critère lever en fonction de l''heure de coucher]],0)</f>
        <v>1</v>
      </c>
    </row>
    <row r="349" spans="1:17" x14ac:dyDescent="0.35">
      <c r="A349">
        <v>2017</v>
      </c>
      <c r="B349">
        <v>9</v>
      </c>
      <c r="C349">
        <v>23</v>
      </c>
      <c r="D349">
        <v>18</v>
      </c>
      <c r="E349">
        <v>55</v>
      </c>
      <c r="F349" s="16" t="s">
        <v>34</v>
      </c>
      <c r="G349" s="10">
        <v>43001</v>
      </c>
      <c r="H349" s="11">
        <v>0.7888425925925926</v>
      </c>
      <c r="I349" s="10">
        <v>43001</v>
      </c>
      <c r="J349">
        <v>1.37000000476837</v>
      </c>
      <c r="K349">
        <v>20.159999847412099</v>
      </c>
      <c r="L349" s="11">
        <v>0.74791666666666667</v>
      </c>
      <c r="M349" s="12">
        <f>MOD(Tableau1[[#This Row],[Temps]]-Tableau1[[#This Row],[Heure coucher]],1)</f>
        <v>4.0925925925925921E-2</v>
      </c>
      <c r="N349" s="11">
        <v>0.24166666666666667</v>
      </c>
      <c r="O349" s="12">
        <f>1-Tableau1[[#This Row],[Temps]]+Tableau1[[#This Row],[Heure lever]]</f>
        <v>0.4528240740740741</v>
      </c>
      <c r="P34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49" s="11" t="b">
        <f>IFERROR(Tableau1[[#This Row],[temps avant lever]]&gt;=Tableau1[[#This Row],[temps critère lever en fonction de l''heure de coucher]],0)</f>
        <v>1</v>
      </c>
    </row>
    <row r="350" spans="1:17" x14ac:dyDescent="0.35">
      <c r="A350">
        <v>2017</v>
      </c>
      <c r="B350">
        <v>9</v>
      </c>
      <c r="C350">
        <v>23</v>
      </c>
      <c r="D350">
        <v>18</v>
      </c>
      <c r="E350">
        <v>57</v>
      </c>
      <c r="F350" s="16" t="s">
        <v>31</v>
      </c>
      <c r="G350" s="10">
        <v>43001</v>
      </c>
      <c r="H350" s="11">
        <v>0.78972222222222221</v>
      </c>
      <c r="I350" s="10">
        <v>43001</v>
      </c>
      <c r="J350">
        <v>1.37000000476837</v>
      </c>
      <c r="K350">
        <v>20.159999847412099</v>
      </c>
      <c r="L350" s="11">
        <v>0.74791666666666667</v>
      </c>
      <c r="M350" s="12">
        <f>MOD(Tableau1[[#This Row],[Temps]]-Tableau1[[#This Row],[Heure coucher]],1)</f>
        <v>4.180555555555554E-2</v>
      </c>
      <c r="N350" s="11">
        <v>0.24166666666666667</v>
      </c>
      <c r="O350" s="12">
        <f>1-Tableau1[[#This Row],[Temps]]+Tableau1[[#This Row],[Heure lever]]</f>
        <v>0.45194444444444448</v>
      </c>
      <c r="P35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50" s="11" t="b">
        <f>IFERROR(Tableau1[[#This Row],[temps avant lever]]&gt;=Tableau1[[#This Row],[temps critère lever en fonction de l''heure de coucher]],0)</f>
        <v>1</v>
      </c>
    </row>
    <row r="351" spans="1:17" x14ac:dyDescent="0.35">
      <c r="A351">
        <v>2017</v>
      </c>
      <c r="B351">
        <v>9</v>
      </c>
      <c r="C351">
        <v>23</v>
      </c>
      <c r="D351">
        <v>19</v>
      </c>
      <c r="E351">
        <v>0</v>
      </c>
      <c r="F351" s="16" t="s">
        <v>78</v>
      </c>
      <c r="G351" s="10">
        <v>43001</v>
      </c>
      <c r="H351" s="11">
        <v>0.79216435185185186</v>
      </c>
      <c r="I351" s="10">
        <v>43001</v>
      </c>
      <c r="J351">
        <v>1.37000000476837</v>
      </c>
      <c r="K351">
        <v>20.159999847412099</v>
      </c>
      <c r="L351" s="11">
        <v>0.74791666666666667</v>
      </c>
      <c r="M351" s="12">
        <f>MOD(Tableau1[[#This Row],[Temps]]-Tableau1[[#This Row],[Heure coucher]],1)</f>
        <v>4.4247685185185182E-2</v>
      </c>
      <c r="N351" s="11">
        <v>0.24166666666666667</v>
      </c>
      <c r="O351" s="12">
        <f>1-Tableau1[[#This Row],[Temps]]+Tableau1[[#This Row],[Heure lever]]</f>
        <v>0.44950231481481484</v>
      </c>
      <c r="P35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51" s="11" t="b">
        <f>IFERROR(Tableau1[[#This Row],[temps avant lever]]&gt;=Tableau1[[#This Row],[temps critère lever en fonction de l''heure de coucher]],0)</f>
        <v>1</v>
      </c>
    </row>
    <row r="352" spans="1:17" x14ac:dyDescent="0.35">
      <c r="A352">
        <v>2017</v>
      </c>
      <c r="B352">
        <v>9</v>
      </c>
      <c r="C352">
        <v>23</v>
      </c>
      <c r="D352">
        <v>19</v>
      </c>
      <c r="E352">
        <v>5</v>
      </c>
      <c r="F352" s="16" t="s">
        <v>35</v>
      </c>
      <c r="G352" s="10">
        <v>43001</v>
      </c>
      <c r="H352" s="11">
        <v>0.79575231481481479</v>
      </c>
      <c r="I352" s="10">
        <v>43001</v>
      </c>
      <c r="J352">
        <v>1.37000000476837</v>
      </c>
      <c r="K352">
        <v>20.159999847412099</v>
      </c>
      <c r="L352" s="11">
        <v>0.74791666666666667</v>
      </c>
      <c r="M352" s="12">
        <f>MOD(Tableau1[[#This Row],[Temps]]-Tableau1[[#This Row],[Heure coucher]],1)</f>
        <v>4.7835648148148113E-2</v>
      </c>
      <c r="N352" s="11">
        <v>0.24166666666666667</v>
      </c>
      <c r="O352" s="12">
        <f>1-Tableau1[[#This Row],[Temps]]+Tableau1[[#This Row],[Heure lever]]</f>
        <v>0.44591435185185191</v>
      </c>
      <c r="P35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52" s="11" t="b">
        <f>IFERROR(Tableau1[[#This Row],[temps avant lever]]&gt;=Tableau1[[#This Row],[temps critère lever en fonction de l''heure de coucher]],0)</f>
        <v>1</v>
      </c>
    </row>
    <row r="353" spans="1:17" x14ac:dyDescent="0.35">
      <c r="A353">
        <v>2017</v>
      </c>
      <c r="B353">
        <v>9</v>
      </c>
      <c r="C353">
        <v>23</v>
      </c>
      <c r="D353">
        <v>19</v>
      </c>
      <c r="E353">
        <v>8</v>
      </c>
      <c r="F353" s="16" t="s">
        <v>41</v>
      </c>
      <c r="G353" s="10">
        <v>43001</v>
      </c>
      <c r="H353" s="11">
        <v>0.79749999999999999</v>
      </c>
      <c r="I353" s="10">
        <v>43001</v>
      </c>
      <c r="J353">
        <v>1.9299999475479099</v>
      </c>
      <c r="K353">
        <v>18.120000839233398</v>
      </c>
      <c r="L353" s="11">
        <v>0.74791666666666667</v>
      </c>
      <c r="M353" s="12">
        <f>MOD(Tableau1[[#This Row],[Temps]]-Tableau1[[#This Row],[Heure coucher]],1)</f>
        <v>4.9583333333333313E-2</v>
      </c>
      <c r="N353" s="11">
        <v>0.24166666666666667</v>
      </c>
      <c r="O353" s="12">
        <f>1-Tableau1[[#This Row],[Temps]]+Tableau1[[#This Row],[Heure lever]]</f>
        <v>0.44416666666666671</v>
      </c>
      <c r="P35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53" s="11" t="b">
        <f>IFERROR(Tableau1[[#This Row],[temps avant lever]]&gt;=Tableau1[[#This Row],[temps critère lever en fonction de l''heure de coucher]],0)</f>
        <v>1</v>
      </c>
    </row>
    <row r="354" spans="1:17" x14ac:dyDescent="0.35">
      <c r="A354">
        <v>2017</v>
      </c>
      <c r="B354">
        <v>9</v>
      </c>
      <c r="C354">
        <v>23</v>
      </c>
      <c r="D354">
        <v>19</v>
      </c>
      <c r="E354">
        <v>10</v>
      </c>
      <c r="F354" s="16" t="s">
        <v>22</v>
      </c>
      <c r="G354" s="10">
        <v>43001</v>
      </c>
      <c r="H354" s="11">
        <v>0.79883101851851857</v>
      </c>
      <c r="I354" s="10">
        <v>43001</v>
      </c>
      <c r="J354">
        <v>1.9299999475479099</v>
      </c>
      <c r="K354">
        <v>18.120000839233398</v>
      </c>
      <c r="L354" s="11">
        <v>0.74791666666666667</v>
      </c>
      <c r="M354" s="12">
        <f>MOD(Tableau1[[#This Row],[Temps]]-Tableau1[[#This Row],[Heure coucher]],1)</f>
        <v>5.0914351851851891E-2</v>
      </c>
      <c r="N354" s="11">
        <v>0.24166666666666667</v>
      </c>
      <c r="O354" s="12">
        <f>1-Tableau1[[#This Row],[Temps]]+Tableau1[[#This Row],[Heure lever]]</f>
        <v>0.44283564814814813</v>
      </c>
      <c r="P35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54" s="11" t="b">
        <f>IFERROR(Tableau1[[#This Row],[temps avant lever]]&gt;=Tableau1[[#This Row],[temps critère lever en fonction de l''heure de coucher]],0)</f>
        <v>1</v>
      </c>
    </row>
    <row r="355" spans="1:17" x14ac:dyDescent="0.35">
      <c r="A355">
        <v>2017</v>
      </c>
      <c r="B355">
        <v>9</v>
      </c>
      <c r="C355">
        <v>23</v>
      </c>
      <c r="D355">
        <v>19</v>
      </c>
      <c r="E355">
        <v>12</v>
      </c>
      <c r="F355" s="16" t="s">
        <v>28</v>
      </c>
      <c r="G355" s="10">
        <v>43001</v>
      </c>
      <c r="H355" s="11">
        <v>0.80016203703703714</v>
      </c>
      <c r="I355" s="10">
        <v>43001</v>
      </c>
      <c r="J355">
        <v>1.9299999475479099</v>
      </c>
      <c r="K355">
        <v>18.120000839233398</v>
      </c>
      <c r="L355" s="11">
        <v>0.74791666666666667</v>
      </c>
      <c r="M355" s="12">
        <f>MOD(Tableau1[[#This Row],[Temps]]-Tableau1[[#This Row],[Heure coucher]],1)</f>
        <v>5.224537037037047E-2</v>
      </c>
      <c r="N355" s="11">
        <v>0.24166666666666667</v>
      </c>
      <c r="O355" s="12">
        <f>1-Tableau1[[#This Row],[Temps]]+Tableau1[[#This Row],[Heure lever]]</f>
        <v>0.44150462962962955</v>
      </c>
      <c r="P35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55" s="11" t="b">
        <f>IFERROR(Tableau1[[#This Row],[temps avant lever]]&gt;=Tableau1[[#This Row],[temps critère lever en fonction de l''heure de coucher]],0)</f>
        <v>1</v>
      </c>
    </row>
    <row r="356" spans="1:17" x14ac:dyDescent="0.35">
      <c r="A356">
        <v>2017</v>
      </c>
      <c r="B356">
        <v>9</v>
      </c>
      <c r="C356">
        <v>23</v>
      </c>
      <c r="D356">
        <v>19</v>
      </c>
      <c r="E356">
        <v>14</v>
      </c>
      <c r="F356" s="16" t="s">
        <v>49</v>
      </c>
      <c r="G356" s="10">
        <v>43001</v>
      </c>
      <c r="H356" s="11">
        <v>0.80157407407407411</v>
      </c>
      <c r="I356" s="10">
        <v>43001</v>
      </c>
      <c r="J356">
        <v>1.9299999475479099</v>
      </c>
      <c r="K356">
        <v>18.120000839233398</v>
      </c>
      <c r="L356" s="11">
        <v>0.74791666666666667</v>
      </c>
      <c r="M356" s="12">
        <f>MOD(Tableau1[[#This Row],[Temps]]-Tableau1[[#This Row],[Heure coucher]],1)</f>
        <v>5.3657407407407431E-2</v>
      </c>
      <c r="N356" s="11">
        <v>0.24166666666666667</v>
      </c>
      <c r="O356" s="12">
        <f>1-Tableau1[[#This Row],[Temps]]+Tableau1[[#This Row],[Heure lever]]</f>
        <v>0.44009259259259259</v>
      </c>
      <c r="P35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56" s="11" t="b">
        <f>IFERROR(Tableau1[[#This Row],[temps avant lever]]&gt;=Tableau1[[#This Row],[temps critère lever en fonction de l''heure de coucher]],0)</f>
        <v>1</v>
      </c>
    </row>
    <row r="357" spans="1:17" x14ac:dyDescent="0.35">
      <c r="A357">
        <v>2017</v>
      </c>
      <c r="B357">
        <v>9</v>
      </c>
      <c r="C357">
        <v>23</v>
      </c>
      <c r="D357">
        <v>19</v>
      </c>
      <c r="E357">
        <v>22</v>
      </c>
      <c r="F357" s="16" t="s">
        <v>39</v>
      </c>
      <c r="G357" s="10">
        <v>43001</v>
      </c>
      <c r="H357" s="11">
        <v>0.80752314814814818</v>
      </c>
      <c r="I357" s="10">
        <v>43001</v>
      </c>
      <c r="J357">
        <v>2.53999996185303</v>
      </c>
      <c r="K357">
        <v>16.4899997711182</v>
      </c>
      <c r="L357" s="11">
        <v>0.74791666666666667</v>
      </c>
      <c r="M357" s="12">
        <f>MOD(Tableau1[[#This Row],[Temps]]-Tableau1[[#This Row],[Heure coucher]],1)</f>
        <v>5.960648148148151E-2</v>
      </c>
      <c r="N357" s="11">
        <v>0.24166666666666667</v>
      </c>
      <c r="O357" s="12">
        <f>1-Tableau1[[#This Row],[Temps]]+Tableau1[[#This Row],[Heure lever]]</f>
        <v>0.43414351851851851</v>
      </c>
      <c r="P35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57" s="11" t="b">
        <f>IFERROR(Tableau1[[#This Row],[temps avant lever]]&gt;=Tableau1[[#This Row],[temps critère lever en fonction de l''heure de coucher]],0)</f>
        <v>1</v>
      </c>
    </row>
    <row r="358" spans="1:17" x14ac:dyDescent="0.35">
      <c r="A358">
        <v>2017</v>
      </c>
      <c r="B358">
        <v>9</v>
      </c>
      <c r="C358">
        <v>23</v>
      </c>
      <c r="D358">
        <v>19</v>
      </c>
      <c r="E358">
        <v>30</v>
      </c>
      <c r="F358" s="16" t="s">
        <v>80</v>
      </c>
      <c r="G358" s="10">
        <v>43001</v>
      </c>
      <c r="H358" s="11">
        <v>0.81281250000000005</v>
      </c>
      <c r="I358" s="10">
        <v>43001</v>
      </c>
      <c r="J358">
        <v>3.2200000286102299</v>
      </c>
      <c r="K358">
        <v>17.639999389648398</v>
      </c>
      <c r="L358" s="11">
        <v>0.74791666666666667</v>
      </c>
      <c r="M358" s="12">
        <f>MOD(Tableau1[[#This Row],[Temps]]-Tableau1[[#This Row],[Heure coucher]],1)</f>
        <v>6.4895833333333375E-2</v>
      </c>
      <c r="N358" s="11">
        <v>0.24166666666666667</v>
      </c>
      <c r="O358" s="12">
        <f>1-Tableau1[[#This Row],[Temps]]+Tableau1[[#This Row],[Heure lever]]</f>
        <v>0.42885416666666665</v>
      </c>
      <c r="P35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58" s="11" t="b">
        <f>IFERROR(Tableau1[[#This Row],[temps avant lever]]&gt;=Tableau1[[#This Row],[temps critère lever en fonction de l''heure de coucher]],0)</f>
        <v>1</v>
      </c>
    </row>
    <row r="359" spans="1:17" x14ac:dyDescent="0.35">
      <c r="A359">
        <v>2017</v>
      </c>
      <c r="B359">
        <v>9</v>
      </c>
      <c r="C359">
        <v>23</v>
      </c>
      <c r="D359">
        <v>19</v>
      </c>
      <c r="E359">
        <v>33</v>
      </c>
      <c r="F359" s="16" t="s">
        <v>39</v>
      </c>
      <c r="G359" s="10">
        <v>43001</v>
      </c>
      <c r="H359" s="11">
        <v>0.81516203703703705</v>
      </c>
      <c r="I359" s="10">
        <v>43001</v>
      </c>
      <c r="J359">
        <v>3.2200000286102299</v>
      </c>
      <c r="K359">
        <v>17.639999389648398</v>
      </c>
      <c r="L359" s="11">
        <v>0.74791666666666667</v>
      </c>
      <c r="M359" s="12">
        <f>MOD(Tableau1[[#This Row],[Temps]]-Tableau1[[#This Row],[Heure coucher]],1)</f>
        <v>6.7245370370370372E-2</v>
      </c>
      <c r="N359" s="11">
        <v>0.24166666666666667</v>
      </c>
      <c r="O359" s="12">
        <f>1-Tableau1[[#This Row],[Temps]]+Tableau1[[#This Row],[Heure lever]]</f>
        <v>0.42650462962962965</v>
      </c>
      <c r="P35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59" s="11" t="b">
        <f>IFERROR(Tableau1[[#This Row],[temps avant lever]]&gt;=Tableau1[[#This Row],[temps critère lever en fonction de l''heure de coucher]],0)</f>
        <v>1</v>
      </c>
    </row>
    <row r="360" spans="1:17" x14ac:dyDescent="0.35">
      <c r="A360">
        <v>2017</v>
      </c>
      <c r="B360">
        <v>9</v>
      </c>
      <c r="C360">
        <v>23</v>
      </c>
      <c r="D360">
        <v>19</v>
      </c>
      <c r="E360">
        <v>40</v>
      </c>
      <c r="F360" s="16" t="s">
        <v>48</v>
      </c>
      <c r="G360" s="10">
        <v>43001</v>
      </c>
      <c r="H360" s="11">
        <v>0.8195486111111111</v>
      </c>
      <c r="I360" s="10">
        <v>43001</v>
      </c>
      <c r="J360">
        <v>3.7699999809265101</v>
      </c>
      <c r="K360">
        <v>16.670000076293899</v>
      </c>
      <c r="L360" s="11">
        <v>0.74791666666666667</v>
      </c>
      <c r="M360" s="12">
        <f>MOD(Tableau1[[#This Row],[Temps]]-Tableau1[[#This Row],[Heure coucher]],1)</f>
        <v>7.1631944444444429E-2</v>
      </c>
      <c r="N360" s="11">
        <v>0.24166666666666667</v>
      </c>
      <c r="O360" s="12">
        <f>1-Tableau1[[#This Row],[Temps]]+Tableau1[[#This Row],[Heure lever]]</f>
        <v>0.42211805555555559</v>
      </c>
      <c r="P36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60" s="11" t="b">
        <f>IFERROR(Tableau1[[#This Row],[temps avant lever]]&gt;=Tableau1[[#This Row],[temps critère lever en fonction de l''heure de coucher]],0)</f>
        <v>1</v>
      </c>
    </row>
    <row r="361" spans="1:17" x14ac:dyDescent="0.35">
      <c r="A361">
        <v>2017</v>
      </c>
      <c r="B361">
        <v>9</v>
      </c>
      <c r="C361">
        <v>23</v>
      </c>
      <c r="D361">
        <v>19</v>
      </c>
      <c r="E361">
        <v>40</v>
      </c>
      <c r="F361" s="16" t="s">
        <v>45</v>
      </c>
      <c r="G361" s="10">
        <v>43001</v>
      </c>
      <c r="H361" s="11">
        <v>0.81980324074074085</v>
      </c>
      <c r="I361" s="10">
        <v>43001</v>
      </c>
      <c r="J361">
        <v>3.7699999809265101</v>
      </c>
      <c r="K361">
        <v>16.670000076293899</v>
      </c>
      <c r="L361" s="11">
        <v>0.74791666666666667</v>
      </c>
      <c r="M361" s="12">
        <f>MOD(Tableau1[[#This Row],[Temps]]-Tableau1[[#This Row],[Heure coucher]],1)</f>
        <v>7.1886574074074172E-2</v>
      </c>
      <c r="N361" s="11">
        <v>0.24166666666666667</v>
      </c>
      <c r="O361" s="12">
        <f>1-Tableau1[[#This Row],[Temps]]+Tableau1[[#This Row],[Heure lever]]</f>
        <v>0.42186342592592585</v>
      </c>
      <c r="P36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61" s="11" t="b">
        <f>IFERROR(Tableau1[[#This Row],[temps avant lever]]&gt;=Tableau1[[#This Row],[temps critère lever en fonction de l''heure de coucher]],0)</f>
        <v>1</v>
      </c>
    </row>
    <row r="362" spans="1:17" x14ac:dyDescent="0.35">
      <c r="A362">
        <v>2017</v>
      </c>
      <c r="B362">
        <v>9</v>
      </c>
      <c r="C362">
        <v>23</v>
      </c>
      <c r="D362">
        <v>19</v>
      </c>
      <c r="E362">
        <v>40</v>
      </c>
      <c r="F362" s="16" t="s">
        <v>72</v>
      </c>
      <c r="G362" s="10">
        <v>43001</v>
      </c>
      <c r="H362" s="11">
        <v>0.81988425925925934</v>
      </c>
      <c r="I362" s="10">
        <v>43001</v>
      </c>
      <c r="J362">
        <v>3.7699999809265101</v>
      </c>
      <c r="K362">
        <v>16.670000076293899</v>
      </c>
      <c r="L362" s="11">
        <v>0.74791666666666667</v>
      </c>
      <c r="M362" s="12">
        <f>MOD(Tableau1[[#This Row],[Temps]]-Tableau1[[#This Row],[Heure coucher]],1)</f>
        <v>7.1967592592592666E-2</v>
      </c>
      <c r="N362" s="11">
        <v>0.24166666666666667</v>
      </c>
      <c r="O362" s="12">
        <f>1-Tableau1[[#This Row],[Temps]]+Tableau1[[#This Row],[Heure lever]]</f>
        <v>0.42178240740740736</v>
      </c>
      <c r="P36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62" s="11" t="b">
        <f>IFERROR(Tableau1[[#This Row],[temps avant lever]]&gt;=Tableau1[[#This Row],[temps critère lever en fonction de l''heure de coucher]],0)</f>
        <v>1</v>
      </c>
    </row>
    <row r="363" spans="1:17" x14ac:dyDescent="0.35">
      <c r="A363">
        <v>2017</v>
      </c>
      <c r="B363">
        <v>9</v>
      </c>
      <c r="C363">
        <v>23</v>
      </c>
      <c r="D363">
        <v>19</v>
      </c>
      <c r="E363">
        <v>40</v>
      </c>
      <c r="F363" s="16" t="s">
        <v>67</v>
      </c>
      <c r="G363" s="10">
        <v>43001</v>
      </c>
      <c r="H363" s="11">
        <v>0.82003472222222218</v>
      </c>
      <c r="I363" s="10">
        <v>43001</v>
      </c>
      <c r="J363">
        <v>3.7699999809265101</v>
      </c>
      <c r="K363">
        <v>16.670000076293899</v>
      </c>
      <c r="L363" s="11">
        <v>0.74791666666666667</v>
      </c>
      <c r="M363" s="12">
        <f>MOD(Tableau1[[#This Row],[Temps]]-Tableau1[[#This Row],[Heure coucher]],1)</f>
        <v>7.2118055555555505E-2</v>
      </c>
      <c r="N363" s="11">
        <v>0.24166666666666667</v>
      </c>
      <c r="O363" s="12">
        <f>1-Tableau1[[#This Row],[Temps]]+Tableau1[[#This Row],[Heure lever]]</f>
        <v>0.42163194444444452</v>
      </c>
      <c r="P36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63" s="11" t="b">
        <f>IFERROR(Tableau1[[#This Row],[temps avant lever]]&gt;=Tableau1[[#This Row],[temps critère lever en fonction de l''heure de coucher]],0)</f>
        <v>1</v>
      </c>
    </row>
    <row r="364" spans="1:17" x14ac:dyDescent="0.35">
      <c r="A364">
        <v>2017</v>
      </c>
      <c r="B364">
        <v>9</v>
      </c>
      <c r="C364">
        <v>23</v>
      </c>
      <c r="D364">
        <v>19</v>
      </c>
      <c r="E364">
        <v>44</v>
      </c>
      <c r="F364" s="16" t="s">
        <v>73</v>
      </c>
      <c r="G364" s="10">
        <v>43001</v>
      </c>
      <c r="H364" s="11">
        <v>0.82259259259259254</v>
      </c>
      <c r="I364" s="10">
        <v>43001</v>
      </c>
      <c r="J364">
        <v>3.7699999809265101</v>
      </c>
      <c r="K364">
        <v>16.670000076293899</v>
      </c>
      <c r="L364" s="11">
        <v>0.74791666666666667</v>
      </c>
      <c r="M364" s="12">
        <f>MOD(Tableau1[[#This Row],[Temps]]-Tableau1[[#This Row],[Heure coucher]],1)</f>
        <v>7.4675925925925868E-2</v>
      </c>
      <c r="N364" s="11">
        <v>0.24166666666666667</v>
      </c>
      <c r="O364" s="12">
        <f>1-Tableau1[[#This Row],[Temps]]+Tableau1[[#This Row],[Heure lever]]</f>
        <v>0.41907407407407415</v>
      </c>
      <c r="P36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64" s="11" t="b">
        <f>IFERROR(Tableau1[[#This Row],[temps avant lever]]&gt;=Tableau1[[#This Row],[temps critère lever en fonction de l''heure de coucher]],0)</f>
        <v>1</v>
      </c>
    </row>
    <row r="365" spans="1:17" x14ac:dyDescent="0.35">
      <c r="A365">
        <v>2017</v>
      </c>
      <c r="B365">
        <v>9</v>
      </c>
      <c r="C365">
        <v>23</v>
      </c>
      <c r="D365">
        <v>19</v>
      </c>
      <c r="E365">
        <v>47</v>
      </c>
      <c r="F365" s="16" t="s">
        <v>34</v>
      </c>
      <c r="G365" s="10">
        <v>43001</v>
      </c>
      <c r="H365" s="11">
        <v>0.82495370370370369</v>
      </c>
      <c r="I365" s="10">
        <v>43001</v>
      </c>
      <c r="J365">
        <v>3.6300001144409202</v>
      </c>
      <c r="K365">
        <v>15.960000038146999</v>
      </c>
      <c r="L365" s="11">
        <v>0.74791666666666667</v>
      </c>
      <c r="M365" s="12">
        <f>MOD(Tableau1[[#This Row],[Temps]]-Tableau1[[#This Row],[Heure coucher]],1)</f>
        <v>7.7037037037037015E-2</v>
      </c>
      <c r="N365" s="11">
        <v>0.24166666666666667</v>
      </c>
      <c r="O365" s="12">
        <f>1-Tableau1[[#This Row],[Temps]]+Tableau1[[#This Row],[Heure lever]]</f>
        <v>0.41671296296296301</v>
      </c>
      <c r="P36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65" s="11" t="b">
        <f>IFERROR(Tableau1[[#This Row],[temps avant lever]]&gt;=Tableau1[[#This Row],[temps critère lever en fonction de l''heure de coucher]],0)</f>
        <v>1</v>
      </c>
    </row>
    <row r="366" spans="1:17" x14ac:dyDescent="0.35">
      <c r="A366">
        <v>2017</v>
      </c>
      <c r="B366">
        <v>9</v>
      </c>
      <c r="C366">
        <v>23</v>
      </c>
      <c r="D366">
        <v>20</v>
      </c>
      <c r="E366">
        <v>3</v>
      </c>
      <c r="F366" s="16" t="s">
        <v>62</v>
      </c>
      <c r="G366" s="10">
        <v>43001</v>
      </c>
      <c r="H366" s="11">
        <v>0.83583333333333332</v>
      </c>
      <c r="I366" s="10">
        <v>43001</v>
      </c>
      <c r="J366">
        <v>3.2699999809265101</v>
      </c>
      <c r="K366">
        <v>16.2399997711182</v>
      </c>
      <c r="L366" s="11">
        <v>0.74791666666666667</v>
      </c>
      <c r="M366" s="12">
        <f>MOD(Tableau1[[#This Row],[Temps]]-Tableau1[[#This Row],[Heure coucher]],1)</f>
        <v>8.7916666666666643E-2</v>
      </c>
      <c r="N366" s="11">
        <v>0.24166666666666667</v>
      </c>
      <c r="O366" s="12">
        <f>1-Tableau1[[#This Row],[Temps]]+Tableau1[[#This Row],[Heure lever]]</f>
        <v>0.40583333333333338</v>
      </c>
      <c r="P36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66" s="11" t="b">
        <f>IFERROR(Tableau1[[#This Row],[temps avant lever]]&gt;=Tableau1[[#This Row],[temps critère lever en fonction de l''heure de coucher]],0)</f>
        <v>1</v>
      </c>
    </row>
    <row r="367" spans="1:17" x14ac:dyDescent="0.35">
      <c r="A367">
        <v>2017</v>
      </c>
      <c r="B367">
        <v>9</v>
      </c>
      <c r="C367">
        <v>23</v>
      </c>
      <c r="D367">
        <v>20</v>
      </c>
      <c r="E367">
        <v>6</v>
      </c>
      <c r="F367" s="16" t="s">
        <v>64</v>
      </c>
      <c r="G367" s="10">
        <v>43001</v>
      </c>
      <c r="H367" s="11">
        <v>0.83778935185185188</v>
      </c>
      <c r="I367" s="10">
        <v>43001</v>
      </c>
      <c r="J367">
        <v>2.8900001049041699</v>
      </c>
      <c r="K367">
        <v>16.180000305175799</v>
      </c>
      <c r="L367" s="11">
        <v>0.74791666666666667</v>
      </c>
      <c r="M367" s="12">
        <f>MOD(Tableau1[[#This Row],[Temps]]-Tableau1[[#This Row],[Heure coucher]],1)</f>
        <v>8.9872685185185208E-2</v>
      </c>
      <c r="N367" s="11">
        <v>0.24166666666666667</v>
      </c>
      <c r="O367" s="12">
        <f>1-Tableau1[[#This Row],[Temps]]+Tableau1[[#This Row],[Heure lever]]</f>
        <v>0.40387731481481481</v>
      </c>
      <c r="P36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67" s="11" t="b">
        <f>IFERROR(Tableau1[[#This Row],[temps avant lever]]&gt;=Tableau1[[#This Row],[temps critère lever en fonction de l''heure de coucher]],0)</f>
        <v>1</v>
      </c>
    </row>
    <row r="368" spans="1:17" x14ac:dyDescent="0.35">
      <c r="A368">
        <v>2017</v>
      </c>
      <c r="B368">
        <v>9</v>
      </c>
      <c r="C368">
        <v>23</v>
      </c>
      <c r="D368">
        <v>20</v>
      </c>
      <c r="E368">
        <v>10</v>
      </c>
      <c r="F368" s="16" t="s">
        <v>48</v>
      </c>
      <c r="G368" s="10">
        <v>43001</v>
      </c>
      <c r="H368" s="11">
        <v>0.84038194444444436</v>
      </c>
      <c r="I368" s="10">
        <v>43001</v>
      </c>
      <c r="J368">
        <v>2.8900001049041699</v>
      </c>
      <c r="K368">
        <v>16.180000305175799</v>
      </c>
      <c r="L368" s="11">
        <v>0.74791666666666667</v>
      </c>
      <c r="M368" s="12">
        <f>MOD(Tableau1[[#This Row],[Temps]]-Tableau1[[#This Row],[Heure coucher]],1)</f>
        <v>9.2465277777777688E-2</v>
      </c>
      <c r="N368" s="11">
        <v>0.24166666666666667</v>
      </c>
      <c r="O368" s="12">
        <f>1-Tableau1[[#This Row],[Temps]]+Tableau1[[#This Row],[Heure lever]]</f>
        <v>0.40128472222222233</v>
      </c>
      <c r="P36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68" s="11" t="b">
        <f>IFERROR(Tableau1[[#This Row],[temps avant lever]]&gt;=Tableau1[[#This Row],[temps critère lever en fonction de l''heure de coucher]],0)</f>
        <v>1</v>
      </c>
    </row>
    <row r="369" spans="1:17" x14ac:dyDescent="0.35">
      <c r="A369">
        <v>2017</v>
      </c>
      <c r="B369">
        <v>9</v>
      </c>
      <c r="C369">
        <v>23</v>
      </c>
      <c r="D369">
        <v>20</v>
      </c>
      <c r="E369">
        <v>13</v>
      </c>
      <c r="F369" s="16" t="s">
        <v>69</v>
      </c>
      <c r="G369" s="10">
        <v>43001</v>
      </c>
      <c r="H369" s="11">
        <v>0.8429861111111111</v>
      </c>
      <c r="I369" s="10">
        <v>43001</v>
      </c>
      <c r="J369">
        <v>2.8900001049041699</v>
      </c>
      <c r="K369">
        <v>16.180000305175799</v>
      </c>
      <c r="L369" s="11">
        <v>0.74791666666666667</v>
      </c>
      <c r="M369" s="12">
        <f>MOD(Tableau1[[#This Row],[Temps]]-Tableau1[[#This Row],[Heure coucher]],1)</f>
        <v>9.5069444444444429E-2</v>
      </c>
      <c r="N369" s="11">
        <v>0.24166666666666667</v>
      </c>
      <c r="O369" s="12">
        <f>1-Tableau1[[#This Row],[Temps]]+Tableau1[[#This Row],[Heure lever]]</f>
        <v>0.39868055555555559</v>
      </c>
      <c r="P36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69" s="11" t="b">
        <f>IFERROR(Tableau1[[#This Row],[temps avant lever]]&gt;=Tableau1[[#This Row],[temps critère lever en fonction de l''heure de coucher]],0)</f>
        <v>1</v>
      </c>
    </row>
    <row r="370" spans="1:17" x14ac:dyDescent="0.35">
      <c r="A370">
        <v>2017</v>
      </c>
      <c r="B370">
        <v>9</v>
      </c>
      <c r="C370">
        <v>23</v>
      </c>
      <c r="D370">
        <v>20</v>
      </c>
      <c r="E370">
        <v>17</v>
      </c>
      <c r="F370" s="16" t="s">
        <v>35</v>
      </c>
      <c r="G370" s="10">
        <v>43001</v>
      </c>
      <c r="H370" s="11">
        <v>0.84575231481481483</v>
      </c>
      <c r="I370" s="10">
        <v>43001</v>
      </c>
      <c r="J370">
        <v>2.9000000953674299</v>
      </c>
      <c r="K370">
        <v>15.2700004577637</v>
      </c>
      <c r="L370" s="11">
        <v>0.74791666666666667</v>
      </c>
      <c r="M370" s="12">
        <f>MOD(Tableau1[[#This Row],[Temps]]-Tableau1[[#This Row],[Heure coucher]],1)</f>
        <v>9.7835648148148158E-2</v>
      </c>
      <c r="N370" s="11">
        <v>0.24166666666666667</v>
      </c>
      <c r="O370" s="12">
        <f>1-Tableau1[[#This Row],[Temps]]+Tableau1[[#This Row],[Heure lever]]</f>
        <v>0.39591435185185186</v>
      </c>
      <c r="P37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70" s="11" t="b">
        <f>IFERROR(Tableau1[[#This Row],[temps avant lever]]&gt;=Tableau1[[#This Row],[temps critère lever en fonction de l''heure de coucher]],0)</f>
        <v>1</v>
      </c>
    </row>
    <row r="371" spans="1:17" x14ac:dyDescent="0.35">
      <c r="A371">
        <v>2017</v>
      </c>
      <c r="B371">
        <v>9</v>
      </c>
      <c r="C371">
        <v>23</v>
      </c>
      <c r="D371">
        <v>20</v>
      </c>
      <c r="E371">
        <v>21</v>
      </c>
      <c r="F371" s="16" t="s">
        <v>72</v>
      </c>
      <c r="G371" s="10">
        <v>43001</v>
      </c>
      <c r="H371" s="11">
        <v>0.84835648148148157</v>
      </c>
      <c r="I371" s="10">
        <v>43001</v>
      </c>
      <c r="J371">
        <v>2.9000000953674299</v>
      </c>
      <c r="K371">
        <v>15.2700004577637</v>
      </c>
      <c r="L371" s="11">
        <v>0.74791666666666667</v>
      </c>
      <c r="M371" s="12">
        <f>MOD(Tableau1[[#This Row],[Temps]]-Tableau1[[#This Row],[Heure coucher]],1)</f>
        <v>0.1004398148148149</v>
      </c>
      <c r="N371" s="11">
        <v>0.24166666666666667</v>
      </c>
      <c r="O371" s="12">
        <f>1-Tableau1[[#This Row],[Temps]]+Tableau1[[#This Row],[Heure lever]]</f>
        <v>0.39331018518518512</v>
      </c>
      <c r="P37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71" s="11" t="b">
        <f>IFERROR(Tableau1[[#This Row],[temps avant lever]]&gt;=Tableau1[[#This Row],[temps critère lever en fonction de l''heure de coucher]],0)</f>
        <v>1</v>
      </c>
    </row>
    <row r="372" spans="1:17" x14ac:dyDescent="0.35">
      <c r="A372">
        <v>2017</v>
      </c>
      <c r="B372">
        <v>9</v>
      </c>
      <c r="C372">
        <v>23</v>
      </c>
      <c r="D372">
        <v>20</v>
      </c>
      <c r="E372">
        <v>28</v>
      </c>
      <c r="F372" s="16" t="s">
        <v>52</v>
      </c>
      <c r="G372" s="10">
        <v>43001</v>
      </c>
      <c r="H372" s="11">
        <v>0.85298611111111111</v>
      </c>
      <c r="I372" s="10">
        <v>43001</v>
      </c>
      <c r="J372">
        <v>3.3399999141693102</v>
      </c>
      <c r="K372">
        <v>15.5299997329712</v>
      </c>
      <c r="L372" s="11">
        <v>0.74791666666666667</v>
      </c>
      <c r="M372" s="12">
        <f>MOD(Tableau1[[#This Row],[Temps]]-Tableau1[[#This Row],[Heure coucher]],1)</f>
        <v>0.10506944444444444</v>
      </c>
      <c r="N372" s="11">
        <v>0.24166666666666667</v>
      </c>
      <c r="O372" s="12">
        <f>1-Tableau1[[#This Row],[Temps]]+Tableau1[[#This Row],[Heure lever]]</f>
        <v>0.38868055555555558</v>
      </c>
      <c r="P37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72" s="11" t="b">
        <f>IFERROR(Tableau1[[#This Row],[temps avant lever]]&gt;=Tableau1[[#This Row],[temps critère lever en fonction de l''heure de coucher]],0)</f>
        <v>0</v>
      </c>
    </row>
    <row r="373" spans="1:17" x14ac:dyDescent="0.35">
      <c r="A373">
        <v>2017</v>
      </c>
      <c r="B373">
        <v>9</v>
      </c>
      <c r="C373">
        <v>23</v>
      </c>
      <c r="D373">
        <v>20</v>
      </c>
      <c r="E373">
        <v>35</v>
      </c>
      <c r="F373" s="16" t="s">
        <v>71</v>
      </c>
      <c r="G373" s="10">
        <v>43001</v>
      </c>
      <c r="H373" s="11">
        <v>0.85763888888888884</v>
      </c>
      <c r="I373" s="10">
        <v>43001</v>
      </c>
      <c r="J373">
        <v>3.4700000286102299</v>
      </c>
      <c r="K373">
        <v>15.5200004577637</v>
      </c>
      <c r="L373" s="11">
        <v>0.74791666666666667</v>
      </c>
      <c r="M373" s="12">
        <f>MOD(Tableau1[[#This Row],[Temps]]-Tableau1[[#This Row],[Heure coucher]],1)</f>
        <v>0.10972222222222217</v>
      </c>
      <c r="N373" s="11">
        <v>0.24166666666666667</v>
      </c>
      <c r="O373" s="12">
        <f>1-Tableau1[[#This Row],[Temps]]+Tableau1[[#This Row],[Heure lever]]</f>
        <v>0.38402777777777786</v>
      </c>
      <c r="P37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73" s="11" t="b">
        <f>IFERROR(Tableau1[[#This Row],[temps avant lever]]&gt;=Tableau1[[#This Row],[temps critère lever en fonction de l''heure de coucher]],0)</f>
        <v>0</v>
      </c>
    </row>
    <row r="374" spans="1:17" x14ac:dyDescent="0.35">
      <c r="A374">
        <v>2017</v>
      </c>
      <c r="B374">
        <v>9</v>
      </c>
      <c r="C374">
        <v>23</v>
      </c>
      <c r="D374">
        <v>20</v>
      </c>
      <c r="E374">
        <v>35</v>
      </c>
      <c r="F374" s="16" t="s">
        <v>45</v>
      </c>
      <c r="G374" s="10">
        <v>43001</v>
      </c>
      <c r="H374" s="11">
        <v>0.85799768518518515</v>
      </c>
      <c r="I374" s="10">
        <v>43001</v>
      </c>
      <c r="J374">
        <v>3.4700000286102299</v>
      </c>
      <c r="K374">
        <v>15.5200004577637</v>
      </c>
      <c r="L374" s="11">
        <v>0.74791666666666667</v>
      </c>
      <c r="M374" s="12">
        <f>MOD(Tableau1[[#This Row],[Temps]]-Tableau1[[#This Row],[Heure coucher]],1)</f>
        <v>0.11008101851851848</v>
      </c>
      <c r="N374" s="11">
        <v>0.24166666666666667</v>
      </c>
      <c r="O374" s="12">
        <f>1-Tableau1[[#This Row],[Temps]]+Tableau1[[#This Row],[Heure lever]]</f>
        <v>0.38366898148148154</v>
      </c>
      <c r="P37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74" s="11" t="b">
        <f>IFERROR(Tableau1[[#This Row],[temps avant lever]]&gt;=Tableau1[[#This Row],[temps critère lever en fonction de l''heure de coucher]],0)</f>
        <v>0</v>
      </c>
    </row>
    <row r="375" spans="1:17" x14ac:dyDescent="0.35">
      <c r="A375">
        <v>2017</v>
      </c>
      <c r="B375">
        <v>9</v>
      </c>
      <c r="C375">
        <v>23</v>
      </c>
      <c r="D375">
        <v>20</v>
      </c>
      <c r="E375">
        <v>36</v>
      </c>
      <c r="F375" s="16" t="s">
        <v>60</v>
      </c>
      <c r="G375" s="10">
        <v>43001</v>
      </c>
      <c r="H375" s="11">
        <v>0.85836805555555562</v>
      </c>
      <c r="I375" s="10">
        <v>43001</v>
      </c>
      <c r="J375">
        <v>3.4700000286102299</v>
      </c>
      <c r="K375">
        <v>15.5200004577637</v>
      </c>
      <c r="L375" s="11">
        <v>0.74791666666666667</v>
      </c>
      <c r="M375" s="12">
        <f>MOD(Tableau1[[#This Row],[Temps]]-Tableau1[[#This Row],[Heure coucher]],1)</f>
        <v>0.11045138888888895</v>
      </c>
      <c r="N375" s="11">
        <v>0.24166666666666667</v>
      </c>
      <c r="O375" s="12">
        <f>1-Tableau1[[#This Row],[Temps]]+Tableau1[[#This Row],[Heure lever]]</f>
        <v>0.38329861111111108</v>
      </c>
      <c r="P37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75" s="11" t="b">
        <f>IFERROR(Tableau1[[#This Row],[temps avant lever]]&gt;=Tableau1[[#This Row],[temps critère lever en fonction de l''heure de coucher]],0)</f>
        <v>0</v>
      </c>
    </row>
    <row r="376" spans="1:17" x14ac:dyDescent="0.35">
      <c r="A376">
        <v>2017</v>
      </c>
      <c r="B376">
        <v>9</v>
      </c>
      <c r="C376">
        <v>23</v>
      </c>
      <c r="D376">
        <v>20</v>
      </c>
      <c r="E376">
        <v>36</v>
      </c>
      <c r="F376" s="16" t="s">
        <v>59</v>
      </c>
      <c r="G376" s="10">
        <v>43001</v>
      </c>
      <c r="H376" s="11">
        <v>0.85844907407407411</v>
      </c>
      <c r="I376" s="10">
        <v>43001</v>
      </c>
      <c r="J376">
        <v>3.4700000286102299</v>
      </c>
      <c r="K376">
        <v>15.5200004577637</v>
      </c>
      <c r="L376" s="11">
        <v>0.74791666666666667</v>
      </c>
      <c r="M376" s="12">
        <f>MOD(Tableau1[[#This Row],[Temps]]-Tableau1[[#This Row],[Heure coucher]],1)</f>
        <v>0.11053240740740744</v>
      </c>
      <c r="N376" s="11">
        <v>0.24166666666666667</v>
      </c>
      <c r="O376" s="12">
        <f>1-Tableau1[[#This Row],[Temps]]+Tableau1[[#This Row],[Heure lever]]</f>
        <v>0.38321759259259258</v>
      </c>
      <c r="P37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76" s="11" t="b">
        <f>IFERROR(Tableau1[[#This Row],[temps avant lever]]&gt;=Tableau1[[#This Row],[temps critère lever en fonction de l''heure de coucher]],0)</f>
        <v>0</v>
      </c>
    </row>
    <row r="377" spans="1:17" x14ac:dyDescent="0.35">
      <c r="A377">
        <v>2017</v>
      </c>
      <c r="B377">
        <v>9</v>
      </c>
      <c r="C377">
        <v>23</v>
      </c>
      <c r="D377">
        <v>20</v>
      </c>
      <c r="E377">
        <v>36</v>
      </c>
      <c r="F377" s="16" t="s">
        <v>66</v>
      </c>
      <c r="G377" s="10">
        <v>43001</v>
      </c>
      <c r="H377" s="11">
        <v>0.85853009259259261</v>
      </c>
      <c r="I377" s="10">
        <v>43001</v>
      </c>
      <c r="J377">
        <v>3.4700000286102299</v>
      </c>
      <c r="K377">
        <v>15.5200004577637</v>
      </c>
      <c r="L377" s="11">
        <v>0.74791666666666667</v>
      </c>
      <c r="M377" s="12">
        <f>MOD(Tableau1[[#This Row],[Temps]]-Tableau1[[#This Row],[Heure coucher]],1)</f>
        <v>0.11061342592592593</v>
      </c>
      <c r="N377" s="11">
        <v>0.24166666666666667</v>
      </c>
      <c r="O377" s="12">
        <f>1-Tableau1[[#This Row],[Temps]]+Tableau1[[#This Row],[Heure lever]]</f>
        <v>0.38313657407407409</v>
      </c>
      <c r="P37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77" s="11" t="b">
        <f>IFERROR(Tableau1[[#This Row],[temps avant lever]]&gt;=Tableau1[[#This Row],[temps critère lever en fonction de l''heure de coucher]],0)</f>
        <v>0</v>
      </c>
    </row>
    <row r="378" spans="1:17" x14ac:dyDescent="0.35">
      <c r="A378">
        <v>2017</v>
      </c>
      <c r="B378">
        <v>9</v>
      </c>
      <c r="C378">
        <v>23</v>
      </c>
      <c r="D378">
        <v>20</v>
      </c>
      <c r="E378">
        <v>36</v>
      </c>
      <c r="F378" s="16" t="s">
        <v>41</v>
      </c>
      <c r="G378" s="10">
        <v>43001</v>
      </c>
      <c r="H378" s="11">
        <v>0.8586111111111111</v>
      </c>
      <c r="I378" s="10">
        <v>43001</v>
      </c>
      <c r="J378">
        <v>3.4700000286102299</v>
      </c>
      <c r="K378">
        <v>15.5200004577637</v>
      </c>
      <c r="L378" s="11">
        <v>0.74791666666666667</v>
      </c>
      <c r="M378" s="12">
        <f>MOD(Tableau1[[#This Row],[Temps]]-Tableau1[[#This Row],[Heure coucher]],1)</f>
        <v>0.11069444444444443</v>
      </c>
      <c r="N378" s="11">
        <v>0.24166666666666667</v>
      </c>
      <c r="O378" s="12">
        <f>1-Tableau1[[#This Row],[Temps]]+Tableau1[[#This Row],[Heure lever]]</f>
        <v>0.38305555555555559</v>
      </c>
      <c r="P37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78" s="11" t="b">
        <f>IFERROR(Tableau1[[#This Row],[temps avant lever]]&gt;=Tableau1[[#This Row],[temps critère lever en fonction de l''heure de coucher]],0)</f>
        <v>0</v>
      </c>
    </row>
    <row r="379" spans="1:17" x14ac:dyDescent="0.35">
      <c r="A379">
        <v>2017</v>
      </c>
      <c r="B379">
        <v>9</v>
      </c>
      <c r="C379">
        <v>23</v>
      </c>
      <c r="D379">
        <v>20</v>
      </c>
      <c r="E379">
        <v>36</v>
      </c>
      <c r="F379" s="16" t="s">
        <v>45</v>
      </c>
      <c r="G379" s="10">
        <v>43001</v>
      </c>
      <c r="H379" s="11">
        <v>0.8586921296296296</v>
      </c>
      <c r="I379" s="10">
        <v>43001</v>
      </c>
      <c r="J379">
        <v>3.4700000286102299</v>
      </c>
      <c r="K379">
        <v>15.5200004577637</v>
      </c>
      <c r="L379" s="11">
        <v>0.74791666666666667</v>
      </c>
      <c r="M379" s="12">
        <f>MOD(Tableau1[[#This Row],[Temps]]-Tableau1[[#This Row],[Heure coucher]],1)</f>
        <v>0.11077546296296292</v>
      </c>
      <c r="N379" s="11">
        <v>0.24166666666666667</v>
      </c>
      <c r="O379" s="12">
        <f>1-Tableau1[[#This Row],[Temps]]+Tableau1[[#This Row],[Heure lever]]</f>
        <v>0.3829745370370371</v>
      </c>
      <c r="P37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79" s="11" t="b">
        <f>IFERROR(Tableau1[[#This Row],[temps avant lever]]&gt;=Tableau1[[#This Row],[temps critère lever en fonction de l''heure de coucher]],0)</f>
        <v>0</v>
      </c>
    </row>
    <row r="380" spans="1:17" x14ac:dyDescent="0.35">
      <c r="A380">
        <v>2017</v>
      </c>
      <c r="B380">
        <v>9</v>
      </c>
      <c r="C380">
        <v>23</v>
      </c>
      <c r="D380">
        <v>20</v>
      </c>
      <c r="E380">
        <v>36</v>
      </c>
      <c r="F380" s="16" t="s">
        <v>72</v>
      </c>
      <c r="G380" s="10">
        <v>43001</v>
      </c>
      <c r="H380" s="11">
        <v>0.8587731481481482</v>
      </c>
      <c r="I380" s="10">
        <v>43001</v>
      </c>
      <c r="J380">
        <v>3.4700000286102299</v>
      </c>
      <c r="K380">
        <v>15.5200004577637</v>
      </c>
      <c r="L380" s="11">
        <v>0.74791666666666667</v>
      </c>
      <c r="M380" s="12">
        <f>MOD(Tableau1[[#This Row],[Temps]]-Tableau1[[#This Row],[Heure coucher]],1)</f>
        <v>0.11085648148148153</v>
      </c>
      <c r="N380" s="11">
        <v>0.24166666666666667</v>
      </c>
      <c r="O380" s="12">
        <f>1-Tableau1[[#This Row],[Temps]]+Tableau1[[#This Row],[Heure lever]]</f>
        <v>0.38289351851851849</v>
      </c>
      <c r="P38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80" s="11" t="b">
        <f>IFERROR(Tableau1[[#This Row],[temps avant lever]]&gt;=Tableau1[[#This Row],[temps critère lever en fonction de l''heure de coucher]],0)</f>
        <v>0</v>
      </c>
    </row>
    <row r="381" spans="1:17" x14ac:dyDescent="0.35">
      <c r="A381">
        <v>2017</v>
      </c>
      <c r="B381">
        <v>9</v>
      </c>
      <c r="C381">
        <v>23</v>
      </c>
      <c r="D381">
        <v>20</v>
      </c>
      <c r="E381">
        <v>36</v>
      </c>
      <c r="F381" s="16" t="s">
        <v>44</v>
      </c>
      <c r="G381" s="10">
        <v>43001</v>
      </c>
      <c r="H381" s="11">
        <v>0.8588541666666667</v>
      </c>
      <c r="I381" s="10">
        <v>43001</v>
      </c>
      <c r="J381">
        <v>3.4700000286102299</v>
      </c>
      <c r="K381">
        <v>15.5200004577637</v>
      </c>
      <c r="L381" s="11">
        <v>0.74791666666666667</v>
      </c>
      <c r="M381" s="12">
        <f>MOD(Tableau1[[#This Row],[Temps]]-Tableau1[[#This Row],[Heure coucher]],1)</f>
        <v>0.11093750000000002</v>
      </c>
      <c r="N381" s="11">
        <v>0.24166666666666667</v>
      </c>
      <c r="O381" s="12">
        <f>1-Tableau1[[#This Row],[Temps]]+Tableau1[[#This Row],[Heure lever]]</f>
        <v>0.3828125</v>
      </c>
      <c r="P38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81" s="11" t="b">
        <f>IFERROR(Tableau1[[#This Row],[temps avant lever]]&gt;=Tableau1[[#This Row],[temps critère lever en fonction de l''heure de coucher]],0)</f>
        <v>0</v>
      </c>
    </row>
    <row r="382" spans="1:17" x14ac:dyDescent="0.35">
      <c r="A382">
        <v>2017</v>
      </c>
      <c r="B382">
        <v>9</v>
      </c>
      <c r="C382">
        <v>23</v>
      </c>
      <c r="D382">
        <v>20</v>
      </c>
      <c r="E382">
        <v>36</v>
      </c>
      <c r="F382" s="16" t="s">
        <v>75</v>
      </c>
      <c r="G382" s="10">
        <v>43001</v>
      </c>
      <c r="H382" s="11">
        <v>0.85900462962962953</v>
      </c>
      <c r="I382" s="10">
        <v>43001</v>
      </c>
      <c r="J382">
        <v>3.4700000286102299</v>
      </c>
      <c r="K382">
        <v>15.5200004577637</v>
      </c>
      <c r="L382" s="11">
        <v>0.74791666666666667</v>
      </c>
      <c r="M382" s="12">
        <f>MOD(Tableau1[[#This Row],[Temps]]-Tableau1[[#This Row],[Heure coucher]],1)</f>
        <v>0.11108796296296286</v>
      </c>
      <c r="N382" s="11">
        <v>0.24166666666666667</v>
      </c>
      <c r="O382" s="12">
        <f>1-Tableau1[[#This Row],[Temps]]+Tableau1[[#This Row],[Heure lever]]</f>
        <v>0.38266203703703716</v>
      </c>
      <c r="P38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82" s="11" t="b">
        <f>IFERROR(Tableau1[[#This Row],[temps avant lever]]&gt;=Tableau1[[#This Row],[temps critère lever en fonction de l''heure de coucher]],0)</f>
        <v>0</v>
      </c>
    </row>
    <row r="383" spans="1:17" x14ac:dyDescent="0.35">
      <c r="A383">
        <v>2017</v>
      </c>
      <c r="B383">
        <v>9</v>
      </c>
      <c r="C383">
        <v>23</v>
      </c>
      <c r="D383">
        <v>20</v>
      </c>
      <c r="E383">
        <v>37</v>
      </c>
      <c r="F383" s="16" t="s">
        <v>68</v>
      </c>
      <c r="G383" s="10">
        <v>43001</v>
      </c>
      <c r="H383" s="11">
        <v>0.85910879629629633</v>
      </c>
      <c r="I383" s="10">
        <v>43001</v>
      </c>
      <c r="J383">
        <v>3.4700000286102299</v>
      </c>
      <c r="K383">
        <v>15.5200004577637</v>
      </c>
      <c r="L383" s="11">
        <v>0.74791666666666667</v>
      </c>
      <c r="M383" s="12">
        <f>MOD(Tableau1[[#This Row],[Temps]]-Tableau1[[#This Row],[Heure coucher]],1)</f>
        <v>0.11119212962962965</v>
      </c>
      <c r="N383" s="11">
        <v>0.24166666666666667</v>
      </c>
      <c r="O383" s="12">
        <f>1-Tableau1[[#This Row],[Temps]]+Tableau1[[#This Row],[Heure lever]]</f>
        <v>0.38255787037037037</v>
      </c>
      <c r="P38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83" s="11" t="b">
        <f>IFERROR(Tableau1[[#This Row],[temps avant lever]]&gt;=Tableau1[[#This Row],[temps critère lever en fonction de l''heure de coucher]],0)</f>
        <v>0</v>
      </c>
    </row>
    <row r="384" spans="1:17" x14ac:dyDescent="0.35">
      <c r="A384">
        <v>2017</v>
      </c>
      <c r="B384">
        <v>9</v>
      </c>
      <c r="C384">
        <v>23</v>
      </c>
      <c r="D384">
        <v>20</v>
      </c>
      <c r="E384">
        <v>37</v>
      </c>
      <c r="F384" s="16" t="s">
        <v>52</v>
      </c>
      <c r="G384" s="10">
        <v>43001</v>
      </c>
      <c r="H384" s="11">
        <v>0.85923611111111109</v>
      </c>
      <c r="I384" s="10">
        <v>43001</v>
      </c>
      <c r="J384">
        <v>3.4700000286102299</v>
      </c>
      <c r="K384">
        <v>15.5200004577637</v>
      </c>
      <c r="L384" s="11">
        <v>0.74791666666666667</v>
      </c>
      <c r="M384" s="12">
        <f>MOD(Tableau1[[#This Row],[Temps]]-Tableau1[[#This Row],[Heure coucher]],1)</f>
        <v>0.11131944444444442</v>
      </c>
      <c r="N384" s="11">
        <v>0.24166666666666667</v>
      </c>
      <c r="O384" s="12">
        <f>1-Tableau1[[#This Row],[Temps]]+Tableau1[[#This Row],[Heure lever]]</f>
        <v>0.38243055555555561</v>
      </c>
      <c r="P38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84" s="11" t="b">
        <f>IFERROR(Tableau1[[#This Row],[temps avant lever]]&gt;=Tableau1[[#This Row],[temps critère lever en fonction de l''heure de coucher]],0)</f>
        <v>0</v>
      </c>
    </row>
    <row r="385" spans="1:17" x14ac:dyDescent="0.35">
      <c r="A385">
        <v>2017</v>
      </c>
      <c r="B385">
        <v>9</v>
      </c>
      <c r="C385">
        <v>23</v>
      </c>
      <c r="D385">
        <v>20</v>
      </c>
      <c r="E385">
        <v>37</v>
      </c>
      <c r="F385" s="16" t="s">
        <v>64</v>
      </c>
      <c r="G385" s="10">
        <v>43001</v>
      </c>
      <c r="H385" s="11">
        <v>0.85931712962962958</v>
      </c>
      <c r="I385" s="10">
        <v>43001</v>
      </c>
      <c r="J385">
        <v>3.4700000286102299</v>
      </c>
      <c r="K385">
        <v>15.5200004577637</v>
      </c>
      <c r="L385" s="11">
        <v>0.74791666666666667</v>
      </c>
      <c r="M385" s="12">
        <f>MOD(Tableau1[[#This Row],[Temps]]-Tableau1[[#This Row],[Heure coucher]],1)</f>
        <v>0.11140046296296291</v>
      </c>
      <c r="N385" s="11">
        <v>0.24166666666666667</v>
      </c>
      <c r="O385" s="12">
        <f>1-Tableau1[[#This Row],[Temps]]+Tableau1[[#This Row],[Heure lever]]</f>
        <v>0.38234953703703711</v>
      </c>
      <c r="P38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85" s="11" t="b">
        <f>IFERROR(Tableau1[[#This Row],[temps avant lever]]&gt;=Tableau1[[#This Row],[temps critère lever en fonction de l''heure de coucher]],0)</f>
        <v>0</v>
      </c>
    </row>
    <row r="386" spans="1:17" x14ac:dyDescent="0.35">
      <c r="A386">
        <v>2017</v>
      </c>
      <c r="B386">
        <v>9</v>
      </c>
      <c r="C386">
        <v>23</v>
      </c>
      <c r="D386">
        <v>20</v>
      </c>
      <c r="E386">
        <v>37</v>
      </c>
      <c r="F386" s="16" t="s">
        <v>73</v>
      </c>
      <c r="G386" s="10">
        <v>43001</v>
      </c>
      <c r="H386" s="11">
        <v>0.85939814814814808</v>
      </c>
      <c r="I386" s="10">
        <v>43001</v>
      </c>
      <c r="J386">
        <v>3.4700000286102299</v>
      </c>
      <c r="K386">
        <v>15.5200004577637</v>
      </c>
      <c r="L386" s="11">
        <v>0.74791666666666667</v>
      </c>
      <c r="M386" s="12">
        <f>MOD(Tableau1[[#This Row],[Temps]]-Tableau1[[#This Row],[Heure coucher]],1)</f>
        <v>0.1114814814814814</v>
      </c>
      <c r="N386" s="11">
        <v>0.24166666666666667</v>
      </c>
      <c r="O386" s="12">
        <f>1-Tableau1[[#This Row],[Temps]]+Tableau1[[#This Row],[Heure lever]]</f>
        <v>0.38226851851851862</v>
      </c>
      <c r="P38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86" s="11" t="b">
        <f>IFERROR(Tableau1[[#This Row],[temps avant lever]]&gt;=Tableau1[[#This Row],[temps critère lever en fonction de l''heure de coucher]],0)</f>
        <v>0</v>
      </c>
    </row>
    <row r="387" spans="1:17" x14ac:dyDescent="0.35">
      <c r="A387">
        <v>2017</v>
      </c>
      <c r="B387">
        <v>9</v>
      </c>
      <c r="C387">
        <v>23</v>
      </c>
      <c r="D387">
        <v>20</v>
      </c>
      <c r="E387">
        <v>39</v>
      </c>
      <c r="F387" s="16" t="s">
        <v>27</v>
      </c>
      <c r="G387" s="10">
        <v>43001</v>
      </c>
      <c r="H387" s="11">
        <v>0.86067129629629635</v>
      </c>
      <c r="I387" s="10">
        <v>43001</v>
      </c>
      <c r="J387">
        <v>3.4700000286102299</v>
      </c>
      <c r="K387">
        <v>15.5200004577637</v>
      </c>
      <c r="L387" s="11">
        <v>0.74791666666666667</v>
      </c>
      <c r="M387" s="12">
        <f>MOD(Tableau1[[#This Row],[Temps]]-Tableau1[[#This Row],[Heure coucher]],1)</f>
        <v>0.11275462962962968</v>
      </c>
      <c r="N387" s="11">
        <v>0.24166666666666667</v>
      </c>
      <c r="O387" s="12">
        <f>1-Tableau1[[#This Row],[Temps]]+Tableau1[[#This Row],[Heure lever]]</f>
        <v>0.38099537037037035</v>
      </c>
      <c r="P38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87" s="11" t="b">
        <f>IFERROR(Tableau1[[#This Row],[temps avant lever]]&gt;=Tableau1[[#This Row],[temps critère lever en fonction de l''heure de coucher]],0)</f>
        <v>0</v>
      </c>
    </row>
    <row r="388" spans="1:17" x14ac:dyDescent="0.35">
      <c r="A388">
        <v>2017</v>
      </c>
      <c r="B388">
        <v>9</v>
      </c>
      <c r="C388">
        <v>23</v>
      </c>
      <c r="D388">
        <v>20</v>
      </c>
      <c r="E388">
        <v>41</v>
      </c>
      <c r="F388" s="16" t="s">
        <v>31</v>
      </c>
      <c r="G388" s="10">
        <v>43001</v>
      </c>
      <c r="H388" s="11">
        <v>0.86194444444444451</v>
      </c>
      <c r="I388" s="10">
        <v>43001</v>
      </c>
      <c r="J388">
        <v>3.4700000286102299</v>
      </c>
      <c r="K388">
        <v>15.5200004577637</v>
      </c>
      <c r="L388" s="11">
        <v>0.74791666666666667</v>
      </c>
      <c r="M388" s="12">
        <f>MOD(Tableau1[[#This Row],[Temps]]-Tableau1[[#This Row],[Heure coucher]],1)</f>
        <v>0.11402777777777784</v>
      </c>
      <c r="N388" s="11">
        <v>0.24166666666666667</v>
      </c>
      <c r="O388" s="12">
        <f>1-Tableau1[[#This Row],[Temps]]+Tableau1[[#This Row],[Heure lever]]</f>
        <v>0.37972222222222218</v>
      </c>
      <c r="P38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88" s="11" t="b">
        <f>IFERROR(Tableau1[[#This Row],[temps avant lever]]&gt;=Tableau1[[#This Row],[temps critère lever en fonction de l''heure de coucher]],0)</f>
        <v>0</v>
      </c>
    </row>
    <row r="389" spans="1:17" x14ac:dyDescent="0.35">
      <c r="A389">
        <v>2017</v>
      </c>
      <c r="B389">
        <v>9</v>
      </c>
      <c r="C389">
        <v>23</v>
      </c>
      <c r="D389">
        <v>20</v>
      </c>
      <c r="E389">
        <v>41</v>
      </c>
      <c r="F389" s="16" t="s">
        <v>22</v>
      </c>
      <c r="G389" s="10">
        <v>43001</v>
      </c>
      <c r="H389" s="11">
        <v>0.86202546296296301</v>
      </c>
      <c r="I389" s="10">
        <v>43001</v>
      </c>
      <c r="J389">
        <v>3.4700000286102299</v>
      </c>
      <c r="K389">
        <v>15.5200004577637</v>
      </c>
      <c r="L389" s="11">
        <v>0.74791666666666667</v>
      </c>
      <c r="M389" s="12">
        <f>MOD(Tableau1[[#This Row],[Temps]]-Tableau1[[#This Row],[Heure coucher]],1)</f>
        <v>0.11410879629629633</v>
      </c>
      <c r="N389" s="11">
        <v>0.24166666666666667</v>
      </c>
      <c r="O389" s="12">
        <f>1-Tableau1[[#This Row],[Temps]]+Tableau1[[#This Row],[Heure lever]]</f>
        <v>0.37964120370370369</v>
      </c>
      <c r="P38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89" s="11" t="b">
        <f>IFERROR(Tableau1[[#This Row],[temps avant lever]]&gt;=Tableau1[[#This Row],[temps critère lever en fonction de l''heure de coucher]],0)</f>
        <v>0</v>
      </c>
    </row>
    <row r="390" spans="1:17" x14ac:dyDescent="0.35">
      <c r="A390">
        <v>2017</v>
      </c>
      <c r="B390">
        <v>9</v>
      </c>
      <c r="C390">
        <v>23</v>
      </c>
      <c r="D390">
        <v>20</v>
      </c>
      <c r="E390">
        <v>41</v>
      </c>
      <c r="F390" s="16" t="s">
        <v>74</v>
      </c>
      <c r="G390" s="10">
        <v>43001</v>
      </c>
      <c r="H390" s="11">
        <v>0.8621064814814815</v>
      </c>
      <c r="I390" s="10">
        <v>43001</v>
      </c>
      <c r="J390">
        <v>3.4700000286102299</v>
      </c>
      <c r="K390">
        <v>15.5200004577637</v>
      </c>
      <c r="L390" s="11">
        <v>0.74791666666666667</v>
      </c>
      <c r="M390" s="12">
        <f>MOD(Tableau1[[#This Row],[Temps]]-Tableau1[[#This Row],[Heure coucher]],1)</f>
        <v>0.11418981481481483</v>
      </c>
      <c r="N390" s="11">
        <v>0.24166666666666667</v>
      </c>
      <c r="O390" s="12">
        <f>1-Tableau1[[#This Row],[Temps]]+Tableau1[[#This Row],[Heure lever]]</f>
        <v>0.37956018518518519</v>
      </c>
      <c r="P39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90" s="11" t="b">
        <f>IFERROR(Tableau1[[#This Row],[temps avant lever]]&gt;=Tableau1[[#This Row],[temps critère lever en fonction de l''heure de coucher]],0)</f>
        <v>0</v>
      </c>
    </row>
    <row r="391" spans="1:17" x14ac:dyDescent="0.35">
      <c r="A391">
        <v>2017</v>
      </c>
      <c r="B391">
        <v>9</v>
      </c>
      <c r="C391">
        <v>23</v>
      </c>
      <c r="D391">
        <v>20</v>
      </c>
      <c r="E391">
        <v>41</v>
      </c>
      <c r="F391" s="16" t="s">
        <v>26</v>
      </c>
      <c r="G391" s="10">
        <v>43001</v>
      </c>
      <c r="H391" s="11">
        <v>0.8621875</v>
      </c>
      <c r="I391" s="10">
        <v>43001</v>
      </c>
      <c r="J391">
        <v>3.4700000286102299</v>
      </c>
      <c r="K391">
        <v>15.5200004577637</v>
      </c>
      <c r="L391" s="11">
        <v>0.74791666666666667</v>
      </c>
      <c r="M391" s="12">
        <f>MOD(Tableau1[[#This Row],[Temps]]-Tableau1[[#This Row],[Heure coucher]],1)</f>
        <v>0.11427083333333332</v>
      </c>
      <c r="N391" s="11">
        <v>0.24166666666666667</v>
      </c>
      <c r="O391" s="12">
        <f>1-Tableau1[[#This Row],[Temps]]+Tableau1[[#This Row],[Heure lever]]</f>
        <v>0.3794791666666667</v>
      </c>
      <c r="P39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91" s="11" t="b">
        <f>IFERROR(Tableau1[[#This Row],[temps avant lever]]&gt;=Tableau1[[#This Row],[temps critère lever en fonction de l''heure de coucher]],0)</f>
        <v>0</v>
      </c>
    </row>
    <row r="392" spans="1:17" x14ac:dyDescent="0.35">
      <c r="A392">
        <v>2017</v>
      </c>
      <c r="B392">
        <v>9</v>
      </c>
      <c r="C392">
        <v>23</v>
      </c>
      <c r="D392">
        <v>20</v>
      </c>
      <c r="E392">
        <v>41</v>
      </c>
      <c r="F392" s="16" t="s">
        <v>30</v>
      </c>
      <c r="G392" s="10">
        <v>43001</v>
      </c>
      <c r="H392" s="11">
        <v>0.86226851851851849</v>
      </c>
      <c r="I392" s="10">
        <v>43001</v>
      </c>
      <c r="J392">
        <v>3.4700000286102299</v>
      </c>
      <c r="K392">
        <v>15.5200004577637</v>
      </c>
      <c r="L392" s="11">
        <v>0.74791666666666667</v>
      </c>
      <c r="M392" s="12">
        <f>MOD(Tableau1[[#This Row],[Temps]]-Tableau1[[#This Row],[Heure coucher]],1)</f>
        <v>0.11435185185185182</v>
      </c>
      <c r="N392" s="11">
        <v>0.24166666666666667</v>
      </c>
      <c r="O392" s="12">
        <f>1-Tableau1[[#This Row],[Temps]]+Tableau1[[#This Row],[Heure lever]]</f>
        <v>0.37939814814814821</v>
      </c>
      <c r="P39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92" s="11" t="b">
        <f>IFERROR(Tableau1[[#This Row],[temps avant lever]]&gt;=Tableau1[[#This Row],[temps critère lever en fonction de l''heure de coucher]],0)</f>
        <v>0</v>
      </c>
    </row>
    <row r="393" spans="1:17" x14ac:dyDescent="0.35">
      <c r="A393">
        <v>2017</v>
      </c>
      <c r="B393">
        <v>9</v>
      </c>
      <c r="C393">
        <v>23</v>
      </c>
      <c r="D393">
        <v>20</v>
      </c>
      <c r="E393">
        <v>49</v>
      </c>
      <c r="F393" s="16" t="s">
        <v>30</v>
      </c>
      <c r="G393" s="10">
        <v>43001</v>
      </c>
      <c r="H393" s="11">
        <v>0.86782407407407414</v>
      </c>
      <c r="I393" s="10">
        <v>43001</v>
      </c>
      <c r="J393">
        <v>4.3000001907348597</v>
      </c>
      <c r="K393">
        <v>15.430000305175801</v>
      </c>
      <c r="L393" s="11">
        <v>0.74791666666666667</v>
      </c>
      <c r="M393" s="12">
        <f>MOD(Tableau1[[#This Row],[Temps]]-Tableau1[[#This Row],[Heure coucher]],1)</f>
        <v>0.11990740740740746</v>
      </c>
      <c r="N393" s="11">
        <v>0.24166666666666667</v>
      </c>
      <c r="O393" s="12">
        <f>1-Tableau1[[#This Row],[Temps]]+Tableau1[[#This Row],[Heure lever]]</f>
        <v>0.37384259259259256</v>
      </c>
      <c r="P39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93" s="11" t="b">
        <f>IFERROR(Tableau1[[#This Row],[temps avant lever]]&gt;=Tableau1[[#This Row],[temps critère lever en fonction de l''heure de coucher]],0)</f>
        <v>0</v>
      </c>
    </row>
    <row r="394" spans="1:17" x14ac:dyDescent="0.35">
      <c r="A394">
        <v>2017</v>
      </c>
      <c r="B394">
        <v>9</v>
      </c>
      <c r="C394">
        <v>23</v>
      </c>
      <c r="D394">
        <v>21</v>
      </c>
      <c r="E394">
        <v>6</v>
      </c>
      <c r="F394" s="16" t="s">
        <v>46</v>
      </c>
      <c r="G394" s="10">
        <v>43001</v>
      </c>
      <c r="H394" s="11">
        <v>0.87956018518518519</v>
      </c>
      <c r="I394" s="10">
        <v>43001</v>
      </c>
      <c r="J394">
        <v>3.6900000572204599</v>
      </c>
      <c r="K394">
        <v>16.940000534057599</v>
      </c>
      <c r="L394" s="11">
        <v>0.74791666666666667</v>
      </c>
      <c r="M394" s="12">
        <f>MOD(Tableau1[[#This Row],[Temps]]-Tableau1[[#This Row],[Heure coucher]],1)</f>
        <v>0.13164351851851852</v>
      </c>
      <c r="N394" s="11">
        <v>0.24166666666666667</v>
      </c>
      <c r="O394" s="12">
        <f>1-Tableau1[[#This Row],[Temps]]+Tableau1[[#This Row],[Heure lever]]</f>
        <v>0.3621064814814815</v>
      </c>
      <c r="P39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94" s="11" t="b">
        <f>IFERROR(Tableau1[[#This Row],[temps avant lever]]&gt;=Tableau1[[#This Row],[temps critère lever en fonction de l''heure de coucher]],0)</f>
        <v>0</v>
      </c>
    </row>
    <row r="395" spans="1:17" x14ac:dyDescent="0.35">
      <c r="A395">
        <v>2017</v>
      </c>
      <c r="B395">
        <v>9</v>
      </c>
      <c r="C395">
        <v>23</v>
      </c>
      <c r="D395">
        <v>21</v>
      </c>
      <c r="E395">
        <v>21</v>
      </c>
      <c r="F395" s="16" t="s">
        <v>33</v>
      </c>
      <c r="G395" s="10">
        <v>43001</v>
      </c>
      <c r="H395" s="11">
        <v>0.89015046296296296</v>
      </c>
      <c r="I395" s="10">
        <v>43001</v>
      </c>
      <c r="J395">
        <v>4.8600001335143999</v>
      </c>
      <c r="K395">
        <v>16.559999465942401</v>
      </c>
      <c r="L395" s="11">
        <v>0.74791666666666667</v>
      </c>
      <c r="M395" s="12">
        <f>MOD(Tableau1[[#This Row],[Temps]]-Tableau1[[#This Row],[Heure coucher]],1)</f>
        <v>0.14223379629629629</v>
      </c>
      <c r="N395" s="11">
        <v>0.24166666666666667</v>
      </c>
      <c r="O395" s="12">
        <f>1-Tableau1[[#This Row],[Temps]]+Tableau1[[#This Row],[Heure lever]]</f>
        <v>0.35151620370370373</v>
      </c>
      <c r="P39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95" s="11" t="b">
        <f>IFERROR(Tableau1[[#This Row],[temps avant lever]]&gt;=Tableau1[[#This Row],[temps critère lever en fonction de l''heure de coucher]],0)</f>
        <v>0</v>
      </c>
    </row>
    <row r="396" spans="1:17" x14ac:dyDescent="0.35">
      <c r="A396">
        <v>2017</v>
      </c>
      <c r="B396">
        <v>9</v>
      </c>
      <c r="C396">
        <v>23</v>
      </c>
      <c r="D396">
        <v>21</v>
      </c>
      <c r="E396">
        <v>30</v>
      </c>
      <c r="F396" s="16" t="s">
        <v>58</v>
      </c>
      <c r="G396" s="10">
        <v>43001</v>
      </c>
      <c r="H396" s="11">
        <v>0.89585648148148145</v>
      </c>
      <c r="I396" s="10">
        <v>43001</v>
      </c>
      <c r="J396">
        <v>5.3899998664856001</v>
      </c>
      <c r="K396">
        <v>15.289999961853001</v>
      </c>
      <c r="L396" s="11">
        <v>0.74791666666666667</v>
      </c>
      <c r="M396" s="12">
        <f>MOD(Tableau1[[#This Row],[Temps]]-Tableau1[[#This Row],[Heure coucher]],1)</f>
        <v>0.14793981481481477</v>
      </c>
      <c r="N396" s="11">
        <v>0.24166666666666667</v>
      </c>
      <c r="O396" s="12">
        <f>1-Tableau1[[#This Row],[Temps]]+Tableau1[[#This Row],[Heure lever]]</f>
        <v>0.34581018518518525</v>
      </c>
      <c r="P39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96" s="11" t="b">
        <f>IFERROR(Tableau1[[#This Row],[temps avant lever]]&gt;=Tableau1[[#This Row],[temps critère lever en fonction de l''heure de coucher]],0)</f>
        <v>0</v>
      </c>
    </row>
    <row r="397" spans="1:17" x14ac:dyDescent="0.35">
      <c r="A397">
        <v>2017</v>
      </c>
      <c r="B397">
        <v>9</v>
      </c>
      <c r="C397">
        <v>23</v>
      </c>
      <c r="D397">
        <v>21</v>
      </c>
      <c r="E397">
        <v>34</v>
      </c>
      <c r="F397" s="16" t="s">
        <v>25</v>
      </c>
      <c r="G397" s="10">
        <v>43001</v>
      </c>
      <c r="H397" s="11">
        <v>0.8989583333333333</v>
      </c>
      <c r="I397" s="10">
        <v>43001</v>
      </c>
      <c r="J397">
        <v>5.3899998664856001</v>
      </c>
      <c r="K397">
        <v>15.289999961853001</v>
      </c>
      <c r="L397" s="11">
        <v>0.74791666666666667</v>
      </c>
      <c r="M397" s="12">
        <f>MOD(Tableau1[[#This Row],[Temps]]-Tableau1[[#This Row],[Heure coucher]],1)</f>
        <v>0.15104166666666663</v>
      </c>
      <c r="N397" s="11">
        <v>0.24166666666666667</v>
      </c>
      <c r="O397" s="12">
        <f>1-Tableau1[[#This Row],[Temps]]+Tableau1[[#This Row],[Heure lever]]</f>
        <v>0.34270833333333339</v>
      </c>
      <c r="P39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97" s="11" t="b">
        <f>IFERROR(Tableau1[[#This Row],[temps avant lever]]&gt;=Tableau1[[#This Row],[temps critère lever en fonction de l''heure de coucher]],0)</f>
        <v>0</v>
      </c>
    </row>
    <row r="398" spans="1:17" x14ac:dyDescent="0.35">
      <c r="A398">
        <v>2017</v>
      </c>
      <c r="B398">
        <v>9</v>
      </c>
      <c r="C398">
        <v>23</v>
      </c>
      <c r="D398">
        <v>21</v>
      </c>
      <c r="E398">
        <v>34</v>
      </c>
      <c r="F398" s="16" t="s">
        <v>72</v>
      </c>
      <c r="G398" s="10">
        <v>43001</v>
      </c>
      <c r="H398" s="11">
        <v>0.89905092592592595</v>
      </c>
      <c r="I398" s="10">
        <v>43001</v>
      </c>
      <c r="J398">
        <v>5.3899998664856001</v>
      </c>
      <c r="K398">
        <v>15.289999961853001</v>
      </c>
      <c r="L398" s="11">
        <v>0.74791666666666667</v>
      </c>
      <c r="M398" s="12">
        <f>MOD(Tableau1[[#This Row],[Temps]]-Tableau1[[#This Row],[Heure coucher]],1)</f>
        <v>0.15113425925925927</v>
      </c>
      <c r="N398" s="11">
        <v>0.24166666666666667</v>
      </c>
      <c r="O398" s="12">
        <f>1-Tableau1[[#This Row],[Temps]]+Tableau1[[#This Row],[Heure lever]]</f>
        <v>0.34261574074074075</v>
      </c>
      <c r="P39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98" s="11" t="b">
        <f>IFERROR(Tableau1[[#This Row],[temps avant lever]]&gt;=Tableau1[[#This Row],[temps critère lever en fonction de l''heure de coucher]],0)</f>
        <v>0</v>
      </c>
    </row>
    <row r="399" spans="1:17" x14ac:dyDescent="0.35">
      <c r="A399">
        <v>2017</v>
      </c>
      <c r="B399">
        <v>9</v>
      </c>
      <c r="C399">
        <v>23</v>
      </c>
      <c r="D399">
        <v>21</v>
      </c>
      <c r="E399">
        <v>34</v>
      </c>
      <c r="F399" s="16" t="s">
        <v>61</v>
      </c>
      <c r="G399" s="10">
        <v>43001</v>
      </c>
      <c r="H399" s="11">
        <v>0.89915509259259263</v>
      </c>
      <c r="I399" s="10">
        <v>43001</v>
      </c>
      <c r="J399">
        <v>5.3899998664856001</v>
      </c>
      <c r="K399">
        <v>15.289999961853001</v>
      </c>
      <c r="L399" s="11">
        <v>0.74791666666666667</v>
      </c>
      <c r="M399" s="12">
        <f>MOD(Tableau1[[#This Row],[Temps]]-Tableau1[[#This Row],[Heure coucher]],1)</f>
        <v>0.15123842592592596</v>
      </c>
      <c r="N399" s="11">
        <v>0.24166666666666667</v>
      </c>
      <c r="O399" s="12">
        <f>1-Tableau1[[#This Row],[Temps]]+Tableau1[[#This Row],[Heure lever]]</f>
        <v>0.34251157407407407</v>
      </c>
      <c r="P39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399" s="11" t="b">
        <f>IFERROR(Tableau1[[#This Row],[temps avant lever]]&gt;=Tableau1[[#This Row],[temps critère lever en fonction de l''heure de coucher]],0)</f>
        <v>0</v>
      </c>
    </row>
    <row r="400" spans="1:17" x14ac:dyDescent="0.35">
      <c r="A400">
        <v>2017</v>
      </c>
      <c r="B400">
        <v>9</v>
      </c>
      <c r="C400">
        <v>23</v>
      </c>
      <c r="D400">
        <v>21</v>
      </c>
      <c r="E400">
        <v>39</v>
      </c>
      <c r="F400" s="16" t="s">
        <v>47</v>
      </c>
      <c r="G400" s="10">
        <v>43001</v>
      </c>
      <c r="H400" s="11">
        <v>0.90234953703703702</v>
      </c>
      <c r="I400" s="10">
        <v>43001</v>
      </c>
      <c r="J400">
        <v>5.53999996185303</v>
      </c>
      <c r="K400">
        <v>14.8500003814697</v>
      </c>
      <c r="L400" s="11">
        <v>0.74791666666666667</v>
      </c>
      <c r="M400" s="12">
        <f>MOD(Tableau1[[#This Row],[Temps]]-Tableau1[[#This Row],[Heure coucher]],1)</f>
        <v>0.15443287037037035</v>
      </c>
      <c r="N400" s="11">
        <v>0.24166666666666667</v>
      </c>
      <c r="O400" s="12">
        <f>1-Tableau1[[#This Row],[Temps]]+Tableau1[[#This Row],[Heure lever]]</f>
        <v>0.33931712962962968</v>
      </c>
      <c r="P40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00" s="11" t="b">
        <f>IFERROR(Tableau1[[#This Row],[temps avant lever]]&gt;=Tableau1[[#This Row],[temps critère lever en fonction de l''heure de coucher]],0)</f>
        <v>0</v>
      </c>
    </row>
    <row r="401" spans="1:17" x14ac:dyDescent="0.35">
      <c r="A401">
        <v>2017</v>
      </c>
      <c r="B401">
        <v>9</v>
      </c>
      <c r="C401">
        <v>23</v>
      </c>
      <c r="D401">
        <v>21</v>
      </c>
      <c r="E401">
        <v>44</v>
      </c>
      <c r="F401" s="16" t="s">
        <v>71</v>
      </c>
      <c r="G401" s="10">
        <v>43001</v>
      </c>
      <c r="H401" s="11">
        <v>0.90555555555555556</v>
      </c>
      <c r="I401" s="10">
        <v>43001</v>
      </c>
      <c r="J401">
        <v>5.53999996185303</v>
      </c>
      <c r="K401">
        <v>14.8500003814697</v>
      </c>
      <c r="L401" s="11">
        <v>0.74791666666666667</v>
      </c>
      <c r="M401" s="12">
        <f>MOD(Tableau1[[#This Row],[Temps]]-Tableau1[[#This Row],[Heure coucher]],1)</f>
        <v>0.15763888888888888</v>
      </c>
      <c r="N401" s="11">
        <v>0.24166666666666667</v>
      </c>
      <c r="O401" s="12">
        <f>1-Tableau1[[#This Row],[Temps]]+Tableau1[[#This Row],[Heure lever]]</f>
        <v>0.33611111111111114</v>
      </c>
      <c r="P40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01" s="11" t="b">
        <f>IFERROR(Tableau1[[#This Row],[temps avant lever]]&gt;=Tableau1[[#This Row],[temps critère lever en fonction de l''heure de coucher]],0)</f>
        <v>0</v>
      </c>
    </row>
    <row r="402" spans="1:17" x14ac:dyDescent="0.35">
      <c r="A402">
        <v>2017</v>
      </c>
      <c r="B402">
        <v>9</v>
      </c>
      <c r="C402">
        <v>23</v>
      </c>
      <c r="D402">
        <v>21</v>
      </c>
      <c r="E402">
        <v>44</v>
      </c>
      <c r="F402" s="16" t="s">
        <v>68</v>
      </c>
      <c r="G402" s="10">
        <v>43001</v>
      </c>
      <c r="H402" s="11">
        <v>0.90563657407407405</v>
      </c>
      <c r="I402" s="10">
        <v>43001</v>
      </c>
      <c r="J402">
        <v>5.53999996185303</v>
      </c>
      <c r="K402">
        <v>14.8500003814697</v>
      </c>
      <c r="L402" s="11">
        <v>0.74791666666666667</v>
      </c>
      <c r="M402" s="12">
        <f>MOD(Tableau1[[#This Row],[Temps]]-Tableau1[[#This Row],[Heure coucher]],1)</f>
        <v>0.15771990740740738</v>
      </c>
      <c r="N402" s="11">
        <v>0.24166666666666667</v>
      </c>
      <c r="O402" s="12">
        <f>1-Tableau1[[#This Row],[Temps]]+Tableau1[[#This Row],[Heure lever]]</f>
        <v>0.33603009259259264</v>
      </c>
      <c r="P40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02" s="11" t="b">
        <f>IFERROR(Tableau1[[#This Row],[temps avant lever]]&gt;=Tableau1[[#This Row],[temps critère lever en fonction de l''heure de coucher]],0)</f>
        <v>0</v>
      </c>
    </row>
    <row r="403" spans="1:17" x14ac:dyDescent="0.35">
      <c r="A403">
        <v>2017</v>
      </c>
      <c r="B403">
        <v>9</v>
      </c>
      <c r="C403">
        <v>23</v>
      </c>
      <c r="D403">
        <v>21</v>
      </c>
      <c r="E403">
        <v>44</v>
      </c>
      <c r="F403" s="16" t="s">
        <v>28</v>
      </c>
      <c r="G403" s="10">
        <v>43001</v>
      </c>
      <c r="H403" s="11">
        <v>0.90571759259259255</v>
      </c>
      <c r="I403" s="10">
        <v>43001</v>
      </c>
      <c r="J403">
        <v>5.53999996185303</v>
      </c>
      <c r="K403">
        <v>14.8500003814697</v>
      </c>
      <c r="L403" s="11">
        <v>0.74791666666666667</v>
      </c>
      <c r="M403" s="12">
        <f>MOD(Tableau1[[#This Row],[Temps]]-Tableau1[[#This Row],[Heure coucher]],1)</f>
        <v>0.15780092592592587</v>
      </c>
      <c r="N403" s="11">
        <v>0.24166666666666667</v>
      </c>
      <c r="O403" s="12">
        <f>1-Tableau1[[#This Row],[Temps]]+Tableau1[[#This Row],[Heure lever]]</f>
        <v>0.33594907407407415</v>
      </c>
      <c r="P40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03" s="11" t="b">
        <f>IFERROR(Tableau1[[#This Row],[temps avant lever]]&gt;=Tableau1[[#This Row],[temps critère lever en fonction de l''heure de coucher]],0)</f>
        <v>0</v>
      </c>
    </row>
    <row r="404" spans="1:17" x14ac:dyDescent="0.35">
      <c r="A404">
        <v>2017</v>
      </c>
      <c r="B404">
        <v>9</v>
      </c>
      <c r="C404">
        <v>23</v>
      </c>
      <c r="D404">
        <v>21</v>
      </c>
      <c r="E404">
        <v>45</v>
      </c>
      <c r="F404" s="16" t="s">
        <v>48</v>
      </c>
      <c r="G404" s="10">
        <v>43001</v>
      </c>
      <c r="H404" s="11">
        <v>0.90635416666666668</v>
      </c>
      <c r="I404" s="10">
        <v>43001</v>
      </c>
      <c r="J404">
        <v>5.53999996185303</v>
      </c>
      <c r="K404">
        <v>14.8500003814697</v>
      </c>
      <c r="L404" s="11">
        <v>0.74791666666666667</v>
      </c>
      <c r="M404" s="12">
        <f>MOD(Tableau1[[#This Row],[Temps]]-Tableau1[[#This Row],[Heure coucher]],1)</f>
        <v>0.15843750000000001</v>
      </c>
      <c r="N404" s="11">
        <v>0.24166666666666667</v>
      </c>
      <c r="O404" s="12">
        <f>1-Tableau1[[#This Row],[Temps]]+Tableau1[[#This Row],[Heure lever]]</f>
        <v>0.33531250000000001</v>
      </c>
      <c r="P40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04" s="11" t="b">
        <f>IFERROR(Tableau1[[#This Row],[temps avant lever]]&gt;=Tableau1[[#This Row],[temps critère lever en fonction de l''heure de coucher]],0)</f>
        <v>0</v>
      </c>
    </row>
    <row r="405" spans="1:17" x14ac:dyDescent="0.35">
      <c r="A405">
        <v>2017</v>
      </c>
      <c r="B405">
        <v>9</v>
      </c>
      <c r="C405">
        <v>23</v>
      </c>
      <c r="D405">
        <v>21</v>
      </c>
      <c r="E405">
        <v>46</v>
      </c>
      <c r="F405" s="16" t="s">
        <v>53</v>
      </c>
      <c r="G405" s="10">
        <v>43001</v>
      </c>
      <c r="H405" s="11">
        <v>0.90699074074074071</v>
      </c>
      <c r="I405" s="10">
        <v>43001</v>
      </c>
      <c r="J405">
        <v>5.4299998283386204</v>
      </c>
      <c r="K405">
        <v>14.8999996185303</v>
      </c>
      <c r="L405" s="11">
        <v>0.74791666666666667</v>
      </c>
      <c r="M405" s="12">
        <f>MOD(Tableau1[[#This Row],[Temps]]-Tableau1[[#This Row],[Heure coucher]],1)</f>
        <v>0.15907407407407403</v>
      </c>
      <c r="N405" s="11">
        <v>0.24166666666666667</v>
      </c>
      <c r="O405" s="12">
        <f>1-Tableau1[[#This Row],[Temps]]+Tableau1[[#This Row],[Heure lever]]</f>
        <v>0.33467592592592599</v>
      </c>
      <c r="P40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05" s="11" t="b">
        <f>IFERROR(Tableau1[[#This Row],[temps avant lever]]&gt;=Tableau1[[#This Row],[temps critère lever en fonction de l''heure de coucher]],0)</f>
        <v>0</v>
      </c>
    </row>
    <row r="406" spans="1:17" x14ac:dyDescent="0.35">
      <c r="A406">
        <v>2017</v>
      </c>
      <c r="B406">
        <v>9</v>
      </c>
      <c r="C406">
        <v>23</v>
      </c>
      <c r="D406">
        <v>21</v>
      </c>
      <c r="E406">
        <v>46</v>
      </c>
      <c r="F406" s="16" t="s">
        <v>32</v>
      </c>
      <c r="G406" s="10">
        <v>43001</v>
      </c>
      <c r="H406" s="11">
        <v>0.9070717592592592</v>
      </c>
      <c r="I406" s="10">
        <v>43001</v>
      </c>
      <c r="J406">
        <v>5.4299998283386204</v>
      </c>
      <c r="K406">
        <v>14.8999996185303</v>
      </c>
      <c r="L406" s="11">
        <v>0.74791666666666667</v>
      </c>
      <c r="M406" s="12">
        <f>MOD(Tableau1[[#This Row],[Temps]]-Tableau1[[#This Row],[Heure coucher]],1)</f>
        <v>0.15915509259259253</v>
      </c>
      <c r="N406" s="11">
        <v>0.24166666666666667</v>
      </c>
      <c r="O406" s="12">
        <f>1-Tableau1[[#This Row],[Temps]]+Tableau1[[#This Row],[Heure lever]]</f>
        <v>0.33459490740740749</v>
      </c>
      <c r="P40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06" s="11" t="b">
        <f>IFERROR(Tableau1[[#This Row],[temps avant lever]]&gt;=Tableau1[[#This Row],[temps critère lever en fonction de l''heure de coucher]],0)</f>
        <v>0</v>
      </c>
    </row>
    <row r="407" spans="1:17" x14ac:dyDescent="0.35">
      <c r="A407">
        <v>2017</v>
      </c>
      <c r="B407">
        <v>9</v>
      </c>
      <c r="C407">
        <v>23</v>
      </c>
      <c r="D407">
        <v>21</v>
      </c>
      <c r="E407">
        <v>46</v>
      </c>
      <c r="F407" s="16" t="s">
        <v>52</v>
      </c>
      <c r="G407" s="10">
        <v>43001</v>
      </c>
      <c r="H407" s="11">
        <v>0.90715277777777781</v>
      </c>
      <c r="I407" s="10">
        <v>43001</v>
      </c>
      <c r="J407">
        <v>5.4299998283386204</v>
      </c>
      <c r="K407">
        <v>14.8999996185303</v>
      </c>
      <c r="L407" s="11">
        <v>0.74791666666666667</v>
      </c>
      <c r="M407" s="12">
        <f>MOD(Tableau1[[#This Row],[Temps]]-Tableau1[[#This Row],[Heure coucher]],1)</f>
        <v>0.15923611111111113</v>
      </c>
      <c r="N407" s="11">
        <v>0.24166666666666667</v>
      </c>
      <c r="O407" s="12">
        <f>1-Tableau1[[#This Row],[Temps]]+Tableau1[[#This Row],[Heure lever]]</f>
        <v>0.33451388888888889</v>
      </c>
      <c r="P40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07" s="11" t="b">
        <f>IFERROR(Tableau1[[#This Row],[temps avant lever]]&gt;=Tableau1[[#This Row],[temps critère lever en fonction de l''heure de coucher]],0)</f>
        <v>0</v>
      </c>
    </row>
    <row r="408" spans="1:17" x14ac:dyDescent="0.35">
      <c r="A408">
        <v>2017</v>
      </c>
      <c r="B408">
        <v>9</v>
      </c>
      <c r="C408">
        <v>23</v>
      </c>
      <c r="D408">
        <v>21</v>
      </c>
      <c r="E408">
        <v>46</v>
      </c>
      <c r="F408" s="16" t="s">
        <v>64</v>
      </c>
      <c r="G408" s="10">
        <v>43001</v>
      </c>
      <c r="H408" s="11">
        <v>0.9072337962962963</v>
      </c>
      <c r="I408" s="10">
        <v>43001</v>
      </c>
      <c r="J408">
        <v>5.4299998283386204</v>
      </c>
      <c r="K408">
        <v>14.8999996185303</v>
      </c>
      <c r="L408" s="11">
        <v>0.74791666666666667</v>
      </c>
      <c r="M408" s="12">
        <f>MOD(Tableau1[[#This Row],[Temps]]-Tableau1[[#This Row],[Heure coucher]],1)</f>
        <v>0.15931712962962963</v>
      </c>
      <c r="N408" s="11">
        <v>0.24166666666666667</v>
      </c>
      <c r="O408" s="12">
        <f>1-Tableau1[[#This Row],[Temps]]+Tableau1[[#This Row],[Heure lever]]</f>
        <v>0.33443287037037039</v>
      </c>
      <c r="P40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08" s="11" t="b">
        <f>IFERROR(Tableau1[[#This Row],[temps avant lever]]&gt;=Tableau1[[#This Row],[temps critère lever en fonction de l''heure de coucher]],0)</f>
        <v>0</v>
      </c>
    </row>
    <row r="409" spans="1:17" x14ac:dyDescent="0.35">
      <c r="A409">
        <v>2017</v>
      </c>
      <c r="B409">
        <v>9</v>
      </c>
      <c r="C409">
        <v>23</v>
      </c>
      <c r="D409">
        <v>21</v>
      </c>
      <c r="E409">
        <v>46</v>
      </c>
      <c r="F409" s="16" t="s">
        <v>73</v>
      </c>
      <c r="G409" s="10">
        <v>43001</v>
      </c>
      <c r="H409" s="11">
        <v>0.9073148148148148</v>
      </c>
      <c r="I409" s="10">
        <v>43001</v>
      </c>
      <c r="J409">
        <v>5.4299998283386204</v>
      </c>
      <c r="K409">
        <v>14.8999996185303</v>
      </c>
      <c r="L409" s="11">
        <v>0.74791666666666667</v>
      </c>
      <c r="M409" s="12">
        <f>MOD(Tableau1[[#This Row],[Temps]]-Tableau1[[#This Row],[Heure coucher]],1)</f>
        <v>0.15939814814814812</v>
      </c>
      <c r="N409" s="11">
        <v>0.24166666666666667</v>
      </c>
      <c r="O409" s="12">
        <f>1-Tableau1[[#This Row],[Temps]]+Tableau1[[#This Row],[Heure lever]]</f>
        <v>0.3343518518518519</v>
      </c>
      <c r="P40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09" s="11" t="b">
        <f>IFERROR(Tableau1[[#This Row],[temps avant lever]]&gt;=Tableau1[[#This Row],[temps critère lever en fonction de l''heure de coucher]],0)</f>
        <v>0</v>
      </c>
    </row>
    <row r="410" spans="1:17" x14ac:dyDescent="0.35">
      <c r="A410">
        <v>2017</v>
      </c>
      <c r="B410">
        <v>9</v>
      </c>
      <c r="C410">
        <v>23</v>
      </c>
      <c r="D410">
        <v>21</v>
      </c>
      <c r="E410">
        <v>46</v>
      </c>
      <c r="F410" s="16" t="s">
        <v>70</v>
      </c>
      <c r="G410" s="10">
        <v>43001</v>
      </c>
      <c r="H410" s="11">
        <v>0.90739583333333329</v>
      </c>
      <c r="I410" s="10">
        <v>43001</v>
      </c>
      <c r="J410">
        <v>5.4299998283386204</v>
      </c>
      <c r="K410">
        <v>14.8999996185303</v>
      </c>
      <c r="L410" s="11">
        <v>0.74791666666666667</v>
      </c>
      <c r="M410" s="12">
        <f>MOD(Tableau1[[#This Row],[Temps]]-Tableau1[[#This Row],[Heure coucher]],1)</f>
        <v>0.15947916666666662</v>
      </c>
      <c r="N410" s="11">
        <v>0.24166666666666667</v>
      </c>
      <c r="O410" s="12">
        <f>1-Tableau1[[#This Row],[Temps]]+Tableau1[[#This Row],[Heure lever]]</f>
        <v>0.33427083333333341</v>
      </c>
      <c r="P41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10" s="11" t="b">
        <f>IFERROR(Tableau1[[#This Row],[temps avant lever]]&gt;=Tableau1[[#This Row],[temps critère lever en fonction de l''heure de coucher]],0)</f>
        <v>0</v>
      </c>
    </row>
    <row r="411" spans="1:17" x14ac:dyDescent="0.35">
      <c r="A411">
        <v>2017</v>
      </c>
      <c r="B411">
        <v>9</v>
      </c>
      <c r="C411">
        <v>23</v>
      </c>
      <c r="D411">
        <v>21</v>
      </c>
      <c r="E411">
        <v>46</v>
      </c>
      <c r="F411" s="16" t="s">
        <v>24</v>
      </c>
      <c r="G411" s="10">
        <v>43001</v>
      </c>
      <c r="H411" s="11">
        <v>0.90747685185185178</v>
      </c>
      <c r="I411" s="10">
        <v>43001</v>
      </c>
      <c r="J411">
        <v>5.4299998283386204</v>
      </c>
      <c r="K411">
        <v>14.8999996185303</v>
      </c>
      <c r="L411" s="11">
        <v>0.74791666666666667</v>
      </c>
      <c r="M411" s="12">
        <f>MOD(Tableau1[[#This Row],[Temps]]-Tableau1[[#This Row],[Heure coucher]],1)</f>
        <v>0.15956018518518511</v>
      </c>
      <c r="N411" s="11">
        <v>0.24166666666666667</v>
      </c>
      <c r="O411" s="12">
        <f>1-Tableau1[[#This Row],[Temps]]+Tableau1[[#This Row],[Heure lever]]</f>
        <v>0.33418981481481491</v>
      </c>
      <c r="P41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11" s="11" t="b">
        <f>IFERROR(Tableau1[[#This Row],[temps avant lever]]&gt;=Tableau1[[#This Row],[temps critère lever en fonction de l''heure de coucher]],0)</f>
        <v>0</v>
      </c>
    </row>
    <row r="412" spans="1:17" x14ac:dyDescent="0.35">
      <c r="A412">
        <v>2017</v>
      </c>
      <c r="B412">
        <v>9</v>
      </c>
      <c r="C412">
        <v>23</v>
      </c>
      <c r="D412">
        <v>21</v>
      </c>
      <c r="E412">
        <v>46</v>
      </c>
      <c r="F412" s="16" t="s">
        <v>35</v>
      </c>
      <c r="G412" s="10">
        <v>43001</v>
      </c>
      <c r="H412" s="11">
        <v>0.90755787037037028</v>
      </c>
      <c r="I412" s="10">
        <v>43001</v>
      </c>
      <c r="J412">
        <v>5.4299998283386204</v>
      </c>
      <c r="K412">
        <v>14.8999996185303</v>
      </c>
      <c r="L412" s="11">
        <v>0.74791666666666667</v>
      </c>
      <c r="M412" s="12">
        <f>MOD(Tableau1[[#This Row],[Temps]]-Tableau1[[#This Row],[Heure coucher]],1)</f>
        <v>0.1596412037037036</v>
      </c>
      <c r="N412" s="11">
        <v>0.24166666666666667</v>
      </c>
      <c r="O412" s="12">
        <f>1-Tableau1[[#This Row],[Temps]]+Tableau1[[#This Row],[Heure lever]]</f>
        <v>0.33410879629629642</v>
      </c>
      <c r="P41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12" s="11" t="b">
        <f>IFERROR(Tableau1[[#This Row],[temps avant lever]]&gt;=Tableau1[[#This Row],[temps critère lever en fonction de l''heure de coucher]],0)</f>
        <v>0</v>
      </c>
    </row>
    <row r="413" spans="1:17" x14ac:dyDescent="0.35">
      <c r="A413">
        <v>2017</v>
      </c>
      <c r="B413">
        <v>9</v>
      </c>
      <c r="C413">
        <v>23</v>
      </c>
      <c r="D413">
        <v>21</v>
      </c>
      <c r="E413">
        <v>47</v>
      </c>
      <c r="F413" s="16" t="s">
        <v>71</v>
      </c>
      <c r="G413" s="10">
        <v>43001</v>
      </c>
      <c r="H413" s="11">
        <v>0.90763888888888899</v>
      </c>
      <c r="I413" s="10">
        <v>43001</v>
      </c>
      <c r="J413">
        <v>5.4299998283386204</v>
      </c>
      <c r="K413">
        <v>14.8999996185303</v>
      </c>
      <c r="L413" s="11">
        <v>0.74791666666666667</v>
      </c>
      <c r="M413" s="12">
        <f>MOD(Tableau1[[#This Row],[Temps]]-Tableau1[[#This Row],[Heure coucher]],1)</f>
        <v>0.15972222222222232</v>
      </c>
      <c r="N413" s="11">
        <v>0.24166666666666667</v>
      </c>
      <c r="O413" s="12">
        <f>1-Tableau1[[#This Row],[Temps]]+Tableau1[[#This Row],[Heure lever]]</f>
        <v>0.3340277777777777</v>
      </c>
      <c r="P41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13" s="11" t="b">
        <f>IFERROR(Tableau1[[#This Row],[temps avant lever]]&gt;=Tableau1[[#This Row],[temps critère lever en fonction de l''heure de coucher]],0)</f>
        <v>0</v>
      </c>
    </row>
    <row r="414" spans="1:17" x14ac:dyDescent="0.35">
      <c r="A414">
        <v>2017</v>
      </c>
      <c r="B414">
        <v>9</v>
      </c>
      <c r="C414">
        <v>23</v>
      </c>
      <c r="D414">
        <v>21</v>
      </c>
      <c r="E414">
        <v>47</v>
      </c>
      <c r="F414" s="16" t="s">
        <v>68</v>
      </c>
      <c r="G414" s="10">
        <v>43001</v>
      </c>
      <c r="H414" s="11">
        <v>0.90771990740740749</v>
      </c>
      <c r="I414" s="10">
        <v>43001</v>
      </c>
      <c r="J414">
        <v>5.4299998283386204</v>
      </c>
      <c r="K414">
        <v>14.8999996185303</v>
      </c>
      <c r="L414" s="11">
        <v>0.74791666666666667</v>
      </c>
      <c r="M414" s="12">
        <f>MOD(Tableau1[[#This Row],[Temps]]-Tableau1[[#This Row],[Heure coucher]],1)</f>
        <v>0.15980324074074082</v>
      </c>
      <c r="N414" s="11">
        <v>0.24166666666666667</v>
      </c>
      <c r="O414" s="12">
        <f>1-Tableau1[[#This Row],[Temps]]+Tableau1[[#This Row],[Heure lever]]</f>
        <v>0.33394675925925921</v>
      </c>
      <c r="P41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14" s="11" t="b">
        <f>IFERROR(Tableau1[[#This Row],[temps avant lever]]&gt;=Tableau1[[#This Row],[temps critère lever en fonction de l''heure de coucher]],0)</f>
        <v>0</v>
      </c>
    </row>
    <row r="415" spans="1:17" x14ac:dyDescent="0.35">
      <c r="A415">
        <v>2017</v>
      </c>
      <c r="B415">
        <v>9</v>
      </c>
      <c r="C415">
        <v>23</v>
      </c>
      <c r="D415">
        <v>21</v>
      </c>
      <c r="E415">
        <v>47</v>
      </c>
      <c r="F415" s="16" t="s">
        <v>28</v>
      </c>
      <c r="G415" s="10">
        <v>43001</v>
      </c>
      <c r="H415" s="11">
        <v>0.90780092592592598</v>
      </c>
      <c r="I415" s="10">
        <v>43001</v>
      </c>
      <c r="J415">
        <v>5.4299998283386204</v>
      </c>
      <c r="K415">
        <v>14.8999996185303</v>
      </c>
      <c r="L415" s="11">
        <v>0.74791666666666667</v>
      </c>
      <c r="M415" s="12">
        <f>MOD(Tableau1[[#This Row],[Temps]]-Tableau1[[#This Row],[Heure coucher]],1)</f>
        <v>0.15988425925925931</v>
      </c>
      <c r="N415" s="11">
        <v>0.24166666666666667</v>
      </c>
      <c r="O415" s="12">
        <f>1-Tableau1[[#This Row],[Temps]]+Tableau1[[#This Row],[Heure lever]]</f>
        <v>0.33386574074074071</v>
      </c>
      <c r="P41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15" s="11" t="b">
        <f>IFERROR(Tableau1[[#This Row],[temps avant lever]]&gt;=Tableau1[[#This Row],[temps critère lever en fonction de l''heure de coucher]],0)</f>
        <v>0</v>
      </c>
    </row>
    <row r="416" spans="1:17" x14ac:dyDescent="0.35">
      <c r="A416">
        <v>2017</v>
      </c>
      <c r="B416">
        <v>9</v>
      </c>
      <c r="C416">
        <v>23</v>
      </c>
      <c r="D416">
        <v>21</v>
      </c>
      <c r="E416">
        <v>47</v>
      </c>
      <c r="F416" s="16" t="s">
        <v>76</v>
      </c>
      <c r="G416" s="10">
        <v>43001</v>
      </c>
      <c r="H416" s="11">
        <v>0.90788194444444448</v>
      </c>
      <c r="I416" s="10">
        <v>43001</v>
      </c>
      <c r="J416">
        <v>5.4299998283386204</v>
      </c>
      <c r="K416">
        <v>14.8999996185303</v>
      </c>
      <c r="L416" s="11">
        <v>0.74791666666666667</v>
      </c>
      <c r="M416" s="12">
        <f>MOD(Tableau1[[#This Row],[Temps]]-Tableau1[[#This Row],[Heure coucher]],1)</f>
        <v>0.1599652777777778</v>
      </c>
      <c r="N416" s="11">
        <v>0.24166666666666667</v>
      </c>
      <c r="O416" s="12">
        <f>1-Tableau1[[#This Row],[Temps]]+Tableau1[[#This Row],[Heure lever]]</f>
        <v>0.33378472222222222</v>
      </c>
      <c r="P41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16" s="11" t="b">
        <f>IFERROR(Tableau1[[#This Row],[temps avant lever]]&gt;=Tableau1[[#This Row],[temps critère lever en fonction de l''heure de coucher]],0)</f>
        <v>0</v>
      </c>
    </row>
    <row r="417" spans="1:17" x14ac:dyDescent="0.35">
      <c r="A417">
        <v>2017</v>
      </c>
      <c r="B417">
        <v>9</v>
      </c>
      <c r="C417">
        <v>23</v>
      </c>
      <c r="D417">
        <v>21</v>
      </c>
      <c r="E417">
        <v>47</v>
      </c>
      <c r="F417" s="16" t="s">
        <v>42</v>
      </c>
      <c r="G417" s="10">
        <v>43001</v>
      </c>
      <c r="H417" s="11">
        <v>0.90797453703703701</v>
      </c>
      <c r="I417" s="10">
        <v>43001</v>
      </c>
      <c r="J417">
        <v>5.4299998283386204</v>
      </c>
      <c r="K417">
        <v>14.8999996185303</v>
      </c>
      <c r="L417" s="11">
        <v>0.74791666666666667</v>
      </c>
      <c r="M417" s="12">
        <f>MOD(Tableau1[[#This Row],[Temps]]-Tableau1[[#This Row],[Heure coucher]],1)</f>
        <v>0.16005787037037034</v>
      </c>
      <c r="N417" s="11">
        <v>0.24166666666666667</v>
      </c>
      <c r="O417" s="12">
        <f>1-Tableau1[[#This Row],[Temps]]+Tableau1[[#This Row],[Heure lever]]</f>
        <v>0.33369212962962969</v>
      </c>
      <c r="P41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17" s="11" t="b">
        <f>IFERROR(Tableau1[[#This Row],[temps avant lever]]&gt;=Tableau1[[#This Row],[temps critère lever en fonction de l''heure de coucher]],0)</f>
        <v>0</v>
      </c>
    </row>
    <row r="418" spans="1:17" x14ac:dyDescent="0.35">
      <c r="A418">
        <v>2017</v>
      </c>
      <c r="B418">
        <v>9</v>
      </c>
      <c r="C418">
        <v>23</v>
      </c>
      <c r="D418">
        <v>21</v>
      </c>
      <c r="E418">
        <v>47</v>
      </c>
      <c r="F418" s="16" t="s">
        <v>62</v>
      </c>
      <c r="G418" s="10">
        <v>43001</v>
      </c>
      <c r="H418" s="11">
        <v>0.9080555555555555</v>
      </c>
      <c r="I418" s="10">
        <v>43001</v>
      </c>
      <c r="J418">
        <v>5.4299998283386204</v>
      </c>
      <c r="K418">
        <v>14.8999996185303</v>
      </c>
      <c r="L418" s="11">
        <v>0.74791666666666667</v>
      </c>
      <c r="M418" s="12">
        <f>MOD(Tableau1[[#This Row],[Temps]]-Tableau1[[#This Row],[Heure coucher]],1)</f>
        <v>0.16013888888888883</v>
      </c>
      <c r="N418" s="11">
        <v>0.24166666666666667</v>
      </c>
      <c r="O418" s="12">
        <f>1-Tableau1[[#This Row],[Temps]]+Tableau1[[#This Row],[Heure lever]]</f>
        <v>0.33361111111111119</v>
      </c>
      <c r="P41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18" s="11" t="b">
        <f>IFERROR(Tableau1[[#This Row],[temps avant lever]]&gt;=Tableau1[[#This Row],[temps critère lever en fonction de l''heure de coucher]],0)</f>
        <v>0</v>
      </c>
    </row>
    <row r="419" spans="1:17" x14ac:dyDescent="0.35">
      <c r="A419">
        <v>2017</v>
      </c>
      <c r="B419">
        <v>9</v>
      </c>
      <c r="C419">
        <v>23</v>
      </c>
      <c r="D419">
        <v>21</v>
      </c>
      <c r="E419">
        <v>47</v>
      </c>
      <c r="F419" s="16" t="s">
        <v>38</v>
      </c>
      <c r="G419" s="10">
        <v>43001</v>
      </c>
      <c r="H419" s="11">
        <v>0.90811342592592592</v>
      </c>
      <c r="I419" s="10">
        <v>43001</v>
      </c>
      <c r="J419">
        <v>5.4299998283386204</v>
      </c>
      <c r="K419">
        <v>14.8999996185303</v>
      </c>
      <c r="L419" s="11">
        <v>0.74791666666666667</v>
      </c>
      <c r="M419" s="12">
        <f>MOD(Tableau1[[#This Row],[Temps]]-Tableau1[[#This Row],[Heure coucher]],1)</f>
        <v>0.16019675925925925</v>
      </c>
      <c r="N419" s="11">
        <v>0.24166666666666667</v>
      </c>
      <c r="O419" s="12">
        <f>1-Tableau1[[#This Row],[Temps]]+Tableau1[[#This Row],[Heure lever]]</f>
        <v>0.33355324074074078</v>
      </c>
      <c r="P41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19" s="11" t="b">
        <f>IFERROR(Tableau1[[#This Row],[temps avant lever]]&gt;=Tableau1[[#This Row],[temps critère lever en fonction de l''heure de coucher]],0)</f>
        <v>0</v>
      </c>
    </row>
    <row r="420" spans="1:17" x14ac:dyDescent="0.35">
      <c r="A420">
        <v>2017</v>
      </c>
      <c r="B420">
        <v>9</v>
      </c>
      <c r="C420">
        <v>23</v>
      </c>
      <c r="D420">
        <v>21</v>
      </c>
      <c r="E420">
        <v>47</v>
      </c>
      <c r="F420" s="16" t="s">
        <v>33</v>
      </c>
      <c r="G420" s="10">
        <v>43001</v>
      </c>
      <c r="H420" s="11">
        <v>0.90820601851851857</v>
      </c>
      <c r="I420" s="10">
        <v>43001</v>
      </c>
      <c r="J420">
        <v>5.4299998283386204</v>
      </c>
      <c r="K420">
        <v>14.8999996185303</v>
      </c>
      <c r="L420" s="11">
        <v>0.74791666666666667</v>
      </c>
      <c r="M420" s="12">
        <f>MOD(Tableau1[[#This Row],[Temps]]-Tableau1[[#This Row],[Heure coucher]],1)</f>
        <v>0.16028935185185189</v>
      </c>
      <c r="N420" s="11">
        <v>0.24166666666666667</v>
      </c>
      <c r="O420" s="12">
        <f>1-Tableau1[[#This Row],[Temps]]+Tableau1[[#This Row],[Heure lever]]</f>
        <v>0.33346064814814813</v>
      </c>
      <c r="P42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20" s="11" t="b">
        <f>IFERROR(Tableau1[[#This Row],[temps avant lever]]&gt;=Tableau1[[#This Row],[temps critère lever en fonction de l''heure de coucher]],0)</f>
        <v>0</v>
      </c>
    </row>
    <row r="421" spans="1:17" x14ac:dyDescent="0.35">
      <c r="A421">
        <v>2017</v>
      </c>
      <c r="B421">
        <v>9</v>
      </c>
      <c r="C421">
        <v>23</v>
      </c>
      <c r="D421">
        <v>21</v>
      </c>
      <c r="E421">
        <v>47</v>
      </c>
      <c r="F421" s="16" t="s">
        <v>69</v>
      </c>
      <c r="G421" s="10">
        <v>43001</v>
      </c>
      <c r="H421" s="11">
        <v>0.90826388888888887</v>
      </c>
      <c r="I421" s="10">
        <v>43001</v>
      </c>
      <c r="J421">
        <v>5.4299998283386204</v>
      </c>
      <c r="K421">
        <v>14.8999996185303</v>
      </c>
      <c r="L421" s="11">
        <v>0.74791666666666667</v>
      </c>
      <c r="M421" s="12">
        <f>MOD(Tableau1[[#This Row],[Temps]]-Tableau1[[#This Row],[Heure coucher]],1)</f>
        <v>0.1603472222222222</v>
      </c>
      <c r="N421" s="11">
        <v>0.24166666666666667</v>
      </c>
      <c r="O421" s="12">
        <f>1-Tableau1[[#This Row],[Temps]]+Tableau1[[#This Row],[Heure lever]]</f>
        <v>0.33340277777777783</v>
      </c>
      <c r="P42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21" s="11" t="b">
        <f>IFERROR(Tableau1[[#This Row],[temps avant lever]]&gt;=Tableau1[[#This Row],[temps critère lever en fonction de l''heure de coucher]],0)</f>
        <v>0</v>
      </c>
    </row>
    <row r="422" spans="1:17" x14ac:dyDescent="0.35">
      <c r="A422">
        <v>2017</v>
      </c>
      <c r="B422">
        <v>9</v>
      </c>
      <c r="C422">
        <v>23</v>
      </c>
      <c r="D422">
        <v>21</v>
      </c>
      <c r="E422">
        <v>48</v>
      </c>
      <c r="F422" s="16" t="s">
        <v>37</v>
      </c>
      <c r="G422" s="10">
        <v>43001</v>
      </c>
      <c r="H422" s="11">
        <v>0.90834490740740748</v>
      </c>
      <c r="I422" s="10">
        <v>43001</v>
      </c>
      <c r="J422">
        <v>5.4299998283386204</v>
      </c>
      <c r="K422">
        <v>14.8999996185303</v>
      </c>
      <c r="L422" s="11">
        <v>0.74791666666666667</v>
      </c>
      <c r="M422" s="12">
        <f>MOD(Tableau1[[#This Row],[Temps]]-Tableau1[[#This Row],[Heure coucher]],1)</f>
        <v>0.1604282407407408</v>
      </c>
      <c r="N422" s="11">
        <v>0.24166666666666667</v>
      </c>
      <c r="O422" s="12">
        <f>1-Tableau1[[#This Row],[Temps]]+Tableau1[[#This Row],[Heure lever]]</f>
        <v>0.33332175925925922</v>
      </c>
      <c r="P42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22" s="11" t="b">
        <f>IFERROR(Tableau1[[#This Row],[temps avant lever]]&gt;=Tableau1[[#This Row],[temps critère lever en fonction de l''heure de coucher]],0)</f>
        <v>0</v>
      </c>
    </row>
    <row r="423" spans="1:17" x14ac:dyDescent="0.35">
      <c r="A423">
        <v>2017</v>
      </c>
      <c r="B423">
        <v>9</v>
      </c>
      <c r="C423">
        <v>23</v>
      </c>
      <c r="D423">
        <v>21</v>
      </c>
      <c r="E423">
        <v>48</v>
      </c>
      <c r="F423" s="16" t="s">
        <v>36</v>
      </c>
      <c r="G423" s="10">
        <v>43001</v>
      </c>
      <c r="H423" s="11">
        <v>0.90842592592592597</v>
      </c>
      <c r="I423" s="10">
        <v>43001</v>
      </c>
      <c r="J423">
        <v>5.4299998283386204</v>
      </c>
      <c r="K423">
        <v>14.8999996185303</v>
      </c>
      <c r="L423" s="11">
        <v>0.74791666666666667</v>
      </c>
      <c r="M423" s="12">
        <f>MOD(Tableau1[[#This Row],[Temps]]-Tableau1[[#This Row],[Heure coucher]],1)</f>
        <v>0.1605092592592593</v>
      </c>
      <c r="N423" s="11">
        <v>0.24166666666666667</v>
      </c>
      <c r="O423" s="12">
        <f>1-Tableau1[[#This Row],[Temps]]+Tableau1[[#This Row],[Heure lever]]</f>
        <v>0.33324074074074073</v>
      </c>
      <c r="P42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23" s="11" t="b">
        <f>IFERROR(Tableau1[[#This Row],[temps avant lever]]&gt;=Tableau1[[#This Row],[temps critère lever en fonction de l''heure de coucher]],0)</f>
        <v>0</v>
      </c>
    </row>
    <row r="424" spans="1:17" x14ac:dyDescent="0.35">
      <c r="A424">
        <v>2017</v>
      </c>
      <c r="B424">
        <v>9</v>
      </c>
      <c r="C424">
        <v>23</v>
      </c>
      <c r="D424">
        <v>21</v>
      </c>
      <c r="E424">
        <v>48</v>
      </c>
      <c r="F424" s="16" t="s">
        <v>29</v>
      </c>
      <c r="G424" s="10">
        <v>43001</v>
      </c>
      <c r="H424" s="11">
        <v>0.90850694444444446</v>
      </c>
      <c r="I424" s="10">
        <v>43001</v>
      </c>
      <c r="J424">
        <v>5.4299998283386204</v>
      </c>
      <c r="K424">
        <v>14.8999996185303</v>
      </c>
      <c r="L424" s="11">
        <v>0.74791666666666667</v>
      </c>
      <c r="M424" s="12">
        <f>MOD(Tableau1[[#This Row],[Temps]]-Tableau1[[#This Row],[Heure coucher]],1)</f>
        <v>0.16059027777777779</v>
      </c>
      <c r="N424" s="11">
        <v>0.24166666666666667</v>
      </c>
      <c r="O424" s="12">
        <f>1-Tableau1[[#This Row],[Temps]]+Tableau1[[#This Row],[Heure lever]]</f>
        <v>0.33315972222222223</v>
      </c>
      <c r="P42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24" s="11" t="b">
        <f>IFERROR(Tableau1[[#This Row],[temps avant lever]]&gt;=Tableau1[[#This Row],[temps critère lever en fonction de l''heure de coucher]],0)</f>
        <v>0</v>
      </c>
    </row>
    <row r="425" spans="1:17" x14ac:dyDescent="0.35">
      <c r="A425">
        <v>2017</v>
      </c>
      <c r="B425">
        <v>9</v>
      </c>
      <c r="C425">
        <v>23</v>
      </c>
      <c r="D425">
        <v>21</v>
      </c>
      <c r="E425">
        <v>48</v>
      </c>
      <c r="F425" s="16" t="s">
        <v>27</v>
      </c>
      <c r="G425" s="10">
        <v>43001</v>
      </c>
      <c r="H425" s="11">
        <v>0.90858796296296296</v>
      </c>
      <c r="I425" s="10">
        <v>43001</v>
      </c>
      <c r="J425">
        <v>5.4299998283386204</v>
      </c>
      <c r="K425">
        <v>14.8999996185303</v>
      </c>
      <c r="L425" s="11">
        <v>0.74791666666666667</v>
      </c>
      <c r="M425" s="12">
        <f>MOD(Tableau1[[#This Row],[Temps]]-Tableau1[[#This Row],[Heure coucher]],1)</f>
        <v>0.16067129629629628</v>
      </c>
      <c r="N425" s="11">
        <v>0.24166666666666667</v>
      </c>
      <c r="O425" s="12">
        <f>1-Tableau1[[#This Row],[Temps]]+Tableau1[[#This Row],[Heure lever]]</f>
        <v>0.33307870370370374</v>
      </c>
      <c r="P42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25" s="11" t="b">
        <f>IFERROR(Tableau1[[#This Row],[temps avant lever]]&gt;=Tableau1[[#This Row],[temps critère lever en fonction de l''heure de coucher]],0)</f>
        <v>0</v>
      </c>
    </row>
    <row r="426" spans="1:17" x14ac:dyDescent="0.35">
      <c r="A426">
        <v>2017</v>
      </c>
      <c r="B426">
        <v>9</v>
      </c>
      <c r="C426">
        <v>23</v>
      </c>
      <c r="D426">
        <v>21</v>
      </c>
      <c r="E426">
        <v>48</v>
      </c>
      <c r="F426" s="16" t="s">
        <v>42</v>
      </c>
      <c r="G426" s="10">
        <v>43001</v>
      </c>
      <c r="H426" s="11">
        <v>0.90866898148148145</v>
      </c>
      <c r="I426" s="10">
        <v>43001</v>
      </c>
      <c r="J426">
        <v>5.4299998283386204</v>
      </c>
      <c r="K426">
        <v>14.8999996185303</v>
      </c>
      <c r="L426" s="11">
        <v>0.74791666666666667</v>
      </c>
      <c r="M426" s="12">
        <f>MOD(Tableau1[[#This Row],[Temps]]-Tableau1[[#This Row],[Heure coucher]],1)</f>
        <v>0.16075231481481478</v>
      </c>
      <c r="N426" s="11">
        <v>0.24166666666666667</v>
      </c>
      <c r="O426" s="12">
        <f>1-Tableau1[[#This Row],[Temps]]+Tableau1[[#This Row],[Heure lever]]</f>
        <v>0.33299768518518524</v>
      </c>
      <c r="P42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26" s="11" t="b">
        <f>IFERROR(Tableau1[[#This Row],[temps avant lever]]&gt;=Tableau1[[#This Row],[temps critère lever en fonction de l''heure de coucher]],0)</f>
        <v>0</v>
      </c>
    </row>
    <row r="427" spans="1:17" x14ac:dyDescent="0.35">
      <c r="A427">
        <v>2017</v>
      </c>
      <c r="B427">
        <v>9</v>
      </c>
      <c r="C427">
        <v>23</v>
      </c>
      <c r="D427">
        <v>21</v>
      </c>
      <c r="E427">
        <v>48</v>
      </c>
      <c r="F427" s="16" t="s">
        <v>62</v>
      </c>
      <c r="G427" s="10">
        <v>43001</v>
      </c>
      <c r="H427" s="11">
        <v>0.90874999999999995</v>
      </c>
      <c r="I427" s="10">
        <v>43001</v>
      </c>
      <c r="J427">
        <v>5.4299998283386204</v>
      </c>
      <c r="K427">
        <v>14.8999996185303</v>
      </c>
      <c r="L427" s="11">
        <v>0.74791666666666667</v>
      </c>
      <c r="M427" s="12">
        <f>MOD(Tableau1[[#This Row],[Temps]]-Tableau1[[#This Row],[Heure coucher]],1)</f>
        <v>0.16083333333333327</v>
      </c>
      <c r="N427" s="11">
        <v>0.24166666666666667</v>
      </c>
      <c r="O427" s="12">
        <f>1-Tableau1[[#This Row],[Temps]]+Tableau1[[#This Row],[Heure lever]]</f>
        <v>0.33291666666666675</v>
      </c>
      <c r="P42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27" s="11" t="b">
        <f>IFERROR(Tableau1[[#This Row],[temps avant lever]]&gt;=Tableau1[[#This Row],[temps critère lever en fonction de l''heure de coucher]],0)</f>
        <v>0</v>
      </c>
    </row>
    <row r="428" spans="1:17" x14ac:dyDescent="0.35">
      <c r="A428">
        <v>2017</v>
      </c>
      <c r="B428">
        <v>9</v>
      </c>
      <c r="C428">
        <v>23</v>
      </c>
      <c r="D428">
        <v>21</v>
      </c>
      <c r="E428">
        <v>48</v>
      </c>
      <c r="F428" s="16" t="s">
        <v>78</v>
      </c>
      <c r="G428" s="10">
        <v>43001</v>
      </c>
      <c r="H428" s="11">
        <v>0.90883101851851855</v>
      </c>
      <c r="I428" s="10">
        <v>43001</v>
      </c>
      <c r="J428">
        <v>5.4299998283386204</v>
      </c>
      <c r="K428">
        <v>14.8999996185303</v>
      </c>
      <c r="L428" s="11">
        <v>0.74791666666666667</v>
      </c>
      <c r="M428" s="12">
        <f>MOD(Tableau1[[#This Row],[Temps]]-Tableau1[[#This Row],[Heure coucher]],1)</f>
        <v>0.16091435185185188</v>
      </c>
      <c r="N428" s="11">
        <v>0.24166666666666667</v>
      </c>
      <c r="O428" s="12">
        <f>1-Tableau1[[#This Row],[Temps]]+Tableau1[[#This Row],[Heure lever]]</f>
        <v>0.33283564814814814</v>
      </c>
      <c r="P42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28" s="11" t="b">
        <f>IFERROR(Tableau1[[#This Row],[temps avant lever]]&gt;=Tableau1[[#This Row],[temps critère lever en fonction de l''heure de coucher]],0)</f>
        <v>0</v>
      </c>
    </row>
    <row r="429" spans="1:17" x14ac:dyDescent="0.35">
      <c r="A429">
        <v>2017</v>
      </c>
      <c r="B429">
        <v>9</v>
      </c>
      <c r="C429">
        <v>23</v>
      </c>
      <c r="D429">
        <v>21</v>
      </c>
      <c r="E429">
        <v>48</v>
      </c>
      <c r="F429" s="16" t="s">
        <v>39</v>
      </c>
      <c r="G429" s="10">
        <v>43001</v>
      </c>
      <c r="H429" s="11">
        <v>0.90891203703703705</v>
      </c>
      <c r="I429" s="10">
        <v>43001</v>
      </c>
      <c r="J429">
        <v>5.4299998283386204</v>
      </c>
      <c r="K429">
        <v>14.8999996185303</v>
      </c>
      <c r="L429" s="11">
        <v>0.74791666666666667</v>
      </c>
      <c r="M429" s="12">
        <f>MOD(Tableau1[[#This Row],[Temps]]-Tableau1[[#This Row],[Heure coucher]],1)</f>
        <v>0.16099537037037037</v>
      </c>
      <c r="N429" s="11">
        <v>0.24166666666666667</v>
      </c>
      <c r="O429" s="12">
        <f>1-Tableau1[[#This Row],[Temps]]+Tableau1[[#This Row],[Heure lever]]</f>
        <v>0.33275462962962965</v>
      </c>
      <c r="P42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29" s="11" t="b">
        <f>IFERROR(Tableau1[[#This Row],[temps avant lever]]&gt;=Tableau1[[#This Row],[temps critère lever en fonction de l''heure de coucher]],0)</f>
        <v>0</v>
      </c>
    </row>
    <row r="430" spans="1:17" x14ac:dyDescent="0.35">
      <c r="A430">
        <v>2017</v>
      </c>
      <c r="B430">
        <v>9</v>
      </c>
      <c r="C430">
        <v>23</v>
      </c>
      <c r="D430">
        <v>21</v>
      </c>
      <c r="E430">
        <v>48</v>
      </c>
      <c r="F430" s="16" t="s">
        <v>40</v>
      </c>
      <c r="G430" s="10">
        <v>43001</v>
      </c>
      <c r="H430" s="11">
        <v>0.90899305555555554</v>
      </c>
      <c r="I430" s="10">
        <v>43001</v>
      </c>
      <c r="J430">
        <v>5.4299998283386204</v>
      </c>
      <c r="K430">
        <v>14.8999996185303</v>
      </c>
      <c r="L430" s="11">
        <v>0.74791666666666667</v>
      </c>
      <c r="M430" s="12">
        <f>MOD(Tableau1[[#This Row],[Temps]]-Tableau1[[#This Row],[Heure coucher]],1)</f>
        <v>0.16107638888888887</v>
      </c>
      <c r="N430" s="11">
        <v>0.24166666666666667</v>
      </c>
      <c r="O430" s="12">
        <f>1-Tableau1[[#This Row],[Temps]]+Tableau1[[#This Row],[Heure lever]]</f>
        <v>0.33267361111111116</v>
      </c>
      <c r="P43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30" s="11" t="b">
        <f>IFERROR(Tableau1[[#This Row],[temps avant lever]]&gt;=Tableau1[[#This Row],[temps critère lever en fonction de l''heure de coucher]],0)</f>
        <v>0</v>
      </c>
    </row>
    <row r="431" spans="1:17" x14ac:dyDescent="0.35">
      <c r="A431">
        <v>2017</v>
      </c>
      <c r="B431">
        <v>9</v>
      </c>
      <c r="C431">
        <v>23</v>
      </c>
      <c r="D431">
        <v>21</v>
      </c>
      <c r="E431">
        <v>49</v>
      </c>
      <c r="F431" s="16" t="s">
        <v>53</v>
      </c>
      <c r="G431" s="10">
        <v>43001</v>
      </c>
      <c r="H431" s="11">
        <v>0.90907407407407403</v>
      </c>
      <c r="I431" s="10">
        <v>43001</v>
      </c>
      <c r="J431">
        <v>5.4299998283386204</v>
      </c>
      <c r="K431">
        <v>14.8999996185303</v>
      </c>
      <c r="L431" s="11">
        <v>0.74791666666666667</v>
      </c>
      <c r="M431" s="12">
        <f>MOD(Tableau1[[#This Row],[Temps]]-Tableau1[[#This Row],[Heure coucher]],1)</f>
        <v>0.16115740740740736</v>
      </c>
      <c r="N431" s="11">
        <v>0.24166666666666667</v>
      </c>
      <c r="O431" s="12">
        <f>1-Tableau1[[#This Row],[Temps]]+Tableau1[[#This Row],[Heure lever]]</f>
        <v>0.33259259259259266</v>
      </c>
      <c r="P43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31" s="11" t="b">
        <f>IFERROR(Tableau1[[#This Row],[temps avant lever]]&gt;=Tableau1[[#This Row],[temps critère lever en fonction de l''heure de coucher]],0)</f>
        <v>0</v>
      </c>
    </row>
    <row r="432" spans="1:17" x14ac:dyDescent="0.35">
      <c r="A432">
        <v>2017</v>
      </c>
      <c r="B432">
        <v>9</v>
      </c>
      <c r="C432">
        <v>23</v>
      </c>
      <c r="D432">
        <v>21</v>
      </c>
      <c r="E432">
        <v>55</v>
      </c>
      <c r="F432" s="16" t="s">
        <v>69</v>
      </c>
      <c r="G432" s="10">
        <v>43001</v>
      </c>
      <c r="H432" s="11">
        <v>0.91381944444444441</v>
      </c>
      <c r="I432" s="10">
        <v>43001</v>
      </c>
      <c r="J432">
        <v>5.3600001335143999</v>
      </c>
      <c r="K432">
        <v>15.5299997329712</v>
      </c>
      <c r="L432" s="11">
        <v>0.74791666666666667</v>
      </c>
      <c r="M432" s="12">
        <f>MOD(Tableau1[[#This Row],[Temps]]-Tableau1[[#This Row],[Heure coucher]],1)</f>
        <v>0.16590277777777773</v>
      </c>
      <c r="N432" s="11">
        <v>0.24166666666666667</v>
      </c>
      <c r="O432" s="12">
        <f>1-Tableau1[[#This Row],[Temps]]+Tableau1[[#This Row],[Heure lever]]</f>
        <v>0.32784722222222229</v>
      </c>
      <c r="P43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32" s="11" t="b">
        <f>IFERROR(Tableau1[[#This Row],[temps avant lever]]&gt;=Tableau1[[#This Row],[temps critère lever en fonction de l''heure de coucher]],0)</f>
        <v>0</v>
      </c>
    </row>
    <row r="433" spans="1:17" x14ac:dyDescent="0.35">
      <c r="A433">
        <v>2017</v>
      </c>
      <c r="B433">
        <v>9</v>
      </c>
      <c r="C433">
        <v>23</v>
      </c>
      <c r="D433">
        <v>22</v>
      </c>
      <c r="E433">
        <v>2</v>
      </c>
      <c r="F433" s="16" t="s">
        <v>70</v>
      </c>
      <c r="G433" s="10">
        <v>43001</v>
      </c>
      <c r="H433" s="11">
        <v>0.91850694444444436</v>
      </c>
      <c r="I433" s="10">
        <v>43001</v>
      </c>
      <c r="J433">
        <v>5.3600001335143999</v>
      </c>
      <c r="K433">
        <v>15.5299997329712</v>
      </c>
      <c r="L433" s="11">
        <v>0.74791666666666667</v>
      </c>
      <c r="M433" s="12">
        <f>MOD(Tableau1[[#This Row],[Temps]]-Tableau1[[#This Row],[Heure coucher]],1)</f>
        <v>0.17059027777777769</v>
      </c>
      <c r="N433" s="11">
        <v>0.24166666666666667</v>
      </c>
      <c r="O433" s="12">
        <f>1-Tableau1[[#This Row],[Temps]]+Tableau1[[#This Row],[Heure lever]]</f>
        <v>0.32315972222222233</v>
      </c>
      <c r="P43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33" s="11" t="b">
        <f>IFERROR(Tableau1[[#This Row],[temps avant lever]]&gt;=Tableau1[[#This Row],[temps critère lever en fonction de l''heure de coucher]],0)</f>
        <v>0</v>
      </c>
    </row>
    <row r="434" spans="1:17" x14ac:dyDescent="0.35">
      <c r="A434">
        <v>2017</v>
      </c>
      <c r="B434">
        <v>9</v>
      </c>
      <c r="C434">
        <v>23</v>
      </c>
      <c r="D434">
        <v>22</v>
      </c>
      <c r="E434">
        <v>2</v>
      </c>
      <c r="F434" s="16" t="s">
        <v>24</v>
      </c>
      <c r="G434" s="10">
        <v>43001</v>
      </c>
      <c r="H434" s="11">
        <v>0.91858796296296286</v>
      </c>
      <c r="I434" s="10">
        <v>43001</v>
      </c>
      <c r="J434">
        <v>5.3600001335143999</v>
      </c>
      <c r="K434">
        <v>15.5299997329712</v>
      </c>
      <c r="L434" s="11">
        <v>0.74791666666666667</v>
      </c>
      <c r="M434" s="12">
        <f>MOD(Tableau1[[#This Row],[Temps]]-Tableau1[[#This Row],[Heure coucher]],1)</f>
        <v>0.17067129629629618</v>
      </c>
      <c r="N434" s="11">
        <v>0.24166666666666667</v>
      </c>
      <c r="O434" s="12">
        <f>1-Tableau1[[#This Row],[Temps]]+Tableau1[[#This Row],[Heure lever]]</f>
        <v>0.32307870370370384</v>
      </c>
      <c r="P43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34" s="11" t="b">
        <f>IFERROR(Tableau1[[#This Row],[temps avant lever]]&gt;=Tableau1[[#This Row],[temps critère lever en fonction de l''heure de coucher]],0)</f>
        <v>0</v>
      </c>
    </row>
    <row r="435" spans="1:17" x14ac:dyDescent="0.35">
      <c r="A435">
        <v>2017</v>
      </c>
      <c r="B435">
        <v>9</v>
      </c>
      <c r="C435">
        <v>23</v>
      </c>
      <c r="D435">
        <v>22</v>
      </c>
      <c r="E435">
        <v>2</v>
      </c>
      <c r="F435" s="16" t="s">
        <v>35</v>
      </c>
      <c r="G435" s="10">
        <v>43001</v>
      </c>
      <c r="H435" s="11">
        <v>0.91866898148148157</v>
      </c>
      <c r="I435" s="10">
        <v>43001</v>
      </c>
      <c r="J435">
        <v>5.3600001335143999</v>
      </c>
      <c r="K435">
        <v>15.5299997329712</v>
      </c>
      <c r="L435" s="11">
        <v>0.74791666666666667</v>
      </c>
      <c r="M435" s="12">
        <f>MOD(Tableau1[[#This Row],[Temps]]-Tableau1[[#This Row],[Heure coucher]],1)</f>
        <v>0.1707523148148149</v>
      </c>
      <c r="N435" s="11">
        <v>0.24166666666666667</v>
      </c>
      <c r="O435" s="12">
        <f>1-Tableau1[[#This Row],[Temps]]+Tableau1[[#This Row],[Heure lever]]</f>
        <v>0.32299768518518512</v>
      </c>
      <c r="P43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35" s="11" t="b">
        <f>IFERROR(Tableau1[[#This Row],[temps avant lever]]&gt;=Tableau1[[#This Row],[temps critère lever en fonction de l''heure de coucher]],0)</f>
        <v>0</v>
      </c>
    </row>
    <row r="436" spans="1:17" x14ac:dyDescent="0.35">
      <c r="A436">
        <v>2017</v>
      </c>
      <c r="B436">
        <v>9</v>
      </c>
      <c r="C436">
        <v>23</v>
      </c>
      <c r="D436">
        <v>22</v>
      </c>
      <c r="E436">
        <v>3</v>
      </c>
      <c r="F436" s="16" t="s">
        <v>79</v>
      </c>
      <c r="G436" s="10">
        <v>43001</v>
      </c>
      <c r="H436" s="11">
        <v>0.91881944444444441</v>
      </c>
      <c r="I436" s="10">
        <v>43001</v>
      </c>
      <c r="J436">
        <v>5.3600001335143999</v>
      </c>
      <c r="K436">
        <v>15.5299997329712</v>
      </c>
      <c r="L436" s="11">
        <v>0.74791666666666667</v>
      </c>
      <c r="M436" s="12">
        <f>MOD(Tableau1[[#This Row],[Temps]]-Tableau1[[#This Row],[Heure coucher]],1)</f>
        <v>0.17090277777777774</v>
      </c>
      <c r="N436" s="11">
        <v>0.24166666666666667</v>
      </c>
      <c r="O436" s="12">
        <f>1-Tableau1[[#This Row],[Temps]]+Tableau1[[#This Row],[Heure lever]]</f>
        <v>0.32284722222222229</v>
      </c>
      <c r="P43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36" s="11" t="b">
        <f>IFERROR(Tableau1[[#This Row],[temps avant lever]]&gt;=Tableau1[[#This Row],[temps critère lever en fonction de l''heure de coucher]],0)</f>
        <v>0</v>
      </c>
    </row>
    <row r="437" spans="1:17" x14ac:dyDescent="0.35">
      <c r="A437">
        <v>2017</v>
      </c>
      <c r="B437">
        <v>9</v>
      </c>
      <c r="C437">
        <v>23</v>
      </c>
      <c r="D437">
        <v>22</v>
      </c>
      <c r="E437">
        <v>6</v>
      </c>
      <c r="F437" s="16" t="s">
        <v>36</v>
      </c>
      <c r="G437" s="10">
        <v>43001</v>
      </c>
      <c r="H437" s="11">
        <v>0.92092592592592604</v>
      </c>
      <c r="I437" s="10">
        <v>43001</v>
      </c>
      <c r="J437">
        <v>5.3200001716613796</v>
      </c>
      <c r="K437">
        <v>15.7799997329712</v>
      </c>
      <c r="L437" s="11">
        <v>0.74791666666666667</v>
      </c>
      <c r="M437" s="12">
        <f>MOD(Tableau1[[#This Row],[Temps]]-Tableau1[[#This Row],[Heure coucher]],1)</f>
        <v>0.17300925925925936</v>
      </c>
      <c r="N437" s="11">
        <v>0.24166666666666667</v>
      </c>
      <c r="O437" s="12">
        <f>1-Tableau1[[#This Row],[Temps]]+Tableau1[[#This Row],[Heure lever]]</f>
        <v>0.32074074074074066</v>
      </c>
      <c r="P43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37" s="11" t="b">
        <f>IFERROR(Tableau1[[#This Row],[temps avant lever]]&gt;=Tableau1[[#This Row],[temps critère lever en fonction de l''heure de coucher]],0)</f>
        <v>0</v>
      </c>
    </row>
    <row r="438" spans="1:17" x14ac:dyDescent="0.35">
      <c r="A438">
        <v>2017</v>
      </c>
      <c r="B438">
        <v>9</v>
      </c>
      <c r="C438">
        <v>23</v>
      </c>
      <c r="D438">
        <v>22</v>
      </c>
      <c r="E438">
        <v>14</v>
      </c>
      <c r="F438" s="16" t="s">
        <v>79</v>
      </c>
      <c r="G438" s="10">
        <v>43001</v>
      </c>
      <c r="H438" s="11">
        <v>0.92645833333333327</v>
      </c>
      <c r="I438" s="10">
        <v>43001</v>
      </c>
      <c r="J438">
        <v>5.3200001716613796</v>
      </c>
      <c r="K438">
        <v>15.7799997329712</v>
      </c>
      <c r="L438" s="11">
        <v>0.74791666666666667</v>
      </c>
      <c r="M438" s="12">
        <f>MOD(Tableau1[[#This Row],[Temps]]-Tableau1[[#This Row],[Heure coucher]],1)</f>
        <v>0.1785416666666666</v>
      </c>
      <c r="N438" s="11">
        <v>0.24166666666666667</v>
      </c>
      <c r="O438" s="12">
        <f>1-Tableau1[[#This Row],[Temps]]+Tableau1[[#This Row],[Heure lever]]</f>
        <v>0.31520833333333342</v>
      </c>
      <c r="P43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38" s="11" t="b">
        <f>IFERROR(Tableau1[[#This Row],[temps avant lever]]&gt;=Tableau1[[#This Row],[temps critère lever en fonction de l''heure de coucher]],0)</f>
        <v>0</v>
      </c>
    </row>
    <row r="439" spans="1:17" x14ac:dyDescent="0.35">
      <c r="A439">
        <v>2017</v>
      </c>
      <c r="B439">
        <v>9</v>
      </c>
      <c r="C439">
        <v>23</v>
      </c>
      <c r="D439">
        <v>22</v>
      </c>
      <c r="E439">
        <v>40</v>
      </c>
      <c r="F439" s="16" t="s">
        <v>32</v>
      </c>
      <c r="G439" s="10">
        <v>43001</v>
      </c>
      <c r="H439" s="11">
        <v>0.94457175925925929</v>
      </c>
      <c r="I439" s="10">
        <v>43001</v>
      </c>
      <c r="J439">
        <v>4.6999998092651403</v>
      </c>
      <c r="K439">
        <v>15.810000419616699</v>
      </c>
      <c r="L439" s="11">
        <v>0.74791666666666667</v>
      </c>
      <c r="M439" s="12">
        <f>MOD(Tableau1[[#This Row],[Temps]]-Tableau1[[#This Row],[Heure coucher]],1)</f>
        <v>0.19665509259259262</v>
      </c>
      <c r="N439" s="11">
        <v>0.24166666666666667</v>
      </c>
      <c r="O439" s="12">
        <f>1-Tableau1[[#This Row],[Temps]]+Tableau1[[#This Row],[Heure lever]]</f>
        <v>0.2970949074074074</v>
      </c>
      <c r="P43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39" s="11" t="b">
        <f>IFERROR(Tableau1[[#This Row],[temps avant lever]]&gt;=Tableau1[[#This Row],[temps critère lever en fonction de l''heure de coucher]],0)</f>
        <v>0</v>
      </c>
    </row>
    <row r="440" spans="1:17" x14ac:dyDescent="0.35">
      <c r="A440">
        <v>2017</v>
      </c>
      <c r="B440">
        <v>9</v>
      </c>
      <c r="C440">
        <v>23</v>
      </c>
      <c r="D440">
        <v>22</v>
      </c>
      <c r="E440">
        <v>40</v>
      </c>
      <c r="F440" s="16" t="s">
        <v>46</v>
      </c>
      <c r="G440" s="10">
        <v>43001</v>
      </c>
      <c r="H440" s="11">
        <v>0.94483796296296296</v>
      </c>
      <c r="I440" s="10">
        <v>43001</v>
      </c>
      <c r="J440">
        <v>4.6999998092651403</v>
      </c>
      <c r="K440">
        <v>15.810000419616699</v>
      </c>
      <c r="L440" s="11">
        <v>0.74791666666666667</v>
      </c>
      <c r="M440" s="12">
        <f>MOD(Tableau1[[#This Row],[Temps]]-Tableau1[[#This Row],[Heure coucher]],1)</f>
        <v>0.19692129629629629</v>
      </c>
      <c r="N440" s="11">
        <v>0.24166666666666667</v>
      </c>
      <c r="O440" s="12">
        <f>1-Tableau1[[#This Row],[Temps]]+Tableau1[[#This Row],[Heure lever]]</f>
        <v>0.29682870370370373</v>
      </c>
      <c r="P44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40" s="11" t="b">
        <f>IFERROR(Tableau1[[#This Row],[temps avant lever]]&gt;=Tableau1[[#This Row],[temps critère lever en fonction de l''heure de coucher]],0)</f>
        <v>0</v>
      </c>
    </row>
    <row r="441" spans="1:17" x14ac:dyDescent="0.35">
      <c r="A441">
        <v>2017</v>
      </c>
      <c r="B441">
        <v>9</v>
      </c>
      <c r="C441">
        <v>23</v>
      </c>
      <c r="D441">
        <v>22</v>
      </c>
      <c r="E441">
        <v>40</v>
      </c>
      <c r="F441" s="16" t="s">
        <v>38</v>
      </c>
      <c r="G441" s="10">
        <v>43001</v>
      </c>
      <c r="H441" s="11">
        <v>0.94491898148148146</v>
      </c>
      <c r="I441" s="10">
        <v>43001</v>
      </c>
      <c r="J441">
        <v>4.6999998092651403</v>
      </c>
      <c r="K441">
        <v>15.810000419616699</v>
      </c>
      <c r="L441" s="11">
        <v>0.74791666666666667</v>
      </c>
      <c r="M441" s="12">
        <f>MOD(Tableau1[[#This Row],[Temps]]-Tableau1[[#This Row],[Heure coucher]],1)</f>
        <v>0.19700231481481478</v>
      </c>
      <c r="N441" s="11">
        <v>0.24166666666666667</v>
      </c>
      <c r="O441" s="12">
        <f>1-Tableau1[[#This Row],[Temps]]+Tableau1[[#This Row],[Heure lever]]</f>
        <v>0.29674768518518524</v>
      </c>
      <c r="P44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41" s="11" t="b">
        <f>IFERROR(Tableau1[[#This Row],[temps avant lever]]&gt;=Tableau1[[#This Row],[temps critère lever en fonction de l''heure de coucher]],0)</f>
        <v>0</v>
      </c>
    </row>
    <row r="442" spans="1:17" x14ac:dyDescent="0.35">
      <c r="A442">
        <v>2017</v>
      </c>
      <c r="B442">
        <v>9</v>
      </c>
      <c r="C442">
        <v>23</v>
      </c>
      <c r="D442">
        <v>22</v>
      </c>
      <c r="E442">
        <v>40</v>
      </c>
      <c r="F442" s="16" t="s">
        <v>50</v>
      </c>
      <c r="G442" s="10">
        <v>43001</v>
      </c>
      <c r="H442" s="11">
        <v>0.94499999999999995</v>
      </c>
      <c r="I442" s="10">
        <v>43001</v>
      </c>
      <c r="J442">
        <v>4.6999998092651403</v>
      </c>
      <c r="K442">
        <v>15.810000419616699</v>
      </c>
      <c r="L442" s="11">
        <v>0.74791666666666667</v>
      </c>
      <c r="M442" s="12">
        <f>MOD(Tableau1[[#This Row],[Temps]]-Tableau1[[#This Row],[Heure coucher]],1)</f>
        <v>0.19708333333333328</v>
      </c>
      <c r="N442" s="11">
        <v>0.24166666666666667</v>
      </c>
      <c r="O442" s="12">
        <f>1-Tableau1[[#This Row],[Temps]]+Tableau1[[#This Row],[Heure lever]]</f>
        <v>0.29666666666666675</v>
      </c>
      <c r="P44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42" s="11" t="b">
        <f>IFERROR(Tableau1[[#This Row],[temps avant lever]]&gt;=Tableau1[[#This Row],[temps critère lever en fonction de l''heure de coucher]],0)</f>
        <v>0</v>
      </c>
    </row>
    <row r="443" spans="1:17" x14ac:dyDescent="0.35">
      <c r="A443">
        <v>2017</v>
      </c>
      <c r="B443">
        <v>9</v>
      </c>
      <c r="C443">
        <v>23</v>
      </c>
      <c r="D443">
        <v>22</v>
      </c>
      <c r="E443">
        <v>40</v>
      </c>
      <c r="F443" s="16" t="s">
        <v>51</v>
      </c>
      <c r="G443" s="10">
        <v>43001</v>
      </c>
      <c r="H443" s="11">
        <v>0.94508101851851845</v>
      </c>
      <c r="I443" s="10">
        <v>43001</v>
      </c>
      <c r="J443">
        <v>4.6999998092651403</v>
      </c>
      <c r="K443">
        <v>15.810000419616699</v>
      </c>
      <c r="L443" s="11">
        <v>0.74791666666666667</v>
      </c>
      <c r="M443" s="12">
        <f>MOD(Tableau1[[#This Row],[Temps]]-Tableau1[[#This Row],[Heure coucher]],1)</f>
        <v>0.19716435185185177</v>
      </c>
      <c r="N443" s="11">
        <v>0.24166666666666667</v>
      </c>
      <c r="O443" s="12">
        <f>1-Tableau1[[#This Row],[Temps]]+Tableau1[[#This Row],[Heure lever]]</f>
        <v>0.29658564814814825</v>
      </c>
      <c r="P44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43" s="11" t="b">
        <f>IFERROR(Tableau1[[#This Row],[temps avant lever]]&gt;=Tableau1[[#This Row],[temps critère lever en fonction de l''heure de coucher]],0)</f>
        <v>0</v>
      </c>
    </row>
    <row r="444" spans="1:17" x14ac:dyDescent="0.35">
      <c r="A444">
        <v>2017</v>
      </c>
      <c r="B444">
        <v>9</v>
      </c>
      <c r="C444">
        <v>23</v>
      </c>
      <c r="D444">
        <v>22</v>
      </c>
      <c r="E444">
        <v>53</v>
      </c>
      <c r="F444" s="16" t="s">
        <v>56</v>
      </c>
      <c r="G444" s="10">
        <v>43001</v>
      </c>
      <c r="H444" s="11">
        <v>0.95362268518518523</v>
      </c>
      <c r="I444" s="10">
        <v>43001</v>
      </c>
      <c r="J444">
        <v>4.3299999237060502</v>
      </c>
      <c r="K444">
        <v>15.7799997329712</v>
      </c>
      <c r="L444" s="11">
        <v>0.74791666666666667</v>
      </c>
      <c r="M444" s="12">
        <f>MOD(Tableau1[[#This Row],[Temps]]-Tableau1[[#This Row],[Heure coucher]],1)</f>
        <v>0.20570601851851855</v>
      </c>
      <c r="N444" s="11">
        <v>0.24166666666666667</v>
      </c>
      <c r="O444" s="12">
        <f>1-Tableau1[[#This Row],[Temps]]+Tableau1[[#This Row],[Heure lever]]</f>
        <v>0.28804398148148147</v>
      </c>
      <c r="P44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44" s="11" t="b">
        <f>IFERROR(Tableau1[[#This Row],[temps avant lever]]&gt;=Tableau1[[#This Row],[temps critère lever en fonction de l''heure de coucher]],0)</f>
        <v>0</v>
      </c>
    </row>
    <row r="445" spans="1:17" x14ac:dyDescent="0.35">
      <c r="A445">
        <v>2017</v>
      </c>
      <c r="B445">
        <v>9</v>
      </c>
      <c r="C445">
        <v>23</v>
      </c>
      <c r="D445">
        <v>23</v>
      </c>
      <c r="E445">
        <v>4</v>
      </c>
      <c r="F445" s="16" t="s">
        <v>49</v>
      </c>
      <c r="G445" s="10">
        <v>43001</v>
      </c>
      <c r="H445" s="11">
        <v>0.96129629629629632</v>
      </c>
      <c r="I445" s="10">
        <v>43001</v>
      </c>
      <c r="J445">
        <v>3.96000003814697</v>
      </c>
      <c r="K445">
        <v>15.0299997329712</v>
      </c>
      <c r="L445" s="11">
        <v>0.74791666666666667</v>
      </c>
      <c r="M445" s="12">
        <f>MOD(Tableau1[[#This Row],[Temps]]-Tableau1[[#This Row],[Heure coucher]],1)</f>
        <v>0.21337962962962964</v>
      </c>
      <c r="N445" s="11">
        <v>0.24166666666666667</v>
      </c>
      <c r="O445" s="12">
        <f>1-Tableau1[[#This Row],[Temps]]+Tableau1[[#This Row],[Heure lever]]</f>
        <v>0.28037037037037038</v>
      </c>
      <c r="P44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45" s="11" t="b">
        <f>IFERROR(Tableau1[[#This Row],[temps avant lever]]&gt;=Tableau1[[#This Row],[temps critère lever en fonction de l''heure de coucher]],0)</f>
        <v>0</v>
      </c>
    </row>
    <row r="446" spans="1:17" x14ac:dyDescent="0.35">
      <c r="A446">
        <v>2017</v>
      </c>
      <c r="B446">
        <v>9</v>
      </c>
      <c r="C446">
        <v>24</v>
      </c>
      <c r="D446">
        <v>0</v>
      </c>
      <c r="E446">
        <v>25</v>
      </c>
      <c r="F446" s="16" t="s">
        <v>34</v>
      </c>
      <c r="G446" s="10">
        <v>43002</v>
      </c>
      <c r="H446" s="11">
        <v>1.800925925925926E-2</v>
      </c>
      <c r="I446" s="10">
        <v>43001</v>
      </c>
      <c r="J446">
        <v>3.03999996185303</v>
      </c>
      <c r="K446">
        <v>13.7399997711182</v>
      </c>
      <c r="L446" s="11">
        <v>0.74791666666666667</v>
      </c>
      <c r="M446" s="12">
        <f>MOD(Tableau1[[#This Row],[Temps]]-Tableau1[[#This Row],[Heure coucher]],1)</f>
        <v>0.27009259259259255</v>
      </c>
      <c r="N446" s="11">
        <v>0.24166666666666667</v>
      </c>
      <c r="O446" s="12">
        <f>1-Tableau1[[#This Row],[Temps]]+Tableau1[[#This Row],[Heure lever]]</f>
        <v>1.2236574074074074</v>
      </c>
      <c r="P44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46" s="11" t="b">
        <f>IFERROR(Tableau1[[#This Row],[temps avant lever]]&gt;=Tableau1[[#This Row],[temps critère lever en fonction de l''heure de coucher]],0)</f>
        <v>1</v>
      </c>
    </row>
    <row r="447" spans="1:17" x14ac:dyDescent="0.35">
      <c r="A447">
        <v>2017</v>
      </c>
      <c r="B447">
        <v>9</v>
      </c>
      <c r="C447">
        <v>24</v>
      </c>
      <c r="D447">
        <v>0</v>
      </c>
      <c r="E447">
        <v>59</v>
      </c>
      <c r="F447" s="16" t="s">
        <v>67</v>
      </c>
      <c r="G447" s="10">
        <v>43002</v>
      </c>
      <c r="H447" s="11">
        <v>4.1562500000000002E-2</v>
      </c>
      <c r="I447" s="10">
        <v>43001</v>
      </c>
      <c r="J447">
        <v>4.5100002288818404</v>
      </c>
      <c r="K447">
        <v>14.1199998855591</v>
      </c>
      <c r="L447" s="11">
        <v>0.74791666666666667</v>
      </c>
      <c r="M447" s="12">
        <f>MOD(Tableau1[[#This Row],[Temps]]-Tableau1[[#This Row],[Heure coucher]],1)</f>
        <v>0.29364583333333338</v>
      </c>
      <c r="N447" s="11">
        <v>0.24166666666666667</v>
      </c>
      <c r="O447" s="12">
        <f>1-Tableau1[[#This Row],[Temps]]+Tableau1[[#This Row],[Heure lever]]</f>
        <v>1.2001041666666667</v>
      </c>
      <c r="P44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47" s="11" t="b">
        <f>IFERROR(Tableau1[[#This Row],[temps avant lever]]&gt;=Tableau1[[#This Row],[temps critère lever en fonction de l''heure de coucher]],0)</f>
        <v>1</v>
      </c>
    </row>
    <row r="448" spans="1:17" x14ac:dyDescent="0.35">
      <c r="A448">
        <v>2017</v>
      </c>
      <c r="B448">
        <v>9</v>
      </c>
      <c r="C448">
        <v>24</v>
      </c>
      <c r="D448">
        <v>1</v>
      </c>
      <c r="E448">
        <v>31</v>
      </c>
      <c r="F448" s="16" t="s">
        <v>57</v>
      </c>
      <c r="G448" s="10">
        <v>43002</v>
      </c>
      <c r="H448" s="11">
        <v>6.368055555555556E-2</v>
      </c>
      <c r="I448" s="10">
        <v>43001</v>
      </c>
      <c r="J448">
        <v>5.1700000762939498</v>
      </c>
      <c r="K448">
        <v>13.930000305175801</v>
      </c>
      <c r="L448" s="11">
        <v>0.74791666666666667</v>
      </c>
      <c r="M448" s="12">
        <f>MOD(Tableau1[[#This Row],[Temps]]-Tableau1[[#This Row],[Heure coucher]],1)</f>
        <v>0.31576388888888884</v>
      </c>
      <c r="N448" s="11">
        <v>0.24166666666666667</v>
      </c>
      <c r="O448" s="12">
        <f>1-Tableau1[[#This Row],[Temps]]+Tableau1[[#This Row],[Heure lever]]</f>
        <v>1.1779861111111112</v>
      </c>
      <c r="P44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48" s="11" t="b">
        <f>IFERROR(Tableau1[[#This Row],[temps avant lever]]&gt;=Tableau1[[#This Row],[temps critère lever en fonction de l''heure de coucher]],0)</f>
        <v>1</v>
      </c>
    </row>
    <row r="449" spans="1:17" x14ac:dyDescent="0.35">
      <c r="A449">
        <v>2017</v>
      </c>
      <c r="B449">
        <v>9</v>
      </c>
      <c r="C449">
        <v>24</v>
      </c>
      <c r="D449">
        <v>1</v>
      </c>
      <c r="E449">
        <v>41</v>
      </c>
      <c r="F449" s="16" t="s">
        <v>73</v>
      </c>
      <c r="G449" s="10">
        <v>43002</v>
      </c>
      <c r="H449" s="11">
        <v>7.0509259259259258E-2</v>
      </c>
      <c r="I449" s="10">
        <v>43001</v>
      </c>
      <c r="J449">
        <v>5.6199998855590803</v>
      </c>
      <c r="K449">
        <v>13.930000305175801</v>
      </c>
      <c r="L449" s="11">
        <v>0.74791666666666667</v>
      </c>
      <c r="M449" s="12">
        <f>MOD(Tableau1[[#This Row],[Temps]]-Tableau1[[#This Row],[Heure coucher]],1)</f>
        <v>0.32259259259259254</v>
      </c>
      <c r="N449" s="11">
        <v>0.24166666666666667</v>
      </c>
      <c r="O449" s="12">
        <f>1-Tableau1[[#This Row],[Temps]]+Tableau1[[#This Row],[Heure lever]]</f>
        <v>1.1711574074074074</v>
      </c>
      <c r="P44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49" s="11" t="b">
        <f>IFERROR(Tableau1[[#This Row],[temps avant lever]]&gt;=Tableau1[[#This Row],[temps critère lever en fonction de l''heure de coucher]],0)</f>
        <v>1</v>
      </c>
    </row>
    <row r="450" spans="1:17" x14ac:dyDescent="0.35">
      <c r="A450">
        <v>2017</v>
      </c>
      <c r="B450">
        <v>9</v>
      </c>
      <c r="C450">
        <v>24</v>
      </c>
      <c r="D450">
        <v>2</v>
      </c>
      <c r="E450">
        <v>2</v>
      </c>
      <c r="F450" s="16" t="s">
        <v>75</v>
      </c>
      <c r="G450" s="10">
        <v>43002</v>
      </c>
      <c r="H450" s="11">
        <v>8.5393518518518521E-2</v>
      </c>
      <c r="I450" s="10">
        <v>43001</v>
      </c>
      <c r="J450">
        <v>6.28999996185303</v>
      </c>
      <c r="K450">
        <v>12.6599998474121</v>
      </c>
      <c r="L450" s="11">
        <v>0.74791666666666667</v>
      </c>
      <c r="M450" s="12">
        <f>MOD(Tableau1[[#This Row],[Temps]]-Tableau1[[#This Row],[Heure coucher]],1)</f>
        <v>0.33747685185185183</v>
      </c>
      <c r="N450" s="11">
        <v>0.24166666666666667</v>
      </c>
      <c r="O450" s="12">
        <f>1-Tableau1[[#This Row],[Temps]]+Tableau1[[#This Row],[Heure lever]]</f>
        <v>1.1562731481481481</v>
      </c>
      <c r="P45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50" s="11" t="b">
        <f>IFERROR(Tableau1[[#This Row],[temps avant lever]]&gt;=Tableau1[[#This Row],[temps critère lever en fonction de l''heure de coucher]],0)</f>
        <v>1</v>
      </c>
    </row>
    <row r="451" spans="1:17" x14ac:dyDescent="0.35">
      <c r="A451">
        <v>2017</v>
      </c>
      <c r="B451">
        <v>9</v>
      </c>
      <c r="C451">
        <v>24</v>
      </c>
      <c r="D451">
        <v>3</v>
      </c>
      <c r="E451">
        <v>51</v>
      </c>
      <c r="F451" s="16" t="s">
        <v>76</v>
      </c>
      <c r="G451" s="10">
        <v>43002</v>
      </c>
      <c r="H451" s="11">
        <v>0.16065972222222222</v>
      </c>
      <c r="I451" s="10">
        <v>43001</v>
      </c>
      <c r="J451">
        <v>3.6400001049041699</v>
      </c>
      <c r="K451">
        <v>13.039999961853001</v>
      </c>
      <c r="L451" s="11">
        <v>0.74791666666666667</v>
      </c>
      <c r="M451" s="12">
        <f>MOD(Tableau1[[#This Row],[Temps]]-Tableau1[[#This Row],[Heure coucher]],1)</f>
        <v>0.41274305555555557</v>
      </c>
      <c r="N451" s="11">
        <v>0.24166666666666667</v>
      </c>
      <c r="O451" s="12">
        <f>1-Tableau1[[#This Row],[Temps]]+Tableau1[[#This Row],[Heure lever]]</f>
        <v>1.0810069444444443</v>
      </c>
      <c r="P45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51" s="11" t="b">
        <f>IFERROR(Tableau1[[#This Row],[temps avant lever]]&gt;=Tableau1[[#This Row],[temps critère lever en fonction de l''heure de coucher]],0)</f>
        <v>1</v>
      </c>
    </row>
    <row r="452" spans="1:17" x14ac:dyDescent="0.35">
      <c r="A452">
        <v>2017</v>
      </c>
      <c r="B452">
        <v>9</v>
      </c>
      <c r="C452">
        <v>24</v>
      </c>
      <c r="D452">
        <v>5</v>
      </c>
      <c r="E452">
        <v>14</v>
      </c>
      <c r="F452" s="16" t="s">
        <v>22</v>
      </c>
      <c r="G452" s="10">
        <v>43002</v>
      </c>
      <c r="H452" s="11">
        <v>0.21827546296296296</v>
      </c>
      <c r="I452" s="10">
        <v>43001</v>
      </c>
      <c r="J452">
        <v>5.8600001335143999</v>
      </c>
      <c r="K452">
        <v>13.189999580383301</v>
      </c>
      <c r="L452" s="11">
        <v>0.74791666666666667</v>
      </c>
      <c r="M452" s="12">
        <f>MOD(Tableau1[[#This Row],[Temps]]-Tableau1[[#This Row],[Heure coucher]],1)</f>
        <v>0.47035879629629629</v>
      </c>
      <c r="N452" s="11">
        <v>0.24166666666666667</v>
      </c>
      <c r="O452" s="12">
        <f>1-Tableau1[[#This Row],[Temps]]+Tableau1[[#This Row],[Heure lever]]</f>
        <v>1.0233912037037036</v>
      </c>
      <c r="P45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0.38958333333333334</v>
      </c>
      <c r="Q452" s="11" t="b">
        <f>IFERROR(Tableau1[[#This Row],[temps avant lever]]&gt;=Tableau1[[#This Row],[temps critère lever en fonction de l''heure de coucher]],0)</f>
        <v>1</v>
      </c>
    </row>
    <row r="453" spans="1:17" x14ac:dyDescent="0.35">
      <c r="A453">
        <v>2017</v>
      </c>
      <c r="B453">
        <v>9</v>
      </c>
      <c r="C453">
        <v>24</v>
      </c>
      <c r="D453">
        <v>18</v>
      </c>
      <c r="E453">
        <v>31</v>
      </c>
      <c r="F453" s="16" t="s">
        <v>25</v>
      </c>
      <c r="G453" s="10">
        <v>43002</v>
      </c>
      <c r="H453" s="11">
        <v>0.77187499999999998</v>
      </c>
      <c r="I453" s="10">
        <v>43002</v>
      </c>
      <c r="J453">
        <v>1.5199999809265099</v>
      </c>
      <c r="K453">
        <v>20.649999618530298</v>
      </c>
      <c r="L453" s="11">
        <v>0.74652777777777779</v>
      </c>
      <c r="M453" s="12">
        <f>MOD(Tableau1[[#This Row],[Temps]]-Tableau1[[#This Row],[Heure coucher]],1)</f>
        <v>2.5347222222222188E-2</v>
      </c>
      <c r="N453" s="11">
        <v>0.24236111111111111</v>
      </c>
      <c r="O453" s="12">
        <f>1-Tableau1[[#This Row],[Temps]]+Tableau1[[#This Row],[Heure lever]]</f>
        <v>0.47048611111111116</v>
      </c>
      <c r="P45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0.39166666666666666</v>
      </c>
      <c r="Q453" s="11" t="b">
        <f>IFERROR(Tableau1[[#This Row],[temps avant lever]]&gt;=Tableau1[[#This Row],[temps critère lever en fonction de l''heure de coucher]],0)</f>
        <v>1</v>
      </c>
    </row>
    <row r="454" spans="1:17" x14ac:dyDescent="0.35">
      <c r="A454">
        <v>2017</v>
      </c>
      <c r="B454">
        <v>9</v>
      </c>
      <c r="C454">
        <v>24</v>
      </c>
      <c r="D454">
        <v>18</v>
      </c>
      <c r="E454">
        <v>35</v>
      </c>
      <c r="F454" s="16" t="s">
        <v>26</v>
      </c>
      <c r="G454" s="10">
        <v>43002</v>
      </c>
      <c r="H454" s="11">
        <v>0.77468750000000008</v>
      </c>
      <c r="I454" s="10">
        <v>43002</v>
      </c>
      <c r="J454">
        <v>2.4000000953674299</v>
      </c>
      <c r="K454">
        <v>21.299999237060501</v>
      </c>
      <c r="L454" s="11">
        <v>0.74652777777777779</v>
      </c>
      <c r="M454" s="12">
        <f>MOD(Tableau1[[#This Row],[Temps]]-Tableau1[[#This Row],[Heure coucher]],1)</f>
        <v>2.8159722222222294E-2</v>
      </c>
      <c r="N454" s="11">
        <v>0.24236111111111111</v>
      </c>
      <c r="O454" s="12">
        <f>1-Tableau1[[#This Row],[Temps]]+Tableau1[[#This Row],[Heure lever]]</f>
        <v>0.46767361111111105</v>
      </c>
      <c r="P45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0.39166666666666666</v>
      </c>
      <c r="Q454" s="11" t="b">
        <f>IFERROR(Tableau1[[#This Row],[temps avant lever]]&gt;=Tableau1[[#This Row],[temps critère lever en fonction de l''heure de coucher]],0)</f>
        <v>1</v>
      </c>
    </row>
    <row r="455" spans="1:17" x14ac:dyDescent="0.35">
      <c r="A455">
        <v>2017</v>
      </c>
      <c r="B455">
        <v>9</v>
      </c>
      <c r="C455">
        <v>24</v>
      </c>
      <c r="D455">
        <v>18</v>
      </c>
      <c r="E455">
        <v>36</v>
      </c>
      <c r="F455" s="16" t="s">
        <v>33</v>
      </c>
      <c r="G455" s="10">
        <v>43002</v>
      </c>
      <c r="H455" s="11">
        <v>0.7755671296296297</v>
      </c>
      <c r="I455" s="10">
        <v>43002</v>
      </c>
      <c r="J455">
        <v>2.4000000953674299</v>
      </c>
      <c r="K455">
        <v>21.299999237060501</v>
      </c>
      <c r="L455" s="11">
        <v>0.74652777777777779</v>
      </c>
      <c r="M455" s="12">
        <f>MOD(Tableau1[[#This Row],[Temps]]-Tableau1[[#This Row],[Heure coucher]],1)</f>
        <v>2.9039351851851913E-2</v>
      </c>
      <c r="N455" s="11">
        <v>0.24236111111111111</v>
      </c>
      <c r="O455" s="12">
        <f>1-Tableau1[[#This Row],[Temps]]+Tableau1[[#This Row],[Heure lever]]</f>
        <v>0.46679398148148143</v>
      </c>
      <c r="P45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0.39166666666666666</v>
      </c>
      <c r="Q455" s="11" t="b">
        <f>IFERROR(Tableau1[[#This Row],[temps avant lever]]&gt;=Tableau1[[#This Row],[temps critère lever en fonction de l''heure de coucher]],0)</f>
        <v>1</v>
      </c>
    </row>
    <row r="456" spans="1:17" x14ac:dyDescent="0.35">
      <c r="A456">
        <v>2017</v>
      </c>
      <c r="B456">
        <v>9</v>
      </c>
      <c r="C456">
        <v>24</v>
      </c>
      <c r="D456">
        <v>18</v>
      </c>
      <c r="E456">
        <v>53</v>
      </c>
      <c r="F456" s="16" t="s">
        <v>40</v>
      </c>
      <c r="G456" s="10">
        <v>43002</v>
      </c>
      <c r="H456" s="11">
        <v>0.78746527777777775</v>
      </c>
      <c r="I456" s="10">
        <v>43002</v>
      </c>
      <c r="J456">
        <v>2.5299999713897701</v>
      </c>
      <c r="K456">
        <v>20.819999694824201</v>
      </c>
      <c r="L456" s="11">
        <v>0.74652777777777779</v>
      </c>
      <c r="M456" s="12">
        <f>MOD(Tableau1[[#This Row],[Temps]]-Tableau1[[#This Row],[Heure coucher]],1)</f>
        <v>4.093749999999996E-2</v>
      </c>
      <c r="N456" s="11">
        <v>0.24236111111111111</v>
      </c>
      <c r="O456" s="12">
        <f>1-Tableau1[[#This Row],[Temps]]+Tableau1[[#This Row],[Heure lever]]</f>
        <v>0.45489583333333339</v>
      </c>
      <c r="P45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0.39166666666666666</v>
      </c>
      <c r="Q456" s="11" t="b">
        <f>IFERROR(Tableau1[[#This Row],[temps avant lever]]&gt;=Tableau1[[#This Row],[temps critère lever en fonction de l''heure de coucher]],0)</f>
        <v>1</v>
      </c>
    </row>
    <row r="457" spans="1:17" x14ac:dyDescent="0.35">
      <c r="A457">
        <v>2017</v>
      </c>
      <c r="B457">
        <v>9</v>
      </c>
      <c r="C457">
        <v>24</v>
      </c>
      <c r="D457">
        <v>18</v>
      </c>
      <c r="E457">
        <v>54</v>
      </c>
      <c r="F457" s="16" t="s">
        <v>48</v>
      </c>
      <c r="G457" s="10">
        <v>43002</v>
      </c>
      <c r="H457" s="11">
        <v>0.78760416666666666</v>
      </c>
      <c r="I457" s="10">
        <v>43002</v>
      </c>
      <c r="J457">
        <v>2.5299999713897701</v>
      </c>
      <c r="K457">
        <v>20.819999694824201</v>
      </c>
      <c r="L457" s="11">
        <v>0.74652777777777779</v>
      </c>
      <c r="M457" s="12">
        <f>MOD(Tableau1[[#This Row],[Temps]]-Tableau1[[#This Row],[Heure coucher]],1)</f>
        <v>4.1076388888888871E-2</v>
      </c>
      <c r="N457" s="11">
        <v>0.24236111111111111</v>
      </c>
      <c r="O457" s="12">
        <f>1-Tableau1[[#This Row],[Temps]]+Tableau1[[#This Row],[Heure lever]]</f>
        <v>0.45475694444444448</v>
      </c>
      <c r="P45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0.39166666666666666</v>
      </c>
      <c r="Q457" s="11" t="b">
        <f>IFERROR(Tableau1[[#This Row],[temps avant lever]]&gt;=Tableau1[[#This Row],[temps critère lever en fonction de l''heure de coucher]],0)</f>
        <v>1</v>
      </c>
    </row>
    <row r="458" spans="1:17" x14ac:dyDescent="0.35">
      <c r="A458">
        <v>2017</v>
      </c>
      <c r="B458">
        <v>9</v>
      </c>
      <c r="C458">
        <v>24</v>
      </c>
      <c r="D458">
        <v>19</v>
      </c>
      <c r="E458">
        <v>9</v>
      </c>
      <c r="F458" s="16" t="s">
        <v>43</v>
      </c>
      <c r="G458" s="10">
        <v>43002</v>
      </c>
      <c r="H458" s="11">
        <v>0.7982407407407407</v>
      </c>
      <c r="I458" s="10">
        <v>43002</v>
      </c>
      <c r="J458">
        <v>4.0199999809265101</v>
      </c>
      <c r="K458">
        <v>19.930000305175799</v>
      </c>
      <c r="L458" s="11">
        <v>0.74652777777777779</v>
      </c>
      <c r="M458" s="12">
        <f>MOD(Tableau1[[#This Row],[Temps]]-Tableau1[[#This Row],[Heure coucher]],1)</f>
        <v>5.1712962962962905E-2</v>
      </c>
      <c r="N458" s="11">
        <v>0.24236111111111111</v>
      </c>
      <c r="O458" s="12">
        <f>1-Tableau1[[#This Row],[Temps]]+Tableau1[[#This Row],[Heure lever]]</f>
        <v>0.44412037037037044</v>
      </c>
      <c r="P45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0.39166666666666666</v>
      </c>
      <c r="Q458" s="11" t="b">
        <f>IFERROR(Tableau1[[#This Row],[temps avant lever]]&gt;=Tableau1[[#This Row],[temps critère lever en fonction de l''heure de coucher]],0)</f>
        <v>1</v>
      </c>
    </row>
    <row r="459" spans="1:17" x14ac:dyDescent="0.35">
      <c r="A459">
        <v>2017</v>
      </c>
      <c r="B459">
        <v>9</v>
      </c>
      <c r="C459">
        <v>24</v>
      </c>
      <c r="D459">
        <v>19</v>
      </c>
      <c r="E459">
        <v>9</v>
      </c>
      <c r="F459" s="16" t="s">
        <v>55</v>
      </c>
      <c r="G459" s="10">
        <v>43002</v>
      </c>
      <c r="H459" s="11">
        <v>0.79832175925925919</v>
      </c>
      <c r="I459" s="10">
        <v>43002</v>
      </c>
      <c r="J459">
        <v>4.0199999809265101</v>
      </c>
      <c r="K459">
        <v>19.930000305175799</v>
      </c>
      <c r="L459" s="11">
        <v>0.74652777777777779</v>
      </c>
      <c r="M459" s="12">
        <f>MOD(Tableau1[[#This Row],[Temps]]-Tableau1[[#This Row],[Heure coucher]],1)</f>
        <v>5.1793981481481399E-2</v>
      </c>
      <c r="N459" s="11">
        <v>0.24236111111111111</v>
      </c>
      <c r="O459" s="12">
        <f>1-Tableau1[[#This Row],[Temps]]+Tableau1[[#This Row],[Heure lever]]</f>
        <v>0.44403935185185195</v>
      </c>
      <c r="P45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0.39166666666666666</v>
      </c>
      <c r="Q459" s="11" t="b">
        <f>IFERROR(Tableau1[[#This Row],[temps avant lever]]&gt;=Tableau1[[#This Row],[temps critère lever en fonction de l''heure de coucher]],0)</f>
        <v>1</v>
      </c>
    </row>
    <row r="460" spans="1:17" x14ac:dyDescent="0.35">
      <c r="A460">
        <v>2017</v>
      </c>
      <c r="B460">
        <v>9</v>
      </c>
      <c r="C460">
        <v>24</v>
      </c>
      <c r="D460">
        <v>19</v>
      </c>
      <c r="E460">
        <v>14</v>
      </c>
      <c r="F460" s="16" t="s">
        <v>41</v>
      </c>
      <c r="G460" s="10">
        <v>43002</v>
      </c>
      <c r="H460" s="11">
        <v>0.80166666666666664</v>
      </c>
      <c r="I460" s="10">
        <v>43002</v>
      </c>
      <c r="J460">
        <v>4.0199999809265101</v>
      </c>
      <c r="K460">
        <v>19.930000305175799</v>
      </c>
      <c r="L460" s="11">
        <v>0.74652777777777779</v>
      </c>
      <c r="M460" s="12">
        <f>MOD(Tableau1[[#This Row],[Temps]]-Tableau1[[#This Row],[Heure coucher]],1)</f>
        <v>5.5138888888888848E-2</v>
      </c>
      <c r="N460" s="11">
        <v>0.24236111111111111</v>
      </c>
      <c r="O460" s="12">
        <f>1-Tableau1[[#This Row],[Temps]]+Tableau1[[#This Row],[Heure lever]]</f>
        <v>0.4406944444444445</v>
      </c>
      <c r="P46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0.39166666666666666</v>
      </c>
      <c r="Q460" s="11" t="b">
        <f>IFERROR(Tableau1[[#This Row],[temps avant lever]]&gt;=Tableau1[[#This Row],[temps critère lever en fonction de l''heure de coucher]],0)</f>
        <v>1</v>
      </c>
    </row>
    <row r="461" spans="1:17" x14ac:dyDescent="0.35">
      <c r="A461">
        <v>2017</v>
      </c>
      <c r="B461">
        <v>9</v>
      </c>
      <c r="C461">
        <v>24</v>
      </c>
      <c r="D461">
        <v>19</v>
      </c>
      <c r="E461">
        <v>15</v>
      </c>
      <c r="F461" s="16" t="s">
        <v>27</v>
      </c>
      <c r="G461" s="10">
        <v>43002</v>
      </c>
      <c r="H461" s="11">
        <v>0.80233796296296289</v>
      </c>
      <c r="I461" s="10">
        <v>43002</v>
      </c>
      <c r="J461">
        <v>4.2399997711181596</v>
      </c>
      <c r="K461">
        <v>19.459999084472699</v>
      </c>
      <c r="L461" s="11">
        <v>0.74652777777777779</v>
      </c>
      <c r="M461" s="12">
        <f>MOD(Tableau1[[#This Row],[Temps]]-Tableau1[[#This Row],[Heure coucher]],1)</f>
        <v>5.5810185185185102E-2</v>
      </c>
      <c r="N461" s="11">
        <v>0.24236111111111111</v>
      </c>
      <c r="O461" s="12">
        <f>1-Tableau1[[#This Row],[Temps]]+Tableau1[[#This Row],[Heure lever]]</f>
        <v>0.44002314814814825</v>
      </c>
      <c r="P46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0.39166666666666666</v>
      </c>
      <c r="Q461" s="11" t="b">
        <f>IFERROR(Tableau1[[#This Row],[temps avant lever]]&gt;=Tableau1[[#This Row],[temps critère lever en fonction de l''heure de coucher]],0)</f>
        <v>1</v>
      </c>
    </row>
    <row r="462" spans="1:17" x14ac:dyDescent="0.35">
      <c r="A462">
        <v>2017</v>
      </c>
      <c r="B462">
        <v>9</v>
      </c>
      <c r="C462">
        <v>24</v>
      </c>
      <c r="D462">
        <v>19</v>
      </c>
      <c r="E462">
        <v>15</v>
      </c>
      <c r="F462" s="16" t="s">
        <v>62</v>
      </c>
      <c r="G462" s="10">
        <v>43002</v>
      </c>
      <c r="H462" s="11">
        <v>0.8025000000000001</v>
      </c>
      <c r="I462" s="10">
        <v>43002</v>
      </c>
      <c r="J462">
        <v>4.2399997711181596</v>
      </c>
      <c r="K462">
        <v>19.459999084472699</v>
      </c>
      <c r="L462" s="11">
        <v>0.74652777777777779</v>
      </c>
      <c r="M462" s="12">
        <f>MOD(Tableau1[[#This Row],[Temps]]-Tableau1[[#This Row],[Heure coucher]],1)</f>
        <v>5.5972222222222312E-2</v>
      </c>
      <c r="N462" s="11">
        <v>0.24236111111111111</v>
      </c>
      <c r="O462" s="12">
        <f>1-Tableau1[[#This Row],[Temps]]+Tableau1[[#This Row],[Heure lever]]</f>
        <v>0.43986111111111104</v>
      </c>
      <c r="P46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0.39166666666666666</v>
      </c>
      <c r="Q462" s="11" t="b">
        <f>IFERROR(Tableau1[[#This Row],[temps avant lever]]&gt;=Tableau1[[#This Row],[temps critère lever en fonction de l''heure de coucher]],0)</f>
        <v>1</v>
      </c>
    </row>
    <row r="463" spans="1:17" x14ac:dyDescent="0.35">
      <c r="A463">
        <v>2017</v>
      </c>
      <c r="B463">
        <v>9</v>
      </c>
      <c r="C463">
        <v>24</v>
      </c>
      <c r="D463">
        <v>19</v>
      </c>
      <c r="E463">
        <v>27</v>
      </c>
      <c r="F463" s="16" t="s">
        <v>66</v>
      </c>
      <c r="G463" s="10">
        <v>43002</v>
      </c>
      <c r="H463" s="11">
        <v>0.810613425925926</v>
      </c>
      <c r="I463" s="10">
        <v>43002</v>
      </c>
      <c r="J463">
        <v>4.4899997711181596</v>
      </c>
      <c r="K463">
        <v>19.190000534057599</v>
      </c>
      <c r="L463" s="11">
        <v>0.74652777777777779</v>
      </c>
      <c r="M463" s="12">
        <f>MOD(Tableau1[[#This Row],[Temps]]-Tableau1[[#This Row],[Heure coucher]],1)</f>
        <v>6.4085648148148211E-2</v>
      </c>
      <c r="N463" s="11">
        <v>0.24236111111111111</v>
      </c>
      <c r="O463" s="12">
        <f>1-Tableau1[[#This Row],[Temps]]+Tableau1[[#This Row],[Heure lever]]</f>
        <v>0.43174768518518514</v>
      </c>
      <c r="P46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0.39166666666666666</v>
      </c>
      <c r="Q463" s="11" t="b">
        <f>IFERROR(Tableau1[[#This Row],[temps avant lever]]&gt;=Tableau1[[#This Row],[temps critère lever en fonction de l''heure de coucher]],0)</f>
        <v>1</v>
      </c>
    </row>
    <row r="464" spans="1:17" x14ac:dyDescent="0.35">
      <c r="A464">
        <v>2017</v>
      </c>
      <c r="B464">
        <v>9</v>
      </c>
      <c r="C464">
        <v>24</v>
      </c>
      <c r="D464">
        <v>19</v>
      </c>
      <c r="E464">
        <v>27</v>
      </c>
      <c r="F464" s="16" t="s">
        <v>64</v>
      </c>
      <c r="G464" s="10">
        <v>43002</v>
      </c>
      <c r="H464" s="11">
        <v>0.81070601851851853</v>
      </c>
      <c r="I464" s="10">
        <v>43002</v>
      </c>
      <c r="J464">
        <v>4.4899997711181596</v>
      </c>
      <c r="K464">
        <v>19.190000534057599</v>
      </c>
      <c r="L464" s="11">
        <v>0.74652777777777779</v>
      </c>
      <c r="M464" s="12">
        <f>MOD(Tableau1[[#This Row],[Temps]]-Tableau1[[#This Row],[Heure coucher]],1)</f>
        <v>6.4178240740740744E-2</v>
      </c>
      <c r="N464" s="11">
        <v>0.24236111111111111</v>
      </c>
      <c r="O464" s="12">
        <f>1-Tableau1[[#This Row],[Temps]]+Tableau1[[#This Row],[Heure lever]]</f>
        <v>0.4316550925925926</v>
      </c>
      <c r="P46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0.39166666666666666</v>
      </c>
      <c r="Q464" s="11" t="b">
        <f>IFERROR(Tableau1[[#This Row],[temps avant lever]]&gt;=Tableau1[[#This Row],[temps critère lever en fonction de l''heure de coucher]],0)</f>
        <v>1</v>
      </c>
    </row>
    <row r="465" spans="1:17" x14ac:dyDescent="0.35">
      <c r="A465">
        <v>2017</v>
      </c>
      <c r="B465">
        <v>9</v>
      </c>
      <c r="C465">
        <v>24</v>
      </c>
      <c r="D465">
        <v>19</v>
      </c>
      <c r="E465">
        <v>27</v>
      </c>
      <c r="F465" s="16" t="s">
        <v>73</v>
      </c>
      <c r="G465" s="10">
        <v>43002</v>
      </c>
      <c r="H465" s="11">
        <v>0.81078703703703703</v>
      </c>
      <c r="I465" s="10">
        <v>43002</v>
      </c>
      <c r="J465">
        <v>4.4899997711181596</v>
      </c>
      <c r="K465">
        <v>19.190000534057599</v>
      </c>
      <c r="L465" s="11">
        <v>0.74652777777777779</v>
      </c>
      <c r="M465" s="12">
        <f>MOD(Tableau1[[#This Row],[Temps]]-Tableau1[[#This Row],[Heure coucher]],1)</f>
        <v>6.4259259259259238E-2</v>
      </c>
      <c r="N465" s="11">
        <v>0.24236111111111111</v>
      </c>
      <c r="O465" s="12">
        <f>1-Tableau1[[#This Row],[Temps]]+Tableau1[[#This Row],[Heure lever]]</f>
        <v>0.43157407407407411</v>
      </c>
      <c r="P46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0.39166666666666666</v>
      </c>
      <c r="Q465" s="11" t="b">
        <f>IFERROR(Tableau1[[#This Row],[temps avant lever]]&gt;=Tableau1[[#This Row],[temps critère lever en fonction de l''heure de coucher]],0)</f>
        <v>1</v>
      </c>
    </row>
    <row r="466" spans="1:17" x14ac:dyDescent="0.35">
      <c r="A466">
        <v>2017</v>
      </c>
      <c r="B466">
        <v>9</v>
      </c>
      <c r="C466">
        <v>24</v>
      </c>
      <c r="D466">
        <v>19</v>
      </c>
      <c r="E466">
        <v>28</v>
      </c>
      <c r="F466" s="16" t="s">
        <v>58</v>
      </c>
      <c r="G466" s="10">
        <v>43002</v>
      </c>
      <c r="H466" s="11">
        <v>0.8111342592592593</v>
      </c>
      <c r="I466" s="10">
        <v>43002</v>
      </c>
      <c r="J466">
        <v>4.4899997711181596</v>
      </c>
      <c r="K466">
        <v>19.190000534057599</v>
      </c>
      <c r="L466" s="11">
        <v>0.74652777777777779</v>
      </c>
      <c r="M466" s="12">
        <f>MOD(Tableau1[[#This Row],[Temps]]-Tableau1[[#This Row],[Heure coucher]],1)</f>
        <v>6.4606481481481515E-2</v>
      </c>
      <c r="N466" s="11">
        <v>0.24236111111111111</v>
      </c>
      <c r="O466" s="12">
        <f>1-Tableau1[[#This Row],[Temps]]+Tableau1[[#This Row],[Heure lever]]</f>
        <v>0.43122685185185183</v>
      </c>
      <c r="P46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0.39166666666666666</v>
      </c>
      <c r="Q466" s="11" t="b">
        <f>IFERROR(Tableau1[[#This Row],[temps avant lever]]&gt;=Tableau1[[#This Row],[temps critère lever en fonction de l''heure de coucher]],0)</f>
        <v>1</v>
      </c>
    </row>
    <row r="467" spans="1:17" x14ac:dyDescent="0.35">
      <c r="A467">
        <v>2017</v>
      </c>
      <c r="B467">
        <v>9</v>
      </c>
      <c r="C467">
        <v>24</v>
      </c>
      <c r="D467">
        <v>22</v>
      </c>
      <c r="E467">
        <v>9</v>
      </c>
      <c r="F467" s="16" t="s">
        <v>37</v>
      </c>
      <c r="G467" s="10">
        <v>43002</v>
      </c>
      <c r="H467" s="11">
        <v>0.92292824074074076</v>
      </c>
      <c r="I467" s="10">
        <v>43002</v>
      </c>
      <c r="J467">
        <v>5.0999999046325701</v>
      </c>
      <c r="K467">
        <v>17.340000152587901</v>
      </c>
      <c r="L467" s="11">
        <v>0.74652777777777779</v>
      </c>
      <c r="M467" s="12">
        <f>MOD(Tableau1[[#This Row],[Temps]]-Tableau1[[#This Row],[Heure coucher]],1)</f>
        <v>0.17640046296296297</v>
      </c>
      <c r="N467" s="11">
        <v>0.24236111111111111</v>
      </c>
      <c r="O467" s="12">
        <f>1-Tableau1[[#This Row],[Temps]]+Tableau1[[#This Row],[Heure lever]]</f>
        <v>0.31943287037037038</v>
      </c>
      <c r="P46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0.39166666666666666</v>
      </c>
      <c r="Q467" s="11" t="b">
        <f>IFERROR(Tableau1[[#This Row],[temps avant lever]]&gt;=Tableau1[[#This Row],[temps critère lever en fonction de l''heure de coucher]],0)</f>
        <v>0</v>
      </c>
    </row>
    <row r="468" spans="1:17" x14ac:dyDescent="0.35">
      <c r="A468">
        <v>2017</v>
      </c>
      <c r="B468">
        <v>9</v>
      </c>
      <c r="C468">
        <v>24</v>
      </c>
      <c r="D468">
        <v>22</v>
      </c>
      <c r="E468">
        <v>30</v>
      </c>
      <c r="F468" s="16" t="s">
        <v>58</v>
      </c>
      <c r="G468" s="10">
        <v>43002</v>
      </c>
      <c r="H468" s="11">
        <v>0.93752314814814808</v>
      </c>
      <c r="I468" s="10">
        <v>43002</v>
      </c>
      <c r="J468">
        <v>4.6399998664856001</v>
      </c>
      <c r="K468">
        <v>17.299999237060501</v>
      </c>
      <c r="L468" s="11">
        <v>0.74652777777777779</v>
      </c>
      <c r="M468" s="12">
        <f>MOD(Tableau1[[#This Row],[Temps]]-Tableau1[[#This Row],[Heure coucher]],1)</f>
        <v>0.19099537037037029</v>
      </c>
      <c r="N468" s="11">
        <v>0.24236111111111111</v>
      </c>
      <c r="O468" s="12">
        <f>1-Tableau1[[#This Row],[Temps]]+Tableau1[[#This Row],[Heure lever]]</f>
        <v>0.30483796296296306</v>
      </c>
      <c r="P46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0.39166666666666666</v>
      </c>
      <c r="Q468" s="11" t="b">
        <f>IFERROR(Tableau1[[#This Row],[temps avant lever]]&gt;=Tableau1[[#This Row],[temps critère lever en fonction de l''heure de coucher]],0)</f>
        <v>0</v>
      </c>
    </row>
    <row r="469" spans="1:17" x14ac:dyDescent="0.35">
      <c r="A469">
        <v>2017</v>
      </c>
      <c r="B469">
        <v>9</v>
      </c>
      <c r="C469">
        <v>24</v>
      </c>
      <c r="D469">
        <v>22</v>
      </c>
      <c r="E469">
        <v>32</v>
      </c>
      <c r="F469" s="16" t="s">
        <v>77</v>
      </c>
      <c r="G469" s="10">
        <v>43002</v>
      </c>
      <c r="H469" s="11">
        <v>0.93939814814814815</v>
      </c>
      <c r="I469" s="10">
        <v>43002</v>
      </c>
      <c r="J469">
        <v>4.6399998664856001</v>
      </c>
      <c r="K469">
        <v>17.299999237060501</v>
      </c>
      <c r="L469" s="11">
        <v>0.74652777777777779</v>
      </c>
      <c r="M469" s="12">
        <f>MOD(Tableau1[[#This Row],[Temps]]-Tableau1[[#This Row],[Heure coucher]],1)</f>
        <v>0.19287037037037036</v>
      </c>
      <c r="N469" s="11">
        <v>0.24236111111111111</v>
      </c>
      <c r="O469" s="12">
        <f>1-Tableau1[[#This Row],[Temps]]+Tableau1[[#This Row],[Heure lever]]</f>
        <v>0.30296296296296299</v>
      </c>
      <c r="P46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0.39166666666666666</v>
      </c>
      <c r="Q469" s="11" t="b">
        <f>IFERROR(Tableau1[[#This Row],[temps avant lever]]&gt;=Tableau1[[#This Row],[temps critère lever en fonction de l''heure de coucher]],0)</f>
        <v>0</v>
      </c>
    </row>
    <row r="470" spans="1:17" x14ac:dyDescent="0.35">
      <c r="A470">
        <v>2017</v>
      </c>
      <c r="B470">
        <v>9</v>
      </c>
      <c r="C470">
        <v>24</v>
      </c>
      <c r="D470">
        <v>22</v>
      </c>
      <c r="E470">
        <v>32</v>
      </c>
      <c r="F470" s="16" t="s">
        <v>67</v>
      </c>
      <c r="G470" s="10">
        <v>43002</v>
      </c>
      <c r="H470" s="11">
        <v>0.93947916666666664</v>
      </c>
      <c r="I470" s="10">
        <v>43002</v>
      </c>
      <c r="J470">
        <v>4.6399998664856001</v>
      </c>
      <c r="K470">
        <v>17.299999237060501</v>
      </c>
      <c r="L470" s="11">
        <v>0.74652777777777779</v>
      </c>
      <c r="M470" s="12">
        <f>MOD(Tableau1[[#This Row],[Temps]]-Tableau1[[#This Row],[Heure coucher]],1)</f>
        <v>0.19295138888888885</v>
      </c>
      <c r="N470" s="11">
        <v>0.24236111111111111</v>
      </c>
      <c r="O470" s="12">
        <f>1-Tableau1[[#This Row],[Temps]]+Tableau1[[#This Row],[Heure lever]]</f>
        <v>0.3028819444444445</v>
      </c>
      <c r="P47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0.39166666666666666</v>
      </c>
      <c r="Q470" s="11" t="b">
        <f>IFERROR(Tableau1[[#This Row],[temps avant lever]]&gt;=Tableau1[[#This Row],[temps critère lever en fonction de l''heure de coucher]],0)</f>
        <v>0</v>
      </c>
    </row>
    <row r="471" spans="1:17" x14ac:dyDescent="0.35">
      <c r="A471">
        <v>2017</v>
      </c>
      <c r="B471">
        <v>9</v>
      </c>
      <c r="C471">
        <v>24</v>
      </c>
      <c r="D471">
        <v>22</v>
      </c>
      <c r="E471">
        <v>37</v>
      </c>
      <c r="F471" s="16" t="s">
        <v>41</v>
      </c>
      <c r="G471" s="10">
        <v>43002</v>
      </c>
      <c r="H471" s="11">
        <v>0.94263888888888892</v>
      </c>
      <c r="I471" s="10">
        <v>43002</v>
      </c>
      <c r="J471">
        <v>3.8099999427795401</v>
      </c>
      <c r="K471">
        <v>17.299999237060501</v>
      </c>
      <c r="L471" s="11">
        <v>0.74652777777777779</v>
      </c>
      <c r="M471" s="12">
        <f>MOD(Tableau1[[#This Row],[Temps]]-Tableau1[[#This Row],[Heure coucher]],1)</f>
        <v>0.19611111111111112</v>
      </c>
      <c r="N471" s="11">
        <v>0.24236111111111111</v>
      </c>
      <c r="O471" s="12">
        <f>1-Tableau1[[#This Row],[Temps]]+Tableau1[[#This Row],[Heure lever]]</f>
        <v>0.29972222222222222</v>
      </c>
      <c r="P47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0.39166666666666666</v>
      </c>
      <c r="Q471" s="11" t="b">
        <f>IFERROR(Tableau1[[#This Row],[temps avant lever]]&gt;=Tableau1[[#This Row],[temps critère lever en fonction de l''heure de coucher]],0)</f>
        <v>0</v>
      </c>
    </row>
    <row r="472" spans="1:17" x14ac:dyDescent="0.35">
      <c r="A472">
        <v>2017</v>
      </c>
      <c r="B472">
        <v>9</v>
      </c>
      <c r="C472">
        <v>25</v>
      </c>
      <c r="D472">
        <v>1</v>
      </c>
      <c r="E472">
        <v>3</v>
      </c>
      <c r="F472" s="16" t="s">
        <v>44</v>
      </c>
      <c r="G472" s="10">
        <v>43003</v>
      </c>
      <c r="H472" s="11">
        <v>4.4270833333333336E-2</v>
      </c>
      <c r="I472" s="10">
        <v>43002</v>
      </c>
      <c r="J472">
        <v>5.28999996185303</v>
      </c>
      <c r="K472">
        <v>16.139999389648398</v>
      </c>
      <c r="L472" s="11">
        <v>0.74652777777777779</v>
      </c>
      <c r="M472" s="12">
        <f>MOD(Tableau1[[#This Row],[Temps]]-Tableau1[[#This Row],[Heure coucher]],1)</f>
        <v>0.29774305555555558</v>
      </c>
      <c r="N472" s="11">
        <v>0.24236111111111111</v>
      </c>
      <c r="O472" s="12">
        <f>1-Tableau1[[#This Row],[Temps]]+Tableau1[[#This Row],[Heure lever]]</f>
        <v>1.1980902777777778</v>
      </c>
      <c r="P47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0.39166666666666666</v>
      </c>
      <c r="Q472" s="11" t="b">
        <f>IFERROR(Tableau1[[#This Row],[temps avant lever]]&gt;=Tableau1[[#This Row],[temps critère lever en fonction de l''heure de coucher]],0)</f>
        <v>1</v>
      </c>
    </row>
    <row r="473" spans="1:17" x14ac:dyDescent="0.35">
      <c r="A473">
        <v>2017</v>
      </c>
      <c r="B473">
        <v>9</v>
      </c>
      <c r="C473">
        <v>25</v>
      </c>
      <c r="D473">
        <v>20</v>
      </c>
      <c r="E473">
        <v>35</v>
      </c>
      <c r="F473" s="16" t="s">
        <v>65</v>
      </c>
      <c r="G473" s="10">
        <v>43003</v>
      </c>
      <c r="H473" s="11">
        <v>0.85806712962962972</v>
      </c>
      <c r="I473" s="10">
        <v>43003</v>
      </c>
      <c r="J473">
        <v>2.9000000953674299</v>
      </c>
      <c r="K473">
        <v>15.819999694824199</v>
      </c>
      <c r="L473" s="11">
        <v>0.74513888888888891</v>
      </c>
      <c r="M473" s="12">
        <f>MOD(Tableau1[[#This Row],[Temps]]-Tableau1[[#This Row],[Heure coucher]],1)</f>
        <v>0.11292824074074082</v>
      </c>
      <c r="N473" s="11">
        <v>0.24374999999999999</v>
      </c>
      <c r="O473" s="12">
        <f>1-Tableau1[[#This Row],[Temps]]+Tableau1[[#This Row],[Heure lever]]</f>
        <v>0.3856828703703703</v>
      </c>
      <c r="P47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73" s="11" t="b">
        <f>IFERROR(Tableau1[[#This Row],[temps avant lever]]&gt;=Tableau1[[#This Row],[temps critère lever en fonction de l''heure de coucher]],0)</f>
        <v>0</v>
      </c>
    </row>
    <row r="474" spans="1:17" x14ac:dyDescent="0.35">
      <c r="A474">
        <v>2017</v>
      </c>
      <c r="B474">
        <v>9</v>
      </c>
      <c r="C474">
        <v>25</v>
      </c>
      <c r="D474">
        <v>20</v>
      </c>
      <c r="E474">
        <v>36</v>
      </c>
      <c r="F474" s="16" t="s">
        <v>71</v>
      </c>
      <c r="G474" s="10">
        <v>43003</v>
      </c>
      <c r="H474" s="11">
        <v>0.85833333333333339</v>
      </c>
      <c r="I474" s="10">
        <v>43003</v>
      </c>
      <c r="J474">
        <v>2.9000000953674299</v>
      </c>
      <c r="K474">
        <v>15.819999694824199</v>
      </c>
      <c r="L474" s="11">
        <v>0.74513888888888891</v>
      </c>
      <c r="M474" s="12">
        <f>MOD(Tableau1[[#This Row],[Temps]]-Tableau1[[#This Row],[Heure coucher]],1)</f>
        <v>0.11319444444444449</v>
      </c>
      <c r="N474" s="11">
        <v>0.24374999999999999</v>
      </c>
      <c r="O474" s="12">
        <f>1-Tableau1[[#This Row],[Temps]]+Tableau1[[#This Row],[Heure lever]]</f>
        <v>0.38541666666666663</v>
      </c>
      <c r="P47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74" s="11" t="b">
        <f>IFERROR(Tableau1[[#This Row],[temps avant lever]]&gt;=Tableau1[[#This Row],[temps critère lever en fonction de l''heure de coucher]],0)</f>
        <v>0</v>
      </c>
    </row>
    <row r="475" spans="1:17" x14ac:dyDescent="0.35">
      <c r="A475">
        <v>2017</v>
      </c>
      <c r="B475">
        <v>9</v>
      </c>
      <c r="C475">
        <v>25</v>
      </c>
      <c r="D475">
        <v>21</v>
      </c>
      <c r="E475">
        <v>13</v>
      </c>
      <c r="F475" s="16" t="s">
        <v>59</v>
      </c>
      <c r="G475" s="10">
        <v>43003</v>
      </c>
      <c r="H475" s="11">
        <v>0.88414351851851858</v>
      </c>
      <c r="I475" s="10">
        <v>43003</v>
      </c>
      <c r="J475">
        <v>3.1900000572204599</v>
      </c>
      <c r="K475">
        <v>15.8599996566772</v>
      </c>
      <c r="L475" s="11">
        <v>0.74513888888888891</v>
      </c>
      <c r="M475" s="12">
        <f>MOD(Tableau1[[#This Row],[Temps]]-Tableau1[[#This Row],[Heure coucher]],1)</f>
        <v>0.13900462962962967</v>
      </c>
      <c r="N475" s="11">
        <v>0.24374999999999999</v>
      </c>
      <c r="O475" s="12">
        <f>1-Tableau1[[#This Row],[Temps]]+Tableau1[[#This Row],[Heure lever]]</f>
        <v>0.35960648148148144</v>
      </c>
      <c r="P47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75" s="11" t="b">
        <f>IFERROR(Tableau1[[#This Row],[temps avant lever]]&gt;=Tableau1[[#This Row],[temps critère lever en fonction de l''heure de coucher]],0)</f>
        <v>0</v>
      </c>
    </row>
    <row r="476" spans="1:17" x14ac:dyDescent="0.35">
      <c r="A476">
        <v>2017</v>
      </c>
      <c r="B476">
        <v>9</v>
      </c>
      <c r="C476">
        <v>25</v>
      </c>
      <c r="D476">
        <v>21</v>
      </c>
      <c r="E476">
        <v>13</v>
      </c>
      <c r="F476" s="16" t="s">
        <v>21</v>
      </c>
      <c r="G476" s="10">
        <v>43003</v>
      </c>
      <c r="H476" s="11">
        <v>0.88425925925925919</v>
      </c>
      <c r="I476" s="10">
        <v>43003</v>
      </c>
      <c r="J476">
        <v>3.1900000572204599</v>
      </c>
      <c r="K476">
        <v>15.8599996566772</v>
      </c>
      <c r="L476" s="11">
        <v>0.74513888888888891</v>
      </c>
      <c r="M476" s="12">
        <f>MOD(Tableau1[[#This Row],[Temps]]-Tableau1[[#This Row],[Heure coucher]],1)</f>
        <v>0.13912037037037028</v>
      </c>
      <c r="N476" s="11">
        <v>0.24374999999999999</v>
      </c>
      <c r="O476" s="12">
        <f>1-Tableau1[[#This Row],[Temps]]+Tableau1[[#This Row],[Heure lever]]</f>
        <v>0.35949074074074083</v>
      </c>
      <c r="P47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76" s="11" t="b">
        <f>IFERROR(Tableau1[[#This Row],[temps avant lever]]&gt;=Tableau1[[#This Row],[temps critère lever en fonction de l''heure de coucher]],0)</f>
        <v>0</v>
      </c>
    </row>
    <row r="477" spans="1:17" x14ac:dyDescent="0.35">
      <c r="A477">
        <v>2017</v>
      </c>
      <c r="B477">
        <v>9</v>
      </c>
      <c r="C477">
        <v>25</v>
      </c>
      <c r="D477">
        <v>21</v>
      </c>
      <c r="E477">
        <v>13</v>
      </c>
      <c r="F477" s="16" t="s">
        <v>80</v>
      </c>
      <c r="G477" s="10">
        <v>43003</v>
      </c>
      <c r="H477" s="11">
        <v>0.88434027777777768</v>
      </c>
      <c r="I477" s="10">
        <v>43003</v>
      </c>
      <c r="J477">
        <v>3.1900000572204599</v>
      </c>
      <c r="K477">
        <v>15.8599996566772</v>
      </c>
      <c r="L477" s="11">
        <v>0.74513888888888891</v>
      </c>
      <c r="M477" s="12">
        <f>MOD(Tableau1[[#This Row],[Temps]]-Tableau1[[#This Row],[Heure coucher]],1)</f>
        <v>0.13920138888888878</v>
      </c>
      <c r="N477" s="11">
        <v>0.24374999999999999</v>
      </c>
      <c r="O477" s="12">
        <f>1-Tableau1[[#This Row],[Temps]]+Tableau1[[#This Row],[Heure lever]]</f>
        <v>0.35940972222222234</v>
      </c>
      <c r="P47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77" s="11" t="b">
        <f>IFERROR(Tableau1[[#This Row],[temps avant lever]]&gt;=Tableau1[[#This Row],[temps critère lever en fonction de l''heure de coucher]],0)</f>
        <v>0</v>
      </c>
    </row>
    <row r="478" spans="1:17" x14ac:dyDescent="0.35">
      <c r="A478">
        <v>2017</v>
      </c>
      <c r="B478">
        <v>9</v>
      </c>
      <c r="C478">
        <v>25</v>
      </c>
      <c r="D478">
        <v>21</v>
      </c>
      <c r="E478">
        <v>13</v>
      </c>
      <c r="F478" s="16" t="s">
        <v>46</v>
      </c>
      <c r="G478" s="10">
        <v>43003</v>
      </c>
      <c r="H478" s="11">
        <v>0.8844212962962964</v>
      </c>
      <c r="I478" s="10">
        <v>43003</v>
      </c>
      <c r="J478">
        <v>3.1900000572204599</v>
      </c>
      <c r="K478">
        <v>15.8599996566772</v>
      </c>
      <c r="L478" s="11">
        <v>0.74513888888888891</v>
      </c>
      <c r="M478" s="12">
        <f>MOD(Tableau1[[#This Row],[Temps]]-Tableau1[[#This Row],[Heure coucher]],1)</f>
        <v>0.13928240740740749</v>
      </c>
      <c r="N478" s="11">
        <v>0.24374999999999999</v>
      </c>
      <c r="O478" s="12">
        <f>1-Tableau1[[#This Row],[Temps]]+Tableau1[[#This Row],[Heure lever]]</f>
        <v>0.35932870370370362</v>
      </c>
      <c r="P47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78" s="11" t="b">
        <f>IFERROR(Tableau1[[#This Row],[temps avant lever]]&gt;=Tableau1[[#This Row],[temps critère lever en fonction de l''heure de coucher]],0)</f>
        <v>0</v>
      </c>
    </row>
    <row r="479" spans="1:17" x14ac:dyDescent="0.35">
      <c r="A479">
        <v>2017</v>
      </c>
      <c r="B479">
        <v>9</v>
      </c>
      <c r="C479">
        <v>25</v>
      </c>
      <c r="D479">
        <v>21</v>
      </c>
      <c r="E479">
        <v>22</v>
      </c>
      <c r="F479" s="16" t="s">
        <v>52</v>
      </c>
      <c r="G479" s="10">
        <v>43003</v>
      </c>
      <c r="H479" s="11">
        <v>0.89048611111111109</v>
      </c>
      <c r="I479" s="10">
        <v>43003</v>
      </c>
      <c r="J479">
        <v>3.3599998950958301</v>
      </c>
      <c r="K479">
        <v>15.8599996566772</v>
      </c>
      <c r="L479" s="11">
        <v>0.74513888888888891</v>
      </c>
      <c r="M479" s="12">
        <f>MOD(Tableau1[[#This Row],[Temps]]-Tableau1[[#This Row],[Heure coucher]],1)</f>
        <v>0.14534722222222218</v>
      </c>
      <c r="N479" s="11">
        <v>0.24374999999999999</v>
      </c>
      <c r="O479" s="12">
        <f>1-Tableau1[[#This Row],[Temps]]+Tableau1[[#This Row],[Heure lever]]</f>
        <v>0.35326388888888893</v>
      </c>
      <c r="P47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79" s="11" t="b">
        <f>IFERROR(Tableau1[[#This Row],[temps avant lever]]&gt;=Tableau1[[#This Row],[temps critère lever en fonction de l''heure de coucher]],0)</f>
        <v>0</v>
      </c>
    </row>
    <row r="480" spans="1:17" x14ac:dyDescent="0.35">
      <c r="A480">
        <v>2017</v>
      </c>
      <c r="B480">
        <v>9</v>
      </c>
      <c r="C480">
        <v>25</v>
      </c>
      <c r="D480">
        <v>21</v>
      </c>
      <c r="E480">
        <v>39</v>
      </c>
      <c r="F480" s="16" t="s">
        <v>66</v>
      </c>
      <c r="G480" s="10">
        <v>43003</v>
      </c>
      <c r="H480" s="11">
        <v>0.90228009259259256</v>
      </c>
      <c r="I480" s="10">
        <v>43003</v>
      </c>
      <c r="J480">
        <v>2.8599998950958301</v>
      </c>
      <c r="K480">
        <v>15.8599996566772</v>
      </c>
      <c r="L480" s="11">
        <v>0.74513888888888891</v>
      </c>
      <c r="M480" s="12">
        <f>MOD(Tableau1[[#This Row],[Temps]]-Tableau1[[#This Row],[Heure coucher]],1)</f>
        <v>0.15714120370370366</v>
      </c>
      <c r="N480" s="11">
        <v>0.24374999999999999</v>
      </c>
      <c r="O480" s="12">
        <f>1-Tableau1[[#This Row],[Temps]]+Tableau1[[#This Row],[Heure lever]]</f>
        <v>0.34146990740740746</v>
      </c>
      <c r="P48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80" s="11" t="b">
        <f>IFERROR(Tableau1[[#This Row],[temps avant lever]]&gt;=Tableau1[[#This Row],[temps critère lever en fonction de l''heure de coucher]],0)</f>
        <v>0</v>
      </c>
    </row>
    <row r="481" spans="1:17" x14ac:dyDescent="0.35">
      <c r="A481">
        <v>2017</v>
      </c>
      <c r="B481">
        <v>9</v>
      </c>
      <c r="C481">
        <v>25</v>
      </c>
      <c r="D481">
        <v>21</v>
      </c>
      <c r="E481">
        <v>39</v>
      </c>
      <c r="F481" s="16" t="s">
        <v>25</v>
      </c>
      <c r="G481" s="10">
        <v>43003</v>
      </c>
      <c r="H481" s="11">
        <v>0.90243055555555562</v>
      </c>
      <c r="I481" s="10">
        <v>43003</v>
      </c>
      <c r="J481">
        <v>2.8599998950958301</v>
      </c>
      <c r="K481">
        <v>15.8599996566772</v>
      </c>
      <c r="L481" s="11">
        <v>0.74513888888888891</v>
      </c>
      <c r="M481" s="12">
        <f>MOD(Tableau1[[#This Row],[Temps]]-Tableau1[[#This Row],[Heure coucher]],1)</f>
        <v>0.15729166666666672</v>
      </c>
      <c r="N481" s="11">
        <v>0.24374999999999999</v>
      </c>
      <c r="O481" s="12">
        <f>1-Tableau1[[#This Row],[Temps]]+Tableau1[[#This Row],[Heure lever]]</f>
        <v>0.3413194444444444</v>
      </c>
      <c r="P48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81" s="11" t="b">
        <f>IFERROR(Tableau1[[#This Row],[temps avant lever]]&gt;=Tableau1[[#This Row],[temps critère lever en fonction de l''heure de coucher]],0)</f>
        <v>0</v>
      </c>
    </row>
    <row r="482" spans="1:17" x14ac:dyDescent="0.35">
      <c r="A482">
        <v>2017</v>
      </c>
      <c r="B482">
        <v>9</v>
      </c>
      <c r="C482">
        <v>25</v>
      </c>
      <c r="D482">
        <v>21</v>
      </c>
      <c r="E482">
        <v>39</v>
      </c>
      <c r="F482" s="16" t="s">
        <v>55</v>
      </c>
      <c r="G482" s="10">
        <v>43003</v>
      </c>
      <c r="H482" s="11">
        <v>0.90248842592592593</v>
      </c>
      <c r="I482" s="10">
        <v>43003</v>
      </c>
      <c r="J482">
        <v>2.8599998950958301</v>
      </c>
      <c r="K482">
        <v>15.8599996566772</v>
      </c>
      <c r="L482" s="11">
        <v>0.74513888888888891</v>
      </c>
      <c r="M482" s="12">
        <f>MOD(Tableau1[[#This Row],[Temps]]-Tableau1[[#This Row],[Heure coucher]],1)</f>
        <v>0.15734953703703702</v>
      </c>
      <c r="N482" s="11">
        <v>0.24374999999999999</v>
      </c>
      <c r="O482" s="12">
        <f>1-Tableau1[[#This Row],[Temps]]+Tableau1[[#This Row],[Heure lever]]</f>
        <v>0.34126157407407409</v>
      </c>
      <c r="P48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82" s="11" t="b">
        <f>IFERROR(Tableau1[[#This Row],[temps avant lever]]&gt;=Tableau1[[#This Row],[temps critère lever en fonction de l''heure de coucher]],0)</f>
        <v>0</v>
      </c>
    </row>
    <row r="483" spans="1:17" x14ac:dyDescent="0.35">
      <c r="A483">
        <v>2017</v>
      </c>
      <c r="B483">
        <v>9</v>
      </c>
      <c r="C483">
        <v>25</v>
      </c>
      <c r="D483">
        <v>21</v>
      </c>
      <c r="E483">
        <v>40</v>
      </c>
      <c r="F483" s="16" t="s">
        <v>31</v>
      </c>
      <c r="G483" s="10">
        <v>43003</v>
      </c>
      <c r="H483" s="11">
        <v>0.9029166666666667</v>
      </c>
      <c r="I483" s="10">
        <v>43003</v>
      </c>
      <c r="J483">
        <v>2.8599998950958301</v>
      </c>
      <c r="K483">
        <v>15.8599996566772</v>
      </c>
      <c r="L483" s="11">
        <v>0.74513888888888891</v>
      </c>
      <c r="M483" s="12">
        <f>MOD(Tableau1[[#This Row],[Temps]]-Tableau1[[#This Row],[Heure coucher]],1)</f>
        <v>0.15777777777777779</v>
      </c>
      <c r="N483" s="11">
        <v>0.24374999999999999</v>
      </c>
      <c r="O483" s="12">
        <f>1-Tableau1[[#This Row],[Temps]]+Tableau1[[#This Row],[Heure lever]]</f>
        <v>0.34083333333333332</v>
      </c>
      <c r="P48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83" s="11" t="b">
        <f>IFERROR(Tableau1[[#This Row],[temps avant lever]]&gt;=Tableau1[[#This Row],[temps critère lever en fonction de l''heure de coucher]],0)</f>
        <v>0</v>
      </c>
    </row>
    <row r="484" spans="1:17" x14ac:dyDescent="0.35">
      <c r="A484">
        <v>2017</v>
      </c>
      <c r="B484">
        <v>9</v>
      </c>
      <c r="C484">
        <v>25</v>
      </c>
      <c r="D484">
        <v>21</v>
      </c>
      <c r="E484">
        <v>40</v>
      </c>
      <c r="F484" s="16" t="s">
        <v>72</v>
      </c>
      <c r="G484" s="10">
        <v>43003</v>
      </c>
      <c r="H484" s="11">
        <v>0.9032175925925926</v>
      </c>
      <c r="I484" s="10">
        <v>43003</v>
      </c>
      <c r="J484">
        <v>2.8599998950958301</v>
      </c>
      <c r="K484">
        <v>15.8599996566772</v>
      </c>
      <c r="L484" s="11">
        <v>0.74513888888888891</v>
      </c>
      <c r="M484" s="12">
        <f>MOD(Tableau1[[#This Row],[Temps]]-Tableau1[[#This Row],[Heure coucher]],1)</f>
        <v>0.15807870370370369</v>
      </c>
      <c r="N484" s="11">
        <v>0.24374999999999999</v>
      </c>
      <c r="O484" s="12">
        <f>1-Tableau1[[#This Row],[Temps]]+Tableau1[[#This Row],[Heure lever]]</f>
        <v>0.34053240740740742</v>
      </c>
      <c r="P48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84" s="11" t="b">
        <f>IFERROR(Tableau1[[#This Row],[temps avant lever]]&gt;=Tableau1[[#This Row],[temps critère lever en fonction de l''heure de coucher]],0)</f>
        <v>0</v>
      </c>
    </row>
    <row r="485" spans="1:17" x14ac:dyDescent="0.35">
      <c r="A485">
        <v>2017</v>
      </c>
      <c r="B485">
        <v>9</v>
      </c>
      <c r="C485">
        <v>25</v>
      </c>
      <c r="D485">
        <v>21</v>
      </c>
      <c r="E485">
        <v>42</v>
      </c>
      <c r="F485" s="16" t="s">
        <v>22</v>
      </c>
      <c r="G485" s="10">
        <v>43003</v>
      </c>
      <c r="H485" s="11">
        <v>0.90438657407407408</v>
      </c>
      <c r="I485" s="10">
        <v>43003</v>
      </c>
      <c r="J485">
        <v>2.8599998950958301</v>
      </c>
      <c r="K485">
        <v>15.8599996566772</v>
      </c>
      <c r="L485" s="11">
        <v>0.74513888888888891</v>
      </c>
      <c r="M485" s="12">
        <f>MOD(Tableau1[[#This Row],[Temps]]-Tableau1[[#This Row],[Heure coucher]],1)</f>
        <v>0.15924768518518517</v>
      </c>
      <c r="N485" s="11">
        <v>0.24374999999999999</v>
      </c>
      <c r="O485" s="12">
        <f>1-Tableau1[[#This Row],[Temps]]+Tableau1[[#This Row],[Heure lever]]</f>
        <v>0.33936342592592594</v>
      </c>
      <c r="P48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85" s="11" t="b">
        <f>IFERROR(Tableau1[[#This Row],[temps avant lever]]&gt;=Tableau1[[#This Row],[temps critère lever en fonction de l''heure de coucher]],0)</f>
        <v>0</v>
      </c>
    </row>
    <row r="486" spans="1:17" x14ac:dyDescent="0.35">
      <c r="A486">
        <v>2017</v>
      </c>
      <c r="B486">
        <v>9</v>
      </c>
      <c r="C486">
        <v>25</v>
      </c>
      <c r="D486">
        <v>21</v>
      </c>
      <c r="E486">
        <v>55</v>
      </c>
      <c r="F486" s="16" t="s">
        <v>58</v>
      </c>
      <c r="G486" s="10">
        <v>43003</v>
      </c>
      <c r="H486" s="11">
        <v>0.91321759259259261</v>
      </c>
      <c r="I486" s="10">
        <v>43003</v>
      </c>
      <c r="J486">
        <v>3.1300001144409202</v>
      </c>
      <c r="K486">
        <v>15.8900003433228</v>
      </c>
      <c r="L486" s="11">
        <v>0.74513888888888891</v>
      </c>
      <c r="M486" s="12">
        <f>MOD(Tableau1[[#This Row],[Temps]]-Tableau1[[#This Row],[Heure coucher]],1)</f>
        <v>0.1680787037037037</v>
      </c>
      <c r="N486" s="11">
        <v>0.24374999999999999</v>
      </c>
      <c r="O486" s="12">
        <f>1-Tableau1[[#This Row],[Temps]]+Tableau1[[#This Row],[Heure lever]]</f>
        <v>0.33053240740740741</v>
      </c>
      <c r="P48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86" s="11" t="b">
        <f>IFERROR(Tableau1[[#This Row],[temps avant lever]]&gt;=Tableau1[[#This Row],[temps critère lever en fonction de l''heure de coucher]],0)</f>
        <v>0</v>
      </c>
    </row>
    <row r="487" spans="1:17" x14ac:dyDescent="0.35">
      <c r="A487">
        <v>2017</v>
      </c>
      <c r="B487">
        <v>9</v>
      </c>
      <c r="C487">
        <v>25</v>
      </c>
      <c r="D487">
        <v>22</v>
      </c>
      <c r="E487">
        <v>9</v>
      </c>
      <c r="F487" s="16" t="s">
        <v>76</v>
      </c>
      <c r="G487" s="10">
        <v>43003</v>
      </c>
      <c r="H487" s="11">
        <v>0.9231597222222222</v>
      </c>
      <c r="I487" s="10">
        <v>43003</v>
      </c>
      <c r="J487">
        <v>3.4200000762939502</v>
      </c>
      <c r="K487">
        <v>15.930000305175801</v>
      </c>
      <c r="L487" s="11">
        <v>0.74513888888888891</v>
      </c>
      <c r="M487" s="12">
        <f>MOD(Tableau1[[#This Row],[Temps]]-Tableau1[[#This Row],[Heure coucher]],1)</f>
        <v>0.17802083333333329</v>
      </c>
      <c r="N487" s="11">
        <v>0.24374999999999999</v>
      </c>
      <c r="O487" s="12">
        <f>1-Tableau1[[#This Row],[Temps]]+Tableau1[[#This Row],[Heure lever]]</f>
        <v>0.32059027777777782</v>
      </c>
      <c r="P48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87" s="11" t="b">
        <f>IFERROR(Tableau1[[#This Row],[temps avant lever]]&gt;=Tableau1[[#This Row],[temps critère lever en fonction de l''heure de coucher]],0)</f>
        <v>0</v>
      </c>
    </row>
    <row r="488" spans="1:17" x14ac:dyDescent="0.35">
      <c r="A488">
        <v>2017</v>
      </c>
      <c r="B488">
        <v>9</v>
      </c>
      <c r="C488">
        <v>25</v>
      </c>
      <c r="D488">
        <v>22</v>
      </c>
      <c r="E488">
        <v>9</v>
      </c>
      <c r="F488" s="16" t="s">
        <v>43</v>
      </c>
      <c r="G488" s="10">
        <v>43003</v>
      </c>
      <c r="H488" s="11">
        <v>0.9232407407407407</v>
      </c>
      <c r="I488" s="10">
        <v>43003</v>
      </c>
      <c r="J488">
        <v>3.4200000762939502</v>
      </c>
      <c r="K488">
        <v>15.930000305175801</v>
      </c>
      <c r="L488" s="11">
        <v>0.74513888888888891</v>
      </c>
      <c r="M488" s="12">
        <f>MOD(Tableau1[[#This Row],[Temps]]-Tableau1[[#This Row],[Heure coucher]],1)</f>
        <v>0.17810185185185179</v>
      </c>
      <c r="N488" s="11">
        <v>0.24374999999999999</v>
      </c>
      <c r="O488" s="12">
        <f>1-Tableau1[[#This Row],[Temps]]+Tableau1[[#This Row],[Heure lever]]</f>
        <v>0.32050925925925933</v>
      </c>
      <c r="P48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88" s="11" t="b">
        <f>IFERROR(Tableau1[[#This Row],[temps avant lever]]&gt;=Tableau1[[#This Row],[temps critère lever en fonction de l''heure de coucher]],0)</f>
        <v>0</v>
      </c>
    </row>
    <row r="489" spans="1:17" x14ac:dyDescent="0.35">
      <c r="A489">
        <v>2017</v>
      </c>
      <c r="B489">
        <v>9</v>
      </c>
      <c r="C489">
        <v>25</v>
      </c>
      <c r="D489">
        <v>22</v>
      </c>
      <c r="E489">
        <v>23</v>
      </c>
      <c r="F489" s="16" t="s">
        <v>24</v>
      </c>
      <c r="G489" s="10">
        <v>43003</v>
      </c>
      <c r="H489" s="11">
        <v>0.93317129629629625</v>
      </c>
      <c r="I489" s="10">
        <v>43003</v>
      </c>
      <c r="J489">
        <v>3.4800000190734899</v>
      </c>
      <c r="K489">
        <v>16.0100002288818</v>
      </c>
      <c r="L489" s="11">
        <v>0.74513888888888891</v>
      </c>
      <c r="M489" s="12">
        <f>MOD(Tableau1[[#This Row],[Temps]]-Tableau1[[#This Row],[Heure coucher]],1)</f>
        <v>0.18803240740740734</v>
      </c>
      <c r="N489" s="11">
        <v>0.24374999999999999</v>
      </c>
      <c r="O489" s="12">
        <f>1-Tableau1[[#This Row],[Temps]]+Tableau1[[#This Row],[Heure lever]]</f>
        <v>0.31057870370370377</v>
      </c>
      <c r="P48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89" s="11" t="b">
        <f>IFERROR(Tableau1[[#This Row],[temps avant lever]]&gt;=Tableau1[[#This Row],[temps critère lever en fonction de l''heure de coucher]],0)</f>
        <v>0</v>
      </c>
    </row>
    <row r="490" spans="1:17" x14ac:dyDescent="0.35">
      <c r="A490">
        <v>2017</v>
      </c>
      <c r="B490">
        <v>9</v>
      </c>
      <c r="C490">
        <v>25</v>
      </c>
      <c r="D490">
        <v>22</v>
      </c>
      <c r="E490">
        <v>27</v>
      </c>
      <c r="F490" s="16" t="s">
        <v>75</v>
      </c>
      <c r="G490" s="10">
        <v>43003</v>
      </c>
      <c r="H490" s="11">
        <v>0.93608796296296293</v>
      </c>
      <c r="I490" s="10">
        <v>43003</v>
      </c>
      <c r="J490">
        <v>2.5999999046325701</v>
      </c>
      <c r="K490">
        <v>16.0100002288818</v>
      </c>
      <c r="L490" s="11">
        <v>0.74513888888888891</v>
      </c>
      <c r="M490" s="12">
        <f>MOD(Tableau1[[#This Row],[Temps]]-Tableau1[[#This Row],[Heure coucher]],1)</f>
        <v>0.19094907407407402</v>
      </c>
      <c r="N490" s="11">
        <v>0.24374999999999999</v>
      </c>
      <c r="O490" s="12">
        <f>1-Tableau1[[#This Row],[Temps]]+Tableau1[[#This Row],[Heure lever]]</f>
        <v>0.30766203703703709</v>
      </c>
      <c r="P49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90" s="11" t="b">
        <f>IFERROR(Tableau1[[#This Row],[temps avant lever]]&gt;=Tableau1[[#This Row],[temps critère lever en fonction de l''heure de coucher]],0)</f>
        <v>0</v>
      </c>
    </row>
    <row r="491" spans="1:17" x14ac:dyDescent="0.35">
      <c r="A491">
        <v>2017</v>
      </c>
      <c r="B491">
        <v>9</v>
      </c>
      <c r="C491">
        <v>25</v>
      </c>
      <c r="D491">
        <v>22</v>
      </c>
      <c r="E491">
        <v>28</v>
      </c>
      <c r="F491" s="16" t="s">
        <v>27</v>
      </c>
      <c r="G491" s="10">
        <v>43003</v>
      </c>
      <c r="H491" s="11">
        <v>0.93636574074074075</v>
      </c>
      <c r="I491" s="10">
        <v>43003</v>
      </c>
      <c r="J491">
        <v>2.5999999046325701</v>
      </c>
      <c r="K491">
        <v>16.0100002288818</v>
      </c>
      <c r="L491" s="11">
        <v>0.74513888888888891</v>
      </c>
      <c r="M491" s="12">
        <f>MOD(Tableau1[[#This Row],[Temps]]-Tableau1[[#This Row],[Heure coucher]],1)</f>
        <v>0.19122685185185184</v>
      </c>
      <c r="N491" s="11">
        <v>0.24374999999999999</v>
      </c>
      <c r="O491" s="12">
        <f>1-Tableau1[[#This Row],[Temps]]+Tableau1[[#This Row],[Heure lever]]</f>
        <v>0.30738425925925927</v>
      </c>
      <c r="P49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91" s="11" t="b">
        <f>IFERROR(Tableau1[[#This Row],[temps avant lever]]&gt;=Tableau1[[#This Row],[temps critère lever en fonction de l''heure de coucher]],0)</f>
        <v>0</v>
      </c>
    </row>
    <row r="492" spans="1:17" x14ac:dyDescent="0.35">
      <c r="A492">
        <v>2017</v>
      </c>
      <c r="B492">
        <v>9</v>
      </c>
      <c r="C492">
        <v>25</v>
      </c>
      <c r="D492">
        <v>22</v>
      </c>
      <c r="E492">
        <v>28</v>
      </c>
      <c r="F492" s="16" t="s">
        <v>34</v>
      </c>
      <c r="G492" s="10">
        <v>43003</v>
      </c>
      <c r="H492" s="11">
        <v>0.93675925925925929</v>
      </c>
      <c r="I492" s="10">
        <v>43003</v>
      </c>
      <c r="J492">
        <v>2.5999999046325701</v>
      </c>
      <c r="K492">
        <v>16.0100002288818</v>
      </c>
      <c r="L492" s="11">
        <v>0.74513888888888891</v>
      </c>
      <c r="M492" s="12">
        <f>MOD(Tableau1[[#This Row],[Temps]]-Tableau1[[#This Row],[Heure coucher]],1)</f>
        <v>0.19162037037037039</v>
      </c>
      <c r="N492" s="11">
        <v>0.24374999999999999</v>
      </c>
      <c r="O492" s="12">
        <f>1-Tableau1[[#This Row],[Temps]]+Tableau1[[#This Row],[Heure lever]]</f>
        <v>0.30699074074074073</v>
      </c>
      <c r="P49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92" s="11" t="b">
        <f>IFERROR(Tableau1[[#This Row],[temps avant lever]]&gt;=Tableau1[[#This Row],[temps critère lever en fonction de l''heure de coucher]],0)</f>
        <v>0</v>
      </c>
    </row>
    <row r="493" spans="1:17" x14ac:dyDescent="0.35">
      <c r="A493">
        <v>2017</v>
      </c>
      <c r="B493">
        <v>9</v>
      </c>
      <c r="C493">
        <v>25</v>
      </c>
      <c r="D493">
        <v>22</v>
      </c>
      <c r="E493">
        <v>29</v>
      </c>
      <c r="F493" s="16" t="s">
        <v>73</v>
      </c>
      <c r="G493" s="10">
        <v>43003</v>
      </c>
      <c r="H493" s="11">
        <v>0.93717592592592591</v>
      </c>
      <c r="I493" s="10">
        <v>43003</v>
      </c>
      <c r="J493">
        <v>2.5999999046325701</v>
      </c>
      <c r="K493">
        <v>16.0100002288818</v>
      </c>
      <c r="L493" s="11">
        <v>0.74513888888888891</v>
      </c>
      <c r="M493" s="12">
        <f>MOD(Tableau1[[#This Row],[Temps]]-Tableau1[[#This Row],[Heure coucher]],1)</f>
        <v>0.19203703703703701</v>
      </c>
      <c r="N493" s="11">
        <v>0.24374999999999999</v>
      </c>
      <c r="O493" s="12">
        <f>1-Tableau1[[#This Row],[Temps]]+Tableau1[[#This Row],[Heure lever]]</f>
        <v>0.30657407407407411</v>
      </c>
      <c r="P49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93" s="11" t="b">
        <f>IFERROR(Tableau1[[#This Row],[temps avant lever]]&gt;=Tableau1[[#This Row],[temps critère lever en fonction de l''heure de coucher]],0)</f>
        <v>0</v>
      </c>
    </row>
    <row r="494" spans="1:17" x14ac:dyDescent="0.35">
      <c r="A494">
        <v>2017</v>
      </c>
      <c r="B494">
        <v>9</v>
      </c>
      <c r="C494">
        <v>25</v>
      </c>
      <c r="D494">
        <v>22</v>
      </c>
      <c r="E494">
        <v>29</v>
      </c>
      <c r="F494" s="16" t="s">
        <v>70</v>
      </c>
      <c r="G494" s="10">
        <v>43003</v>
      </c>
      <c r="H494" s="11">
        <v>0.93725694444444441</v>
      </c>
      <c r="I494" s="10">
        <v>43003</v>
      </c>
      <c r="J494">
        <v>2.5999999046325701</v>
      </c>
      <c r="K494">
        <v>16.0100002288818</v>
      </c>
      <c r="L494" s="11">
        <v>0.74513888888888891</v>
      </c>
      <c r="M494" s="12">
        <f>MOD(Tableau1[[#This Row],[Temps]]-Tableau1[[#This Row],[Heure coucher]],1)</f>
        <v>0.1921180555555555</v>
      </c>
      <c r="N494" s="11">
        <v>0.24374999999999999</v>
      </c>
      <c r="O494" s="12">
        <f>1-Tableau1[[#This Row],[Temps]]+Tableau1[[#This Row],[Heure lever]]</f>
        <v>0.30649305555555562</v>
      </c>
      <c r="P49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94" s="11" t="b">
        <f>IFERROR(Tableau1[[#This Row],[temps avant lever]]&gt;=Tableau1[[#This Row],[temps critère lever en fonction de l''heure de coucher]],0)</f>
        <v>0</v>
      </c>
    </row>
    <row r="495" spans="1:17" x14ac:dyDescent="0.35">
      <c r="A495">
        <v>2017</v>
      </c>
      <c r="B495">
        <v>9</v>
      </c>
      <c r="C495">
        <v>25</v>
      </c>
      <c r="D495">
        <v>22</v>
      </c>
      <c r="E495">
        <v>29</v>
      </c>
      <c r="F495" s="16" t="s">
        <v>63</v>
      </c>
      <c r="G495" s="10">
        <v>43003</v>
      </c>
      <c r="H495" s="11">
        <v>0.93748842592592585</v>
      </c>
      <c r="I495" s="10">
        <v>43003</v>
      </c>
      <c r="J495">
        <v>2.5999999046325701</v>
      </c>
      <c r="K495">
        <v>16.0100002288818</v>
      </c>
      <c r="L495" s="11">
        <v>0.74513888888888891</v>
      </c>
      <c r="M495" s="12">
        <f>MOD(Tableau1[[#This Row],[Temps]]-Tableau1[[#This Row],[Heure coucher]],1)</f>
        <v>0.19234953703703694</v>
      </c>
      <c r="N495" s="11">
        <v>0.24374999999999999</v>
      </c>
      <c r="O495" s="12">
        <f>1-Tableau1[[#This Row],[Temps]]+Tableau1[[#This Row],[Heure lever]]</f>
        <v>0.30626157407407417</v>
      </c>
      <c r="P49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95" s="11" t="b">
        <f>IFERROR(Tableau1[[#This Row],[temps avant lever]]&gt;=Tableau1[[#This Row],[temps critère lever en fonction de l''heure de coucher]],0)</f>
        <v>0</v>
      </c>
    </row>
    <row r="496" spans="1:17" x14ac:dyDescent="0.35">
      <c r="A496">
        <v>2017</v>
      </c>
      <c r="B496">
        <v>9</v>
      </c>
      <c r="C496">
        <v>25</v>
      </c>
      <c r="D496">
        <v>22</v>
      </c>
      <c r="E496">
        <v>32</v>
      </c>
      <c r="F496" s="16" t="s">
        <v>55</v>
      </c>
      <c r="G496" s="10">
        <v>43003</v>
      </c>
      <c r="H496" s="11">
        <v>0.93929398148148147</v>
      </c>
      <c r="I496" s="10">
        <v>43003</v>
      </c>
      <c r="J496">
        <v>2.5999999046325701</v>
      </c>
      <c r="K496">
        <v>16.0100002288818</v>
      </c>
      <c r="L496" s="11">
        <v>0.74513888888888891</v>
      </c>
      <c r="M496" s="12">
        <f>MOD(Tableau1[[#This Row],[Temps]]-Tableau1[[#This Row],[Heure coucher]],1)</f>
        <v>0.19415509259259256</v>
      </c>
      <c r="N496" s="11">
        <v>0.24374999999999999</v>
      </c>
      <c r="O496" s="12">
        <f>1-Tableau1[[#This Row],[Temps]]+Tableau1[[#This Row],[Heure lever]]</f>
        <v>0.30445601851851856</v>
      </c>
      <c r="P49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96" s="11" t="b">
        <f>IFERROR(Tableau1[[#This Row],[temps avant lever]]&gt;=Tableau1[[#This Row],[temps critère lever en fonction de l''heure de coucher]],0)</f>
        <v>0</v>
      </c>
    </row>
    <row r="497" spans="1:17" x14ac:dyDescent="0.35">
      <c r="A497">
        <v>2017</v>
      </c>
      <c r="B497">
        <v>9</v>
      </c>
      <c r="C497">
        <v>25</v>
      </c>
      <c r="D497">
        <v>22</v>
      </c>
      <c r="E497">
        <v>33</v>
      </c>
      <c r="F497" s="16" t="s">
        <v>55</v>
      </c>
      <c r="G497" s="10">
        <v>43003</v>
      </c>
      <c r="H497" s="11">
        <v>0.93998842592592602</v>
      </c>
      <c r="I497" s="10">
        <v>43003</v>
      </c>
      <c r="J497">
        <v>2.5999999046325701</v>
      </c>
      <c r="K497">
        <v>16.0100002288818</v>
      </c>
      <c r="L497" s="11">
        <v>0.74513888888888891</v>
      </c>
      <c r="M497" s="12">
        <f>MOD(Tableau1[[#This Row],[Temps]]-Tableau1[[#This Row],[Heure coucher]],1)</f>
        <v>0.19484953703703711</v>
      </c>
      <c r="N497" s="11">
        <v>0.24374999999999999</v>
      </c>
      <c r="O497" s="12">
        <f>1-Tableau1[[#This Row],[Temps]]+Tableau1[[#This Row],[Heure lever]]</f>
        <v>0.303761574074074</v>
      </c>
      <c r="P49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97" s="11" t="b">
        <f>IFERROR(Tableau1[[#This Row],[temps avant lever]]&gt;=Tableau1[[#This Row],[temps critère lever en fonction de l''heure de coucher]],0)</f>
        <v>0</v>
      </c>
    </row>
    <row r="498" spans="1:17" x14ac:dyDescent="0.35">
      <c r="A498">
        <v>2017</v>
      </c>
      <c r="B498">
        <v>9</v>
      </c>
      <c r="C498">
        <v>25</v>
      </c>
      <c r="D498">
        <v>22</v>
      </c>
      <c r="E498">
        <v>39</v>
      </c>
      <c r="F498" s="16" t="s">
        <v>49</v>
      </c>
      <c r="G498" s="10">
        <v>43003</v>
      </c>
      <c r="H498" s="11">
        <v>0.94393518518518515</v>
      </c>
      <c r="I498" s="10">
        <v>43003</v>
      </c>
      <c r="J498">
        <v>1.4099999666214</v>
      </c>
      <c r="K498">
        <v>15.960000038146999</v>
      </c>
      <c r="L498" s="11">
        <v>0.74513888888888891</v>
      </c>
      <c r="M498" s="12">
        <f>MOD(Tableau1[[#This Row],[Temps]]-Tableau1[[#This Row],[Heure coucher]],1)</f>
        <v>0.19879629629629625</v>
      </c>
      <c r="N498" s="11">
        <v>0.24374999999999999</v>
      </c>
      <c r="O498" s="12">
        <f>1-Tableau1[[#This Row],[Temps]]+Tableau1[[#This Row],[Heure lever]]</f>
        <v>0.29981481481481487</v>
      </c>
      <c r="P49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98" s="11" t="b">
        <f>IFERROR(Tableau1[[#This Row],[temps avant lever]]&gt;=Tableau1[[#This Row],[temps critère lever en fonction de l''heure de coucher]],0)</f>
        <v>0</v>
      </c>
    </row>
    <row r="499" spans="1:17" x14ac:dyDescent="0.35">
      <c r="A499">
        <v>2017</v>
      </c>
      <c r="B499">
        <v>9</v>
      </c>
      <c r="C499">
        <v>25</v>
      </c>
      <c r="D499">
        <v>23</v>
      </c>
      <c r="E499">
        <v>7</v>
      </c>
      <c r="F499" s="16" t="s">
        <v>40</v>
      </c>
      <c r="G499" s="10">
        <v>43003</v>
      </c>
      <c r="H499" s="11">
        <v>0.96385416666666668</v>
      </c>
      <c r="I499" s="10">
        <v>43003</v>
      </c>
      <c r="J499">
        <v>2.6800000667571999</v>
      </c>
      <c r="K499">
        <v>15.819999694824199</v>
      </c>
      <c r="L499" s="11">
        <v>0.74513888888888891</v>
      </c>
      <c r="M499" s="12">
        <f>MOD(Tableau1[[#This Row],[Temps]]-Tableau1[[#This Row],[Heure coucher]],1)</f>
        <v>0.21871527777777777</v>
      </c>
      <c r="N499" s="11">
        <v>0.24374999999999999</v>
      </c>
      <c r="O499" s="12">
        <f>1-Tableau1[[#This Row],[Temps]]+Tableau1[[#This Row],[Heure lever]]</f>
        <v>0.27989583333333334</v>
      </c>
      <c r="P49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499" s="11" t="b">
        <f>IFERROR(Tableau1[[#This Row],[temps avant lever]]&gt;=Tableau1[[#This Row],[temps critère lever en fonction de l''heure de coucher]],0)</f>
        <v>0</v>
      </c>
    </row>
    <row r="500" spans="1:17" x14ac:dyDescent="0.35">
      <c r="A500">
        <v>2017</v>
      </c>
      <c r="B500">
        <v>9</v>
      </c>
      <c r="C500">
        <v>26</v>
      </c>
      <c r="D500">
        <v>0</v>
      </c>
      <c r="E500">
        <v>5</v>
      </c>
      <c r="F500" s="16" t="s">
        <v>80</v>
      </c>
      <c r="G500" s="10">
        <v>43004</v>
      </c>
      <c r="H500" s="11">
        <v>3.7847222222222223E-3</v>
      </c>
      <c r="I500" s="10">
        <v>43003</v>
      </c>
      <c r="J500">
        <v>2.3399999141693102</v>
      </c>
      <c r="K500">
        <v>15.6300001144409</v>
      </c>
      <c r="L500" s="11">
        <v>0.74513888888888891</v>
      </c>
      <c r="M500" s="12">
        <f>MOD(Tableau1[[#This Row],[Temps]]-Tableau1[[#This Row],[Heure coucher]],1)</f>
        <v>0.25864583333333335</v>
      </c>
      <c r="N500" s="11">
        <v>0.24374999999999999</v>
      </c>
      <c r="O500" s="12">
        <f>1-Tableau1[[#This Row],[Temps]]+Tableau1[[#This Row],[Heure lever]]</f>
        <v>1.2399652777777777</v>
      </c>
      <c r="P50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500" s="11" t="b">
        <f>IFERROR(Tableau1[[#This Row],[temps avant lever]]&gt;=Tableau1[[#This Row],[temps critère lever en fonction de l''heure de coucher]],0)</f>
        <v>1</v>
      </c>
    </row>
    <row r="501" spans="1:17" x14ac:dyDescent="0.35">
      <c r="A501">
        <v>2017</v>
      </c>
      <c r="B501">
        <v>9</v>
      </c>
      <c r="C501">
        <v>26</v>
      </c>
      <c r="D501">
        <v>0</v>
      </c>
      <c r="E501">
        <v>27</v>
      </c>
      <c r="F501" s="16" t="s">
        <v>71</v>
      </c>
      <c r="G501" s="10">
        <v>43004</v>
      </c>
      <c r="H501" s="11">
        <v>1.8749999999999999E-2</v>
      </c>
      <c r="I501" s="10">
        <v>43003</v>
      </c>
      <c r="J501">
        <v>2.2000000476837198</v>
      </c>
      <c r="K501">
        <v>15.7399997711182</v>
      </c>
      <c r="L501" s="11">
        <v>0.74513888888888891</v>
      </c>
      <c r="M501" s="12">
        <f>MOD(Tableau1[[#This Row],[Temps]]-Tableau1[[#This Row],[Heure coucher]],1)</f>
        <v>0.27361111111111114</v>
      </c>
      <c r="N501" s="11">
        <v>0.24374999999999999</v>
      </c>
      <c r="O501" s="12">
        <f>1-Tableau1[[#This Row],[Temps]]+Tableau1[[#This Row],[Heure lever]]</f>
        <v>1.2249999999999999</v>
      </c>
      <c r="P50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501" s="11" t="b">
        <f>IFERROR(Tableau1[[#This Row],[temps avant lever]]&gt;=Tableau1[[#This Row],[temps critère lever en fonction de l''heure de coucher]],0)</f>
        <v>1</v>
      </c>
    </row>
    <row r="502" spans="1:17" x14ac:dyDescent="0.35">
      <c r="A502">
        <v>2017</v>
      </c>
      <c r="B502">
        <v>9</v>
      </c>
      <c r="C502">
        <v>26</v>
      </c>
      <c r="D502">
        <v>1</v>
      </c>
      <c r="E502">
        <v>23</v>
      </c>
      <c r="F502" s="16" t="s">
        <v>58</v>
      </c>
      <c r="G502" s="10">
        <v>43004</v>
      </c>
      <c r="H502" s="11">
        <v>5.7662037037037039E-2</v>
      </c>
      <c r="I502" s="10">
        <v>43003</v>
      </c>
      <c r="J502">
        <v>3.1600000858306898</v>
      </c>
      <c r="K502">
        <v>15.5900001525879</v>
      </c>
      <c r="L502" s="11">
        <v>0.74513888888888891</v>
      </c>
      <c r="M502" s="12">
        <f>MOD(Tableau1[[#This Row],[Temps]]-Tableau1[[#This Row],[Heure coucher]],1)</f>
        <v>0.31252314814814808</v>
      </c>
      <c r="N502" s="11">
        <v>0.24374999999999999</v>
      </c>
      <c r="O502" s="12">
        <f>1-Tableau1[[#This Row],[Temps]]+Tableau1[[#This Row],[Heure lever]]</f>
        <v>1.1860879629629628</v>
      </c>
      <c r="P50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502" s="11" t="b">
        <f>IFERROR(Tableau1[[#This Row],[temps avant lever]]&gt;=Tableau1[[#This Row],[temps critère lever en fonction de l''heure de coucher]],0)</f>
        <v>1</v>
      </c>
    </row>
    <row r="503" spans="1:17" x14ac:dyDescent="0.35">
      <c r="A503">
        <v>2017</v>
      </c>
      <c r="B503">
        <v>9</v>
      </c>
      <c r="C503">
        <v>26</v>
      </c>
      <c r="D503">
        <v>1</v>
      </c>
      <c r="E503">
        <v>24</v>
      </c>
      <c r="F503" s="16" t="s">
        <v>47</v>
      </c>
      <c r="G503" s="10">
        <v>43004</v>
      </c>
      <c r="H503" s="11">
        <v>5.859953703703704E-2</v>
      </c>
      <c r="I503" s="10">
        <v>43003</v>
      </c>
      <c r="J503">
        <v>3.1600000858306898</v>
      </c>
      <c r="K503">
        <v>15.5900001525879</v>
      </c>
      <c r="L503" s="11">
        <v>0.74513888888888891</v>
      </c>
      <c r="M503" s="12">
        <f>MOD(Tableau1[[#This Row],[Temps]]-Tableau1[[#This Row],[Heure coucher]],1)</f>
        <v>0.31346064814814811</v>
      </c>
      <c r="N503" s="11">
        <v>0.24374999999999999</v>
      </c>
      <c r="O503" s="12">
        <f>1-Tableau1[[#This Row],[Temps]]+Tableau1[[#This Row],[Heure lever]]</f>
        <v>1.185150462962963</v>
      </c>
      <c r="P50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503" s="11" t="b">
        <f>IFERROR(Tableau1[[#This Row],[temps avant lever]]&gt;=Tableau1[[#This Row],[temps critère lever en fonction de l''heure de coucher]],0)</f>
        <v>1</v>
      </c>
    </row>
    <row r="504" spans="1:17" x14ac:dyDescent="0.35">
      <c r="A504">
        <v>2017</v>
      </c>
      <c r="B504">
        <v>9</v>
      </c>
      <c r="C504">
        <v>26</v>
      </c>
      <c r="D504">
        <v>1</v>
      </c>
      <c r="E504">
        <v>25</v>
      </c>
      <c r="F504" s="16" t="s">
        <v>56</v>
      </c>
      <c r="G504" s="10">
        <v>43004</v>
      </c>
      <c r="H504" s="11">
        <v>5.917824074074074E-2</v>
      </c>
      <c r="I504" s="10">
        <v>43003</v>
      </c>
      <c r="J504">
        <v>3.1600000858306898</v>
      </c>
      <c r="K504">
        <v>15.5900001525879</v>
      </c>
      <c r="L504" s="11">
        <v>0.74513888888888891</v>
      </c>
      <c r="M504" s="12">
        <f>MOD(Tableau1[[#This Row],[Temps]]-Tableau1[[#This Row],[Heure coucher]],1)</f>
        <v>0.31403935185185183</v>
      </c>
      <c r="N504" s="11">
        <v>0.24374999999999999</v>
      </c>
      <c r="O504" s="12">
        <f>1-Tableau1[[#This Row],[Temps]]+Tableau1[[#This Row],[Heure lever]]</f>
        <v>1.1845717592592593</v>
      </c>
      <c r="P50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504" s="11" t="b">
        <f>IFERROR(Tableau1[[#This Row],[temps avant lever]]&gt;=Tableau1[[#This Row],[temps critère lever en fonction de l''heure de coucher]],0)</f>
        <v>1</v>
      </c>
    </row>
    <row r="505" spans="1:17" x14ac:dyDescent="0.35">
      <c r="A505">
        <v>2017</v>
      </c>
      <c r="B505">
        <v>9</v>
      </c>
      <c r="C505">
        <v>26</v>
      </c>
      <c r="D505">
        <v>1</v>
      </c>
      <c r="E505">
        <v>25</v>
      </c>
      <c r="F505" s="16" t="s">
        <v>21</v>
      </c>
      <c r="G505" s="10">
        <v>43004</v>
      </c>
      <c r="H505" s="11">
        <v>5.9259259259259262E-2</v>
      </c>
      <c r="I505" s="10">
        <v>43003</v>
      </c>
      <c r="J505">
        <v>3.1600000858306898</v>
      </c>
      <c r="K505">
        <v>15.5900001525879</v>
      </c>
      <c r="L505" s="11">
        <v>0.74513888888888891</v>
      </c>
      <c r="M505" s="12">
        <f>MOD(Tableau1[[#This Row],[Temps]]-Tableau1[[#This Row],[Heure coucher]],1)</f>
        <v>0.31412037037037033</v>
      </c>
      <c r="N505" s="11">
        <v>0.24374999999999999</v>
      </c>
      <c r="O505" s="12">
        <f>1-Tableau1[[#This Row],[Temps]]+Tableau1[[#This Row],[Heure lever]]</f>
        <v>1.1844907407407408</v>
      </c>
      <c r="P50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505" s="11" t="b">
        <f>IFERROR(Tableau1[[#This Row],[temps avant lever]]&gt;=Tableau1[[#This Row],[temps critère lever en fonction de l''heure de coucher]],0)</f>
        <v>1</v>
      </c>
    </row>
    <row r="506" spans="1:17" x14ac:dyDescent="0.35">
      <c r="A506">
        <v>2017</v>
      </c>
      <c r="B506">
        <v>9</v>
      </c>
      <c r="C506">
        <v>26</v>
      </c>
      <c r="D506">
        <v>1</v>
      </c>
      <c r="E506">
        <v>29</v>
      </c>
      <c r="F506" s="16" t="s">
        <v>67</v>
      </c>
      <c r="G506" s="10">
        <v>43004</v>
      </c>
      <c r="H506" s="11">
        <v>6.2395833333333338E-2</v>
      </c>
      <c r="I506" s="10">
        <v>43003</v>
      </c>
      <c r="J506">
        <v>3.1500000953674299</v>
      </c>
      <c r="K506">
        <v>15.560000419616699</v>
      </c>
      <c r="L506" s="11">
        <v>0.74513888888888891</v>
      </c>
      <c r="M506" s="12">
        <f>MOD(Tableau1[[#This Row],[Temps]]-Tableau1[[#This Row],[Heure coucher]],1)</f>
        <v>0.31725694444444441</v>
      </c>
      <c r="N506" s="11">
        <v>0.24374999999999999</v>
      </c>
      <c r="O506" s="12">
        <f>1-Tableau1[[#This Row],[Temps]]+Tableau1[[#This Row],[Heure lever]]</f>
        <v>1.1813541666666667</v>
      </c>
      <c r="P50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506" s="11" t="b">
        <f>IFERROR(Tableau1[[#This Row],[temps avant lever]]&gt;=Tableau1[[#This Row],[temps critère lever en fonction de l''heure de coucher]],0)</f>
        <v>1</v>
      </c>
    </row>
    <row r="507" spans="1:17" x14ac:dyDescent="0.35">
      <c r="A507">
        <v>2017</v>
      </c>
      <c r="B507">
        <v>9</v>
      </c>
      <c r="C507">
        <v>26</v>
      </c>
      <c r="D507">
        <v>1</v>
      </c>
      <c r="E507">
        <v>34</v>
      </c>
      <c r="F507" s="16" t="s">
        <v>27</v>
      </c>
      <c r="G507" s="10">
        <v>43004</v>
      </c>
      <c r="H507" s="11">
        <v>6.5532407407407414E-2</v>
      </c>
      <c r="I507" s="10">
        <v>43003</v>
      </c>
      <c r="J507">
        <v>3.1500000953674299</v>
      </c>
      <c r="K507">
        <v>15.560000419616699</v>
      </c>
      <c r="L507" s="11">
        <v>0.74513888888888891</v>
      </c>
      <c r="M507" s="12">
        <f>MOD(Tableau1[[#This Row],[Temps]]-Tableau1[[#This Row],[Heure coucher]],1)</f>
        <v>0.32039351851851849</v>
      </c>
      <c r="N507" s="11">
        <v>0.24374999999999999</v>
      </c>
      <c r="O507" s="12">
        <f>1-Tableau1[[#This Row],[Temps]]+Tableau1[[#This Row],[Heure lever]]</f>
        <v>1.1782175925925926</v>
      </c>
      <c r="P50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507" s="11" t="b">
        <f>IFERROR(Tableau1[[#This Row],[temps avant lever]]&gt;=Tableau1[[#This Row],[temps critère lever en fonction de l''heure de coucher]],0)</f>
        <v>1</v>
      </c>
    </row>
    <row r="508" spans="1:17" x14ac:dyDescent="0.35">
      <c r="A508">
        <v>2017</v>
      </c>
      <c r="B508">
        <v>9</v>
      </c>
      <c r="C508">
        <v>26</v>
      </c>
      <c r="D508">
        <v>2</v>
      </c>
      <c r="E508">
        <v>8</v>
      </c>
      <c r="F508" s="16" t="s">
        <v>59</v>
      </c>
      <c r="G508" s="10">
        <v>43004</v>
      </c>
      <c r="H508" s="11">
        <v>8.9004629629629628E-2</v>
      </c>
      <c r="I508" s="10">
        <v>43003</v>
      </c>
      <c r="J508">
        <v>3.6600000858306898</v>
      </c>
      <c r="K508">
        <v>15.25</v>
      </c>
      <c r="L508" s="11">
        <v>0.74513888888888891</v>
      </c>
      <c r="M508" s="12">
        <f>MOD(Tableau1[[#This Row],[Temps]]-Tableau1[[#This Row],[Heure coucher]],1)</f>
        <v>0.34386574074074072</v>
      </c>
      <c r="N508" s="11">
        <v>0.24374999999999999</v>
      </c>
      <c r="O508" s="12">
        <f>1-Tableau1[[#This Row],[Temps]]+Tableau1[[#This Row],[Heure lever]]</f>
        <v>1.1547453703703703</v>
      </c>
      <c r="P50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508" s="11" t="b">
        <f>IFERROR(Tableau1[[#This Row],[temps avant lever]]&gt;=Tableau1[[#This Row],[temps critère lever en fonction de l''heure de coucher]],0)</f>
        <v>1</v>
      </c>
    </row>
    <row r="509" spans="1:17" x14ac:dyDescent="0.35">
      <c r="A509">
        <v>2017</v>
      </c>
      <c r="B509">
        <v>9</v>
      </c>
      <c r="C509">
        <v>26</v>
      </c>
      <c r="D509">
        <v>2</v>
      </c>
      <c r="E509">
        <v>41</v>
      </c>
      <c r="F509" s="16" t="s">
        <v>63</v>
      </c>
      <c r="G509" s="10">
        <v>43004</v>
      </c>
      <c r="H509" s="11">
        <v>0.11248842592592594</v>
      </c>
      <c r="I509" s="10">
        <v>43003</v>
      </c>
      <c r="J509">
        <v>3.6800000667571999</v>
      </c>
      <c r="K509">
        <v>15.1199998855591</v>
      </c>
      <c r="L509" s="11">
        <v>0.74513888888888891</v>
      </c>
      <c r="M509" s="12">
        <f>MOD(Tableau1[[#This Row],[Temps]]-Tableau1[[#This Row],[Heure coucher]],1)</f>
        <v>0.36734953703703699</v>
      </c>
      <c r="N509" s="11">
        <v>0.24374999999999999</v>
      </c>
      <c r="O509" s="12">
        <f>1-Tableau1[[#This Row],[Temps]]+Tableau1[[#This Row],[Heure lever]]</f>
        <v>1.1312615740740741</v>
      </c>
      <c r="P50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509" s="11" t="b">
        <f>IFERROR(Tableau1[[#This Row],[temps avant lever]]&gt;=Tableau1[[#This Row],[temps critère lever en fonction de l''heure de coucher]],0)</f>
        <v>1</v>
      </c>
    </row>
    <row r="510" spans="1:17" x14ac:dyDescent="0.35">
      <c r="A510">
        <v>2017</v>
      </c>
      <c r="B510">
        <v>9</v>
      </c>
      <c r="C510">
        <v>26</v>
      </c>
      <c r="D510">
        <v>2</v>
      </c>
      <c r="E510">
        <v>42</v>
      </c>
      <c r="F510" s="16" t="s">
        <v>79</v>
      </c>
      <c r="G510" s="10">
        <v>43004</v>
      </c>
      <c r="H510" s="11">
        <v>0.11256944444444444</v>
      </c>
      <c r="I510" s="10">
        <v>43003</v>
      </c>
      <c r="J510">
        <v>3.6800000667571999</v>
      </c>
      <c r="K510">
        <v>15.1199998855591</v>
      </c>
      <c r="L510" s="11">
        <v>0.74513888888888891</v>
      </c>
      <c r="M510" s="12">
        <f>MOD(Tableau1[[#This Row],[Temps]]-Tableau1[[#This Row],[Heure coucher]],1)</f>
        <v>0.36743055555555548</v>
      </c>
      <c r="N510" s="11">
        <v>0.24374999999999999</v>
      </c>
      <c r="O510" s="12">
        <f>1-Tableau1[[#This Row],[Temps]]+Tableau1[[#This Row],[Heure lever]]</f>
        <v>1.1311805555555554</v>
      </c>
      <c r="P51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0.39444444444444443</v>
      </c>
      <c r="Q510" s="11" t="b">
        <f>IFERROR(Tableau1[[#This Row],[temps avant lever]]&gt;=Tableau1[[#This Row],[temps critère lever en fonction de l''heure de coucher]],0)</f>
        <v>1</v>
      </c>
    </row>
    <row r="511" spans="1:17" x14ac:dyDescent="0.35">
      <c r="A511">
        <v>2017</v>
      </c>
      <c r="B511">
        <v>9</v>
      </c>
      <c r="C511">
        <v>26</v>
      </c>
      <c r="D511">
        <v>18</v>
      </c>
      <c r="E511">
        <v>33</v>
      </c>
      <c r="F511" s="16" t="s">
        <v>57</v>
      </c>
      <c r="G511" s="10">
        <v>43004</v>
      </c>
      <c r="H511" s="11">
        <v>0.77340277777777777</v>
      </c>
      <c r="I511" s="10">
        <v>43004</v>
      </c>
      <c r="J511">
        <v>3.8299999237060498</v>
      </c>
      <c r="K511">
        <v>17.639999389648398</v>
      </c>
      <c r="L511" s="11">
        <v>0.74375000000000002</v>
      </c>
      <c r="M511" s="12">
        <f>MOD(Tableau1[[#This Row],[Temps]]-Tableau1[[#This Row],[Heure coucher]],1)</f>
        <v>2.965277777777775E-2</v>
      </c>
      <c r="N511" s="11">
        <v>0.24444444444444446</v>
      </c>
      <c r="O511" s="12">
        <f>1-Tableau1[[#This Row],[Temps]]+Tableau1[[#This Row],[Heure lever]]</f>
        <v>0.47104166666666669</v>
      </c>
      <c r="P51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11" s="11" t="b">
        <f>IFERROR(Tableau1[[#This Row],[temps avant lever]]&gt;=Tableau1[[#This Row],[temps critère lever en fonction de l''heure de coucher]],0)</f>
        <v>1</v>
      </c>
    </row>
    <row r="512" spans="1:17" x14ac:dyDescent="0.35">
      <c r="A512">
        <v>2017</v>
      </c>
      <c r="B512">
        <v>9</v>
      </c>
      <c r="C512">
        <v>26</v>
      </c>
      <c r="D512">
        <v>18</v>
      </c>
      <c r="E512">
        <v>36</v>
      </c>
      <c r="F512" s="16" t="s">
        <v>37</v>
      </c>
      <c r="G512" s="10">
        <v>43004</v>
      </c>
      <c r="H512" s="11">
        <v>0.77501157407407406</v>
      </c>
      <c r="I512" s="10">
        <v>43004</v>
      </c>
      <c r="J512">
        <v>3.6199998855590798</v>
      </c>
      <c r="K512">
        <v>17.440000534057599</v>
      </c>
      <c r="L512" s="11">
        <v>0.74375000000000002</v>
      </c>
      <c r="M512" s="12">
        <f>MOD(Tableau1[[#This Row],[Temps]]-Tableau1[[#This Row],[Heure coucher]],1)</f>
        <v>3.1261574074074039E-2</v>
      </c>
      <c r="N512" s="11">
        <v>0.24444444444444446</v>
      </c>
      <c r="O512" s="12">
        <f>1-Tableau1[[#This Row],[Temps]]+Tableau1[[#This Row],[Heure lever]]</f>
        <v>0.4694328703703704</v>
      </c>
      <c r="P51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12" s="11" t="b">
        <f>IFERROR(Tableau1[[#This Row],[temps avant lever]]&gt;=Tableau1[[#This Row],[temps critère lever en fonction de l''heure de coucher]],0)</f>
        <v>1</v>
      </c>
    </row>
    <row r="513" spans="1:17" x14ac:dyDescent="0.35">
      <c r="A513">
        <v>2017</v>
      </c>
      <c r="B513">
        <v>9</v>
      </c>
      <c r="C513">
        <v>26</v>
      </c>
      <c r="D513">
        <v>18</v>
      </c>
      <c r="E513">
        <v>37</v>
      </c>
      <c r="F513" s="16" t="s">
        <v>52</v>
      </c>
      <c r="G513" s="10">
        <v>43004</v>
      </c>
      <c r="H513" s="11">
        <v>0.77590277777777772</v>
      </c>
      <c r="I513" s="10">
        <v>43004</v>
      </c>
      <c r="J513">
        <v>3.6199998855590798</v>
      </c>
      <c r="K513">
        <v>17.440000534057599</v>
      </c>
      <c r="L513" s="11">
        <v>0.74375000000000002</v>
      </c>
      <c r="M513" s="12">
        <f>MOD(Tableau1[[#This Row],[Temps]]-Tableau1[[#This Row],[Heure coucher]],1)</f>
        <v>3.2152777777777697E-2</v>
      </c>
      <c r="N513" s="11">
        <v>0.24444444444444446</v>
      </c>
      <c r="O513" s="12">
        <f>1-Tableau1[[#This Row],[Temps]]+Tableau1[[#This Row],[Heure lever]]</f>
        <v>0.46854166666666675</v>
      </c>
      <c r="P51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13" s="11" t="b">
        <f>IFERROR(Tableau1[[#This Row],[temps avant lever]]&gt;=Tableau1[[#This Row],[temps critère lever en fonction de l''heure de coucher]],0)</f>
        <v>1</v>
      </c>
    </row>
    <row r="514" spans="1:17" x14ac:dyDescent="0.35">
      <c r="A514">
        <v>2017</v>
      </c>
      <c r="B514">
        <v>9</v>
      </c>
      <c r="C514">
        <v>26</v>
      </c>
      <c r="D514">
        <v>18</v>
      </c>
      <c r="E514">
        <v>37</v>
      </c>
      <c r="F514" s="16" t="s">
        <v>39</v>
      </c>
      <c r="G514" s="10">
        <v>43004</v>
      </c>
      <c r="H514" s="11">
        <v>0.77627314814814818</v>
      </c>
      <c r="I514" s="10">
        <v>43004</v>
      </c>
      <c r="J514">
        <v>3.6199998855590798</v>
      </c>
      <c r="K514">
        <v>17.440000534057599</v>
      </c>
      <c r="L514" s="11">
        <v>0.74375000000000002</v>
      </c>
      <c r="M514" s="12">
        <f>MOD(Tableau1[[#This Row],[Temps]]-Tableau1[[#This Row],[Heure coucher]],1)</f>
        <v>3.2523148148148162E-2</v>
      </c>
      <c r="N514" s="11">
        <v>0.24444444444444446</v>
      </c>
      <c r="O514" s="12">
        <f>1-Tableau1[[#This Row],[Temps]]+Tableau1[[#This Row],[Heure lever]]</f>
        <v>0.46817129629629628</v>
      </c>
      <c r="P51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14" s="11" t="b">
        <f>IFERROR(Tableau1[[#This Row],[temps avant lever]]&gt;=Tableau1[[#This Row],[temps critère lever en fonction de l''heure de coucher]],0)</f>
        <v>1</v>
      </c>
    </row>
    <row r="515" spans="1:17" x14ac:dyDescent="0.35">
      <c r="A515">
        <v>2017</v>
      </c>
      <c r="B515">
        <v>9</v>
      </c>
      <c r="C515">
        <v>26</v>
      </c>
      <c r="D515">
        <v>18</v>
      </c>
      <c r="E515">
        <v>38</v>
      </c>
      <c r="F515" s="16" t="s">
        <v>27</v>
      </c>
      <c r="G515" s="10">
        <v>43004</v>
      </c>
      <c r="H515" s="11">
        <v>0.77664351851851843</v>
      </c>
      <c r="I515" s="10">
        <v>43004</v>
      </c>
      <c r="J515">
        <v>3.6199998855590798</v>
      </c>
      <c r="K515">
        <v>17.440000534057599</v>
      </c>
      <c r="L515" s="11">
        <v>0.74375000000000002</v>
      </c>
      <c r="M515" s="12">
        <f>MOD(Tableau1[[#This Row],[Temps]]-Tableau1[[#This Row],[Heure coucher]],1)</f>
        <v>3.2893518518518405E-2</v>
      </c>
      <c r="N515" s="11">
        <v>0.24444444444444446</v>
      </c>
      <c r="O515" s="12">
        <f>1-Tableau1[[#This Row],[Temps]]+Tableau1[[#This Row],[Heure lever]]</f>
        <v>0.46780092592592604</v>
      </c>
      <c r="P51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15" s="11" t="b">
        <f>IFERROR(Tableau1[[#This Row],[temps avant lever]]&gt;=Tableau1[[#This Row],[temps critère lever en fonction de l''heure de coucher]],0)</f>
        <v>1</v>
      </c>
    </row>
    <row r="516" spans="1:17" x14ac:dyDescent="0.35">
      <c r="A516">
        <v>2017</v>
      </c>
      <c r="B516">
        <v>9</v>
      </c>
      <c r="C516">
        <v>26</v>
      </c>
      <c r="D516">
        <v>18</v>
      </c>
      <c r="E516">
        <v>41</v>
      </c>
      <c r="F516" s="16" t="s">
        <v>71</v>
      </c>
      <c r="G516" s="10">
        <v>43004</v>
      </c>
      <c r="H516" s="11">
        <v>0.77847222222222223</v>
      </c>
      <c r="I516" s="10">
        <v>43004</v>
      </c>
      <c r="J516">
        <v>3.6199998855590798</v>
      </c>
      <c r="K516">
        <v>17.440000534057599</v>
      </c>
      <c r="L516" s="11">
        <v>0.74375000000000002</v>
      </c>
      <c r="M516" s="12">
        <f>MOD(Tableau1[[#This Row],[Temps]]-Tableau1[[#This Row],[Heure coucher]],1)</f>
        <v>3.472222222222221E-2</v>
      </c>
      <c r="N516" s="11">
        <v>0.24444444444444446</v>
      </c>
      <c r="O516" s="12">
        <f>1-Tableau1[[#This Row],[Temps]]+Tableau1[[#This Row],[Heure lever]]</f>
        <v>0.46597222222222223</v>
      </c>
      <c r="P51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16" s="11" t="b">
        <f>IFERROR(Tableau1[[#This Row],[temps avant lever]]&gt;=Tableau1[[#This Row],[temps critère lever en fonction de l''heure de coucher]],0)</f>
        <v>1</v>
      </c>
    </row>
    <row r="517" spans="1:17" x14ac:dyDescent="0.35">
      <c r="A517">
        <v>2017</v>
      </c>
      <c r="B517">
        <v>9</v>
      </c>
      <c r="C517">
        <v>26</v>
      </c>
      <c r="D517">
        <v>18</v>
      </c>
      <c r="E517">
        <v>43</v>
      </c>
      <c r="F517" s="16" t="s">
        <v>70</v>
      </c>
      <c r="G517" s="10">
        <v>43004</v>
      </c>
      <c r="H517" s="11">
        <v>0.78031249999999996</v>
      </c>
      <c r="I517" s="10">
        <v>43004</v>
      </c>
      <c r="J517">
        <v>3.6199998855590798</v>
      </c>
      <c r="K517">
        <v>17.440000534057599</v>
      </c>
      <c r="L517" s="11">
        <v>0.74375000000000002</v>
      </c>
      <c r="M517" s="12">
        <f>MOD(Tableau1[[#This Row],[Temps]]-Tableau1[[#This Row],[Heure coucher]],1)</f>
        <v>3.6562499999999942E-2</v>
      </c>
      <c r="N517" s="11">
        <v>0.24444444444444446</v>
      </c>
      <c r="O517" s="12">
        <f>1-Tableau1[[#This Row],[Temps]]+Tableau1[[#This Row],[Heure lever]]</f>
        <v>0.4641319444444445</v>
      </c>
      <c r="P51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17" s="11" t="b">
        <f>IFERROR(Tableau1[[#This Row],[temps avant lever]]&gt;=Tableau1[[#This Row],[temps critère lever en fonction de l''heure de coucher]],0)</f>
        <v>1</v>
      </c>
    </row>
    <row r="518" spans="1:17" x14ac:dyDescent="0.35">
      <c r="A518">
        <v>2017</v>
      </c>
      <c r="B518">
        <v>9</v>
      </c>
      <c r="C518">
        <v>26</v>
      </c>
      <c r="D518">
        <v>18</v>
      </c>
      <c r="E518">
        <v>45</v>
      </c>
      <c r="F518" s="16" t="s">
        <v>34</v>
      </c>
      <c r="G518" s="10">
        <v>43004</v>
      </c>
      <c r="H518" s="11">
        <v>0.78189814814814806</v>
      </c>
      <c r="I518" s="10">
        <v>43004</v>
      </c>
      <c r="J518">
        <v>3.6199998855590798</v>
      </c>
      <c r="K518">
        <v>17.440000534057599</v>
      </c>
      <c r="L518" s="11">
        <v>0.74375000000000002</v>
      </c>
      <c r="M518" s="12">
        <f>MOD(Tableau1[[#This Row],[Temps]]-Tableau1[[#This Row],[Heure coucher]],1)</f>
        <v>3.8148148148148042E-2</v>
      </c>
      <c r="N518" s="11">
        <v>0.24444444444444446</v>
      </c>
      <c r="O518" s="12">
        <f>1-Tableau1[[#This Row],[Temps]]+Tableau1[[#This Row],[Heure lever]]</f>
        <v>0.4625462962962964</v>
      </c>
      <c r="P51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18" s="11" t="b">
        <f>IFERROR(Tableau1[[#This Row],[temps avant lever]]&gt;=Tableau1[[#This Row],[temps critère lever en fonction de l''heure de coucher]],0)</f>
        <v>1</v>
      </c>
    </row>
    <row r="519" spans="1:17" x14ac:dyDescent="0.35">
      <c r="A519">
        <v>2017</v>
      </c>
      <c r="B519">
        <v>9</v>
      </c>
      <c r="C519">
        <v>26</v>
      </c>
      <c r="D519">
        <v>18</v>
      </c>
      <c r="E519">
        <v>48</v>
      </c>
      <c r="F519" s="16" t="s">
        <v>74</v>
      </c>
      <c r="G519" s="10">
        <v>43004</v>
      </c>
      <c r="H519" s="11">
        <v>0.78363425925925922</v>
      </c>
      <c r="I519" s="10">
        <v>43004</v>
      </c>
      <c r="J519">
        <v>3.1800000667571999</v>
      </c>
      <c r="K519">
        <v>17.280000686645501</v>
      </c>
      <c r="L519" s="11">
        <v>0.74375000000000002</v>
      </c>
      <c r="M519" s="12">
        <f>MOD(Tableau1[[#This Row],[Temps]]-Tableau1[[#This Row],[Heure coucher]],1)</f>
        <v>3.9884259259259203E-2</v>
      </c>
      <c r="N519" s="11">
        <v>0.24444444444444446</v>
      </c>
      <c r="O519" s="12">
        <f>1-Tableau1[[#This Row],[Temps]]+Tableau1[[#This Row],[Heure lever]]</f>
        <v>0.46081018518518524</v>
      </c>
      <c r="P51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19" s="11" t="b">
        <f>IFERROR(Tableau1[[#This Row],[temps avant lever]]&gt;=Tableau1[[#This Row],[temps critère lever en fonction de l''heure de coucher]],0)</f>
        <v>1</v>
      </c>
    </row>
    <row r="520" spans="1:17" x14ac:dyDescent="0.35">
      <c r="A520">
        <v>2017</v>
      </c>
      <c r="B520">
        <v>9</v>
      </c>
      <c r="C520">
        <v>26</v>
      </c>
      <c r="D520">
        <v>18</v>
      </c>
      <c r="E520">
        <v>48</v>
      </c>
      <c r="F520" s="16" t="s">
        <v>57</v>
      </c>
      <c r="G520" s="10">
        <v>43004</v>
      </c>
      <c r="H520" s="11">
        <v>0.78381944444444451</v>
      </c>
      <c r="I520" s="10">
        <v>43004</v>
      </c>
      <c r="J520">
        <v>3.1800000667571999</v>
      </c>
      <c r="K520">
        <v>17.280000686645501</v>
      </c>
      <c r="L520" s="11">
        <v>0.74375000000000002</v>
      </c>
      <c r="M520" s="12">
        <f>MOD(Tableau1[[#This Row],[Temps]]-Tableau1[[#This Row],[Heure coucher]],1)</f>
        <v>4.0069444444444491E-2</v>
      </c>
      <c r="N520" s="11">
        <v>0.24444444444444446</v>
      </c>
      <c r="O520" s="12">
        <f>1-Tableau1[[#This Row],[Temps]]+Tableau1[[#This Row],[Heure lever]]</f>
        <v>0.46062499999999995</v>
      </c>
      <c r="P52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20" s="11" t="b">
        <f>IFERROR(Tableau1[[#This Row],[temps avant lever]]&gt;=Tableau1[[#This Row],[temps critère lever en fonction de l''heure de coucher]],0)</f>
        <v>1</v>
      </c>
    </row>
    <row r="521" spans="1:17" x14ac:dyDescent="0.35">
      <c r="A521">
        <v>2017</v>
      </c>
      <c r="B521">
        <v>9</v>
      </c>
      <c r="C521">
        <v>26</v>
      </c>
      <c r="D521">
        <v>18</v>
      </c>
      <c r="E521">
        <v>50</v>
      </c>
      <c r="F521" s="16" t="s">
        <v>25</v>
      </c>
      <c r="G521" s="10">
        <v>43004</v>
      </c>
      <c r="H521" s="11">
        <v>0.78506944444444438</v>
      </c>
      <c r="I521" s="10">
        <v>43004</v>
      </c>
      <c r="J521">
        <v>3.1800000667571999</v>
      </c>
      <c r="K521">
        <v>17.280000686645501</v>
      </c>
      <c r="L521" s="11">
        <v>0.74375000000000002</v>
      </c>
      <c r="M521" s="12">
        <f>MOD(Tableau1[[#This Row],[Temps]]-Tableau1[[#This Row],[Heure coucher]],1)</f>
        <v>4.1319444444444353E-2</v>
      </c>
      <c r="N521" s="11">
        <v>0.24444444444444446</v>
      </c>
      <c r="O521" s="12">
        <f>1-Tableau1[[#This Row],[Temps]]+Tableau1[[#This Row],[Heure lever]]</f>
        <v>0.45937500000000009</v>
      </c>
      <c r="P52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21" s="11" t="b">
        <f>IFERROR(Tableau1[[#This Row],[temps avant lever]]&gt;=Tableau1[[#This Row],[temps critère lever en fonction de l''heure de coucher]],0)</f>
        <v>1</v>
      </c>
    </row>
    <row r="522" spans="1:17" x14ac:dyDescent="0.35">
      <c r="A522">
        <v>2017</v>
      </c>
      <c r="B522">
        <v>9</v>
      </c>
      <c r="C522">
        <v>26</v>
      </c>
      <c r="D522">
        <v>18</v>
      </c>
      <c r="E522">
        <v>52</v>
      </c>
      <c r="F522" s="16" t="s">
        <v>22</v>
      </c>
      <c r="G522" s="10">
        <v>43004</v>
      </c>
      <c r="H522" s="11">
        <v>0.7863310185185185</v>
      </c>
      <c r="I522" s="10">
        <v>43004</v>
      </c>
      <c r="J522">
        <v>3.1800000667571999</v>
      </c>
      <c r="K522">
        <v>17.280000686645501</v>
      </c>
      <c r="L522" s="11">
        <v>0.74375000000000002</v>
      </c>
      <c r="M522" s="12">
        <f>MOD(Tableau1[[#This Row],[Temps]]-Tableau1[[#This Row],[Heure coucher]],1)</f>
        <v>4.2581018518518476E-2</v>
      </c>
      <c r="N522" s="11">
        <v>0.24444444444444446</v>
      </c>
      <c r="O522" s="12">
        <f>1-Tableau1[[#This Row],[Temps]]+Tableau1[[#This Row],[Heure lever]]</f>
        <v>0.45811342592592597</v>
      </c>
      <c r="P52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22" s="11" t="b">
        <f>IFERROR(Tableau1[[#This Row],[temps avant lever]]&gt;=Tableau1[[#This Row],[temps critère lever en fonction de l''heure de coucher]],0)</f>
        <v>1</v>
      </c>
    </row>
    <row r="523" spans="1:17" x14ac:dyDescent="0.35">
      <c r="A523">
        <v>2017</v>
      </c>
      <c r="B523">
        <v>9</v>
      </c>
      <c r="C523">
        <v>26</v>
      </c>
      <c r="D523">
        <v>20</v>
      </c>
      <c r="E523">
        <v>39</v>
      </c>
      <c r="F523" s="16" t="s">
        <v>36</v>
      </c>
      <c r="G523" s="10">
        <v>43004</v>
      </c>
      <c r="H523" s="11">
        <v>0.86050925925925925</v>
      </c>
      <c r="I523" s="10">
        <v>43004</v>
      </c>
      <c r="J523">
        <v>4</v>
      </c>
      <c r="K523">
        <v>16.309999465942401</v>
      </c>
      <c r="L523" s="11">
        <v>0.74375000000000002</v>
      </c>
      <c r="M523" s="12">
        <f>MOD(Tableau1[[#This Row],[Temps]]-Tableau1[[#This Row],[Heure coucher]],1)</f>
        <v>0.11675925925925923</v>
      </c>
      <c r="N523" s="11">
        <v>0.24444444444444446</v>
      </c>
      <c r="O523" s="12">
        <f>1-Tableau1[[#This Row],[Temps]]+Tableau1[[#This Row],[Heure lever]]</f>
        <v>0.38393518518518521</v>
      </c>
      <c r="P52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23" s="11" t="b">
        <f>IFERROR(Tableau1[[#This Row],[temps avant lever]]&gt;=Tableau1[[#This Row],[temps critère lever en fonction de l''heure de coucher]],0)</f>
        <v>0</v>
      </c>
    </row>
    <row r="524" spans="1:17" x14ac:dyDescent="0.35">
      <c r="A524">
        <v>2017</v>
      </c>
      <c r="B524">
        <v>9</v>
      </c>
      <c r="C524">
        <v>26</v>
      </c>
      <c r="D524">
        <v>21</v>
      </c>
      <c r="E524">
        <v>19</v>
      </c>
      <c r="F524" s="16" t="s">
        <v>58</v>
      </c>
      <c r="G524" s="10">
        <v>43004</v>
      </c>
      <c r="H524" s="11">
        <v>0.8882175925925927</v>
      </c>
      <c r="I524" s="10">
        <v>43004</v>
      </c>
      <c r="J524">
        <v>4.3400001525878897</v>
      </c>
      <c r="K524">
        <v>15.7299995422363</v>
      </c>
      <c r="L524" s="11">
        <v>0.74375000000000002</v>
      </c>
      <c r="M524" s="12">
        <f>MOD(Tableau1[[#This Row],[Temps]]-Tableau1[[#This Row],[Heure coucher]],1)</f>
        <v>0.14446759259259268</v>
      </c>
      <c r="N524" s="11">
        <v>0.24444444444444446</v>
      </c>
      <c r="O524" s="12">
        <f>1-Tableau1[[#This Row],[Temps]]+Tableau1[[#This Row],[Heure lever]]</f>
        <v>0.35622685185185177</v>
      </c>
      <c r="P52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24" s="11" t="b">
        <f>IFERROR(Tableau1[[#This Row],[temps avant lever]]&gt;=Tableau1[[#This Row],[temps critère lever en fonction de l''heure de coucher]],0)</f>
        <v>0</v>
      </c>
    </row>
    <row r="525" spans="1:17" x14ac:dyDescent="0.35">
      <c r="A525">
        <v>2017</v>
      </c>
      <c r="B525">
        <v>9</v>
      </c>
      <c r="C525">
        <v>26</v>
      </c>
      <c r="D525">
        <v>21</v>
      </c>
      <c r="E525">
        <v>19</v>
      </c>
      <c r="F525" s="16" t="s">
        <v>52</v>
      </c>
      <c r="G525" s="10">
        <v>43004</v>
      </c>
      <c r="H525" s="11">
        <v>0.88840277777777776</v>
      </c>
      <c r="I525" s="10">
        <v>43004</v>
      </c>
      <c r="J525">
        <v>4.3400001525878897</v>
      </c>
      <c r="K525">
        <v>15.7299995422363</v>
      </c>
      <c r="L525" s="11">
        <v>0.74375000000000002</v>
      </c>
      <c r="M525" s="12">
        <f>MOD(Tableau1[[#This Row],[Temps]]-Tableau1[[#This Row],[Heure coucher]],1)</f>
        <v>0.14465277777777774</v>
      </c>
      <c r="N525" s="11">
        <v>0.24444444444444446</v>
      </c>
      <c r="O525" s="12">
        <f>1-Tableau1[[#This Row],[Temps]]+Tableau1[[#This Row],[Heure lever]]</f>
        <v>0.3560416666666667</v>
      </c>
      <c r="P52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25" s="11" t="b">
        <f>IFERROR(Tableau1[[#This Row],[temps avant lever]]&gt;=Tableau1[[#This Row],[temps critère lever en fonction de l''heure de coucher]],0)</f>
        <v>0</v>
      </c>
    </row>
    <row r="526" spans="1:17" x14ac:dyDescent="0.35">
      <c r="A526">
        <v>2017</v>
      </c>
      <c r="B526">
        <v>9</v>
      </c>
      <c r="C526">
        <v>26</v>
      </c>
      <c r="D526">
        <v>21</v>
      </c>
      <c r="E526">
        <v>19</v>
      </c>
      <c r="F526" s="16" t="s">
        <v>55</v>
      </c>
      <c r="G526" s="10">
        <v>43004</v>
      </c>
      <c r="H526" s="11">
        <v>0.88859953703703709</v>
      </c>
      <c r="I526" s="10">
        <v>43004</v>
      </c>
      <c r="J526">
        <v>4.3400001525878897</v>
      </c>
      <c r="K526">
        <v>15.7299995422363</v>
      </c>
      <c r="L526" s="11">
        <v>0.74375000000000002</v>
      </c>
      <c r="M526" s="12">
        <f>MOD(Tableau1[[#This Row],[Temps]]-Tableau1[[#This Row],[Heure coucher]],1)</f>
        <v>0.14484953703703707</v>
      </c>
      <c r="N526" s="11">
        <v>0.24444444444444446</v>
      </c>
      <c r="O526" s="12">
        <f>1-Tableau1[[#This Row],[Temps]]+Tableau1[[#This Row],[Heure lever]]</f>
        <v>0.35584490740740737</v>
      </c>
      <c r="P52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26" s="11" t="b">
        <f>IFERROR(Tableau1[[#This Row],[temps avant lever]]&gt;=Tableau1[[#This Row],[temps critère lever en fonction de l''heure de coucher]],0)</f>
        <v>0</v>
      </c>
    </row>
    <row r="527" spans="1:17" x14ac:dyDescent="0.35">
      <c r="A527">
        <v>2017</v>
      </c>
      <c r="B527">
        <v>9</v>
      </c>
      <c r="C527">
        <v>26</v>
      </c>
      <c r="D527">
        <v>21</v>
      </c>
      <c r="E527">
        <v>19</v>
      </c>
      <c r="F527" s="16" t="s">
        <v>57</v>
      </c>
      <c r="G527" s="10">
        <v>43004</v>
      </c>
      <c r="H527" s="11">
        <v>0.88868055555555558</v>
      </c>
      <c r="I527" s="10">
        <v>43004</v>
      </c>
      <c r="J527">
        <v>4.3400001525878897</v>
      </c>
      <c r="K527">
        <v>15.7299995422363</v>
      </c>
      <c r="L527" s="11">
        <v>0.74375000000000002</v>
      </c>
      <c r="M527" s="12">
        <f>MOD(Tableau1[[#This Row],[Temps]]-Tableau1[[#This Row],[Heure coucher]],1)</f>
        <v>0.14493055555555556</v>
      </c>
      <c r="N527" s="11">
        <v>0.24444444444444446</v>
      </c>
      <c r="O527" s="12">
        <f>1-Tableau1[[#This Row],[Temps]]+Tableau1[[#This Row],[Heure lever]]</f>
        <v>0.35576388888888888</v>
      </c>
      <c r="P52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27" s="11" t="b">
        <f>IFERROR(Tableau1[[#This Row],[temps avant lever]]&gt;=Tableau1[[#This Row],[temps critère lever en fonction de l''heure de coucher]],0)</f>
        <v>0</v>
      </c>
    </row>
    <row r="528" spans="1:17" x14ac:dyDescent="0.35">
      <c r="A528">
        <v>2017</v>
      </c>
      <c r="B528">
        <v>9</v>
      </c>
      <c r="C528">
        <v>26</v>
      </c>
      <c r="D528">
        <v>21</v>
      </c>
      <c r="E528">
        <v>19</v>
      </c>
      <c r="F528" s="16" t="s">
        <v>33</v>
      </c>
      <c r="G528" s="10">
        <v>43004</v>
      </c>
      <c r="H528" s="11">
        <v>0.88876157407407408</v>
      </c>
      <c r="I528" s="10">
        <v>43004</v>
      </c>
      <c r="J528">
        <v>4.3400001525878897</v>
      </c>
      <c r="K528">
        <v>15.7299995422363</v>
      </c>
      <c r="L528" s="11">
        <v>0.74375000000000002</v>
      </c>
      <c r="M528" s="12">
        <f>MOD(Tableau1[[#This Row],[Temps]]-Tableau1[[#This Row],[Heure coucher]],1)</f>
        <v>0.14501157407407406</v>
      </c>
      <c r="N528" s="11">
        <v>0.24444444444444446</v>
      </c>
      <c r="O528" s="12">
        <f>1-Tableau1[[#This Row],[Temps]]+Tableau1[[#This Row],[Heure lever]]</f>
        <v>0.35568287037037039</v>
      </c>
      <c r="P52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28" s="11" t="b">
        <f>IFERROR(Tableau1[[#This Row],[temps avant lever]]&gt;=Tableau1[[#This Row],[temps critère lever en fonction de l''heure de coucher]],0)</f>
        <v>0</v>
      </c>
    </row>
    <row r="529" spans="1:17" x14ac:dyDescent="0.35">
      <c r="A529">
        <v>2017</v>
      </c>
      <c r="B529">
        <v>9</v>
      </c>
      <c r="C529">
        <v>26</v>
      </c>
      <c r="D529">
        <v>21</v>
      </c>
      <c r="E529">
        <v>20</v>
      </c>
      <c r="F529" s="16" t="s">
        <v>45</v>
      </c>
      <c r="G529" s="10">
        <v>43004</v>
      </c>
      <c r="H529" s="11">
        <v>0.88924768518518515</v>
      </c>
      <c r="I529" s="10">
        <v>43004</v>
      </c>
      <c r="J529">
        <v>4.3400001525878897</v>
      </c>
      <c r="K529">
        <v>15.7299995422363</v>
      </c>
      <c r="L529" s="11">
        <v>0.74375000000000002</v>
      </c>
      <c r="M529" s="12">
        <f>MOD(Tableau1[[#This Row],[Temps]]-Tableau1[[#This Row],[Heure coucher]],1)</f>
        <v>0.14549768518518513</v>
      </c>
      <c r="N529" s="11">
        <v>0.24444444444444446</v>
      </c>
      <c r="O529" s="12">
        <f>1-Tableau1[[#This Row],[Temps]]+Tableau1[[#This Row],[Heure lever]]</f>
        <v>0.35519675925925931</v>
      </c>
      <c r="P52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29" s="11" t="b">
        <f>IFERROR(Tableau1[[#This Row],[temps avant lever]]&gt;=Tableau1[[#This Row],[temps critère lever en fonction de l''heure de coucher]],0)</f>
        <v>0</v>
      </c>
    </row>
    <row r="530" spans="1:17" x14ac:dyDescent="0.35">
      <c r="A530">
        <v>2017</v>
      </c>
      <c r="B530">
        <v>9</v>
      </c>
      <c r="C530">
        <v>26</v>
      </c>
      <c r="D530">
        <v>21</v>
      </c>
      <c r="E530">
        <v>20</v>
      </c>
      <c r="F530" s="16" t="s">
        <v>72</v>
      </c>
      <c r="G530" s="10">
        <v>43004</v>
      </c>
      <c r="H530" s="11">
        <v>0.88932870370370365</v>
      </c>
      <c r="I530" s="10">
        <v>43004</v>
      </c>
      <c r="J530">
        <v>4.3400001525878897</v>
      </c>
      <c r="K530">
        <v>15.7299995422363</v>
      </c>
      <c r="L530" s="11">
        <v>0.74375000000000002</v>
      </c>
      <c r="M530" s="12">
        <f>MOD(Tableau1[[#This Row],[Temps]]-Tableau1[[#This Row],[Heure coucher]],1)</f>
        <v>0.14557870370370363</v>
      </c>
      <c r="N530" s="11">
        <v>0.24444444444444446</v>
      </c>
      <c r="O530" s="12">
        <f>1-Tableau1[[#This Row],[Temps]]+Tableau1[[#This Row],[Heure lever]]</f>
        <v>0.35511574074074082</v>
      </c>
      <c r="P53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30" s="11" t="b">
        <f>IFERROR(Tableau1[[#This Row],[temps avant lever]]&gt;=Tableau1[[#This Row],[temps critère lever en fonction de l''heure de coucher]],0)</f>
        <v>0</v>
      </c>
    </row>
    <row r="531" spans="1:17" x14ac:dyDescent="0.35">
      <c r="A531">
        <v>2017</v>
      </c>
      <c r="B531">
        <v>9</v>
      </c>
      <c r="C531">
        <v>26</v>
      </c>
      <c r="D531">
        <v>21</v>
      </c>
      <c r="E531">
        <v>20</v>
      </c>
      <c r="F531" s="16" t="s">
        <v>39</v>
      </c>
      <c r="G531" s="10">
        <v>43004</v>
      </c>
      <c r="H531" s="11">
        <v>0.88946759259259256</v>
      </c>
      <c r="I531" s="10">
        <v>43004</v>
      </c>
      <c r="J531">
        <v>4.3400001525878897</v>
      </c>
      <c r="K531">
        <v>15.7299995422363</v>
      </c>
      <c r="L531" s="11">
        <v>0.74375000000000002</v>
      </c>
      <c r="M531" s="12">
        <f>MOD(Tableau1[[#This Row],[Temps]]-Tableau1[[#This Row],[Heure coucher]],1)</f>
        <v>0.14571759259259254</v>
      </c>
      <c r="N531" s="11">
        <v>0.24444444444444446</v>
      </c>
      <c r="O531" s="12">
        <f>1-Tableau1[[#This Row],[Temps]]+Tableau1[[#This Row],[Heure lever]]</f>
        <v>0.3549768518518519</v>
      </c>
      <c r="P53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31" s="11" t="b">
        <f>IFERROR(Tableau1[[#This Row],[temps avant lever]]&gt;=Tableau1[[#This Row],[temps critère lever en fonction de l''heure de coucher]],0)</f>
        <v>0</v>
      </c>
    </row>
    <row r="532" spans="1:17" x14ac:dyDescent="0.35">
      <c r="A532">
        <v>2017</v>
      </c>
      <c r="B532">
        <v>9</v>
      </c>
      <c r="C532">
        <v>26</v>
      </c>
      <c r="D532">
        <v>21</v>
      </c>
      <c r="E532">
        <v>21</v>
      </c>
      <c r="F532" s="16" t="s">
        <v>58</v>
      </c>
      <c r="G532" s="10">
        <v>43004</v>
      </c>
      <c r="H532" s="11">
        <v>0.88960648148148147</v>
      </c>
      <c r="I532" s="10">
        <v>43004</v>
      </c>
      <c r="J532">
        <v>4.3400001525878897</v>
      </c>
      <c r="K532">
        <v>15.7299995422363</v>
      </c>
      <c r="L532" s="11">
        <v>0.74375000000000002</v>
      </c>
      <c r="M532" s="12">
        <f>MOD(Tableau1[[#This Row],[Temps]]-Tableau1[[#This Row],[Heure coucher]],1)</f>
        <v>0.14585648148148145</v>
      </c>
      <c r="N532" s="11">
        <v>0.24444444444444446</v>
      </c>
      <c r="O532" s="12">
        <f>1-Tableau1[[#This Row],[Temps]]+Tableau1[[#This Row],[Heure lever]]</f>
        <v>0.35483796296296299</v>
      </c>
      <c r="P53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32" s="11" t="b">
        <f>IFERROR(Tableau1[[#This Row],[temps avant lever]]&gt;=Tableau1[[#This Row],[temps critère lever en fonction de l''heure de coucher]],0)</f>
        <v>0</v>
      </c>
    </row>
    <row r="533" spans="1:17" x14ac:dyDescent="0.35">
      <c r="A533">
        <v>2017</v>
      </c>
      <c r="B533">
        <v>9</v>
      </c>
      <c r="C533">
        <v>26</v>
      </c>
      <c r="D533">
        <v>21</v>
      </c>
      <c r="E533">
        <v>21</v>
      </c>
      <c r="F533" s="16" t="s">
        <v>44</v>
      </c>
      <c r="G533" s="10">
        <v>43004</v>
      </c>
      <c r="H533" s="11">
        <v>0.8901041666666667</v>
      </c>
      <c r="I533" s="10">
        <v>43004</v>
      </c>
      <c r="J533">
        <v>4.3400001525878897</v>
      </c>
      <c r="K533">
        <v>15.7299995422363</v>
      </c>
      <c r="L533" s="11">
        <v>0.74375000000000002</v>
      </c>
      <c r="M533" s="12">
        <f>MOD(Tableau1[[#This Row],[Temps]]-Tableau1[[#This Row],[Heure coucher]],1)</f>
        <v>0.14635416666666667</v>
      </c>
      <c r="N533" s="11">
        <v>0.24444444444444446</v>
      </c>
      <c r="O533" s="12">
        <f>1-Tableau1[[#This Row],[Temps]]+Tableau1[[#This Row],[Heure lever]]</f>
        <v>0.35434027777777777</v>
      </c>
      <c r="P53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33" s="11" t="b">
        <f>IFERROR(Tableau1[[#This Row],[temps avant lever]]&gt;=Tableau1[[#This Row],[temps critère lever en fonction de l''heure de coucher]],0)</f>
        <v>0</v>
      </c>
    </row>
    <row r="534" spans="1:17" x14ac:dyDescent="0.35">
      <c r="A534">
        <v>2017</v>
      </c>
      <c r="B534">
        <v>9</v>
      </c>
      <c r="C534">
        <v>26</v>
      </c>
      <c r="D534">
        <v>21</v>
      </c>
      <c r="E534">
        <v>30</v>
      </c>
      <c r="F534" s="16" t="s">
        <v>41</v>
      </c>
      <c r="G534" s="10">
        <v>43004</v>
      </c>
      <c r="H534" s="11">
        <v>0.89611111111111119</v>
      </c>
      <c r="I534" s="10">
        <v>43004</v>
      </c>
      <c r="J534">
        <v>4.5900001525878897</v>
      </c>
      <c r="K534">
        <v>15.4099998474121</v>
      </c>
      <c r="L534" s="11">
        <v>0.74375000000000002</v>
      </c>
      <c r="M534" s="12">
        <f>MOD(Tableau1[[#This Row],[Temps]]-Tableau1[[#This Row],[Heure coucher]],1)</f>
        <v>0.15236111111111117</v>
      </c>
      <c r="N534" s="11">
        <v>0.24444444444444446</v>
      </c>
      <c r="O534" s="12">
        <f>1-Tableau1[[#This Row],[Temps]]+Tableau1[[#This Row],[Heure lever]]</f>
        <v>0.34833333333333327</v>
      </c>
      <c r="P53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34" s="11" t="b">
        <f>IFERROR(Tableau1[[#This Row],[temps avant lever]]&gt;=Tableau1[[#This Row],[temps critère lever en fonction de l''heure de coucher]],0)</f>
        <v>0</v>
      </c>
    </row>
    <row r="535" spans="1:17" x14ac:dyDescent="0.35">
      <c r="A535">
        <v>2017</v>
      </c>
      <c r="B535">
        <v>9</v>
      </c>
      <c r="C535">
        <v>26</v>
      </c>
      <c r="D535">
        <v>21</v>
      </c>
      <c r="E535">
        <v>38</v>
      </c>
      <c r="F535" s="16" t="s">
        <v>39</v>
      </c>
      <c r="G535" s="10">
        <v>43004</v>
      </c>
      <c r="H535" s="11">
        <v>0.90196759259259263</v>
      </c>
      <c r="I535" s="10">
        <v>43004</v>
      </c>
      <c r="J535">
        <v>4.9699997901916504</v>
      </c>
      <c r="K535">
        <v>15.2200002670288</v>
      </c>
      <c r="L535" s="11">
        <v>0.74375000000000002</v>
      </c>
      <c r="M535" s="12">
        <f>MOD(Tableau1[[#This Row],[Temps]]-Tableau1[[#This Row],[Heure coucher]],1)</f>
        <v>0.1582175925925926</v>
      </c>
      <c r="N535" s="11">
        <v>0.24444444444444446</v>
      </c>
      <c r="O535" s="12">
        <f>1-Tableau1[[#This Row],[Temps]]+Tableau1[[#This Row],[Heure lever]]</f>
        <v>0.34247685185185184</v>
      </c>
      <c r="P53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35" s="11" t="b">
        <f>IFERROR(Tableau1[[#This Row],[temps avant lever]]&gt;=Tableau1[[#This Row],[temps critère lever en fonction de l''heure de coucher]],0)</f>
        <v>0</v>
      </c>
    </row>
    <row r="536" spans="1:17" x14ac:dyDescent="0.35">
      <c r="A536">
        <v>2017</v>
      </c>
      <c r="B536">
        <v>9</v>
      </c>
      <c r="C536">
        <v>26</v>
      </c>
      <c r="D536">
        <v>21</v>
      </c>
      <c r="E536">
        <v>39</v>
      </c>
      <c r="F536" s="16" t="s">
        <v>47</v>
      </c>
      <c r="G536" s="10">
        <v>43004</v>
      </c>
      <c r="H536" s="11">
        <v>0.90234953703703702</v>
      </c>
      <c r="I536" s="10">
        <v>43004</v>
      </c>
      <c r="J536">
        <v>4.9699997901916504</v>
      </c>
      <c r="K536">
        <v>15.2200002670288</v>
      </c>
      <c r="L536" s="11">
        <v>0.74375000000000002</v>
      </c>
      <c r="M536" s="12">
        <f>MOD(Tableau1[[#This Row],[Temps]]-Tableau1[[#This Row],[Heure coucher]],1)</f>
        <v>0.158599537037037</v>
      </c>
      <c r="N536" s="11">
        <v>0.24444444444444446</v>
      </c>
      <c r="O536" s="12">
        <f>1-Tableau1[[#This Row],[Temps]]+Tableau1[[#This Row],[Heure lever]]</f>
        <v>0.34209490740740744</v>
      </c>
      <c r="P53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36" s="11" t="b">
        <f>IFERROR(Tableau1[[#This Row],[temps avant lever]]&gt;=Tableau1[[#This Row],[temps critère lever en fonction de l''heure de coucher]],0)</f>
        <v>0</v>
      </c>
    </row>
    <row r="537" spans="1:17" x14ac:dyDescent="0.35">
      <c r="A537">
        <v>2017</v>
      </c>
      <c r="B537">
        <v>9</v>
      </c>
      <c r="C537">
        <v>26</v>
      </c>
      <c r="D537">
        <v>21</v>
      </c>
      <c r="E537">
        <v>39</v>
      </c>
      <c r="F537" s="16" t="s">
        <v>25</v>
      </c>
      <c r="G537" s="10">
        <v>43004</v>
      </c>
      <c r="H537" s="11">
        <v>0.90243055555555562</v>
      </c>
      <c r="I537" s="10">
        <v>43004</v>
      </c>
      <c r="J537">
        <v>4.9699997901916504</v>
      </c>
      <c r="K537">
        <v>15.2200002670288</v>
      </c>
      <c r="L537" s="11">
        <v>0.74375000000000002</v>
      </c>
      <c r="M537" s="12">
        <f>MOD(Tableau1[[#This Row],[Temps]]-Tableau1[[#This Row],[Heure coucher]],1)</f>
        <v>0.1586805555555556</v>
      </c>
      <c r="N537" s="11">
        <v>0.24444444444444446</v>
      </c>
      <c r="O537" s="12">
        <f>1-Tableau1[[#This Row],[Temps]]+Tableau1[[#This Row],[Heure lever]]</f>
        <v>0.34201388888888884</v>
      </c>
      <c r="P53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37" s="11" t="b">
        <f>IFERROR(Tableau1[[#This Row],[temps avant lever]]&gt;=Tableau1[[#This Row],[temps critère lever en fonction de l''heure de coucher]],0)</f>
        <v>0</v>
      </c>
    </row>
    <row r="538" spans="1:17" x14ac:dyDescent="0.35">
      <c r="A538">
        <v>2017</v>
      </c>
      <c r="B538">
        <v>9</v>
      </c>
      <c r="C538">
        <v>26</v>
      </c>
      <c r="D538">
        <v>21</v>
      </c>
      <c r="E538">
        <v>41</v>
      </c>
      <c r="F538" s="16" t="s">
        <v>37</v>
      </c>
      <c r="G538" s="10">
        <v>43004</v>
      </c>
      <c r="H538" s="11">
        <v>0.90348379629629638</v>
      </c>
      <c r="I538" s="10">
        <v>43004</v>
      </c>
      <c r="J538">
        <v>4.9699997901916504</v>
      </c>
      <c r="K538">
        <v>15.2200002670288</v>
      </c>
      <c r="L538" s="11">
        <v>0.74375000000000002</v>
      </c>
      <c r="M538" s="12">
        <f>MOD(Tableau1[[#This Row],[Temps]]-Tableau1[[#This Row],[Heure coucher]],1)</f>
        <v>0.15973379629629636</v>
      </c>
      <c r="N538" s="11">
        <v>0.24444444444444446</v>
      </c>
      <c r="O538" s="12">
        <f>1-Tableau1[[#This Row],[Temps]]+Tableau1[[#This Row],[Heure lever]]</f>
        <v>0.34096064814814808</v>
      </c>
      <c r="P53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38" s="11" t="b">
        <f>IFERROR(Tableau1[[#This Row],[temps avant lever]]&gt;=Tableau1[[#This Row],[temps critère lever en fonction de l''heure de coucher]],0)</f>
        <v>0</v>
      </c>
    </row>
    <row r="539" spans="1:17" x14ac:dyDescent="0.35">
      <c r="A539">
        <v>2017</v>
      </c>
      <c r="B539">
        <v>9</v>
      </c>
      <c r="C539">
        <v>26</v>
      </c>
      <c r="D539">
        <v>21</v>
      </c>
      <c r="E539">
        <v>42</v>
      </c>
      <c r="F539" s="16" t="s">
        <v>43</v>
      </c>
      <c r="G539" s="10">
        <v>43004</v>
      </c>
      <c r="H539" s="11">
        <v>0.90449074074074076</v>
      </c>
      <c r="I539" s="10">
        <v>43004</v>
      </c>
      <c r="J539">
        <v>4.9699997901916504</v>
      </c>
      <c r="K539">
        <v>15.2200002670288</v>
      </c>
      <c r="L539" s="11">
        <v>0.74375000000000002</v>
      </c>
      <c r="M539" s="12">
        <f>MOD(Tableau1[[#This Row],[Temps]]-Tableau1[[#This Row],[Heure coucher]],1)</f>
        <v>0.16074074074074074</v>
      </c>
      <c r="N539" s="11">
        <v>0.24444444444444446</v>
      </c>
      <c r="O539" s="12">
        <f>1-Tableau1[[#This Row],[Temps]]+Tableau1[[#This Row],[Heure lever]]</f>
        <v>0.3399537037037037</v>
      </c>
      <c r="P53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39" s="11" t="b">
        <f>IFERROR(Tableau1[[#This Row],[temps avant lever]]&gt;=Tableau1[[#This Row],[temps critère lever en fonction de l''heure de coucher]],0)</f>
        <v>0</v>
      </c>
    </row>
    <row r="540" spans="1:17" x14ac:dyDescent="0.35">
      <c r="A540">
        <v>2017</v>
      </c>
      <c r="B540">
        <v>9</v>
      </c>
      <c r="C540">
        <v>26</v>
      </c>
      <c r="D540">
        <v>21</v>
      </c>
      <c r="E540">
        <v>42</v>
      </c>
      <c r="F540" s="16" t="s">
        <v>55</v>
      </c>
      <c r="G540" s="10">
        <v>43004</v>
      </c>
      <c r="H540" s="11">
        <v>0.90457175925925926</v>
      </c>
      <c r="I540" s="10">
        <v>43004</v>
      </c>
      <c r="J540">
        <v>4.9699997901916504</v>
      </c>
      <c r="K540">
        <v>15.2200002670288</v>
      </c>
      <c r="L540" s="11">
        <v>0.74375000000000002</v>
      </c>
      <c r="M540" s="12">
        <f>MOD(Tableau1[[#This Row],[Temps]]-Tableau1[[#This Row],[Heure coucher]],1)</f>
        <v>0.16082175925925923</v>
      </c>
      <c r="N540" s="11">
        <v>0.24444444444444446</v>
      </c>
      <c r="O540" s="12">
        <f>1-Tableau1[[#This Row],[Temps]]+Tableau1[[#This Row],[Heure lever]]</f>
        <v>0.33987268518518521</v>
      </c>
      <c r="P54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40" s="11" t="b">
        <f>IFERROR(Tableau1[[#This Row],[temps avant lever]]&gt;=Tableau1[[#This Row],[temps critère lever en fonction de l''heure de coucher]],0)</f>
        <v>0</v>
      </c>
    </row>
    <row r="541" spans="1:17" x14ac:dyDescent="0.35">
      <c r="A541">
        <v>2017</v>
      </c>
      <c r="B541">
        <v>9</v>
      </c>
      <c r="C541">
        <v>26</v>
      </c>
      <c r="D541">
        <v>21</v>
      </c>
      <c r="E541">
        <v>42</v>
      </c>
      <c r="F541" s="16" t="s">
        <v>57</v>
      </c>
      <c r="G541" s="10">
        <v>43004</v>
      </c>
      <c r="H541" s="11">
        <v>0.90465277777777775</v>
      </c>
      <c r="I541" s="10">
        <v>43004</v>
      </c>
      <c r="J541">
        <v>4.9699997901916504</v>
      </c>
      <c r="K541">
        <v>15.2200002670288</v>
      </c>
      <c r="L541" s="11">
        <v>0.74375000000000002</v>
      </c>
      <c r="M541" s="12">
        <f>MOD(Tableau1[[#This Row],[Temps]]-Tableau1[[#This Row],[Heure coucher]],1)</f>
        <v>0.16090277777777773</v>
      </c>
      <c r="N541" s="11">
        <v>0.24444444444444446</v>
      </c>
      <c r="O541" s="12">
        <f>1-Tableau1[[#This Row],[Temps]]+Tableau1[[#This Row],[Heure lever]]</f>
        <v>0.33979166666666671</v>
      </c>
      <c r="P54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41" s="11" t="b">
        <f>IFERROR(Tableau1[[#This Row],[temps avant lever]]&gt;=Tableau1[[#This Row],[temps critère lever en fonction de l''heure de coucher]],0)</f>
        <v>0</v>
      </c>
    </row>
    <row r="542" spans="1:17" x14ac:dyDescent="0.35">
      <c r="A542">
        <v>2017</v>
      </c>
      <c r="B542">
        <v>9</v>
      </c>
      <c r="C542">
        <v>26</v>
      </c>
      <c r="D542">
        <v>21</v>
      </c>
      <c r="E542">
        <v>42</v>
      </c>
      <c r="F542" s="16" t="s">
        <v>33</v>
      </c>
      <c r="G542" s="10">
        <v>43004</v>
      </c>
      <c r="H542" s="11">
        <v>0.90473379629629624</v>
      </c>
      <c r="I542" s="10">
        <v>43004</v>
      </c>
      <c r="J542">
        <v>4.9699997901916504</v>
      </c>
      <c r="K542">
        <v>15.2200002670288</v>
      </c>
      <c r="L542" s="11">
        <v>0.74375000000000002</v>
      </c>
      <c r="M542" s="12">
        <f>MOD(Tableau1[[#This Row],[Temps]]-Tableau1[[#This Row],[Heure coucher]],1)</f>
        <v>0.16098379629629622</v>
      </c>
      <c r="N542" s="11">
        <v>0.24444444444444446</v>
      </c>
      <c r="O542" s="12">
        <f>1-Tableau1[[#This Row],[Temps]]+Tableau1[[#This Row],[Heure lever]]</f>
        <v>0.33971064814814822</v>
      </c>
      <c r="P54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42" s="11" t="b">
        <f>IFERROR(Tableau1[[#This Row],[temps avant lever]]&gt;=Tableau1[[#This Row],[temps critère lever en fonction de l''heure de coucher]],0)</f>
        <v>0</v>
      </c>
    </row>
    <row r="543" spans="1:17" x14ac:dyDescent="0.35">
      <c r="A543">
        <v>2017</v>
      </c>
      <c r="B543">
        <v>9</v>
      </c>
      <c r="C543">
        <v>26</v>
      </c>
      <c r="D543">
        <v>21</v>
      </c>
      <c r="E543">
        <v>42</v>
      </c>
      <c r="F543" s="16" t="s">
        <v>34</v>
      </c>
      <c r="G543" s="10">
        <v>43004</v>
      </c>
      <c r="H543" s="11">
        <v>0.90481481481481474</v>
      </c>
      <c r="I543" s="10">
        <v>43004</v>
      </c>
      <c r="J543">
        <v>4.9699997901916504</v>
      </c>
      <c r="K543">
        <v>15.2200002670288</v>
      </c>
      <c r="L543" s="11">
        <v>0.74375000000000002</v>
      </c>
      <c r="M543" s="12">
        <f>MOD(Tableau1[[#This Row],[Temps]]-Tableau1[[#This Row],[Heure coucher]],1)</f>
        <v>0.16106481481481472</v>
      </c>
      <c r="N543" s="11">
        <v>0.24444444444444446</v>
      </c>
      <c r="O543" s="12">
        <f>1-Tableau1[[#This Row],[Temps]]+Tableau1[[#This Row],[Heure lever]]</f>
        <v>0.33962962962962973</v>
      </c>
      <c r="P54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43" s="11" t="b">
        <f>IFERROR(Tableau1[[#This Row],[temps avant lever]]&gt;=Tableau1[[#This Row],[temps critère lever en fonction de l''heure de coucher]],0)</f>
        <v>0</v>
      </c>
    </row>
    <row r="544" spans="1:17" x14ac:dyDescent="0.35">
      <c r="A544">
        <v>2017</v>
      </c>
      <c r="B544">
        <v>9</v>
      </c>
      <c r="C544">
        <v>26</v>
      </c>
      <c r="D544">
        <v>21</v>
      </c>
      <c r="E544">
        <v>43</v>
      </c>
      <c r="F544" s="16" t="s">
        <v>60</v>
      </c>
      <c r="G544" s="10">
        <v>43004</v>
      </c>
      <c r="H544" s="11">
        <v>0.90489583333333334</v>
      </c>
      <c r="I544" s="10">
        <v>43004</v>
      </c>
      <c r="J544">
        <v>4.9699997901916504</v>
      </c>
      <c r="K544">
        <v>15.2200002670288</v>
      </c>
      <c r="L544" s="11">
        <v>0.74375000000000002</v>
      </c>
      <c r="M544" s="12">
        <f>MOD(Tableau1[[#This Row],[Temps]]-Tableau1[[#This Row],[Heure coucher]],1)</f>
        <v>0.16114583333333332</v>
      </c>
      <c r="N544" s="11">
        <v>0.24444444444444446</v>
      </c>
      <c r="O544" s="12">
        <f>1-Tableau1[[#This Row],[Temps]]+Tableau1[[#This Row],[Heure lever]]</f>
        <v>0.33954861111111112</v>
      </c>
      <c r="P54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44" s="11" t="b">
        <f>IFERROR(Tableau1[[#This Row],[temps avant lever]]&gt;=Tableau1[[#This Row],[temps critère lever en fonction de l''heure de coucher]],0)</f>
        <v>0</v>
      </c>
    </row>
    <row r="545" spans="1:17" x14ac:dyDescent="0.35">
      <c r="A545">
        <v>2017</v>
      </c>
      <c r="B545">
        <v>9</v>
      </c>
      <c r="C545">
        <v>26</v>
      </c>
      <c r="D545">
        <v>21</v>
      </c>
      <c r="E545">
        <v>43</v>
      </c>
      <c r="F545" s="16" t="s">
        <v>59</v>
      </c>
      <c r="G545" s="10">
        <v>43004</v>
      </c>
      <c r="H545" s="11">
        <v>0.90497685185185184</v>
      </c>
      <c r="I545" s="10">
        <v>43004</v>
      </c>
      <c r="J545">
        <v>4.9699997901916504</v>
      </c>
      <c r="K545">
        <v>15.2200002670288</v>
      </c>
      <c r="L545" s="11">
        <v>0.74375000000000002</v>
      </c>
      <c r="M545" s="12">
        <f>MOD(Tableau1[[#This Row],[Temps]]-Tableau1[[#This Row],[Heure coucher]],1)</f>
        <v>0.16122685185185182</v>
      </c>
      <c r="N545" s="11">
        <v>0.24444444444444446</v>
      </c>
      <c r="O545" s="12">
        <f>1-Tableau1[[#This Row],[Temps]]+Tableau1[[#This Row],[Heure lever]]</f>
        <v>0.33946759259259263</v>
      </c>
      <c r="P54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45" s="11" t="b">
        <f>IFERROR(Tableau1[[#This Row],[temps avant lever]]&gt;=Tableau1[[#This Row],[temps critère lever en fonction de l''heure de coucher]],0)</f>
        <v>0</v>
      </c>
    </row>
    <row r="546" spans="1:17" x14ac:dyDescent="0.35">
      <c r="A546">
        <v>2017</v>
      </c>
      <c r="B546">
        <v>9</v>
      </c>
      <c r="C546">
        <v>26</v>
      </c>
      <c r="D546">
        <v>21</v>
      </c>
      <c r="E546">
        <v>43</v>
      </c>
      <c r="F546" s="16" t="s">
        <v>66</v>
      </c>
      <c r="G546" s="10">
        <v>43004</v>
      </c>
      <c r="H546" s="11">
        <v>0.90505787037037033</v>
      </c>
      <c r="I546" s="10">
        <v>43004</v>
      </c>
      <c r="J546">
        <v>4.9699997901916504</v>
      </c>
      <c r="K546">
        <v>15.2200002670288</v>
      </c>
      <c r="L546" s="11">
        <v>0.74375000000000002</v>
      </c>
      <c r="M546" s="12">
        <f>MOD(Tableau1[[#This Row],[Temps]]-Tableau1[[#This Row],[Heure coucher]],1)</f>
        <v>0.16130787037037031</v>
      </c>
      <c r="N546" s="11">
        <v>0.24444444444444446</v>
      </c>
      <c r="O546" s="12">
        <f>1-Tableau1[[#This Row],[Temps]]+Tableau1[[#This Row],[Heure lever]]</f>
        <v>0.33938657407407413</v>
      </c>
      <c r="P54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46" s="11" t="b">
        <f>IFERROR(Tableau1[[#This Row],[temps avant lever]]&gt;=Tableau1[[#This Row],[temps critère lever en fonction de l''heure de coucher]],0)</f>
        <v>0</v>
      </c>
    </row>
    <row r="547" spans="1:17" x14ac:dyDescent="0.35">
      <c r="A547">
        <v>2017</v>
      </c>
      <c r="B547">
        <v>9</v>
      </c>
      <c r="C547">
        <v>26</v>
      </c>
      <c r="D547">
        <v>21</v>
      </c>
      <c r="E547">
        <v>43</v>
      </c>
      <c r="F547" s="16" t="s">
        <v>47</v>
      </c>
      <c r="G547" s="10">
        <v>43004</v>
      </c>
      <c r="H547" s="11">
        <v>0.90512731481481479</v>
      </c>
      <c r="I547" s="10">
        <v>43004</v>
      </c>
      <c r="J547">
        <v>4.9699997901916504</v>
      </c>
      <c r="K547">
        <v>15.2200002670288</v>
      </c>
      <c r="L547" s="11">
        <v>0.74375000000000002</v>
      </c>
      <c r="M547" s="12">
        <f>MOD(Tableau1[[#This Row],[Temps]]-Tableau1[[#This Row],[Heure coucher]],1)</f>
        <v>0.16137731481481477</v>
      </c>
      <c r="N547" s="11">
        <v>0.24444444444444446</v>
      </c>
      <c r="O547" s="12">
        <f>1-Tableau1[[#This Row],[Temps]]+Tableau1[[#This Row],[Heure lever]]</f>
        <v>0.33931712962962968</v>
      </c>
      <c r="P54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47" s="11" t="b">
        <f>IFERROR(Tableau1[[#This Row],[temps avant lever]]&gt;=Tableau1[[#This Row],[temps critère lever en fonction de l''heure de coucher]],0)</f>
        <v>0</v>
      </c>
    </row>
    <row r="548" spans="1:17" x14ac:dyDescent="0.35">
      <c r="A548">
        <v>2017</v>
      </c>
      <c r="B548">
        <v>9</v>
      </c>
      <c r="C548">
        <v>26</v>
      </c>
      <c r="D548">
        <v>21</v>
      </c>
      <c r="E548">
        <v>43</v>
      </c>
      <c r="F548" s="16" t="s">
        <v>25</v>
      </c>
      <c r="G548" s="10">
        <v>43004</v>
      </c>
      <c r="H548" s="11">
        <v>0.90520833333333339</v>
      </c>
      <c r="I548" s="10">
        <v>43004</v>
      </c>
      <c r="J548">
        <v>4.9699997901916504</v>
      </c>
      <c r="K548">
        <v>15.2200002670288</v>
      </c>
      <c r="L548" s="11">
        <v>0.74375000000000002</v>
      </c>
      <c r="M548" s="12">
        <f>MOD(Tableau1[[#This Row],[Temps]]-Tableau1[[#This Row],[Heure coucher]],1)</f>
        <v>0.16145833333333337</v>
      </c>
      <c r="N548" s="11">
        <v>0.24444444444444446</v>
      </c>
      <c r="O548" s="12">
        <f>1-Tableau1[[#This Row],[Temps]]+Tableau1[[#This Row],[Heure lever]]</f>
        <v>0.33923611111111107</v>
      </c>
      <c r="P54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48" s="11" t="b">
        <f>IFERROR(Tableau1[[#This Row],[temps avant lever]]&gt;=Tableau1[[#This Row],[temps critère lever en fonction de l''heure de coucher]],0)</f>
        <v>0</v>
      </c>
    </row>
    <row r="549" spans="1:17" x14ac:dyDescent="0.35">
      <c r="A549">
        <v>2017</v>
      </c>
      <c r="B549">
        <v>9</v>
      </c>
      <c r="C549">
        <v>26</v>
      </c>
      <c r="D549">
        <v>21</v>
      </c>
      <c r="E549">
        <v>43</v>
      </c>
      <c r="F549" s="16" t="s">
        <v>65</v>
      </c>
      <c r="G549" s="10">
        <v>43004</v>
      </c>
      <c r="H549" s="11">
        <v>0.90528935185185189</v>
      </c>
      <c r="I549" s="10">
        <v>43004</v>
      </c>
      <c r="J549">
        <v>4.9699997901916504</v>
      </c>
      <c r="K549">
        <v>15.2200002670288</v>
      </c>
      <c r="L549" s="11">
        <v>0.74375000000000002</v>
      </c>
      <c r="M549" s="12">
        <f>MOD(Tableau1[[#This Row],[Temps]]-Tableau1[[#This Row],[Heure coucher]],1)</f>
        <v>0.16153935185185186</v>
      </c>
      <c r="N549" s="11">
        <v>0.24444444444444446</v>
      </c>
      <c r="O549" s="12">
        <f>1-Tableau1[[#This Row],[Temps]]+Tableau1[[#This Row],[Heure lever]]</f>
        <v>0.33915509259259258</v>
      </c>
      <c r="P54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49" s="11" t="b">
        <f>IFERROR(Tableau1[[#This Row],[temps avant lever]]&gt;=Tableau1[[#This Row],[temps critère lever en fonction de l''heure de coucher]],0)</f>
        <v>0</v>
      </c>
    </row>
    <row r="550" spans="1:17" x14ac:dyDescent="0.35">
      <c r="A550">
        <v>2017</v>
      </c>
      <c r="B550">
        <v>9</v>
      </c>
      <c r="C550">
        <v>26</v>
      </c>
      <c r="D550">
        <v>21</v>
      </c>
      <c r="E550">
        <v>45</v>
      </c>
      <c r="F550" s="16" t="s">
        <v>63</v>
      </c>
      <c r="G550" s="10">
        <v>43004</v>
      </c>
      <c r="H550" s="11">
        <v>0.9069328703703704</v>
      </c>
      <c r="I550" s="10">
        <v>43004</v>
      </c>
      <c r="J550">
        <v>4.9699997901916504</v>
      </c>
      <c r="K550">
        <v>15.2200002670288</v>
      </c>
      <c r="L550" s="11">
        <v>0.74375000000000002</v>
      </c>
      <c r="M550" s="12">
        <f>MOD(Tableau1[[#This Row],[Temps]]-Tableau1[[#This Row],[Heure coucher]],1)</f>
        <v>0.16318287037037038</v>
      </c>
      <c r="N550" s="11">
        <v>0.24444444444444446</v>
      </c>
      <c r="O550" s="12">
        <f>1-Tableau1[[#This Row],[Temps]]+Tableau1[[#This Row],[Heure lever]]</f>
        <v>0.33751157407407406</v>
      </c>
      <c r="P55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50" s="11" t="b">
        <f>IFERROR(Tableau1[[#This Row],[temps avant lever]]&gt;=Tableau1[[#This Row],[temps critère lever en fonction de l''heure de coucher]],0)</f>
        <v>0</v>
      </c>
    </row>
    <row r="551" spans="1:17" x14ac:dyDescent="0.35">
      <c r="A551">
        <v>2017</v>
      </c>
      <c r="B551">
        <v>9</v>
      </c>
      <c r="C551">
        <v>26</v>
      </c>
      <c r="D551">
        <v>21</v>
      </c>
      <c r="E551">
        <v>46</v>
      </c>
      <c r="F551" s="16" t="s">
        <v>30</v>
      </c>
      <c r="G551" s="10">
        <v>43004</v>
      </c>
      <c r="H551" s="11">
        <v>0.90740740740740744</v>
      </c>
      <c r="I551" s="10">
        <v>43004</v>
      </c>
      <c r="J551">
        <v>4.1199998855590803</v>
      </c>
      <c r="K551">
        <v>15.0299997329712</v>
      </c>
      <c r="L551" s="11">
        <v>0.74375000000000002</v>
      </c>
      <c r="M551" s="12">
        <f>MOD(Tableau1[[#This Row],[Temps]]-Tableau1[[#This Row],[Heure coucher]],1)</f>
        <v>0.16365740740740742</v>
      </c>
      <c r="N551" s="11">
        <v>0.24444444444444446</v>
      </c>
      <c r="O551" s="12">
        <f>1-Tableau1[[#This Row],[Temps]]+Tableau1[[#This Row],[Heure lever]]</f>
        <v>0.33703703703703702</v>
      </c>
      <c r="P55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51" s="11" t="b">
        <f>IFERROR(Tableau1[[#This Row],[temps avant lever]]&gt;=Tableau1[[#This Row],[temps critère lever en fonction de l''heure de coucher]],0)</f>
        <v>0</v>
      </c>
    </row>
    <row r="552" spans="1:17" x14ac:dyDescent="0.35">
      <c r="A552">
        <v>2017</v>
      </c>
      <c r="B552">
        <v>9</v>
      </c>
      <c r="C552">
        <v>26</v>
      </c>
      <c r="D552">
        <v>21</v>
      </c>
      <c r="E552">
        <v>46</v>
      </c>
      <c r="F552" s="16" t="s">
        <v>67</v>
      </c>
      <c r="G552" s="10">
        <v>43004</v>
      </c>
      <c r="H552" s="11">
        <v>0.9075347222222222</v>
      </c>
      <c r="I552" s="10">
        <v>43004</v>
      </c>
      <c r="J552">
        <v>4.1199998855590803</v>
      </c>
      <c r="K552">
        <v>15.0299997329712</v>
      </c>
      <c r="L552" s="11">
        <v>0.74375000000000002</v>
      </c>
      <c r="M552" s="12">
        <f>MOD(Tableau1[[#This Row],[Temps]]-Tableau1[[#This Row],[Heure coucher]],1)</f>
        <v>0.16378472222222218</v>
      </c>
      <c r="N552" s="11">
        <v>0.24444444444444446</v>
      </c>
      <c r="O552" s="12">
        <f>1-Tableau1[[#This Row],[Temps]]+Tableau1[[#This Row],[Heure lever]]</f>
        <v>0.33690972222222226</v>
      </c>
      <c r="P55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52" s="11" t="b">
        <f>IFERROR(Tableau1[[#This Row],[temps avant lever]]&gt;=Tableau1[[#This Row],[temps critère lever en fonction de l''heure de coucher]],0)</f>
        <v>0</v>
      </c>
    </row>
    <row r="553" spans="1:17" x14ac:dyDescent="0.35">
      <c r="A553">
        <v>2017</v>
      </c>
      <c r="B553">
        <v>9</v>
      </c>
      <c r="C553">
        <v>26</v>
      </c>
      <c r="D553">
        <v>21</v>
      </c>
      <c r="E553">
        <v>47</v>
      </c>
      <c r="F553" s="16" t="s">
        <v>73</v>
      </c>
      <c r="G553" s="10">
        <v>43004</v>
      </c>
      <c r="H553" s="11">
        <v>0.90800925925925924</v>
      </c>
      <c r="I553" s="10">
        <v>43004</v>
      </c>
      <c r="J553">
        <v>4.1199998855590803</v>
      </c>
      <c r="K553">
        <v>15.0299997329712</v>
      </c>
      <c r="L553" s="11">
        <v>0.74375000000000002</v>
      </c>
      <c r="M553" s="12">
        <f>MOD(Tableau1[[#This Row],[Temps]]-Tableau1[[#This Row],[Heure coucher]],1)</f>
        <v>0.16425925925925922</v>
      </c>
      <c r="N553" s="11">
        <v>0.24444444444444446</v>
      </c>
      <c r="O553" s="12">
        <f>1-Tableau1[[#This Row],[Temps]]+Tableau1[[#This Row],[Heure lever]]</f>
        <v>0.33643518518518523</v>
      </c>
      <c r="P55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53" s="11" t="b">
        <f>IFERROR(Tableau1[[#This Row],[temps avant lever]]&gt;=Tableau1[[#This Row],[temps critère lever en fonction de l''heure de coucher]],0)</f>
        <v>0</v>
      </c>
    </row>
    <row r="554" spans="1:17" x14ac:dyDescent="0.35">
      <c r="A554">
        <v>2017</v>
      </c>
      <c r="B554">
        <v>9</v>
      </c>
      <c r="C554">
        <v>26</v>
      </c>
      <c r="D554">
        <v>21</v>
      </c>
      <c r="E554">
        <v>48</v>
      </c>
      <c r="F554" s="16" t="s">
        <v>58</v>
      </c>
      <c r="G554" s="10">
        <v>43004</v>
      </c>
      <c r="H554" s="11">
        <v>0.9083564814814814</v>
      </c>
      <c r="I554" s="10">
        <v>43004</v>
      </c>
      <c r="J554">
        <v>4.1199998855590803</v>
      </c>
      <c r="K554">
        <v>15.0299997329712</v>
      </c>
      <c r="L554" s="11">
        <v>0.74375000000000002</v>
      </c>
      <c r="M554" s="12">
        <f>MOD(Tableau1[[#This Row],[Temps]]-Tableau1[[#This Row],[Heure coucher]],1)</f>
        <v>0.16460648148148138</v>
      </c>
      <c r="N554" s="11">
        <v>0.24444444444444446</v>
      </c>
      <c r="O554" s="12">
        <f>1-Tableau1[[#This Row],[Temps]]+Tableau1[[#This Row],[Heure lever]]</f>
        <v>0.33608796296296306</v>
      </c>
      <c r="P55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54" s="11" t="b">
        <f>IFERROR(Tableau1[[#This Row],[temps avant lever]]&gt;=Tableau1[[#This Row],[temps critère lever en fonction de l''heure de coucher]],0)</f>
        <v>0</v>
      </c>
    </row>
    <row r="555" spans="1:17" x14ac:dyDescent="0.35">
      <c r="A555">
        <v>2017</v>
      </c>
      <c r="B555">
        <v>9</v>
      </c>
      <c r="C555">
        <v>26</v>
      </c>
      <c r="D555">
        <v>21</v>
      </c>
      <c r="E555">
        <v>48</v>
      </c>
      <c r="F555" s="16" t="s">
        <v>48</v>
      </c>
      <c r="G555" s="10">
        <v>43004</v>
      </c>
      <c r="H555" s="11">
        <v>0.9084374999999999</v>
      </c>
      <c r="I555" s="10">
        <v>43004</v>
      </c>
      <c r="J555">
        <v>4.1199998855590803</v>
      </c>
      <c r="K555">
        <v>15.0299997329712</v>
      </c>
      <c r="L555" s="11">
        <v>0.74375000000000002</v>
      </c>
      <c r="M555" s="12">
        <f>MOD(Tableau1[[#This Row],[Temps]]-Tableau1[[#This Row],[Heure coucher]],1)</f>
        <v>0.16468749999999988</v>
      </c>
      <c r="N555" s="11">
        <v>0.24444444444444446</v>
      </c>
      <c r="O555" s="12">
        <f>1-Tableau1[[#This Row],[Temps]]+Tableau1[[#This Row],[Heure lever]]</f>
        <v>0.33600694444444457</v>
      </c>
      <c r="P55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55" s="11" t="b">
        <f>IFERROR(Tableau1[[#This Row],[temps avant lever]]&gt;=Tableau1[[#This Row],[temps critère lever en fonction de l''heure de coucher]],0)</f>
        <v>0</v>
      </c>
    </row>
    <row r="556" spans="1:17" x14ac:dyDescent="0.35">
      <c r="A556">
        <v>2017</v>
      </c>
      <c r="B556">
        <v>9</v>
      </c>
      <c r="C556">
        <v>26</v>
      </c>
      <c r="D556">
        <v>21</v>
      </c>
      <c r="E556">
        <v>48</v>
      </c>
      <c r="F556" s="16" t="s">
        <v>66</v>
      </c>
      <c r="G556" s="10">
        <v>43004</v>
      </c>
      <c r="H556" s="11">
        <v>0.90853009259259254</v>
      </c>
      <c r="I556" s="10">
        <v>43004</v>
      </c>
      <c r="J556">
        <v>4.1199998855590803</v>
      </c>
      <c r="K556">
        <v>15.0299997329712</v>
      </c>
      <c r="L556" s="11">
        <v>0.74375000000000002</v>
      </c>
      <c r="M556" s="12">
        <f>MOD(Tableau1[[#This Row],[Temps]]-Tableau1[[#This Row],[Heure coucher]],1)</f>
        <v>0.16478009259259252</v>
      </c>
      <c r="N556" s="11">
        <v>0.24444444444444446</v>
      </c>
      <c r="O556" s="12">
        <f>1-Tableau1[[#This Row],[Temps]]+Tableau1[[#This Row],[Heure lever]]</f>
        <v>0.33591435185185192</v>
      </c>
      <c r="P55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56" s="11" t="b">
        <f>IFERROR(Tableau1[[#This Row],[temps avant lever]]&gt;=Tableau1[[#This Row],[temps critère lever en fonction de l''heure de coucher]],0)</f>
        <v>0</v>
      </c>
    </row>
    <row r="557" spans="1:17" x14ac:dyDescent="0.35">
      <c r="A557">
        <v>2017</v>
      </c>
      <c r="B557">
        <v>9</v>
      </c>
      <c r="C557">
        <v>26</v>
      </c>
      <c r="D557">
        <v>21</v>
      </c>
      <c r="E557">
        <v>48</v>
      </c>
      <c r="F557" s="16" t="s">
        <v>70</v>
      </c>
      <c r="G557" s="10">
        <v>43004</v>
      </c>
      <c r="H557" s="11">
        <v>0.90878472222222229</v>
      </c>
      <c r="I557" s="10">
        <v>43004</v>
      </c>
      <c r="J557">
        <v>4.1199998855590803</v>
      </c>
      <c r="K557">
        <v>15.0299997329712</v>
      </c>
      <c r="L557" s="11">
        <v>0.74375000000000002</v>
      </c>
      <c r="M557" s="12">
        <f>MOD(Tableau1[[#This Row],[Temps]]-Tableau1[[#This Row],[Heure coucher]],1)</f>
        <v>0.16503472222222226</v>
      </c>
      <c r="N557" s="11">
        <v>0.24444444444444446</v>
      </c>
      <c r="O557" s="12">
        <f>1-Tableau1[[#This Row],[Temps]]+Tableau1[[#This Row],[Heure lever]]</f>
        <v>0.33565972222222218</v>
      </c>
      <c r="P55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57" s="11" t="b">
        <f>IFERROR(Tableau1[[#This Row],[temps avant lever]]&gt;=Tableau1[[#This Row],[temps critère lever en fonction de l''heure de coucher]],0)</f>
        <v>0</v>
      </c>
    </row>
    <row r="558" spans="1:17" x14ac:dyDescent="0.35">
      <c r="A558">
        <v>2017</v>
      </c>
      <c r="B558">
        <v>9</v>
      </c>
      <c r="C558">
        <v>26</v>
      </c>
      <c r="D558">
        <v>21</v>
      </c>
      <c r="E558">
        <v>49</v>
      </c>
      <c r="F558" s="16" t="s">
        <v>60</v>
      </c>
      <c r="G558" s="10">
        <v>43004</v>
      </c>
      <c r="H558" s="11">
        <v>0.9090625</v>
      </c>
      <c r="I558" s="10">
        <v>43004</v>
      </c>
      <c r="J558">
        <v>4.1199998855590803</v>
      </c>
      <c r="K558">
        <v>15.0299997329712</v>
      </c>
      <c r="L558" s="11">
        <v>0.74375000000000002</v>
      </c>
      <c r="M558" s="12">
        <f>MOD(Tableau1[[#This Row],[Temps]]-Tableau1[[#This Row],[Heure coucher]],1)</f>
        <v>0.16531249999999997</v>
      </c>
      <c r="N558" s="11">
        <v>0.24444444444444446</v>
      </c>
      <c r="O558" s="12">
        <f>1-Tableau1[[#This Row],[Temps]]+Tableau1[[#This Row],[Heure lever]]</f>
        <v>0.33538194444444447</v>
      </c>
      <c r="P55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58" s="11" t="b">
        <f>IFERROR(Tableau1[[#This Row],[temps avant lever]]&gt;=Tableau1[[#This Row],[temps critère lever en fonction de l''heure de coucher]],0)</f>
        <v>0</v>
      </c>
    </row>
    <row r="559" spans="1:17" x14ac:dyDescent="0.35">
      <c r="A559">
        <v>2017</v>
      </c>
      <c r="B559">
        <v>9</v>
      </c>
      <c r="C559">
        <v>26</v>
      </c>
      <c r="D559">
        <v>21</v>
      </c>
      <c r="E559">
        <v>49</v>
      </c>
      <c r="F559" s="16" t="s">
        <v>31</v>
      </c>
      <c r="G559" s="10">
        <v>43004</v>
      </c>
      <c r="H559" s="11">
        <v>0.90916666666666668</v>
      </c>
      <c r="I559" s="10">
        <v>43004</v>
      </c>
      <c r="J559">
        <v>4.1199998855590803</v>
      </c>
      <c r="K559">
        <v>15.0299997329712</v>
      </c>
      <c r="L559" s="11">
        <v>0.74375000000000002</v>
      </c>
      <c r="M559" s="12">
        <f>MOD(Tableau1[[#This Row],[Temps]]-Tableau1[[#This Row],[Heure coucher]],1)</f>
        <v>0.16541666666666666</v>
      </c>
      <c r="N559" s="11">
        <v>0.24444444444444446</v>
      </c>
      <c r="O559" s="12">
        <f>1-Tableau1[[#This Row],[Temps]]+Tableau1[[#This Row],[Heure lever]]</f>
        <v>0.33527777777777779</v>
      </c>
      <c r="P55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59" s="11" t="b">
        <f>IFERROR(Tableau1[[#This Row],[temps avant lever]]&gt;=Tableau1[[#This Row],[temps critère lever en fonction de l''heure de coucher]],0)</f>
        <v>0</v>
      </c>
    </row>
    <row r="560" spans="1:17" x14ac:dyDescent="0.35">
      <c r="A560">
        <v>2017</v>
      </c>
      <c r="B560">
        <v>9</v>
      </c>
      <c r="C560">
        <v>26</v>
      </c>
      <c r="D560">
        <v>21</v>
      </c>
      <c r="E560">
        <v>54</v>
      </c>
      <c r="F560" s="16" t="s">
        <v>76</v>
      </c>
      <c r="G560" s="10">
        <v>43004</v>
      </c>
      <c r="H560" s="11">
        <v>0.91274305555555557</v>
      </c>
      <c r="I560" s="10">
        <v>43004</v>
      </c>
      <c r="J560">
        <v>4.1199998855590803</v>
      </c>
      <c r="K560">
        <v>15.0299997329712</v>
      </c>
      <c r="L560" s="11">
        <v>0.74375000000000002</v>
      </c>
      <c r="M560" s="12">
        <f>MOD(Tableau1[[#This Row],[Temps]]-Tableau1[[#This Row],[Heure coucher]],1)</f>
        <v>0.16899305555555555</v>
      </c>
      <c r="N560" s="11">
        <v>0.24444444444444446</v>
      </c>
      <c r="O560" s="12">
        <f>1-Tableau1[[#This Row],[Temps]]+Tableau1[[#This Row],[Heure lever]]</f>
        <v>0.33170138888888889</v>
      </c>
      <c r="P56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60" s="11" t="b">
        <f>IFERROR(Tableau1[[#This Row],[temps avant lever]]&gt;=Tableau1[[#This Row],[temps critère lever en fonction de l''heure de coucher]],0)</f>
        <v>0</v>
      </c>
    </row>
    <row r="561" spans="1:17" x14ac:dyDescent="0.35">
      <c r="A561">
        <v>2017</v>
      </c>
      <c r="B561">
        <v>9</v>
      </c>
      <c r="C561">
        <v>26</v>
      </c>
      <c r="D561">
        <v>21</v>
      </c>
      <c r="E561">
        <v>59</v>
      </c>
      <c r="F561" s="16" t="s">
        <v>30</v>
      </c>
      <c r="G561" s="10">
        <v>43004</v>
      </c>
      <c r="H561" s="11">
        <v>0.91643518518518519</v>
      </c>
      <c r="I561" s="10">
        <v>43004</v>
      </c>
      <c r="J561">
        <v>3.8900001049041699</v>
      </c>
      <c r="K561">
        <v>14.9700002670288</v>
      </c>
      <c r="L561" s="11">
        <v>0.74375000000000002</v>
      </c>
      <c r="M561" s="12">
        <f>MOD(Tableau1[[#This Row],[Temps]]-Tableau1[[#This Row],[Heure coucher]],1)</f>
        <v>0.17268518518518516</v>
      </c>
      <c r="N561" s="11">
        <v>0.24444444444444446</v>
      </c>
      <c r="O561" s="12">
        <f>1-Tableau1[[#This Row],[Temps]]+Tableau1[[#This Row],[Heure lever]]</f>
        <v>0.32800925925925928</v>
      </c>
      <c r="P56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61" s="11" t="b">
        <f>IFERROR(Tableau1[[#This Row],[temps avant lever]]&gt;=Tableau1[[#This Row],[temps critère lever en fonction de l''heure de coucher]],0)</f>
        <v>0</v>
      </c>
    </row>
    <row r="562" spans="1:17" x14ac:dyDescent="0.35">
      <c r="A562">
        <v>2017</v>
      </c>
      <c r="B562">
        <v>9</v>
      </c>
      <c r="C562">
        <v>26</v>
      </c>
      <c r="D562">
        <v>21</v>
      </c>
      <c r="E562">
        <v>59</v>
      </c>
      <c r="F562" s="16" t="s">
        <v>33</v>
      </c>
      <c r="G562" s="10">
        <v>43004</v>
      </c>
      <c r="H562" s="11">
        <v>0.91653935185185187</v>
      </c>
      <c r="I562" s="10">
        <v>43004</v>
      </c>
      <c r="J562">
        <v>3.8900001049041699</v>
      </c>
      <c r="K562">
        <v>14.9700002670288</v>
      </c>
      <c r="L562" s="11">
        <v>0.74375000000000002</v>
      </c>
      <c r="M562" s="12">
        <f>MOD(Tableau1[[#This Row],[Temps]]-Tableau1[[#This Row],[Heure coucher]],1)</f>
        <v>0.17278935185185185</v>
      </c>
      <c r="N562" s="11">
        <v>0.24444444444444446</v>
      </c>
      <c r="O562" s="12">
        <f>1-Tableau1[[#This Row],[Temps]]+Tableau1[[#This Row],[Heure lever]]</f>
        <v>0.3279050925925926</v>
      </c>
      <c r="P56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62" s="11" t="b">
        <f>IFERROR(Tableau1[[#This Row],[temps avant lever]]&gt;=Tableau1[[#This Row],[temps critère lever en fonction de l''heure de coucher]],0)</f>
        <v>0</v>
      </c>
    </row>
    <row r="563" spans="1:17" x14ac:dyDescent="0.35">
      <c r="A563">
        <v>2017</v>
      </c>
      <c r="B563">
        <v>9</v>
      </c>
      <c r="C563">
        <v>26</v>
      </c>
      <c r="D563">
        <v>21</v>
      </c>
      <c r="E563">
        <v>59</v>
      </c>
      <c r="F563" s="16" t="s">
        <v>34</v>
      </c>
      <c r="G563" s="10">
        <v>43004</v>
      </c>
      <c r="H563" s="11">
        <v>0.91662037037037036</v>
      </c>
      <c r="I563" s="10">
        <v>43004</v>
      </c>
      <c r="J563">
        <v>3.8900001049041699</v>
      </c>
      <c r="K563">
        <v>14.9700002670288</v>
      </c>
      <c r="L563" s="11">
        <v>0.74375000000000002</v>
      </c>
      <c r="M563" s="12">
        <f>MOD(Tableau1[[#This Row],[Temps]]-Tableau1[[#This Row],[Heure coucher]],1)</f>
        <v>0.17287037037037034</v>
      </c>
      <c r="N563" s="11">
        <v>0.24444444444444446</v>
      </c>
      <c r="O563" s="12">
        <f>1-Tableau1[[#This Row],[Temps]]+Tableau1[[#This Row],[Heure lever]]</f>
        <v>0.3278240740740741</v>
      </c>
      <c r="P56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63" s="11" t="b">
        <f>IFERROR(Tableau1[[#This Row],[temps avant lever]]&gt;=Tableau1[[#This Row],[temps critère lever en fonction de l''heure de coucher]],0)</f>
        <v>0</v>
      </c>
    </row>
    <row r="564" spans="1:17" x14ac:dyDescent="0.35">
      <c r="A564">
        <v>2017</v>
      </c>
      <c r="B564">
        <v>9</v>
      </c>
      <c r="C564">
        <v>26</v>
      </c>
      <c r="D564">
        <v>22</v>
      </c>
      <c r="E564">
        <v>1</v>
      </c>
      <c r="F564" s="16" t="s">
        <v>26</v>
      </c>
      <c r="G564" s="10">
        <v>43004</v>
      </c>
      <c r="H564" s="11">
        <v>0.91774305555555558</v>
      </c>
      <c r="I564" s="10">
        <v>43004</v>
      </c>
      <c r="J564">
        <v>3.8900001049041699</v>
      </c>
      <c r="K564">
        <v>14.9700002670288</v>
      </c>
      <c r="L564" s="11">
        <v>0.74375000000000002</v>
      </c>
      <c r="M564" s="12">
        <f>MOD(Tableau1[[#This Row],[Temps]]-Tableau1[[#This Row],[Heure coucher]],1)</f>
        <v>0.17399305555555555</v>
      </c>
      <c r="N564" s="11">
        <v>0.24444444444444446</v>
      </c>
      <c r="O564" s="12">
        <f>1-Tableau1[[#This Row],[Temps]]+Tableau1[[#This Row],[Heure lever]]</f>
        <v>0.32670138888888889</v>
      </c>
      <c r="P56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64" s="11" t="b">
        <f>IFERROR(Tableau1[[#This Row],[temps avant lever]]&gt;=Tableau1[[#This Row],[temps critère lever en fonction de l''heure de coucher]],0)</f>
        <v>0</v>
      </c>
    </row>
    <row r="565" spans="1:17" x14ac:dyDescent="0.35">
      <c r="A565">
        <v>2017</v>
      </c>
      <c r="B565">
        <v>9</v>
      </c>
      <c r="C565">
        <v>26</v>
      </c>
      <c r="D565">
        <v>22</v>
      </c>
      <c r="E565">
        <v>3</v>
      </c>
      <c r="F565" s="16" t="s">
        <v>31</v>
      </c>
      <c r="G565" s="10">
        <v>43004</v>
      </c>
      <c r="H565" s="11">
        <v>0.91888888888888898</v>
      </c>
      <c r="I565" s="10">
        <v>43004</v>
      </c>
      <c r="J565">
        <v>3.8900001049041699</v>
      </c>
      <c r="K565">
        <v>14.9700002670288</v>
      </c>
      <c r="L565" s="11">
        <v>0.74375000000000002</v>
      </c>
      <c r="M565" s="12">
        <f>MOD(Tableau1[[#This Row],[Temps]]-Tableau1[[#This Row],[Heure coucher]],1)</f>
        <v>0.17513888888888896</v>
      </c>
      <c r="N565" s="11">
        <v>0.24444444444444446</v>
      </c>
      <c r="O565" s="12">
        <f>1-Tableau1[[#This Row],[Temps]]+Tableau1[[#This Row],[Heure lever]]</f>
        <v>0.32555555555555549</v>
      </c>
      <c r="P56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65" s="11" t="b">
        <f>IFERROR(Tableau1[[#This Row],[temps avant lever]]&gt;=Tableau1[[#This Row],[temps critère lever en fonction de l''heure de coucher]],0)</f>
        <v>0</v>
      </c>
    </row>
    <row r="566" spans="1:17" x14ac:dyDescent="0.35">
      <c r="A566">
        <v>2017</v>
      </c>
      <c r="B566">
        <v>9</v>
      </c>
      <c r="C566">
        <v>26</v>
      </c>
      <c r="D566">
        <v>22</v>
      </c>
      <c r="E566">
        <v>3</v>
      </c>
      <c r="F566" s="16" t="s">
        <v>22</v>
      </c>
      <c r="G566" s="10">
        <v>43004</v>
      </c>
      <c r="H566" s="11">
        <v>0.91896990740740747</v>
      </c>
      <c r="I566" s="10">
        <v>43004</v>
      </c>
      <c r="J566">
        <v>3.8900001049041699</v>
      </c>
      <c r="K566">
        <v>14.9700002670288</v>
      </c>
      <c r="L566" s="11">
        <v>0.74375000000000002</v>
      </c>
      <c r="M566" s="12">
        <f>MOD(Tableau1[[#This Row],[Temps]]-Tableau1[[#This Row],[Heure coucher]],1)</f>
        <v>0.17521990740740745</v>
      </c>
      <c r="N566" s="11">
        <v>0.24444444444444446</v>
      </c>
      <c r="O566" s="12">
        <f>1-Tableau1[[#This Row],[Temps]]+Tableau1[[#This Row],[Heure lever]]</f>
        <v>0.32547453703703699</v>
      </c>
      <c r="P56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66" s="11" t="b">
        <f>IFERROR(Tableau1[[#This Row],[temps avant lever]]&gt;=Tableau1[[#This Row],[temps critère lever en fonction de l''heure de coucher]],0)</f>
        <v>0</v>
      </c>
    </row>
    <row r="567" spans="1:17" x14ac:dyDescent="0.35">
      <c r="A567">
        <v>2017</v>
      </c>
      <c r="B567">
        <v>9</v>
      </c>
      <c r="C567">
        <v>26</v>
      </c>
      <c r="D567">
        <v>22</v>
      </c>
      <c r="E567">
        <v>32</v>
      </c>
      <c r="F567" s="16" t="s">
        <v>64</v>
      </c>
      <c r="G567" s="10">
        <v>43004</v>
      </c>
      <c r="H567" s="11">
        <v>0.93917824074074074</v>
      </c>
      <c r="I567" s="10">
        <v>43004</v>
      </c>
      <c r="J567">
        <v>4.2199997901916504</v>
      </c>
      <c r="K567">
        <v>14.460000038146999</v>
      </c>
      <c r="L567" s="11">
        <v>0.74375000000000002</v>
      </c>
      <c r="M567" s="12">
        <f>MOD(Tableau1[[#This Row],[Temps]]-Tableau1[[#This Row],[Heure coucher]],1)</f>
        <v>0.19542824074074072</v>
      </c>
      <c r="N567" s="11">
        <v>0.24444444444444446</v>
      </c>
      <c r="O567" s="12">
        <f>1-Tableau1[[#This Row],[Temps]]+Tableau1[[#This Row],[Heure lever]]</f>
        <v>0.30526620370370372</v>
      </c>
      <c r="P56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67" s="11" t="b">
        <f>IFERROR(Tableau1[[#This Row],[temps avant lever]]&gt;=Tableau1[[#This Row],[temps critère lever en fonction de l''heure de coucher]],0)</f>
        <v>0</v>
      </c>
    </row>
    <row r="568" spans="1:17" x14ac:dyDescent="0.35">
      <c r="A568">
        <v>2017</v>
      </c>
      <c r="B568">
        <v>9</v>
      </c>
      <c r="C568">
        <v>26</v>
      </c>
      <c r="D568">
        <v>23</v>
      </c>
      <c r="E568">
        <v>17</v>
      </c>
      <c r="F568" s="16" t="s">
        <v>32</v>
      </c>
      <c r="G568" s="10">
        <v>43004</v>
      </c>
      <c r="H568" s="11">
        <v>0.97026620370370376</v>
      </c>
      <c r="I568" s="10">
        <v>43004</v>
      </c>
      <c r="J568">
        <v>1.79999995231628</v>
      </c>
      <c r="K568">
        <v>13.6199998855591</v>
      </c>
      <c r="L568" s="11">
        <v>0.74375000000000002</v>
      </c>
      <c r="M568" s="12">
        <f>MOD(Tableau1[[#This Row],[Temps]]-Tableau1[[#This Row],[Heure coucher]],1)</f>
        <v>0.22651620370370373</v>
      </c>
      <c r="N568" s="11">
        <v>0.24444444444444446</v>
      </c>
      <c r="O568" s="12">
        <f>1-Tableau1[[#This Row],[Temps]]+Tableau1[[#This Row],[Heure lever]]</f>
        <v>0.27417824074074071</v>
      </c>
      <c r="P56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68" s="11" t="b">
        <f>IFERROR(Tableau1[[#This Row],[temps avant lever]]&gt;=Tableau1[[#This Row],[temps critère lever en fonction de l''heure de coucher]],0)</f>
        <v>0</v>
      </c>
    </row>
    <row r="569" spans="1:17" x14ac:dyDescent="0.35">
      <c r="A569">
        <v>2017</v>
      </c>
      <c r="B569">
        <v>9</v>
      </c>
      <c r="C569">
        <v>26</v>
      </c>
      <c r="D569">
        <v>23</v>
      </c>
      <c r="E569">
        <v>35</v>
      </c>
      <c r="F569" s="16" t="s">
        <v>74</v>
      </c>
      <c r="G569" s="10">
        <v>43004</v>
      </c>
      <c r="H569" s="11">
        <v>0.98293981481481474</v>
      </c>
      <c r="I569" s="10">
        <v>43004</v>
      </c>
      <c r="J569">
        <v>3.3299999237060498</v>
      </c>
      <c r="K569">
        <v>13.1499996185303</v>
      </c>
      <c r="L569" s="11">
        <v>0.74375000000000002</v>
      </c>
      <c r="M569" s="12">
        <f>MOD(Tableau1[[#This Row],[Temps]]-Tableau1[[#This Row],[Heure coucher]],1)</f>
        <v>0.23918981481481472</v>
      </c>
      <c r="N569" s="11">
        <v>0.24444444444444446</v>
      </c>
      <c r="O569" s="12">
        <f>1-Tableau1[[#This Row],[Temps]]+Tableau1[[#This Row],[Heure lever]]</f>
        <v>0.26150462962962973</v>
      </c>
      <c r="P56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69" s="11" t="b">
        <f>IFERROR(Tableau1[[#This Row],[temps avant lever]]&gt;=Tableau1[[#This Row],[temps critère lever en fonction de l''heure de coucher]],0)</f>
        <v>0</v>
      </c>
    </row>
    <row r="570" spans="1:17" x14ac:dyDescent="0.35">
      <c r="A570">
        <v>2017</v>
      </c>
      <c r="B570">
        <v>9</v>
      </c>
      <c r="C570">
        <v>26</v>
      </c>
      <c r="D570">
        <v>23</v>
      </c>
      <c r="E570">
        <v>38</v>
      </c>
      <c r="F570" s="16" t="s">
        <v>53</v>
      </c>
      <c r="G570" s="10">
        <v>43004</v>
      </c>
      <c r="H570" s="11">
        <v>0.98476851851851854</v>
      </c>
      <c r="I570" s="10">
        <v>43004</v>
      </c>
      <c r="J570">
        <v>3.3299999237060498</v>
      </c>
      <c r="K570">
        <v>13.1499996185303</v>
      </c>
      <c r="L570" s="11">
        <v>0.74375000000000002</v>
      </c>
      <c r="M570" s="12">
        <f>MOD(Tableau1[[#This Row],[Temps]]-Tableau1[[#This Row],[Heure coucher]],1)</f>
        <v>0.24101851851851852</v>
      </c>
      <c r="N570" s="11">
        <v>0.24444444444444446</v>
      </c>
      <c r="O570" s="12">
        <f>1-Tableau1[[#This Row],[Temps]]+Tableau1[[#This Row],[Heure lever]]</f>
        <v>0.25967592592592592</v>
      </c>
      <c r="P57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70" s="11" t="b">
        <f>IFERROR(Tableau1[[#This Row],[temps avant lever]]&gt;=Tableau1[[#This Row],[temps critère lever en fonction de l''heure de coucher]],0)</f>
        <v>0</v>
      </c>
    </row>
    <row r="571" spans="1:17" x14ac:dyDescent="0.35">
      <c r="A571">
        <v>2017</v>
      </c>
      <c r="B571">
        <v>9</v>
      </c>
      <c r="C571">
        <v>26</v>
      </c>
      <c r="D571">
        <v>23</v>
      </c>
      <c r="E571">
        <v>39</v>
      </c>
      <c r="F571" s="16" t="s">
        <v>34</v>
      </c>
      <c r="G571" s="10">
        <v>43004</v>
      </c>
      <c r="H571" s="11">
        <v>0.98606481481481489</v>
      </c>
      <c r="I571" s="10">
        <v>43004</v>
      </c>
      <c r="J571">
        <v>3.3299999237060498</v>
      </c>
      <c r="K571">
        <v>13.1499996185303</v>
      </c>
      <c r="L571" s="11">
        <v>0.74375000000000002</v>
      </c>
      <c r="M571" s="12">
        <f>MOD(Tableau1[[#This Row],[Temps]]-Tableau1[[#This Row],[Heure coucher]],1)</f>
        <v>0.24231481481481487</v>
      </c>
      <c r="N571" s="11">
        <v>0.24444444444444446</v>
      </c>
      <c r="O571" s="12">
        <f>1-Tableau1[[#This Row],[Temps]]+Tableau1[[#This Row],[Heure lever]]</f>
        <v>0.25837962962962957</v>
      </c>
      <c r="P57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71" s="11" t="b">
        <f>IFERROR(Tableau1[[#This Row],[temps avant lever]]&gt;=Tableau1[[#This Row],[temps critère lever en fonction de l''heure de coucher]],0)</f>
        <v>0</v>
      </c>
    </row>
    <row r="572" spans="1:17" x14ac:dyDescent="0.35">
      <c r="A572">
        <v>2017</v>
      </c>
      <c r="B572">
        <v>9</v>
      </c>
      <c r="C572">
        <v>26</v>
      </c>
      <c r="D572">
        <v>23</v>
      </c>
      <c r="E572">
        <v>53</v>
      </c>
      <c r="F572" s="16" t="s">
        <v>41</v>
      </c>
      <c r="G572" s="10">
        <v>43004</v>
      </c>
      <c r="H572" s="11">
        <v>0.99541666666666673</v>
      </c>
      <c r="I572" s="10">
        <v>43004</v>
      </c>
      <c r="J572">
        <v>3.6099998950958301</v>
      </c>
      <c r="K572">
        <v>13.1000003814697</v>
      </c>
      <c r="L572" s="11">
        <v>0.74375000000000002</v>
      </c>
      <c r="M572" s="12">
        <f>MOD(Tableau1[[#This Row],[Temps]]-Tableau1[[#This Row],[Heure coucher]],1)</f>
        <v>0.25166666666666671</v>
      </c>
      <c r="N572" s="11">
        <v>0.24444444444444446</v>
      </c>
      <c r="O572" s="12">
        <f>1-Tableau1[[#This Row],[Temps]]+Tableau1[[#This Row],[Heure lever]]</f>
        <v>0.24902777777777774</v>
      </c>
      <c r="P57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72" s="11" t="b">
        <f>IFERROR(Tableau1[[#This Row],[temps avant lever]]&gt;=Tableau1[[#This Row],[temps critère lever en fonction de l''heure de coucher]],0)</f>
        <v>0</v>
      </c>
    </row>
    <row r="573" spans="1:17" x14ac:dyDescent="0.35">
      <c r="A573">
        <v>2017</v>
      </c>
      <c r="B573">
        <v>9</v>
      </c>
      <c r="C573">
        <v>27</v>
      </c>
      <c r="D573">
        <v>0</v>
      </c>
      <c r="E573">
        <v>6</v>
      </c>
      <c r="F573" s="16" t="s">
        <v>40</v>
      </c>
      <c r="G573" s="10">
        <v>43005</v>
      </c>
      <c r="H573" s="11">
        <v>4.8263888888888887E-3</v>
      </c>
      <c r="I573" s="10">
        <v>43004</v>
      </c>
      <c r="J573">
        <v>2.1800000667571999</v>
      </c>
      <c r="K573">
        <v>13.3599996566772</v>
      </c>
      <c r="L573" s="11">
        <v>0.74375000000000002</v>
      </c>
      <c r="M573" s="12">
        <f>MOD(Tableau1[[#This Row],[Temps]]-Tableau1[[#This Row],[Heure coucher]],1)</f>
        <v>0.26107638888888884</v>
      </c>
      <c r="N573" s="11">
        <v>0.24444444444444446</v>
      </c>
      <c r="O573" s="12">
        <f>1-Tableau1[[#This Row],[Temps]]+Tableau1[[#This Row],[Heure lever]]</f>
        <v>1.2396180555555556</v>
      </c>
      <c r="P57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73" s="11" t="b">
        <f>IFERROR(Tableau1[[#This Row],[temps avant lever]]&gt;=Tableau1[[#This Row],[temps critère lever en fonction de l''heure de coucher]],0)</f>
        <v>1</v>
      </c>
    </row>
    <row r="574" spans="1:17" x14ac:dyDescent="0.35">
      <c r="A574">
        <v>2017</v>
      </c>
      <c r="B574">
        <v>9</v>
      </c>
      <c r="C574">
        <v>27</v>
      </c>
      <c r="D574">
        <v>0</v>
      </c>
      <c r="E574">
        <v>21</v>
      </c>
      <c r="F574" s="16" t="s">
        <v>76</v>
      </c>
      <c r="G574" s="10">
        <v>43005</v>
      </c>
      <c r="H574" s="11">
        <v>1.4826388888888889E-2</v>
      </c>
      <c r="I574" s="10">
        <v>43004</v>
      </c>
      <c r="J574">
        <v>1.5900000333786</v>
      </c>
      <c r="K574">
        <v>13.6400003433228</v>
      </c>
      <c r="L574" s="11">
        <v>0.74375000000000002</v>
      </c>
      <c r="M574" s="12">
        <f>MOD(Tableau1[[#This Row],[Temps]]-Tableau1[[#This Row],[Heure coucher]],1)</f>
        <v>0.27107638888888885</v>
      </c>
      <c r="N574" s="11">
        <v>0.24444444444444446</v>
      </c>
      <c r="O574" s="12">
        <f>1-Tableau1[[#This Row],[Temps]]+Tableau1[[#This Row],[Heure lever]]</f>
        <v>1.2296180555555556</v>
      </c>
      <c r="P57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74" s="11" t="b">
        <f>IFERROR(Tableau1[[#This Row],[temps avant lever]]&gt;=Tableau1[[#This Row],[temps critère lever en fonction de l''heure de coucher]],0)</f>
        <v>1</v>
      </c>
    </row>
    <row r="575" spans="1:17" x14ac:dyDescent="0.35">
      <c r="A575">
        <v>2017</v>
      </c>
      <c r="B575">
        <v>9</v>
      </c>
      <c r="C575">
        <v>27</v>
      </c>
      <c r="D575">
        <v>0</v>
      </c>
      <c r="E575">
        <v>34</v>
      </c>
      <c r="F575" s="16" t="s">
        <v>76</v>
      </c>
      <c r="G575" s="10">
        <v>43005</v>
      </c>
      <c r="H575" s="11">
        <v>2.3854166666666666E-2</v>
      </c>
      <c r="I575" s="10">
        <v>43004</v>
      </c>
      <c r="J575">
        <v>1.7300000190734901</v>
      </c>
      <c r="K575">
        <v>13.449999809265099</v>
      </c>
      <c r="L575" s="11">
        <v>0.74375000000000002</v>
      </c>
      <c r="M575" s="12">
        <f>MOD(Tableau1[[#This Row],[Temps]]-Tableau1[[#This Row],[Heure coucher]],1)</f>
        <v>0.2801041666666666</v>
      </c>
      <c r="N575" s="11">
        <v>0.24444444444444446</v>
      </c>
      <c r="O575" s="12">
        <f>1-Tableau1[[#This Row],[Temps]]+Tableau1[[#This Row],[Heure lever]]</f>
        <v>1.2205902777777777</v>
      </c>
      <c r="P57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75" s="11" t="b">
        <f>IFERROR(Tableau1[[#This Row],[temps avant lever]]&gt;=Tableau1[[#This Row],[temps critère lever en fonction de l''heure de coucher]],0)</f>
        <v>1</v>
      </c>
    </row>
    <row r="576" spans="1:17" x14ac:dyDescent="0.35">
      <c r="A576">
        <v>2017</v>
      </c>
      <c r="B576">
        <v>9</v>
      </c>
      <c r="C576">
        <v>27</v>
      </c>
      <c r="D576">
        <v>0</v>
      </c>
      <c r="E576">
        <v>34</v>
      </c>
      <c r="F576" s="16" t="s">
        <v>77</v>
      </c>
      <c r="G576" s="10">
        <v>43005</v>
      </c>
      <c r="H576" s="11">
        <v>2.4120370370370372E-2</v>
      </c>
      <c r="I576" s="10">
        <v>43004</v>
      </c>
      <c r="J576">
        <v>1.7300000190734901</v>
      </c>
      <c r="K576">
        <v>13.449999809265099</v>
      </c>
      <c r="L576" s="11">
        <v>0.74375000000000002</v>
      </c>
      <c r="M576" s="12">
        <f>MOD(Tableau1[[#This Row],[Temps]]-Tableau1[[#This Row],[Heure coucher]],1)</f>
        <v>0.28037037037037038</v>
      </c>
      <c r="N576" s="11">
        <v>0.24444444444444446</v>
      </c>
      <c r="O576" s="12">
        <f>1-Tableau1[[#This Row],[Temps]]+Tableau1[[#This Row],[Heure lever]]</f>
        <v>1.2203240740740742</v>
      </c>
      <c r="P57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76" s="11" t="b">
        <f>IFERROR(Tableau1[[#This Row],[temps avant lever]]&gt;=Tableau1[[#This Row],[temps critère lever en fonction de l''heure de coucher]],0)</f>
        <v>1</v>
      </c>
    </row>
    <row r="577" spans="1:17" x14ac:dyDescent="0.35">
      <c r="A577">
        <v>2017</v>
      </c>
      <c r="B577">
        <v>9</v>
      </c>
      <c r="C577">
        <v>27</v>
      </c>
      <c r="D577">
        <v>1</v>
      </c>
      <c r="E577">
        <v>27</v>
      </c>
      <c r="F577" s="16" t="s">
        <v>80</v>
      </c>
      <c r="G577" s="10">
        <v>43005</v>
      </c>
      <c r="H577" s="11">
        <v>6.0729166666666667E-2</v>
      </c>
      <c r="I577" s="10">
        <v>43004</v>
      </c>
      <c r="J577">
        <v>4.5100002288818404</v>
      </c>
      <c r="K577">
        <v>12.75</v>
      </c>
      <c r="L577" s="11">
        <v>0.74375000000000002</v>
      </c>
      <c r="M577" s="12">
        <f>MOD(Tableau1[[#This Row],[Temps]]-Tableau1[[#This Row],[Heure coucher]],1)</f>
        <v>0.31697916666666659</v>
      </c>
      <c r="N577" s="11">
        <v>0.24444444444444446</v>
      </c>
      <c r="O577" s="12">
        <f>1-Tableau1[[#This Row],[Temps]]+Tableau1[[#This Row],[Heure lever]]</f>
        <v>1.1837152777777777</v>
      </c>
      <c r="P57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0.39652777777777776</v>
      </c>
      <c r="Q577" s="11" t="b">
        <f>IFERROR(Tableau1[[#This Row],[temps avant lever]]&gt;=Tableau1[[#This Row],[temps critère lever en fonction de l''heure de coucher]],0)</f>
        <v>1</v>
      </c>
    </row>
    <row r="578" spans="1:17" x14ac:dyDescent="0.35">
      <c r="A578">
        <v>2017</v>
      </c>
      <c r="B578">
        <v>9</v>
      </c>
      <c r="C578">
        <v>27</v>
      </c>
      <c r="D578">
        <v>18</v>
      </c>
      <c r="E578">
        <v>18</v>
      </c>
      <c r="F578" s="16" t="s">
        <v>34</v>
      </c>
      <c r="G578" s="10">
        <v>43005</v>
      </c>
      <c r="H578" s="11">
        <v>0.76314814814814813</v>
      </c>
      <c r="I578" s="10">
        <v>43005</v>
      </c>
      <c r="J578">
        <v>3.8099999427795401</v>
      </c>
      <c r="K578">
        <v>18.9899997711182</v>
      </c>
      <c r="L578" s="11">
        <v>0.74236111111111114</v>
      </c>
      <c r="M578" s="12">
        <f>MOD(Tableau1[[#This Row],[Temps]]-Tableau1[[#This Row],[Heure coucher]],1)</f>
        <v>2.0787037037036993E-2</v>
      </c>
      <c r="N578" s="11">
        <v>0.24513888888888888</v>
      </c>
      <c r="O578" s="12">
        <f>1-Tableau1[[#This Row],[Temps]]+Tableau1[[#This Row],[Heure lever]]</f>
        <v>0.48199074074074078</v>
      </c>
      <c r="P57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578" s="11" t="b">
        <f>IFERROR(Tableau1[[#This Row],[temps avant lever]]&gt;=Tableau1[[#This Row],[temps critère lever en fonction de l''heure de coucher]],0)</f>
        <v>1</v>
      </c>
    </row>
    <row r="579" spans="1:17" x14ac:dyDescent="0.35">
      <c r="A579">
        <v>2017</v>
      </c>
      <c r="B579">
        <v>9</v>
      </c>
      <c r="C579">
        <v>27</v>
      </c>
      <c r="D579">
        <v>18</v>
      </c>
      <c r="E579">
        <v>21</v>
      </c>
      <c r="F579" s="16" t="s">
        <v>50</v>
      </c>
      <c r="G579" s="10">
        <v>43005</v>
      </c>
      <c r="H579" s="11">
        <v>0.76513888888888892</v>
      </c>
      <c r="I579" s="10">
        <v>43005</v>
      </c>
      <c r="J579">
        <v>3.8099999427795401</v>
      </c>
      <c r="K579">
        <v>18.9899997711182</v>
      </c>
      <c r="L579" s="11">
        <v>0.74236111111111114</v>
      </c>
      <c r="M579" s="12">
        <f>MOD(Tableau1[[#This Row],[Temps]]-Tableau1[[#This Row],[Heure coucher]],1)</f>
        <v>2.2777777777777786E-2</v>
      </c>
      <c r="N579" s="11">
        <v>0.24513888888888888</v>
      </c>
      <c r="O579" s="12">
        <f>1-Tableau1[[#This Row],[Temps]]+Tableau1[[#This Row],[Heure lever]]</f>
        <v>0.48</v>
      </c>
      <c r="P57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579" s="11" t="b">
        <f>IFERROR(Tableau1[[#This Row],[temps avant lever]]&gt;=Tableau1[[#This Row],[temps critère lever en fonction de l''heure de coucher]],0)</f>
        <v>1</v>
      </c>
    </row>
    <row r="580" spans="1:17" x14ac:dyDescent="0.35">
      <c r="A580">
        <v>2017</v>
      </c>
      <c r="B580">
        <v>9</v>
      </c>
      <c r="C580">
        <v>27</v>
      </c>
      <c r="D580">
        <v>18</v>
      </c>
      <c r="E580">
        <v>23</v>
      </c>
      <c r="F580" s="16" t="s">
        <v>73</v>
      </c>
      <c r="G580" s="10">
        <v>43005</v>
      </c>
      <c r="H580" s="11">
        <v>0.76634259259259263</v>
      </c>
      <c r="I580" s="10">
        <v>43005</v>
      </c>
      <c r="J580">
        <v>3.8099999427795401</v>
      </c>
      <c r="K580">
        <v>18.9899997711182</v>
      </c>
      <c r="L580" s="11">
        <v>0.74236111111111114</v>
      </c>
      <c r="M580" s="12">
        <f>MOD(Tableau1[[#This Row],[Temps]]-Tableau1[[#This Row],[Heure coucher]],1)</f>
        <v>2.3981481481481493E-2</v>
      </c>
      <c r="N580" s="11">
        <v>0.24513888888888888</v>
      </c>
      <c r="O580" s="12">
        <f>1-Tableau1[[#This Row],[Temps]]+Tableau1[[#This Row],[Heure lever]]</f>
        <v>0.47879629629629628</v>
      </c>
      <c r="P58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580" s="11" t="b">
        <f>IFERROR(Tableau1[[#This Row],[temps avant lever]]&gt;=Tableau1[[#This Row],[temps critère lever en fonction de l''heure de coucher]],0)</f>
        <v>1</v>
      </c>
    </row>
    <row r="581" spans="1:17" x14ac:dyDescent="0.35">
      <c r="A581">
        <v>2017</v>
      </c>
      <c r="B581">
        <v>9</v>
      </c>
      <c r="C581">
        <v>27</v>
      </c>
      <c r="D581">
        <v>18</v>
      </c>
      <c r="E581">
        <v>27</v>
      </c>
      <c r="F581" s="16" t="s">
        <v>23</v>
      </c>
      <c r="G581" s="10">
        <v>43005</v>
      </c>
      <c r="H581" s="11">
        <v>0.76935185185185195</v>
      </c>
      <c r="I581" s="10">
        <v>43005</v>
      </c>
      <c r="J581">
        <v>4.2600002288818404</v>
      </c>
      <c r="K581">
        <v>18.959999084472699</v>
      </c>
      <c r="L581" s="11">
        <v>0.74236111111111114</v>
      </c>
      <c r="M581" s="12">
        <f>MOD(Tableau1[[#This Row],[Temps]]-Tableau1[[#This Row],[Heure coucher]],1)</f>
        <v>2.6990740740740815E-2</v>
      </c>
      <c r="N581" s="11">
        <v>0.24513888888888888</v>
      </c>
      <c r="O581" s="12">
        <f>1-Tableau1[[#This Row],[Temps]]+Tableau1[[#This Row],[Heure lever]]</f>
        <v>0.47578703703703695</v>
      </c>
      <c r="P58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581" s="11" t="b">
        <f>IFERROR(Tableau1[[#This Row],[temps avant lever]]&gt;=Tableau1[[#This Row],[temps critère lever en fonction de l''heure de coucher]],0)</f>
        <v>1</v>
      </c>
    </row>
    <row r="582" spans="1:17" x14ac:dyDescent="0.35">
      <c r="A582">
        <v>2017</v>
      </c>
      <c r="B582">
        <v>9</v>
      </c>
      <c r="C582">
        <v>27</v>
      </c>
      <c r="D582">
        <v>18</v>
      </c>
      <c r="E582">
        <v>28</v>
      </c>
      <c r="F582" s="16" t="s">
        <v>45</v>
      </c>
      <c r="G582" s="10">
        <v>43005</v>
      </c>
      <c r="H582" s="11">
        <v>0.76980324074074069</v>
      </c>
      <c r="I582" s="10">
        <v>43005</v>
      </c>
      <c r="J582">
        <v>4.2600002288818404</v>
      </c>
      <c r="K582">
        <v>18.959999084472699</v>
      </c>
      <c r="L582" s="11">
        <v>0.74236111111111114</v>
      </c>
      <c r="M582" s="12">
        <f>MOD(Tableau1[[#This Row],[Temps]]-Tableau1[[#This Row],[Heure coucher]],1)</f>
        <v>2.7442129629629552E-2</v>
      </c>
      <c r="N582" s="11">
        <v>0.24513888888888888</v>
      </c>
      <c r="O582" s="12">
        <f>1-Tableau1[[#This Row],[Temps]]+Tableau1[[#This Row],[Heure lever]]</f>
        <v>0.47533564814814822</v>
      </c>
      <c r="P58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582" s="11" t="b">
        <f>IFERROR(Tableau1[[#This Row],[temps avant lever]]&gt;=Tableau1[[#This Row],[temps critère lever en fonction de l''heure de coucher]],0)</f>
        <v>1</v>
      </c>
    </row>
    <row r="583" spans="1:17" x14ac:dyDescent="0.35">
      <c r="A583">
        <v>2017</v>
      </c>
      <c r="B583">
        <v>9</v>
      </c>
      <c r="C583">
        <v>27</v>
      </c>
      <c r="D583">
        <v>18</v>
      </c>
      <c r="E583">
        <v>28</v>
      </c>
      <c r="F583" s="16" t="s">
        <v>69</v>
      </c>
      <c r="G583" s="10">
        <v>43005</v>
      </c>
      <c r="H583" s="11">
        <v>0.77006944444444436</v>
      </c>
      <c r="I583" s="10">
        <v>43005</v>
      </c>
      <c r="J583">
        <v>4.2600002288818404</v>
      </c>
      <c r="K583">
        <v>18.959999084472699</v>
      </c>
      <c r="L583" s="11">
        <v>0.74236111111111114</v>
      </c>
      <c r="M583" s="12">
        <f>MOD(Tableau1[[#This Row],[Temps]]-Tableau1[[#This Row],[Heure coucher]],1)</f>
        <v>2.7708333333333224E-2</v>
      </c>
      <c r="N583" s="11">
        <v>0.24513888888888888</v>
      </c>
      <c r="O583" s="12">
        <f>1-Tableau1[[#This Row],[Temps]]+Tableau1[[#This Row],[Heure lever]]</f>
        <v>0.47506944444444454</v>
      </c>
      <c r="P58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583" s="11" t="b">
        <f>IFERROR(Tableau1[[#This Row],[temps avant lever]]&gt;=Tableau1[[#This Row],[temps critère lever en fonction de l''heure de coucher]],0)</f>
        <v>1</v>
      </c>
    </row>
    <row r="584" spans="1:17" x14ac:dyDescent="0.35">
      <c r="A584">
        <v>2017</v>
      </c>
      <c r="B584">
        <v>9</v>
      </c>
      <c r="C584">
        <v>27</v>
      </c>
      <c r="D584">
        <v>18</v>
      </c>
      <c r="E584">
        <v>29</v>
      </c>
      <c r="F584" s="16" t="s">
        <v>59</v>
      </c>
      <c r="G584" s="10">
        <v>43005</v>
      </c>
      <c r="H584" s="11">
        <v>0.77025462962962965</v>
      </c>
      <c r="I584" s="10">
        <v>43005</v>
      </c>
      <c r="J584">
        <v>4.2600002288818404</v>
      </c>
      <c r="K584">
        <v>18.959999084472699</v>
      </c>
      <c r="L584" s="11">
        <v>0.74236111111111114</v>
      </c>
      <c r="M584" s="12">
        <f>MOD(Tableau1[[#This Row],[Temps]]-Tableau1[[#This Row],[Heure coucher]],1)</f>
        <v>2.7893518518518512E-2</v>
      </c>
      <c r="N584" s="11">
        <v>0.24513888888888888</v>
      </c>
      <c r="O584" s="12">
        <f>1-Tableau1[[#This Row],[Temps]]+Tableau1[[#This Row],[Heure lever]]</f>
        <v>0.47488425925925926</v>
      </c>
      <c r="P58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584" s="11" t="b">
        <f>IFERROR(Tableau1[[#This Row],[temps avant lever]]&gt;=Tableau1[[#This Row],[temps critère lever en fonction de l''heure de coucher]],0)</f>
        <v>1</v>
      </c>
    </row>
    <row r="585" spans="1:17" x14ac:dyDescent="0.35">
      <c r="A585">
        <v>2017</v>
      </c>
      <c r="B585">
        <v>9</v>
      </c>
      <c r="C585">
        <v>27</v>
      </c>
      <c r="D585">
        <v>18</v>
      </c>
      <c r="E585">
        <v>29</v>
      </c>
      <c r="F585" s="16" t="s">
        <v>41</v>
      </c>
      <c r="G585" s="10">
        <v>43005</v>
      </c>
      <c r="H585" s="11">
        <v>0.77041666666666664</v>
      </c>
      <c r="I585" s="10">
        <v>43005</v>
      </c>
      <c r="J585">
        <v>4.2600002288818404</v>
      </c>
      <c r="K585">
        <v>18.959999084472699</v>
      </c>
      <c r="L585" s="11">
        <v>0.74236111111111114</v>
      </c>
      <c r="M585" s="12">
        <f>MOD(Tableau1[[#This Row],[Temps]]-Tableau1[[#This Row],[Heure coucher]],1)</f>
        <v>2.80555555555555E-2</v>
      </c>
      <c r="N585" s="11">
        <v>0.24513888888888888</v>
      </c>
      <c r="O585" s="12">
        <f>1-Tableau1[[#This Row],[Temps]]+Tableau1[[#This Row],[Heure lever]]</f>
        <v>0.47472222222222227</v>
      </c>
      <c r="P58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585" s="11" t="b">
        <f>IFERROR(Tableau1[[#This Row],[temps avant lever]]&gt;=Tableau1[[#This Row],[temps critère lever en fonction de l''heure de coucher]],0)</f>
        <v>1</v>
      </c>
    </row>
    <row r="586" spans="1:17" x14ac:dyDescent="0.35">
      <c r="A586">
        <v>2017</v>
      </c>
      <c r="B586">
        <v>9</v>
      </c>
      <c r="C586">
        <v>27</v>
      </c>
      <c r="D586">
        <v>18</v>
      </c>
      <c r="E586">
        <v>29</v>
      </c>
      <c r="F586" s="16" t="s">
        <v>45</v>
      </c>
      <c r="G586" s="10">
        <v>43005</v>
      </c>
      <c r="H586" s="11">
        <v>0.77049768518518524</v>
      </c>
      <c r="I586" s="10">
        <v>43005</v>
      </c>
      <c r="J586">
        <v>4.2600002288818404</v>
      </c>
      <c r="K586">
        <v>18.959999084472699</v>
      </c>
      <c r="L586" s="11">
        <v>0.74236111111111114</v>
      </c>
      <c r="M586" s="12">
        <f>MOD(Tableau1[[#This Row],[Temps]]-Tableau1[[#This Row],[Heure coucher]],1)</f>
        <v>2.8136574074074105E-2</v>
      </c>
      <c r="N586" s="11">
        <v>0.24513888888888888</v>
      </c>
      <c r="O586" s="12">
        <f>1-Tableau1[[#This Row],[Temps]]+Tableau1[[#This Row],[Heure lever]]</f>
        <v>0.47464120370370366</v>
      </c>
      <c r="P58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586" s="11" t="b">
        <f>IFERROR(Tableau1[[#This Row],[temps avant lever]]&gt;=Tableau1[[#This Row],[temps critère lever en fonction de l''heure de coucher]],0)</f>
        <v>1</v>
      </c>
    </row>
    <row r="587" spans="1:17" x14ac:dyDescent="0.35">
      <c r="A587">
        <v>2017</v>
      </c>
      <c r="B587">
        <v>9</v>
      </c>
      <c r="C587">
        <v>27</v>
      </c>
      <c r="D587">
        <v>18</v>
      </c>
      <c r="E587">
        <v>29</v>
      </c>
      <c r="F587" s="16" t="s">
        <v>72</v>
      </c>
      <c r="G587" s="10">
        <v>43005</v>
      </c>
      <c r="H587" s="11">
        <v>0.77057870370370374</v>
      </c>
      <c r="I587" s="10">
        <v>43005</v>
      </c>
      <c r="J587">
        <v>4.2600002288818404</v>
      </c>
      <c r="K587">
        <v>18.959999084472699</v>
      </c>
      <c r="L587" s="11">
        <v>0.74236111111111114</v>
      </c>
      <c r="M587" s="12">
        <f>MOD(Tableau1[[#This Row],[Temps]]-Tableau1[[#This Row],[Heure coucher]],1)</f>
        <v>2.82175925925926E-2</v>
      </c>
      <c r="N587" s="11">
        <v>0.24513888888888888</v>
      </c>
      <c r="O587" s="12">
        <f>1-Tableau1[[#This Row],[Temps]]+Tableau1[[#This Row],[Heure lever]]</f>
        <v>0.47456018518518517</v>
      </c>
      <c r="P58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587" s="11" t="b">
        <f>IFERROR(Tableau1[[#This Row],[temps avant lever]]&gt;=Tableau1[[#This Row],[temps critère lever en fonction de l''heure de coucher]],0)</f>
        <v>1</v>
      </c>
    </row>
    <row r="588" spans="1:17" x14ac:dyDescent="0.35">
      <c r="A588">
        <v>2017</v>
      </c>
      <c r="B588">
        <v>9</v>
      </c>
      <c r="C588">
        <v>27</v>
      </c>
      <c r="D588">
        <v>18</v>
      </c>
      <c r="E588">
        <v>29</v>
      </c>
      <c r="F588" s="16" t="s">
        <v>44</v>
      </c>
      <c r="G588" s="10">
        <v>43005</v>
      </c>
      <c r="H588" s="11">
        <v>0.77065972222222223</v>
      </c>
      <c r="I588" s="10">
        <v>43005</v>
      </c>
      <c r="J588">
        <v>4.2600002288818404</v>
      </c>
      <c r="K588">
        <v>18.959999084472699</v>
      </c>
      <c r="L588" s="11">
        <v>0.74236111111111114</v>
      </c>
      <c r="M588" s="12">
        <f>MOD(Tableau1[[#This Row],[Temps]]-Tableau1[[#This Row],[Heure coucher]],1)</f>
        <v>2.8298611111111094E-2</v>
      </c>
      <c r="N588" s="11">
        <v>0.24513888888888888</v>
      </c>
      <c r="O588" s="12">
        <f>1-Tableau1[[#This Row],[Temps]]+Tableau1[[#This Row],[Heure lever]]</f>
        <v>0.47447916666666667</v>
      </c>
      <c r="P58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588" s="11" t="b">
        <f>IFERROR(Tableau1[[#This Row],[temps avant lever]]&gt;=Tableau1[[#This Row],[temps critère lever en fonction de l''heure de coucher]],0)</f>
        <v>1</v>
      </c>
    </row>
    <row r="589" spans="1:17" x14ac:dyDescent="0.35">
      <c r="A589">
        <v>2017</v>
      </c>
      <c r="B589">
        <v>9</v>
      </c>
      <c r="C589">
        <v>27</v>
      </c>
      <c r="D589">
        <v>18</v>
      </c>
      <c r="E589">
        <v>29</v>
      </c>
      <c r="F589" s="16" t="s">
        <v>23</v>
      </c>
      <c r="G589" s="10">
        <v>43005</v>
      </c>
      <c r="H589" s="11">
        <v>0.77074074074074073</v>
      </c>
      <c r="I589" s="10">
        <v>43005</v>
      </c>
      <c r="J589">
        <v>4.2600002288818404</v>
      </c>
      <c r="K589">
        <v>18.959999084472699</v>
      </c>
      <c r="L589" s="11">
        <v>0.74236111111111114</v>
      </c>
      <c r="M589" s="12">
        <f>MOD(Tableau1[[#This Row],[Temps]]-Tableau1[[#This Row],[Heure coucher]],1)</f>
        <v>2.8379629629629588E-2</v>
      </c>
      <c r="N589" s="11">
        <v>0.24513888888888888</v>
      </c>
      <c r="O589" s="12">
        <f>1-Tableau1[[#This Row],[Temps]]+Tableau1[[#This Row],[Heure lever]]</f>
        <v>0.47439814814814818</v>
      </c>
      <c r="P58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589" s="11" t="b">
        <f>IFERROR(Tableau1[[#This Row],[temps avant lever]]&gt;=Tableau1[[#This Row],[temps critère lever en fonction de l''heure de coucher]],0)</f>
        <v>1</v>
      </c>
    </row>
    <row r="590" spans="1:17" x14ac:dyDescent="0.35">
      <c r="A590">
        <v>2017</v>
      </c>
      <c r="B590">
        <v>9</v>
      </c>
      <c r="C590">
        <v>27</v>
      </c>
      <c r="D590">
        <v>18</v>
      </c>
      <c r="E590">
        <v>29</v>
      </c>
      <c r="F590" s="16" t="s">
        <v>63</v>
      </c>
      <c r="G590" s="10">
        <v>43005</v>
      </c>
      <c r="H590" s="11">
        <v>0.77082175925925922</v>
      </c>
      <c r="I590" s="10">
        <v>43005</v>
      </c>
      <c r="J590">
        <v>4.2600002288818404</v>
      </c>
      <c r="K590">
        <v>18.959999084472699</v>
      </c>
      <c r="L590" s="11">
        <v>0.74236111111111114</v>
      </c>
      <c r="M590" s="12">
        <f>MOD(Tableau1[[#This Row],[Temps]]-Tableau1[[#This Row],[Heure coucher]],1)</f>
        <v>2.8460648148148082E-2</v>
      </c>
      <c r="N590" s="11">
        <v>0.24513888888888888</v>
      </c>
      <c r="O590" s="12">
        <f>1-Tableau1[[#This Row],[Temps]]+Tableau1[[#This Row],[Heure lever]]</f>
        <v>0.47431712962962969</v>
      </c>
      <c r="P59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590" s="11" t="b">
        <f>IFERROR(Tableau1[[#This Row],[temps avant lever]]&gt;=Tableau1[[#This Row],[temps critère lever en fonction de l''heure de coucher]],0)</f>
        <v>1</v>
      </c>
    </row>
    <row r="591" spans="1:17" x14ac:dyDescent="0.35">
      <c r="A591">
        <v>2017</v>
      </c>
      <c r="B591">
        <v>9</v>
      </c>
      <c r="C591">
        <v>27</v>
      </c>
      <c r="D591">
        <v>18</v>
      </c>
      <c r="E591">
        <v>30</v>
      </c>
      <c r="F591" s="16" t="s">
        <v>79</v>
      </c>
      <c r="G591" s="10">
        <v>43005</v>
      </c>
      <c r="H591" s="11">
        <v>0.77090277777777771</v>
      </c>
      <c r="I591" s="10">
        <v>43005</v>
      </c>
      <c r="J591">
        <v>4.2600002288818404</v>
      </c>
      <c r="K591">
        <v>18.959999084472699</v>
      </c>
      <c r="L591" s="11">
        <v>0.74236111111111114</v>
      </c>
      <c r="M591" s="12">
        <f>MOD(Tableau1[[#This Row],[Temps]]-Tableau1[[#This Row],[Heure coucher]],1)</f>
        <v>2.8541666666666576E-2</v>
      </c>
      <c r="N591" s="11">
        <v>0.24513888888888888</v>
      </c>
      <c r="O591" s="12">
        <f>1-Tableau1[[#This Row],[Temps]]+Tableau1[[#This Row],[Heure lever]]</f>
        <v>0.47423611111111119</v>
      </c>
      <c r="P59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591" s="11" t="b">
        <f>IFERROR(Tableau1[[#This Row],[temps avant lever]]&gt;=Tableau1[[#This Row],[temps critère lever en fonction de l''heure de coucher]],0)</f>
        <v>1</v>
      </c>
    </row>
    <row r="592" spans="1:17" x14ac:dyDescent="0.35">
      <c r="A592">
        <v>2017</v>
      </c>
      <c r="B592">
        <v>9</v>
      </c>
      <c r="C592">
        <v>27</v>
      </c>
      <c r="D592">
        <v>18</v>
      </c>
      <c r="E592">
        <v>30</v>
      </c>
      <c r="F592" s="16" t="s">
        <v>56</v>
      </c>
      <c r="G592" s="10">
        <v>43005</v>
      </c>
      <c r="H592" s="11">
        <v>0.77098379629629632</v>
      </c>
      <c r="I592" s="10">
        <v>43005</v>
      </c>
      <c r="J592">
        <v>4.2600002288818404</v>
      </c>
      <c r="K592">
        <v>18.959999084472699</v>
      </c>
      <c r="L592" s="11">
        <v>0.74236111111111114</v>
      </c>
      <c r="M592" s="12">
        <f>MOD(Tableau1[[#This Row],[Temps]]-Tableau1[[#This Row],[Heure coucher]],1)</f>
        <v>2.8622685185185182E-2</v>
      </c>
      <c r="N592" s="11">
        <v>0.24513888888888888</v>
      </c>
      <c r="O592" s="12">
        <f>1-Tableau1[[#This Row],[Temps]]+Tableau1[[#This Row],[Heure lever]]</f>
        <v>0.47415509259259259</v>
      </c>
      <c r="P59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592" s="11" t="b">
        <f>IFERROR(Tableau1[[#This Row],[temps avant lever]]&gt;=Tableau1[[#This Row],[temps critère lever en fonction de l''heure de coucher]],0)</f>
        <v>1</v>
      </c>
    </row>
    <row r="593" spans="1:17" x14ac:dyDescent="0.35">
      <c r="A593">
        <v>2017</v>
      </c>
      <c r="B593">
        <v>9</v>
      </c>
      <c r="C593">
        <v>27</v>
      </c>
      <c r="D593">
        <v>18</v>
      </c>
      <c r="E593">
        <v>30</v>
      </c>
      <c r="F593" s="16" t="s">
        <v>21</v>
      </c>
      <c r="G593" s="10">
        <v>43005</v>
      </c>
      <c r="H593" s="11">
        <v>0.77106481481481481</v>
      </c>
      <c r="I593" s="10">
        <v>43005</v>
      </c>
      <c r="J593">
        <v>4.2600002288818404</v>
      </c>
      <c r="K593">
        <v>18.959999084472699</v>
      </c>
      <c r="L593" s="11">
        <v>0.74236111111111114</v>
      </c>
      <c r="M593" s="12">
        <f>MOD(Tableau1[[#This Row],[Temps]]-Tableau1[[#This Row],[Heure coucher]],1)</f>
        <v>2.8703703703703676E-2</v>
      </c>
      <c r="N593" s="11">
        <v>0.24513888888888888</v>
      </c>
      <c r="O593" s="12">
        <f>1-Tableau1[[#This Row],[Temps]]+Tableau1[[#This Row],[Heure lever]]</f>
        <v>0.47407407407407409</v>
      </c>
      <c r="P59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593" s="11" t="b">
        <f>IFERROR(Tableau1[[#This Row],[temps avant lever]]&gt;=Tableau1[[#This Row],[temps critère lever en fonction de l''heure de coucher]],0)</f>
        <v>1</v>
      </c>
    </row>
    <row r="594" spans="1:17" x14ac:dyDescent="0.35">
      <c r="A594">
        <v>2017</v>
      </c>
      <c r="B594">
        <v>9</v>
      </c>
      <c r="C594">
        <v>27</v>
      </c>
      <c r="D594">
        <v>18</v>
      </c>
      <c r="E594">
        <v>30</v>
      </c>
      <c r="F594" s="16" t="s">
        <v>42</v>
      </c>
      <c r="G594" s="10">
        <v>43005</v>
      </c>
      <c r="H594" s="11">
        <v>0.77116898148148139</v>
      </c>
      <c r="I594" s="10">
        <v>43005</v>
      </c>
      <c r="J594">
        <v>4.2600002288818404</v>
      </c>
      <c r="K594">
        <v>18.959999084472699</v>
      </c>
      <c r="L594" s="11">
        <v>0.74236111111111114</v>
      </c>
      <c r="M594" s="12">
        <f>MOD(Tableau1[[#This Row],[Temps]]-Tableau1[[#This Row],[Heure coucher]],1)</f>
        <v>2.8807870370370248E-2</v>
      </c>
      <c r="N594" s="11">
        <v>0.24513888888888888</v>
      </c>
      <c r="O594" s="12">
        <f>1-Tableau1[[#This Row],[Temps]]+Tableau1[[#This Row],[Heure lever]]</f>
        <v>0.47396990740740752</v>
      </c>
      <c r="P59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594" s="11" t="b">
        <f>IFERROR(Tableau1[[#This Row],[temps avant lever]]&gt;=Tableau1[[#This Row],[temps critère lever en fonction de l''heure de coucher]],0)</f>
        <v>1</v>
      </c>
    </row>
    <row r="595" spans="1:17" x14ac:dyDescent="0.35">
      <c r="A595">
        <v>2017</v>
      </c>
      <c r="B595">
        <v>9</v>
      </c>
      <c r="C595">
        <v>27</v>
      </c>
      <c r="D595">
        <v>18</v>
      </c>
      <c r="E595">
        <v>30</v>
      </c>
      <c r="F595" s="16" t="s">
        <v>30</v>
      </c>
      <c r="G595" s="10">
        <v>43005</v>
      </c>
      <c r="H595" s="11">
        <v>0.77129629629629637</v>
      </c>
      <c r="I595" s="10">
        <v>43005</v>
      </c>
      <c r="J595">
        <v>4.2600002288818404</v>
      </c>
      <c r="K595">
        <v>18.959999084472699</v>
      </c>
      <c r="L595" s="11">
        <v>0.74236111111111114</v>
      </c>
      <c r="M595" s="12">
        <f>MOD(Tableau1[[#This Row],[Temps]]-Tableau1[[#This Row],[Heure coucher]],1)</f>
        <v>2.893518518518523E-2</v>
      </c>
      <c r="N595" s="11">
        <v>0.24513888888888888</v>
      </c>
      <c r="O595" s="12">
        <f>1-Tableau1[[#This Row],[Temps]]+Tableau1[[#This Row],[Heure lever]]</f>
        <v>0.47384259259259254</v>
      </c>
      <c r="P59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595" s="11" t="b">
        <f>IFERROR(Tableau1[[#This Row],[temps avant lever]]&gt;=Tableau1[[#This Row],[temps critère lever en fonction de l''heure de coucher]],0)</f>
        <v>1</v>
      </c>
    </row>
    <row r="596" spans="1:17" x14ac:dyDescent="0.35">
      <c r="A596">
        <v>2017</v>
      </c>
      <c r="B596">
        <v>9</v>
      </c>
      <c r="C596">
        <v>27</v>
      </c>
      <c r="D596">
        <v>18</v>
      </c>
      <c r="E596">
        <v>30</v>
      </c>
      <c r="F596" s="16" t="s">
        <v>50</v>
      </c>
      <c r="G596" s="10">
        <v>43005</v>
      </c>
      <c r="H596" s="11">
        <v>0.77138888888888879</v>
      </c>
      <c r="I596" s="10">
        <v>43005</v>
      </c>
      <c r="J596">
        <v>4.2600002288818404</v>
      </c>
      <c r="K596">
        <v>18.959999084472699</v>
      </c>
      <c r="L596" s="11">
        <v>0.74236111111111114</v>
      </c>
      <c r="M596" s="12">
        <f>MOD(Tableau1[[#This Row],[Temps]]-Tableau1[[#This Row],[Heure coucher]],1)</f>
        <v>2.9027777777777652E-2</v>
      </c>
      <c r="N596" s="11">
        <v>0.24513888888888888</v>
      </c>
      <c r="O596" s="12">
        <f>1-Tableau1[[#This Row],[Temps]]+Tableau1[[#This Row],[Heure lever]]</f>
        <v>0.47375000000000012</v>
      </c>
      <c r="P59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596" s="11" t="b">
        <f>IFERROR(Tableau1[[#This Row],[temps avant lever]]&gt;=Tableau1[[#This Row],[temps critère lever en fonction de l''heure de coucher]],0)</f>
        <v>1</v>
      </c>
    </row>
    <row r="597" spans="1:17" x14ac:dyDescent="0.35">
      <c r="A597">
        <v>2017</v>
      </c>
      <c r="B597">
        <v>9</v>
      </c>
      <c r="C597">
        <v>27</v>
      </c>
      <c r="D597">
        <v>18</v>
      </c>
      <c r="E597">
        <v>31</v>
      </c>
      <c r="F597" s="16" t="s">
        <v>57</v>
      </c>
      <c r="G597" s="10">
        <v>43005</v>
      </c>
      <c r="H597" s="11">
        <v>0.77201388888888889</v>
      </c>
      <c r="I597" s="10">
        <v>43005</v>
      </c>
      <c r="J597">
        <v>4.2600002288818404</v>
      </c>
      <c r="K597">
        <v>18.959999084472699</v>
      </c>
      <c r="L597" s="11">
        <v>0.74236111111111114</v>
      </c>
      <c r="M597" s="12">
        <f>MOD(Tableau1[[#This Row],[Temps]]-Tableau1[[#This Row],[Heure coucher]],1)</f>
        <v>2.965277777777775E-2</v>
      </c>
      <c r="N597" s="11">
        <v>0.24513888888888888</v>
      </c>
      <c r="O597" s="12">
        <f>1-Tableau1[[#This Row],[Temps]]+Tableau1[[#This Row],[Heure lever]]</f>
        <v>0.47312500000000002</v>
      </c>
      <c r="P59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597" s="11" t="b">
        <f>IFERROR(Tableau1[[#This Row],[temps avant lever]]&gt;=Tableau1[[#This Row],[temps critère lever en fonction de l''heure de coucher]],0)</f>
        <v>1</v>
      </c>
    </row>
    <row r="598" spans="1:17" x14ac:dyDescent="0.35">
      <c r="A598">
        <v>2017</v>
      </c>
      <c r="B598">
        <v>9</v>
      </c>
      <c r="C598">
        <v>27</v>
      </c>
      <c r="D598">
        <v>18</v>
      </c>
      <c r="E598">
        <v>32</v>
      </c>
      <c r="F598" s="16" t="s">
        <v>62</v>
      </c>
      <c r="G598" s="10">
        <v>43005</v>
      </c>
      <c r="H598" s="11">
        <v>0.77263888888888888</v>
      </c>
      <c r="I598" s="10">
        <v>43005</v>
      </c>
      <c r="J598">
        <v>4.2600002288818404</v>
      </c>
      <c r="K598">
        <v>18.959999084472699</v>
      </c>
      <c r="L598" s="11">
        <v>0.74236111111111114</v>
      </c>
      <c r="M598" s="12">
        <f>MOD(Tableau1[[#This Row],[Temps]]-Tableau1[[#This Row],[Heure coucher]],1)</f>
        <v>3.0277777777777737E-2</v>
      </c>
      <c r="N598" s="11">
        <v>0.24513888888888888</v>
      </c>
      <c r="O598" s="12">
        <f>1-Tableau1[[#This Row],[Temps]]+Tableau1[[#This Row],[Heure lever]]</f>
        <v>0.47250000000000003</v>
      </c>
      <c r="P59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598" s="11" t="b">
        <f>IFERROR(Tableau1[[#This Row],[temps avant lever]]&gt;=Tableau1[[#This Row],[temps critère lever en fonction de l''heure de coucher]],0)</f>
        <v>1</v>
      </c>
    </row>
    <row r="599" spans="1:17" x14ac:dyDescent="0.35">
      <c r="A599">
        <v>2017</v>
      </c>
      <c r="B599">
        <v>9</v>
      </c>
      <c r="C599">
        <v>27</v>
      </c>
      <c r="D599">
        <v>18</v>
      </c>
      <c r="E599">
        <v>33</v>
      </c>
      <c r="F599" s="16" t="s">
        <v>53</v>
      </c>
      <c r="G599" s="10">
        <v>43005</v>
      </c>
      <c r="H599" s="11">
        <v>0.77296296296296296</v>
      </c>
      <c r="I599" s="10">
        <v>43005</v>
      </c>
      <c r="J599">
        <v>4.2600002288818404</v>
      </c>
      <c r="K599">
        <v>18.959999084472699</v>
      </c>
      <c r="L599" s="11">
        <v>0.74236111111111114</v>
      </c>
      <c r="M599" s="12">
        <f>MOD(Tableau1[[#This Row],[Temps]]-Tableau1[[#This Row],[Heure coucher]],1)</f>
        <v>3.0601851851851825E-2</v>
      </c>
      <c r="N599" s="11">
        <v>0.24513888888888888</v>
      </c>
      <c r="O599" s="12">
        <f>1-Tableau1[[#This Row],[Temps]]+Tableau1[[#This Row],[Heure lever]]</f>
        <v>0.47217592592592594</v>
      </c>
      <c r="P59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599" s="11" t="b">
        <f>IFERROR(Tableau1[[#This Row],[temps avant lever]]&gt;=Tableau1[[#This Row],[temps critère lever en fonction de l''heure de coucher]],0)</f>
        <v>1</v>
      </c>
    </row>
    <row r="600" spans="1:17" x14ac:dyDescent="0.35">
      <c r="A600">
        <v>2017</v>
      </c>
      <c r="B600">
        <v>9</v>
      </c>
      <c r="C600">
        <v>27</v>
      </c>
      <c r="D600">
        <v>18</v>
      </c>
      <c r="E600">
        <v>33</v>
      </c>
      <c r="F600" s="16" t="s">
        <v>73</v>
      </c>
      <c r="G600" s="10">
        <v>43005</v>
      </c>
      <c r="H600" s="11">
        <v>0.77328703703703694</v>
      </c>
      <c r="I600" s="10">
        <v>43005</v>
      </c>
      <c r="J600">
        <v>4.2600002288818404</v>
      </c>
      <c r="K600">
        <v>18.959999084472699</v>
      </c>
      <c r="L600" s="11">
        <v>0.74236111111111114</v>
      </c>
      <c r="M600" s="12">
        <f>MOD(Tableau1[[#This Row],[Temps]]-Tableau1[[#This Row],[Heure coucher]],1)</f>
        <v>3.0925925925925801E-2</v>
      </c>
      <c r="N600" s="11">
        <v>0.24513888888888888</v>
      </c>
      <c r="O600" s="12">
        <f>1-Tableau1[[#This Row],[Temps]]+Tableau1[[#This Row],[Heure lever]]</f>
        <v>0.47185185185185197</v>
      </c>
      <c r="P60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00" s="11" t="b">
        <f>IFERROR(Tableau1[[#This Row],[temps avant lever]]&gt;=Tableau1[[#This Row],[temps critère lever en fonction de l''heure de coucher]],0)</f>
        <v>1</v>
      </c>
    </row>
    <row r="601" spans="1:17" x14ac:dyDescent="0.35">
      <c r="A601">
        <v>2017</v>
      </c>
      <c r="B601">
        <v>9</v>
      </c>
      <c r="C601">
        <v>27</v>
      </c>
      <c r="D601">
        <v>18</v>
      </c>
      <c r="E601">
        <v>35</v>
      </c>
      <c r="F601" s="16" t="s">
        <v>53</v>
      </c>
      <c r="G601" s="10">
        <v>43005</v>
      </c>
      <c r="H601" s="11">
        <v>0.77435185185185185</v>
      </c>
      <c r="I601" s="10">
        <v>43005</v>
      </c>
      <c r="J601">
        <v>3.7400000095367401</v>
      </c>
      <c r="K601">
        <v>17.799999237060501</v>
      </c>
      <c r="L601" s="11">
        <v>0.74236111111111114</v>
      </c>
      <c r="M601" s="12">
        <f>MOD(Tableau1[[#This Row],[Temps]]-Tableau1[[#This Row],[Heure coucher]],1)</f>
        <v>3.1990740740740709E-2</v>
      </c>
      <c r="N601" s="11">
        <v>0.24513888888888888</v>
      </c>
      <c r="O601" s="12">
        <f>1-Tableau1[[#This Row],[Temps]]+Tableau1[[#This Row],[Heure lever]]</f>
        <v>0.47078703703703706</v>
      </c>
      <c r="P60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01" s="11" t="b">
        <f>IFERROR(Tableau1[[#This Row],[temps avant lever]]&gt;=Tableau1[[#This Row],[temps critère lever en fonction de l''heure de coucher]],0)</f>
        <v>1</v>
      </c>
    </row>
    <row r="602" spans="1:17" x14ac:dyDescent="0.35">
      <c r="A602">
        <v>2017</v>
      </c>
      <c r="B602">
        <v>9</v>
      </c>
      <c r="C602">
        <v>27</v>
      </c>
      <c r="D602">
        <v>18</v>
      </c>
      <c r="E602">
        <v>37</v>
      </c>
      <c r="F602" s="16" t="s">
        <v>26</v>
      </c>
      <c r="G602" s="10">
        <v>43005</v>
      </c>
      <c r="H602" s="11">
        <v>0.77607638888888886</v>
      </c>
      <c r="I602" s="10">
        <v>43005</v>
      </c>
      <c r="J602">
        <v>3.7400000095367401</v>
      </c>
      <c r="K602">
        <v>17.799999237060501</v>
      </c>
      <c r="L602" s="11">
        <v>0.74236111111111114</v>
      </c>
      <c r="M602" s="12">
        <f>MOD(Tableau1[[#This Row],[Temps]]-Tableau1[[#This Row],[Heure coucher]],1)</f>
        <v>3.3715277777777719E-2</v>
      </c>
      <c r="N602" s="11">
        <v>0.24513888888888888</v>
      </c>
      <c r="O602" s="12">
        <f>1-Tableau1[[#This Row],[Temps]]+Tableau1[[#This Row],[Heure lever]]</f>
        <v>0.46906250000000005</v>
      </c>
      <c r="P60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02" s="11" t="b">
        <f>IFERROR(Tableau1[[#This Row],[temps avant lever]]&gt;=Tableau1[[#This Row],[temps critère lever en fonction de l''heure de coucher]],0)</f>
        <v>1</v>
      </c>
    </row>
    <row r="603" spans="1:17" x14ac:dyDescent="0.35">
      <c r="A603">
        <v>2017</v>
      </c>
      <c r="B603">
        <v>9</v>
      </c>
      <c r="C603">
        <v>27</v>
      </c>
      <c r="D603">
        <v>18</v>
      </c>
      <c r="E603">
        <v>39</v>
      </c>
      <c r="F603" s="16" t="s">
        <v>29</v>
      </c>
      <c r="G603" s="10">
        <v>43005</v>
      </c>
      <c r="H603" s="11">
        <v>0.77725694444444438</v>
      </c>
      <c r="I603" s="10">
        <v>43005</v>
      </c>
      <c r="J603">
        <v>3.7400000095367401</v>
      </c>
      <c r="K603">
        <v>17.799999237060501</v>
      </c>
      <c r="L603" s="11">
        <v>0.74236111111111114</v>
      </c>
      <c r="M603" s="12">
        <f>MOD(Tableau1[[#This Row],[Temps]]-Tableau1[[#This Row],[Heure coucher]],1)</f>
        <v>3.4895833333333237E-2</v>
      </c>
      <c r="N603" s="11">
        <v>0.24513888888888888</v>
      </c>
      <c r="O603" s="12">
        <f>1-Tableau1[[#This Row],[Temps]]+Tableau1[[#This Row],[Heure lever]]</f>
        <v>0.46788194444444453</v>
      </c>
      <c r="P60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03" s="11" t="b">
        <f>IFERROR(Tableau1[[#This Row],[temps avant lever]]&gt;=Tableau1[[#This Row],[temps critère lever en fonction de l''heure de coucher]],0)</f>
        <v>1</v>
      </c>
    </row>
    <row r="604" spans="1:17" x14ac:dyDescent="0.35">
      <c r="A604">
        <v>2017</v>
      </c>
      <c r="B604">
        <v>9</v>
      </c>
      <c r="C604">
        <v>27</v>
      </c>
      <c r="D604">
        <v>18</v>
      </c>
      <c r="E604">
        <v>44</v>
      </c>
      <c r="F604" s="16" t="s">
        <v>67</v>
      </c>
      <c r="G604" s="10">
        <v>43005</v>
      </c>
      <c r="H604" s="11">
        <v>0.78114583333333332</v>
      </c>
      <c r="I604" s="10">
        <v>43005</v>
      </c>
      <c r="J604">
        <v>3.7400000095367401</v>
      </c>
      <c r="K604">
        <v>17.799999237060501</v>
      </c>
      <c r="L604" s="11">
        <v>0.74236111111111114</v>
      </c>
      <c r="M604" s="12">
        <f>MOD(Tableau1[[#This Row],[Temps]]-Tableau1[[#This Row],[Heure coucher]],1)</f>
        <v>3.8784722222222179E-2</v>
      </c>
      <c r="N604" s="11">
        <v>0.24513888888888888</v>
      </c>
      <c r="O604" s="12">
        <f>1-Tableau1[[#This Row],[Temps]]+Tableau1[[#This Row],[Heure lever]]</f>
        <v>0.46399305555555559</v>
      </c>
      <c r="P60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04" s="11" t="b">
        <f>IFERROR(Tableau1[[#This Row],[temps avant lever]]&gt;=Tableau1[[#This Row],[temps critère lever en fonction de l''heure de coucher]],0)</f>
        <v>1</v>
      </c>
    </row>
    <row r="605" spans="1:17" x14ac:dyDescent="0.35">
      <c r="A605">
        <v>2017</v>
      </c>
      <c r="B605">
        <v>9</v>
      </c>
      <c r="C605">
        <v>27</v>
      </c>
      <c r="D605">
        <v>18</v>
      </c>
      <c r="E605">
        <v>49</v>
      </c>
      <c r="F605" s="16" t="s">
        <v>39</v>
      </c>
      <c r="G605" s="10">
        <v>43005</v>
      </c>
      <c r="H605" s="11">
        <v>0.78460648148148149</v>
      </c>
      <c r="I605" s="10">
        <v>43005</v>
      </c>
      <c r="J605">
        <v>3.7000000476837198</v>
      </c>
      <c r="K605">
        <v>16.920000076293899</v>
      </c>
      <c r="L605" s="11">
        <v>0.74236111111111114</v>
      </c>
      <c r="M605" s="12">
        <f>MOD(Tableau1[[#This Row],[Temps]]-Tableau1[[#This Row],[Heure coucher]],1)</f>
        <v>4.224537037037035E-2</v>
      </c>
      <c r="N605" s="11">
        <v>0.24513888888888888</v>
      </c>
      <c r="O605" s="12">
        <f>1-Tableau1[[#This Row],[Temps]]+Tableau1[[#This Row],[Heure lever]]</f>
        <v>0.46053240740740742</v>
      </c>
      <c r="P60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05" s="11" t="b">
        <f>IFERROR(Tableau1[[#This Row],[temps avant lever]]&gt;=Tableau1[[#This Row],[temps critère lever en fonction de l''heure de coucher]],0)</f>
        <v>1</v>
      </c>
    </row>
    <row r="606" spans="1:17" x14ac:dyDescent="0.35">
      <c r="A606">
        <v>2017</v>
      </c>
      <c r="B606">
        <v>9</v>
      </c>
      <c r="C606">
        <v>27</v>
      </c>
      <c r="D606">
        <v>18</v>
      </c>
      <c r="E606">
        <v>52</v>
      </c>
      <c r="F606" s="16" t="s">
        <v>54</v>
      </c>
      <c r="G606" s="10">
        <v>43005</v>
      </c>
      <c r="H606" s="11">
        <v>0.78616898148148151</v>
      </c>
      <c r="I606" s="10">
        <v>43005</v>
      </c>
      <c r="J606">
        <v>3.7000000476837198</v>
      </c>
      <c r="K606">
        <v>16.920000076293899</v>
      </c>
      <c r="L606" s="11">
        <v>0.74236111111111114</v>
      </c>
      <c r="M606" s="12">
        <f>MOD(Tableau1[[#This Row],[Temps]]-Tableau1[[#This Row],[Heure coucher]],1)</f>
        <v>4.3807870370370372E-2</v>
      </c>
      <c r="N606" s="11">
        <v>0.24513888888888888</v>
      </c>
      <c r="O606" s="12">
        <f>1-Tableau1[[#This Row],[Temps]]+Tableau1[[#This Row],[Heure lever]]</f>
        <v>0.4589699074074074</v>
      </c>
      <c r="P60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06" s="11" t="b">
        <f>IFERROR(Tableau1[[#This Row],[temps avant lever]]&gt;=Tableau1[[#This Row],[temps critère lever en fonction de l''heure de coucher]],0)</f>
        <v>1</v>
      </c>
    </row>
    <row r="607" spans="1:17" x14ac:dyDescent="0.35">
      <c r="A607">
        <v>2017</v>
      </c>
      <c r="B607">
        <v>9</v>
      </c>
      <c r="C607">
        <v>27</v>
      </c>
      <c r="D607">
        <v>18</v>
      </c>
      <c r="E607">
        <v>55</v>
      </c>
      <c r="F607" s="16" t="s">
        <v>48</v>
      </c>
      <c r="G607" s="10">
        <v>43005</v>
      </c>
      <c r="H607" s="11">
        <v>0.7882986111111111</v>
      </c>
      <c r="I607" s="10">
        <v>43005</v>
      </c>
      <c r="J607">
        <v>3.8599998950958301</v>
      </c>
      <c r="K607">
        <v>17.389999389648398</v>
      </c>
      <c r="L607" s="11">
        <v>0.74236111111111114</v>
      </c>
      <c r="M607" s="12">
        <f>MOD(Tableau1[[#This Row],[Temps]]-Tableau1[[#This Row],[Heure coucher]],1)</f>
        <v>4.5937499999999964E-2</v>
      </c>
      <c r="N607" s="11">
        <v>0.24513888888888888</v>
      </c>
      <c r="O607" s="12">
        <f>1-Tableau1[[#This Row],[Temps]]+Tableau1[[#This Row],[Heure lever]]</f>
        <v>0.4568402777777778</v>
      </c>
      <c r="P60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07" s="11" t="b">
        <f>IFERROR(Tableau1[[#This Row],[temps avant lever]]&gt;=Tableau1[[#This Row],[temps critère lever en fonction de l''heure de coucher]],0)</f>
        <v>1</v>
      </c>
    </row>
    <row r="608" spans="1:17" x14ac:dyDescent="0.35">
      <c r="A608">
        <v>2017</v>
      </c>
      <c r="B608">
        <v>9</v>
      </c>
      <c r="C608">
        <v>27</v>
      </c>
      <c r="D608">
        <v>18</v>
      </c>
      <c r="E608">
        <v>56</v>
      </c>
      <c r="F608" s="16" t="s">
        <v>54</v>
      </c>
      <c r="G608" s="10">
        <v>43005</v>
      </c>
      <c r="H608" s="11">
        <v>0.78894675925925928</v>
      </c>
      <c r="I608" s="10">
        <v>43005</v>
      </c>
      <c r="J608">
        <v>3.8599998950958301</v>
      </c>
      <c r="K608">
        <v>17.389999389648398</v>
      </c>
      <c r="L608" s="11">
        <v>0.74236111111111114</v>
      </c>
      <c r="M608" s="12">
        <f>MOD(Tableau1[[#This Row],[Temps]]-Tableau1[[#This Row],[Heure coucher]],1)</f>
        <v>4.658564814814814E-2</v>
      </c>
      <c r="N608" s="11">
        <v>0.24513888888888888</v>
      </c>
      <c r="O608" s="12">
        <f>1-Tableau1[[#This Row],[Temps]]+Tableau1[[#This Row],[Heure lever]]</f>
        <v>0.45619212962962963</v>
      </c>
      <c r="P60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08" s="11" t="b">
        <f>IFERROR(Tableau1[[#This Row],[temps avant lever]]&gt;=Tableau1[[#This Row],[temps critère lever en fonction de l''heure de coucher]],0)</f>
        <v>1</v>
      </c>
    </row>
    <row r="609" spans="1:17" x14ac:dyDescent="0.35">
      <c r="A609">
        <v>2017</v>
      </c>
      <c r="B609">
        <v>9</v>
      </c>
      <c r="C609">
        <v>27</v>
      </c>
      <c r="D609">
        <v>18</v>
      </c>
      <c r="E609">
        <v>56</v>
      </c>
      <c r="F609" s="16" t="s">
        <v>62</v>
      </c>
      <c r="G609" s="10">
        <v>43005</v>
      </c>
      <c r="H609" s="11">
        <v>0.78930555555555559</v>
      </c>
      <c r="I609" s="10">
        <v>43005</v>
      </c>
      <c r="J609">
        <v>3.8599998950958301</v>
      </c>
      <c r="K609">
        <v>17.389999389648398</v>
      </c>
      <c r="L609" s="11">
        <v>0.74236111111111114</v>
      </c>
      <c r="M609" s="12">
        <f>MOD(Tableau1[[#This Row],[Temps]]-Tableau1[[#This Row],[Heure coucher]],1)</f>
        <v>4.6944444444444455E-2</v>
      </c>
      <c r="N609" s="11">
        <v>0.24513888888888888</v>
      </c>
      <c r="O609" s="12">
        <f>1-Tableau1[[#This Row],[Temps]]+Tableau1[[#This Row],[Heure lever]]</f>
        <v>0.45583333333333331</v>
      </c>
      <c r="P60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09" s="11" t="b">
        <f>IFERROR(Tableau1[[#This Row],[temps avant lever]]&gt;=Tableau1[[#This Row],[temps critère lever en fonction de l''heure de coucher]],0)</f>
        <v>1</v>
      </c>
    </row>
    <row r="610" spans="1:17" x14ac:dyDescent="0.35">
      <c r="A610">
        <v>2017</v>
      </c>
      <c r="B610">
        <v>9</v>
      </c>
      <c r="C610">
        <v>27</v>
      </c>
      <c r="D610">
        <v>18</v>
      </c>
      <c r="E610">
        <v>56</v>
      </c>
      <c r="F610" s="16" t="s">
        <v>77</v>
      </c>
      <c r="G610" s="10">
        <v>43005</v>
      </c>
      <c r="H610" s="11">
        <v>0.78939814814814813</v>
      </c>
      <c r="I610" s="10">
        <v>43005</v>
      </c>
      <c r="J610">
        <v>3.8599998950958301</v>
      </c>
      <c r="K610">
        <v>17.389999389648398</v>
      </c>
      <c r="L610" s="11">
        <v>0.74236111111111114</v>
      </c>
      <c r="M610" s="12">
        <f>MOD(Tableau1[[#This Row],[Temps]]-Tableau1[[#This Row],[Heure coucher]],1)</f>
        <v>4.7037037037036988E-2</v>
      </c>
      <c r="N610" s="11">
        <v>0.24513888888888888</v>
      </c>
      <c r="O610" s="12">
        <f>1-Tableau1[[#This Row],[Temps]]+Tableau1[[#This Row],[Heure lever]]</f>
        <v>0.45574074074074078</v>
      </c>
      <c r="P61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10" s="11" t="b">
        <f>IFERROR(Tableau1[[#This Row],[temps avant lever]]&gt;=Tableau1[[#This Row],[temps critère lever en fonction de l''heure de coucher]],0)</f>
        <v>1</v>
      </c>
    </row>
    <row r="611" spans="1:17" x14ac:dyDescent="0.35">
      <c r="A611">
        <v>2017</v>
      </c>
      <c r="B611">
        <v>9</v>
      </c>
      <c r="C611">
        <v>27</v>
      </c>
      <c r="D611">
        <v>18</v>
      </c>
      <c r="E611">
        <v>56</v>
      </c>
      <c r="F611" s="16" t="s">
        <v>23</v>
      </c>
      <c r="G611" s="10">
        <v>43005</v>
      </c>
      <c r="H611" s="11">
        <v>0.78949074074074066</v>
      </c>
      <c r="I611" s="10">
        <v>43005</v>
      </c>
      <c r="J611">
        <v>3.8599998950958301</v>
      </c>
      <c r="K611">
        <v>17.389999389648398</v>
      </c>
      <c r="L611" s="11">
        <v>0.74236111111111114</v>
      </c>
      <c r="M611" s="12">
        <f>MOD(Tableau1[[#This Row],[Temps]]-Tableau1[[#This Row],[Heure coucher]],1)</f>
        <v>4.7129629629629521E-2</v>
      </c>
      <c r="N611" s="11">
        <v>0.24513888888888888</v>
      </c>
      <c r="O611" s="12">
        <f>1-Tableau1[[#This Row],[Temps]]+Tableau1[[#This Row],[Heure lever]]</f>
        <v>0.45564814814814825</v>
      </c>
      <c r="P61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11" s="11" t="b">
        <f>IFERROR(Tableau1[[#This Row],[temps avant lever]]&gt;=Tableau1[[#This Row],[temps critère lever en fonction de l''heure de coucher]],0)</f>
        <v>1</v>
      </c>
    </row>
    <row r="612" spans="1:17" x14ac:dyDescent="0.35">
      <c r="A612">
        <v>2017</v>
      </c>
      <c r="B612">
        <v>9</v>
      </c>
      <c r="C612">
        <v>27</v>
      </c>
      <c r="D612">
        <v>18</v>
      </c>
      <c r="E612">
        <v>57</v>
      </c>
      <c r="F612" s="16" t="s">
        <v>69</v>
      </c>
      <c r="G612" s="10">
        <v>43005</v>
      </c>
      <c r="H612" s="11">
        <v>0.79020833333333329</v>
      </c>
      <c r="I612" s="10">
        <v>43005</v>
      </c>
      <c r="J612">
        <v>3.8599998950958301</v>
      </c>
      <c r="K612">
        <v>17.389999389648398</v>
      </c>
      <c r="L612" s="11">
        <v>0.74236111111111114</v>
      </c>
      <c r="M612" s="12">
        <f>MOD(Tableau1[[#This Row],[Temps]]-Tableau1[[#This Row],[Heure coucher]],1)</f>
        <v>4.7847222222222152E-2</v>
      </c>
      <c r="N612" s="11">
        <v>0.24513888888888888</v>
      </c>
      <c r="O612" s="12">
        <f>1-Tableau1[[#This Row],[Temps]]+Tableau1[[#This Row],[Heure lever]]</f>
        <v>0.45493055555555562</v>
      </c>
      <c r="P61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12" s="11" t="b">
        <f>IFERROR(Tableau1[[#This Row],[temps avant lever]]&gt;=Tableau1[[#This Row],[temps critère lever en fonction de l''heure de coucher]],0)</f>
        <v>1</v>
      </c>
    </row>
    <row r="613" spans="1:17" x14ac:dyDescent="0.35">
      <c r="A613">
        <v>2017</v>
      </c>
      <c r="B613">
        <v>9</v>
      </c>
      <c r="C613">
        <v>27</v>
      </c>
      <c r="D613">
        <v>18</v>
      </c>
      <c r="E613">
        <v>58</v>
      </c>
      <c r="F613" s="16" t="s">
        <v>34</v>
      </c>
      <c r="G613" s="10">
        <v>43005</v>
      </c>
      <c r="H613" s="11">
        <v>0.79092592592592592</v>
      </c>
      <c r="I613" s="10">
        <v>43005</v>
      </c>
      <c r="J613">
        <v>3.8599998950958301</v>
      </c>
      <c r="K613">
        <v>17.389999389648398</v>
      </c>
      <c r="L613" s="11">
        <v>0.74236111111111114</v>
      </c>
      <c r="M613" s="12">
        <f>MOD(Tableau1[[#This Row],[Temps]]-Tableau1[[#This Row],[Heure coucher]],1)</f>
        <v>4.8564814814814783E-2</v>
      </c>
      <c r="N613" s="11">
        <v>0.24513888888888888</v>
      </c>
      <c r="O613" s="12">
        <f>1-Tableau1[[#This Row],[Temps]]+Tableau1[[#This Row],[Heure lever]]</f>
        <v>0.45421296296296299</v>
      </c>
      <c r="P61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13" s="11" t="b">
        <f>IFERROR(Tableau1[[#This Row],[temps avant lever]]&gt;=Tableau1[[#This Row],[temps critère lever en fonction de l''heure de coucher]],0)</f>
        <v>1</v>
      </c>
    </row>
    <row r="614" spans="1:17" x14ac:dyDescent="0.35">
      <c r="A614">
        <v>2017</v>
      </c>
      <c r="B614">
        <v>9</v>
      </c>
      <c r="C614">
        <v>27</v>
      </c>
      <c r="D614">
        <v>19</v>
      </c>
      <c r="E614">
        <v>0</v>
      </c>
      <c r="F614" s="16" t="s">
        <v>79</v>
      </c>
      <c r="G614" s="10">
        <v>43005</v>
      </c>
      <c r="H614" s="11">
        <v>0.79173611111111108</v>
      </c>
      <c r="I614" s="10">
        <v>43005</v>
      </c>
      <c r="J614">
        <v>3.8599998950958301</v>
      </c>
      <c r="K614">
        <v>17.389999389648398</v>
      </c>
      <c r="L614" s="11">
        <v>0.74236111111111114</v>
      </c>
      <c r="M614" s="12">
        <f>MOD(Tableau1[[#This Row],[Temps]]-Tableau1[[#This Row],[Heure coucher]],1)</f>
        <v>4.9374999999999947E-2</v>
      </c>
      <c r="N614" s="11">
        <v>0.24513888888888888</v>
      </c>
      <c r="O614" s="12">
        <f>1-Tableau1[[#This Row],[Temps]]+Tableau1[[#This Row],[Heure lever]]</f>
        <v>0.45340277777777782</v>
      </c>
      <c r="P61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14" s="11" t="b">
        <f>IFERROR(Tableau1[[#This Row],[temps avant lever]]&gt;=Tableau1[[#This Row],[temps critère lever en fonction de l''heure de coucher]],0)</f>
        <v>1</v>
      </c>
    </row>
    <row r="615" spans="1:17" x14ac:dyDescent="0.35">
      <c r="A615">
        <v>2017</v>
      </c>
      <c r="B615">
        <v>9</v>
      </c>
      <c r="C615">
        <v>27</v>
      </c>
      <c r="D615">
        <v>19</v>
      </c>
      <c r="E615">
        <v>1</v>
      </c>
      <c r="F615" s="16" t="s">
        <v>44</v>
      </c>
      <c r="G615" s="10">
        <v>43005</v>
      </c>
      <c r="H615" s="11">
        <v>0.79288194444444438</v>
      </c>
      <c r="I615" s="10">
        <v>43005</v>
      </c>
      <c r="J615">
        <v>3.8599998950958301</v>
      </c>
      <c r="K615">
        <v>17.389999389648398</v>
      </c>
      <c r="L615" s="11">
        <v>0.74236111111111114</v>
      </c>
      <c r="M615" s="12">
        <f>MOD(Tableau1[[#This Row],[Temps]]-Tableau1[[#This Row],[Heure coucher]],1)</f>
        <v>5.0520833333333237E-2</v>
      </c>
      <c r="N615" s="11">
        <v>0.24513888888888888</v>
      </c>
      <c r="O615" s="12">
        <f>1-Tableau1[[#This Row],[Temps]]+Tableau1[[#This Row],[Heure lever]]</f>
        <v>0.45225694444444453</v>
      </c>
      <c r="P61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15" s="11" t="b">
        <f>IFERROR(Tableau1[[#This Row],[temps avant lever]]&gt;=Tableau1[[#This Row],[temps critère lever en fonction de l''heure de coucher]],0)</f>
        <v>1</v>
      </c>
    </row>
    <row r="616" spans="1:17" x14ac:dyDescent="0.35">
      <c r="A616">
        <v>2017</v>
      </c>
      <c r="B616">
        <v>9</v>
      </c>
      <c r="C616">
        <v>27</v>
      </c>
      <c r="D616">
        <v>19</v>
      </c>
      <c r="E616">
        <v>2</v>
      </c>
      <c r="F616" s="16" t="s">
        <v>47</v>
      </c>
      <c r="G616" s="10">
        <v>43005</v>
      </c>
      <c r="H616" s="11">
        <v>0.7933217592592593</v>
      </c>
      <c r="I616" s="10">
        <v>43005</v>
      </c>
      <c r="J616">
        <v>3.8599998950958301</v>
      </c>
      <c r="K616">
        <v>17.389999389648398</v>
      </c>
      <c r="L616" s="11">
        <v>0.74236111111111114</v>
      </c>
      <c r="M616" s="12">
        <f>MOD(Tableau1[[#This Row],[Temps]]-Tableau1[[#This Row],[Heure coucher]],1)</f>
        <v>5.0960648148148158E-2</v>
      </c>
      <c r="N616" s="11">
        <v>0.24513888888888888</v>
      </c>
      <c r="O616" s="12">
        <f>1-Tableau1[[#This Row],[Temps]]+Tableau1[[#This Row],[Heure lever]]</f>
        <v>0.45181712962962961</v>
      </c>
      <c r="P61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16" s="11" t="b">
        <f>IFERROR(Tableau1[[#This Row],[temps avant lever]]&gt;=Tableau1[[#This Row],[temps critère lever en fonction de l''heure de coucher]],0)</f>
        <v>1</v>
      </c>
    </row>
    <row r="617" spans="1:17" x14ac:dyDescent="0.35">
      <c r="A617">
        <v>2017</v>
      </c>
      <c r="B617">
        <v>9</v>
      </c>
      <c r="C617">
        <v>27</v>
      </c>
      <c r="D617">
        <v>19</v>
      </c>
      <c r="E617">
        <v>2</v>
      </c>
      <c r="F617" s="16" t="s">
        <v>73</v>
      </c>
      <c r="G617" s="10">
        <v>43005</v>
      </c>
      <c r="H617" s="11">
        <v>0.79342592592592587</v>
      </c>
      <c r="I617" s="10">
        <v>43005</v>
      </c>
      <c r="J617">
        <v>3.8599998950958301</v>
      </c>
      <c r="K617">
        <v>17.389999389648398</v>
      </c>
      <c r="L617" s="11">
        <v>0.74236111111111114</v>
      </c>
      <c r="M617" s="12">
        <f>MOD(Tableau1[[#This Row],[Temps]]-Tableau1[[#This Row],[Heure coucher]],1)</f>
        <v>5.106481481481473E-2</v>
      </c>
      <c r="N617" s="11">
        <v>0.24513888888888888</v>
      </c>
      <c r="O617" s="12">
        <f>1-Tableau1[[#This Row],[Temps]]+Tableau1[[#This Row],[Heure lever]]</f>
        <v>0.45171296296296304</v>
      </c>
      <c r="P61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17" s="11" t="b">
        <f>IFERROR(Tableau1[[#This Row],[temps avant lever]]&gt;=Tableau1[[#This Row],[temps critère lever en fonction de l''heure de coucher]],0)</f>
        <v>1</v>
      </c>
    </row>
    <row r="618" spans="1:17" x14ac:dyDescent="0.35">
      <c r="A618">
        <v>2017</v>
      </c>
      <c r="B618">
        <v>9</v>
      </c>
      <c r="C618">
        <v>27</v>
      </c>
      <c r="D618">
        <v>19</v>
      </c>
      <c r="E618">
        <v>2</v>
      </c>
      <c r="F618" s="16" t="s">
        <v>30</v>
      </c>
      <c r="G618" s="10">
        <v>43005</v>
      </c>
      <c r="H618" s="11">
        <v>0.79351851851851851</v>
      </c>
      <c r="I618" s="10">
        <v>43005</v>
      </c>
      <c r="J618">
        <v>3.8599998950958301</v>
      </c>
      <c r="K618">
        <v>17.389999389648398</v>
      </c>
      <c r="L618" s="11">
        <v>0.74236111111111114</v>
      </c>
      <c r="M618" s="12">
        <f>MOD(Tableau1[[#This Row],[Temps]]-Tableau1[[#This Row],[Heure coucher]],1)</f>
        <v>5.1157407407407374E-2</v>
      </c>
      <c r="N618" s="11">
        <v>0.24513888888888888</v>
      </c>
      <c r="O618" s="12">
        <f>1-Tableau1[[#This Row],[Temps]]+Tableau1[[#This Row],[Heure lever]]</f>
        <v>0.45162037037037039</v>
      </c>
      <c r="P61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18" s="11" t="b">
        <f>IFERROR(Tableau1[[#This Row],[temps avant lever]]&gt;=Tableau1[[#This Row],[temps critère lever en fonction de l''heure de coucher]],0)</f>
        <v>1</v>
      </c>
    </row>
    <row r="619" spans="1:17" x14ac:dyDescent="0.35">
      <c r="A619">
        <v>2017</v>
      </c>
      <c r="B619">
        <v>9</v>
      </c>
      <c r="C619">
        <v>27</v>
      </c>
      <c r="D619">
        <v>19</v>
      </c>
      <c r="E619">
        <v>2</v>
      </c>
      <c r="F619" s="16" t="s">
        <v>39</v>
      </c>
      <c r="G619" s="10">
        <v>43005</v>
      </c>
      <c r="H619" s="11">
        <v>0.79363425925925923</v>
      </c>
      <c r="I619" s="10">
        <v>43005</v>
      </c>
      <c r="J619">
        <v>3.8599998950958301</v>
      </c>
      <c r="K619">
        <v>17.389999389648398</v>
      </c>
      <c r="L619" s="11">
        <v>0.74236111111111114</v>
      </c>
      <c r="M619" s="12">
        <f>MOD(Tableau1[[#This Row],[Temps]]-Tableau1[[#This Row],[Heure coucher]],1)</f>
        <v>5.1273148148148096E-2</v>
      </c>
      <c r="N619" s="11">
        <v>0.24513888888888888</v>
      </c>
      <c r="O619" s="12">
        <f>1-Tableau1[[#This Row],[Temps]]+Tableau1[[#This Row],[Heure lever]]</f>
        <v>0.45150462962962967</v>
      </c>
      <c r="P61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19" s="11" t="b">
        <f>IFERROR(Tableau1[[#This Row],[temps avant lever]]&gt;=Tableau1[[#This Row],[temps critère lever en fonction de l''heure de coucher]],0)</f>
        <v>1</v>
      </c>
    </row>
    <row r="620" spans="1:17" x14ac:dyDescent="0.35">
      <c r="A620">
        <v>2017</v>
      </c>
      <c r="B620">
        <v>9</v>
      </c>
      <c r="C620">
        <v>27</v>
      </c>
      <c r="D620">
        <v>19</v>
      </c>
      <c r="E620">
        <v>2</v>
      </c>
      <c r="F620" s="16" t="s">
        <v>63</v>
      </c>
      <c r="G620" s="10">
        <v>43005</v>
      </c>
      <c r="H620" s="11">
        <v>0.79373842592592592</v>
      </c>
      <c r="I620" s="10">
        <v>43005</v>
      </c>
      <c r="J620">
        <v>3.8599998950958301</v>
      </c>
      <c r="K620">
        <v>17.389999389648398</v>
      </c>
      <c r="L620" s="11">
        <v>0.74236111111111114</v>
      </c>
      <c r="M620" s="12">
        <f>MOD(Tableau1[[#This Row],[Temps]]-Tableau1[[#This Row],[Heure coucher]],1)</f>
        <v>5.1377314814814778E-2</v>
      </c>
      <c r="N620" s="11">
        <v>0.24513888888888888</v>
      </c>
      <c r="O620" s="12">
        <f>1-Tableau1[[#This Row],[Temps]]+Tableau1[[#This Row],[Heure lever]]</f>
        <v>0.45140046296296299</v>
      </c>
      <c r="P62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20" s="11" t="b">
        <f>IFERROR(Tableau1[[#This Row],[temps avant lever]]&gt;=Tableau1[[#This Row],[temps critère lever en fonction de l''heure de coucher]],0)</f>
        <v>1</v>
      </c>
    </row>
    <row r="621" spans="1:17" x14ac:dyDescent="0.35">
      <c r="A621">
        <v>2017</v>
      </c>
      <c r="B621">
        <v>9</v>
      </c>
      <c r="C621">
        <v>27</v>
      </c>
      <c r="D621">
        <v>19</v>
      </c>
      <c r="E621">
        <v>3</v>
      </c>
      <c r="F621" s="16" t="s">
        <v>45</v>
      </c>
      <c r="G621" s="10">
        <v>43005</v>
      </c>
      <c r="H621" s="11">
        <v>0.79410879629629638</v>
      </c>
      <c r="I621" s="10">
        <v>43005</v>
      </c>
      <c r="J621">
        <v>3.8599998950958301</v>
      </c>
      <c r="K621">
        <v>17.389999389648398</v>
      </c>
      <c r="L621" s="11">
        <v>0.74236111111111114</v>
      </c>
      <c r="M621" s="12">
        <f>MOD(Tableau1[[#This Row],[Temps]]-Tableau1[[#This Row],[Heure coucher]],1)</f>
        <v>5.1747685185185244E-2</v>
      </c>
      <c r="N621" s="11">
        <v>0.24513888888888888</v>
      </c>
      <c r="O621" s="12">
        <f>1-Tableau1[[#This Row],[Temps]]+Tableau1[[#This Row],[Heure lever]]</f>
        <v>0.45103009259259252</v>
      </c>
      <c r="P62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21" s="11" t="b">
        <f>IFERROR(Tableau1[[#This Row],[temps avant lever]]&gt;=Tableau1[[#This Row],[temps critère lever en fonction de l''heure de coucher]],0)</f>
        <v>1</v>
      </c>
    </row>
    <row r="622" spans="1:17" x14ac:dyDescent="0.35">
      <c r="A622">
        <v>2017</v>
      </c>
      <c r="B622">
        <v>9</v>
      </c>
      <c r="C622">
        <v>27</v>
      </c>
      <c r="D622">
        <v>19</v>
      </c>
      <c r="E622">
        <v>4</v>
      </c>
      <c r="F622" s="16" t="s">
        <v>53</v>
      </c>
      <c r="G622" s="10">
        <v>43005</v>
      </c>
      <c r="H622" s="11">
        <v>0.79449074074074078</v>
      </c>
      <c r="I622" s="10">
        <v>43005</v>
      </c>
      <c r="J622">
        <v>3.8599998950958301</v>
      </c>
      <c r="K622">
        <v>17.389999389648398</v>
      </c>
      <c r="L622" s="11">
        <v>0.74236111111111114</v>
      </c>
      <c r="M622" s="12">
        <f>MOD(Tableau1[[#This Row],[Temps]]-Tableau1[[#This Row],[Heure coucher]],1)</f>
        <v>5.2129629629629637E-2</v>
      </c>
      <c r="N622" s="11">
        <v>0.24513888888888888</v>
      </c>
      <c r="O622" s="12">
        <f>1-Tableau1[[#This Row],[Temps]]+Tableau1[[#This Row],[Heure lever]]</f>
        <v>0.45064814814814813</v>
      </c>
      <c r="P62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22" s="11" t="b">
        <f>IFERROR(Tableau1[[#This Row],[temps avant lever]]&gt;=Tableau1[[#This Row],[temps critère lever en fonction de l''heure de coucher]],0)</f>
        <v>1</v>
      </c>
    </row>
    <row r="623" spans="1:17" x14ac:dyDescent="0.35">
      <c r="A623">
        <v>2017</v>
      </c>
      <c r="B623">
        <v>9</v>
      </c>
      <c r="C623">
        <v>27</v>
      </c>
      <c r="D623">
        <v>19</v>
      </c>
      <c r="E623">
        <v>4</v>
      </c>
      <c r="F623" s="16" t="s">
        <v>31</v>
      </c>
      <c r="G623" s="10">
        <v>43005</v>
      </c>
      <c r="H623" s="11">
        <v>0.79458333333333331</v>
      </c>
      <c r="I623" s="10">
        <v>43005</v>
      </c>
      <c r="J623">
        <v>3.8599998950958301</v>
      </c>
      <c r="K623">
        <v>17.389999389648398</v>
      </c>
      <c r="L623" s="11">
        <v>0.74236111111111114</v>
      </c>
      <c r="M623" s="12">
        <f>MOD(Tableau1[[#This Row],[Temps]]-Tableau1[[#This Row],[Heure coucher]],1)</f>
        <v>5.222222222222217E-2</v>
      </c>
      <c r="N623" s="11">
        <v>0.24513888888888888</v>
      </c>
      <c r="O623" s="12">
        <f>1-Tableau1[[#This Row],[Temps]]+Tableau1[[#This Row],[Heure lever]]</f>
        <v>0.4505555555555556</v>
      </c>
      <c r="P62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23" s="11" t="b">
        <f>IFERROR(Tableau1[[#This Row],[temps avant lever]]&gt;=Tableau1[[#This Row],[temps critère lever en fonction de l''heure de coucher]],0)</f>
        <v>1</v>
      </c>
    </row>
    <row r="624" spans="1:17" x14ac:dyDescent="0.35">
      <c r="A624">
        <v>2017</v>
      </c>
      <c r="B624">
        <v>9</v>
      </c>
      <c r="C624">
        <v>27</v>
      </c>
      <c r="D624">
        <v>19</v>
      </c>
      <c r="E624">
        <v>4</v>
      </c>
      <c r="F624" s="16" t="s">
        <v>22</v>
      </c>
      <c r="G624" s="10">
        <v>43005</v>
      </c>
      <c r="H624" s="11">
        <v>0.7946643518518518</v>
      </c>
      <c r="I624" s="10">
        <v>43005</v>
      </c>
      <c r="J624">
        <v>3.8599998950958301</v>
      </c>
      <c r="K624">
        <v>17.389999389648398</v>
      </c>
      <c r="L624" s="11">
        <v>0.74236111111111114</v>
      </c>
      <c r="M624" s="12">
        <f>MOD(Tableau1[[#This Row],[Temps]]-Tableau1[[#This Row],[Heure coucher]],1)</f>
        <v>5.2303240740740664E-2</v>
      </c>
      <c r="N624" s="11">
        <v>0.24513888888888888</v>
      </c>
      <c r="O624" s="12">
        <f>1-Tableau1[[#This Row],[Temps]]+Tableau1[[#This Row],[Heure lever]]</f>
        <v>0.4504745370370371</v>
      </c>
      <c r="P62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24" s="11" t="b">
        <f>IFERROR(Tableau1[[#This Row],[temps avant lever]]&gt;=Tableau1[[#This Row],[temps critère lever en fonction de l''heure de coucher]],0)</f>
        <v>1</v>
      </c>
    </row>
    <row r="625" spans="1:17" x14ac:dyDescent="0.35">
      <c r="A625">
        <v>2017</v>
      </c>
      <c r="B625">
        <v>9</v>
      </c>
      <c r="C625">
        <v>27</v>
      </c>
      <c r="D625">
        <v>19</v>
      </c>
      <c r="E625">
        <v>4</v>
      </c>
      <c r="F625" s="16" t="s">
        <v>74</v>
      </c>
      <c r="G625" s="10">
        <v>43005</v>
      </c>
      <c r="H625" s="11">
        <v>0.7947453703703703</v>
      </c>
      <c r="I625" s="10">
        <v>43005</v>
      </c>
      <c r="J625">
        <v>3.8599998950958301</v>
      </c>
      <c r="K625">
        <v>17.389999389648398</v>
      </c>
      <c r="L625" s="11">
        <v>0.74236111111111114</v>
      </c>
      <c r="M625" s="12">
        <f>MOD(Tableau1[[#This Row],[Temps]]-Tableau1[[#This Row],[Heure coucher]],1)</f>
        <v>5.2384259259259158E-2</v>
      </c>
      <c r="N625" s="11">
        <v>0.24513888888888888</v>
      </c>
      <c r="O625" s="12">
        <f>1-Tableau1[[#This Row],[Temps]]+Tableau1[[#This Row],[Heure lever]]</f>
        <v>0.45039351851851861</v>
      </c>
      <c r="P62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25" s="11" t="b">
        <f>IFERROR(Tableau1[[#This Row],[temps avant lever]]&gt;=Tableau1[[#This Row],[temps critère lever en fonction de l''heure de coucher]],0)</f>
        <v>1</v>
      </c>
    </row>
    <row r="626" spans="1:17" x14ac:dyDescent="0.35">
      <c r="A626">
        <v>2017</v>
      </c>
      <c r="B626">
        <v>9</v>
      </c>
      <c r="C626">
        <v>27</v>
      </c>
      <c r="D626">
        <v>19</v>
      </c>
      <c r="E626">
        <v>7</v>
      </c>
      <c r="F626" s="16" t="s">
        <v>56</v>
      </c>
      <c r="G626" s="10">
        <v>43005</v>
      </c>
      <c r="H626" s="11">
        <v>0.79667824074074067</v>
      </c>
      <c r="I626" s="10">
        <v>43005</v>
      </c>
      <c r="J626">
        <v>4.3200001716613796</v>
      </c>
      <c r="K626">
        <v>16.649999618530298</v>
      </c>
      <c r="L626" s="11">
        <v>0.74236111111111114</v>
      </c>
      <c r="M626" s="12">
        <f>MOD(Tableau1[[#This Row],[Temps]]-Tableau1[[#This Row],[Heure coucher]],1)</f>
        <v>5.4317129629629535E-2</v>
      </c>
      <c r="N626" s="11">
        <v>0.24513888888888888</v>
      </c>
      <c r="O626" s="12">
        <f>1-Tableau1[[#This Row],[Temps]]+Tableau1[[#This Row],[Heure lever]]</f>
        <v>0.44846064814814823</v>
      </c>
      <c r="P62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26" s="11" t="b">
        <f>IFERROR(Tableau1[[#This Row],[temps avant lever]]&gt;=Tableau1[[#This Row],[temps critère lever en fonction de l''heure de coucher]],0)</f>
        <v>1</v>
      </c>
    </row>
    <row r="627" spans="1:17" x14ac:dyDescent="0.35">
      <c r="A627">
        <v>2017</v>
      </c>
      <c r="B627">
        <v>9</v>
      </c>
      <c r="C627">
        <v>27</v>
      </c>
      <c r="D627">
        <v>19</v>
      </c>
      <c r="E627">
        <v>10</v>
      </c>
      <c r="F627" s="16" t="s">
        <v>54</v>
      </c>
      <c r="G627" s="10">
        <v>43005</v>
      </c>
      <c r="H627" s="11">
        <v>0.79866898148148147</v>
      </c>
      <c r="I627" s="10">
        <v>43005</v>
      </c>
      <c r="J627">
        <v>4.3200001716613796</v>
      </c>
      <c r="K627">
        <v>16.649999618530298</v>
      </c>
      <c r="L627" s="11">
        <v>0.74236111111111114</v>
      </c>
      <c r="M627" s="12">
        <f>MOD(Tableau1[[#This Row],[Temps]]-Tableau1[[#This Row],[Heure coucher]],1)</f>
        <v>5.6307870370370328E-2</v>
      </c>
      <c r="N627" s="11">
        <v>0.24513888888888888</v>
      </c>
      <c r="O627" s="12">
        <f>1-Tableau1[[#This Row],[Temps]]+Tableau1[[#This Row],[Heure lever]]</f>
        <v>0.44646990740740744</v>
      </c>
      <c r="P62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27" s="11" t="b">
        <f>IFERROR(Tableau1[[#This Row],[temps avant lever]]&gt;=Tableau1[[#This Row],[temps critère lever en fonction de l''heure de coucher]],0)</f>
        <v>1</v>
      </c>
    </row>
    <row r="628" spans="1:17" x14ac:dyDescent="0.35">
      <c r="A628">
        <v>2017</v>
      </c>
      <c r="B628">
        <v>9</v>
      </c>
      <c r="C628">
        <v>27</v>
      </c>
      <c r="D628">
        <v>19</v>
      </c>
      <c r="E628">
        <v>10</v>
      </c>
      <c r="F628" s="16" t="s">
        <v>25</v>
      </c>
      <c r="G628" s="10">
        <v>43005</v>
      </c>
      <c r="H628" s="11">
        <v>0.79895833333333333</v>
      </c>
      <c r="I628" s="10">
        <v>43005</v>
      </c>
      <c r="J628">
        <v>4.3200001716613796</v>
      </c>
      <c r="K628">
        <v>16.649999618530298</v>
      </c>
      <c r="L628" s="11">
        <v>0.74236111111111114</v>
      </c>
      <c r="M628" s="12">
        <f>MOD(Tableau1[[#This Row],[Temps]]-Tableau1[[#This Row],[Heure coucher]],1)</f>
        <v>5.6597222222222188E-2</v>
      </c>
      <c r="N628" s="11">
        <v>0.24513888888888888</v>
      </c>
      <c r="O628" s="12">
        <f>1-Tableau1[[#This Row],[Temps]]+Tableau1[[#This Row],[Heure lever]]</f>
        <v>0.44618055555555558</v>
      </c>
      <c r="P62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28" s="11" t="b">
        <f>IFERROR(Tableau1[[#This Row],[temps avant lever]]&gt;=Tableau1[[#This Row],[temps critère lever en fonction de l''heure de coucher]],0)</f>
        <v>1</v>
      </c>
    </row>
    <row r="629" spans="1:17" x14ac:dyDescent="0.35">
      <c r="A629">
        <v>2017</v>
      </c>
      <c r="B629">
        <v>9</v>
      </c>
      <c r="C629">
        <v>27</v>
      </c>
      <c r="D629">
        <v>19</v>
      </c>
      <c r="E629">
        <v>10</v>
      </c>
      <c r="F629" s="16" t="s">
        <v>44</v>
      </c>
      <c r="G629" s="10">
        <v>43005</v>
      </c>
      <c r="H629" s="11">
        <v>0.79913194444444446</v>
      </c>
      <c r="I629" s="10">
        <v>43005</v>
      </c>
      <c r="J629">
        <v>4.3200001716613796</v>
      </c>
      <c r="K629">
        <v>16.649999618530298</v>
      </c>
      <c r="L629" s="11">
        <v>0.74236111111111114</v>
      </c>
      <c r="M629" s="12">
        <f>MOD(Tableau1[[#This Row],[Temps]]-Tableau1[[#This Row],[Heure coucher]],1)</f>
        <v>5.6770833333333326E-2</v>
      </c>
      <c r="N629" s="11">
        <v>0.24513888888888888</v>
      </c>
      <c r="O629" s="12">
        <f>1-Tableau1[[#This Row],[Temps]]+Tableau1[[#This Row],[Heure lever]]</f>
        <v>0.44600694444444444</v>
      </c>
      <c r="P62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29" s="11" t="b">
        <f>IFERROR(Tableau1[[#This Row],[temps avant lever]]&gt;=Tableau1[[#This Row],[temps critère lever en fonction de l''heure de coucher]],0)</f>
        <v>1</v>
      </c>
    </row>
    <row r="630" spans="1:17" x14ac:dyDescent="0.35">
      <c r="A630">
        <v>2017</v>
      </c>
      <c r="B630">
        <v>9</v>
      </c>
      <c r="C630">
        <v>27</v>
      </c>
      <c r="D630">
        <v>19</v>
      </c>
      <c r="E630">
        <v>10</v>
      </c>
      <c r="F630" s="16" t="s">
        <v>40</v>
      </c>
      <c r="G630" s="10">
        <v>43005</v>
      </c>
      <c r="H630" s="11">
        <v>0.79927083333333337</v>
      </c>
      <c r="I630" s="10">
        <v>43005</v>
      </c>
      <c r="J630">
        <v>4.3200001716613796</v>
      </c>
      <c r="K630">
        <v>16.649999618530298</v>
      </c>
      <c r="L630" s="11">
        <v>0.74236111111111114</v>
      </c>
      <c r="M630" s="12">
        <f>MOD(Tableau1[[#This Row],[Temps]]-Tableau1[[#This Row],[Heure coucher]],1)</f>
        <v>5.6909722222222237E-2</v>
      </c>
      <c r="N630" s="11">
        <v>0.24513888888888888</v>
      </c>
      <c r="O630" s="12">
        <f>1-Tableau1[[#This Row],[Temps]]+Tableau1[[#This Row],[Heure lever]]</f>
        <v>0.44586805555555553</v>
      </c>
      <c r="P63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30" s="11" t="b">
        <f>IFERROR(Tableau1[[#This Row],[temps avant lever]]&gt;=Tableau1[[#This Row],[temps critère lever en fonction de l''heure de coucher]],0)</f>
        <v>1</v>
      </c>
    </row>
    <row r="631" spans="1:17" x14ac:dyDescent="0.35">
      <c r="A631">
        <v>2017</v>
      </c>
      <c r="B631">
        <v>9</v>
      </c>
      <c r="C631">
        <v>27</v>
      </c>
      <c r="D631">
        <v>19</v>
      </c>
      <c r="E631">
        <v>11</v>
      </c>
      <c r="F631" s="16" t="s">
        <v>54</v>
      </c>
      <c r="G631" s="10">
        <v>43005</v>
      </c>
      <c r="H631" s="11">
        <v>0.79936342592592602</v>
      </c>
      <c r="I631" s="10">
        <v>43005</v>
      </c>
      <c r="J631">
        <v>4.3200001716613796</v>
      </c>
      <c r="K631">
        <v>16.649999618530298</v>
      </c>
      <c r="L631" s="11">
        <v>0.74236111111111114</v>
      </c>
      <c r="M631" s="12">
        <f>MOD(Tableau1[[#This Row],[Temps]]-Tableau1[[#This Row],[Heure coucher]],1)</f>
        <v>5.7002314814814881E-2</v>
      </c>
      <c r="N631" s="11">
        <v>0.24513888888888888</v>
      </c>
      <c r="O631" s="12">
        <f>1-Tableau1[[#This Row],[Temps]]+Tableau1[[#This Row],[Heure lever]]</f>
        <v>0.44577546296296289</v>
      </c>
      <c r="P63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31" s="11" t="b">
        <f>IFERROR(Tableau1[[#This Row],[temps avant lever]]&gt;=Tableau1[[#This Row],[temps critère lever en fonction de l''heure de coucher]],0)</f>
        <v>1</v>
      </c>
    </row>
    <row r="632" spans="1:17" x14ac:dyDescent="0.35">
      <c r="A632">
        <v>2017</v>
      </c>
      <c r="B632">
        <v>9</v>
      </c>
      <c r="C632">
        <v>27</v>
      </c>
      <c r="D632">
        <v>19</v>
      </c>
      <c r="E632">
        <v>11</v>
      </c>
      <c r="F632" s="16" t="s">
        <v>56</v>
      </c>
      <c r="G632" s="10">
        <v>43005</v>
      </c>
      <c r="H632" s="11">
        <v>0.79945601851851855</v>
      </c>
      <c r="I632" s="10">
        <v>43005</v>
      </c>
      <c r="J632">
        <v>4.3200001716613796</v>
      </c>
      <c r="K632">
        <v>16.649999618530298</v>
      </c>
      <c r="L632" s="11">
        <v>0.74236111111111114</v>
      </c>
      <c r="M632" s="12">
        <f>MOD(Tableau1[[#This Row],[Temps]]-Tableau1[[#This Row],[Heure coucher]],1)</f>
        <v>5.7094907407407414E-2</v>
      </c>
      <c r="N632" s="11">
        <v>0.24513888888888888</v>
      </c>
      <c r="O632" s="12">
        <f>1-Tableau1[[#This Row],[Temps]]+Tableau1[[#This Row],[Heure lever]]</f>
        <v>0.44568287037037035</v>
      </c>
      <c r="P63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32" s="11" t="b">
        <f>IFERROR(Tableau1[[#This Row],[temps avant lever]]&gt;=Tableau1[[#This Row],[temps critère lever en fonction de l''heure de coucher]],0)</f>
        <v>1</v>
      </c>
    </row>
    <row r="633" spans="1:17" x14ac:dyDescent="0.35">
      <c r="A633">
        <v>2017</v>
      </c>
      <c r="B633">
        <v>9</v>
      </c>
      <c r="C633">
        <v>27</v>
      </c>
      <c r="D633">
        <v>19</v>
      </c>
      <c r="E633">
        <v>11</v>
      </c>
      <c r="F633" s="16" t="s">
        <v>21</v>
      </c>
      <c r="G633" s="10">
        <v>43005</v>
      </c>
      <c r="H633" s="11">
        <v>0.79953703703703705</v>
      </c>
      <c r="I633" s="10">
        <v>43005</v>
      </c>
      <c r="J633">
        <v>4.3200001716613796</v>
      </c>
      <c r="K633">
        <v>16.649999618530298</v>
      </c>
      <c r="L633" s="11">
        <v>0.74236111111111114</v>
      </c>
      <c r="M633" s="12">
        <f>MOD(Tableau1[[#This Row],[Temps]]-Tableau1[[#This Row],[Heure coucher]],1)</f>
        <v>5.7175925925925908E-2</v>
      </c>
      <c r="N633" s="11">
        <v>0.24513888888888888</v>
      </c>
      <c r="O633" s="12">
        <f>1-Tableau1[[#This Row],[Temps]]+Tableau1[[#This Row],[Heure lever]]</f>
        <v>0.44560185185185186</v>
      </c>
      <c r="P63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33" s="11" t="b">
        <f>IFERROR(Tableau1[[#This Row],[temps avant lever]]&gt;=Tableau1[[#This Row],[temps critère lever en fonction de l''heure de coucher]],0)</f>
        <v>1</v>
      </c>
    </row>
    <row r="634" spans="1:17" x14ac:dyDescent="0.35">
      <c r="A634">
        <v>2017</v>
      </c>
      <c r="B634">
        <v>9</v>
      </c>
      <c r="C634">
        <v>27</v>
      </c>
      <c r="D634">
        <v>19</v>
      </c>
      <c r="E634">
        <v>11</v>
      </c>
      <c r="F634" s="16" t="s">
        <v>80</v>
      </c>
      <c r="G634" s="10">
        <v>43005</v>
      </c>
      <c r="H634" s="11">
        <v>0.79961805555555554</v>
      </c>
      <c r="I634" s="10">
        <v>43005</v>
      </c>
      <c r="J634">
        <v>4.3200001716613796</v>
      </c>
      <c r="K634">
        <v>16.649999618530298</v>
      </c>
      <c r="L634" s="11">
        <v>0.74236111111111114</v>
      </c>
      <c r="M634" s="12">
        <f>MOD(Tableau1[[#This Row],[Temps]]-Tableau1[[#This Row],[Heure coucher]],1)</f>
        <v>5.7256944444444402E-2</v>
      </c>
      <c r="N634" s="11">
        <v>0.24513888888888888</v>
      </c>
      <c r="O634" s="12">
        <f>1-Tableau1[[#This Row],[Temps]]+Tableau1[[#This Row],[Heure lever]]</f>
        <v>0.44552083333333337</v>
      </c>
      <c r="P63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34" s="11" t="b">
        <f>IFERROR(Tableau1[[#This Row],[temps avant lever]]&gt;=Tableau1[[#This Row],[temps critère lever en fonction de l''heure de coucher]],0)</f>
        <v>1</v>
      </c>
    </row>
    <row r="635" spans="1:17" x14ac:dyDescent="0.35">
      <c r="A635">
        <v>2017</v>
      </c>
      <c r="B635">
        <v>9</v>
      </c>
      <c r="C635">
        <v>27</v>
      </c>
      <c r="D635">
        <v>19</v>
      </c>
      <c r="E635">
        <v>11</v>
      </c>
      <c r="F635" s="16" t="s">
        <v>55</v>
      </c>
      <c r="G635" s="10">
        <v>43005</v>
      </c>
      <c r="H635" s="11">
        <v>0.79971064814814818</v>
      </c>
      <c r="I635" s="10">
        <v>43005</v>
      </c>
      <c r="J635">
        <v>4.3200001716613796</v>
      </c>
      <c r="K635">
        <v>16.649999618530298</v>
      </c>
      <c r="L635" s="11">
        <v>0.74236111111111114</v>
      </c>
      <c r="M635" s="12">
        <f>MOD(Tableau1[[#This Row],[Temps]]-Tableau1[[#This Row],[Heure coucher]],1)</f>
        <v>5.7349537037037046E-2</v>
      </c>
      <c r="N635" s="11">
        <v>0.24513888888888888</v>
      </c>
      <c r="O635" s="12">
        <f>1-Tableau1[[#This Row],[Temps]]+Tableau1[[#This Row],[Heure lever]]</f>
        <v>0.44542824074074072</v>
      </c>
      <c r="P63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35" s="11" t="b">
        <f>IFERROR(Tableau1[[#This Row],[temps avant lever]]&gt;=Tableau1[[#This Row],[temps critère lever en fonction de l''heure de coucher]],0)</f>
        <v>1</v>
      </c>
    </row>
    <row r="636" spans="1:17" x14ac:dyDescent="0.35">
      <c r="A636">
        <v>2017</v>
      </c>
      <c r="B636">
        <v>9</v>
      </c>
      <c r="C636">
        <v>27</v>
      </c>
      <c r="D636">
        <v>19</v>
      </c>
      <c r="E636">
        <v>11</v>
      </c>
      <c r="F636" s="16" t="s">
        <v>78</v>
      </c>
      <c r="G636" s="10">
        <v>43005</v>
      </c>
      <c r="H636" s="11">
        <v>0.79980324074074083</v>
      </c>
      <c r="I636" s="10">
        <v>43005</v>
      </c>
      <c r="J636">
        <v>4.3200001716613796</v>
      </c>
      <c r="K636">
        <v>16.649999618530298</v>
      </c>
      <c r="L636" s="11">
        <v>0.74236111111111114</v>
      </c>
      <c r="M636" s="12">
        <f>MOD(Tableau1[[#This Row],[Temps]]-Tableau1[[#This Row],[Heure coucher]],1)</f>
        <v>5.744212962962969E-2</v>
      </c>
      <c r="N636" s="11">
        <v>0.24513888888888888</v>
      </c>
      <c r="O636" s="12">
        <f>1-Tableau1[[#This Row],[Temps]]+Tableau1[[#This Row],[Heure lever]]</f>
        <v>0.44533564814814808</v>
      </c>
      <c r="P63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36" s="11" t="b">
        <f>IFERROR(Tableau1[[#This Row],[temps avant lever]]&gt;=Tableau1[[#This Row],[temps critère lever en fonction de l''heure de coucher]],0)</f>
        <v>1</v>
      </c>
    </row>
    <row r="637" spans="1:17" x14ac:dyDescent="0.35">
      <c r="A637">
        <v>2017</v>
      </c>
      <c r="B637">
        <v>9</v>
      </c>
      <c r="C637">
        <v>27</v>
      </c>
      <c r="D637">
        <v>19</v>
      </c>
      <c r="E637">
        <v>11</v>
      </c>
      <c r="F637" s="16" t="s">
        <v>39</v>
      </c>
      <c r="G637" s="10">
        <v>43005</v>
      </c>
      <c r="H637" s="11">
        <v>0.79988425925925932</v>
      </c>
      <c r="I637" s="10">
        <v>43005</v>
      </c>
      <c r="J637">
        <v>4.3200001716613796</v>
      </c>
      <c r="K637">
        <v>16.649999618530298</v>
      </c>
      <c r="L637" s="11">
        <v>0.74236111111111114</v>
      </c>
      <c r="M637" s="12">
        <f>MOD(Tableau1[[#This Row],[Temps]]-Tableau1[[#This Row],[Heure coucher]],1)</f>
        <v>5.7523148148148184E-2</v>
      </c>
      <c r="N637" s="11">
        <v>0.24513888888888888</v>
      </c>
      <c r="O637" s="12">
        <f>1-Tableau1[[#This Row],[Temps]]+Tableau1[[#This Row],[Heure lever]]</f>
        <v>0.44525462962962958</v>
      </c>
      <c r="P63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37" s="11" t="b">
        <f>IFERROR(Tableau1[[#This Row],[temps avant lever]]&gt;=Tableau1[[#This Row],[temps critère lever en fonction de l''heure de coucher]],0)</f>
        <v>1</v>
      </c>
    </row>
    <row r="638" spans="1:17" x14ac:dyDescent="0.35">
      <c r="A638">
        <v>2017</v>
      </c>
      <c r="B638">
        <v>9</v>
      </c>
      <c r="C638">
        <v>27</v>
      </c>
      <c r="D638">
        <v>19</v>
      </c>
      <c r="E638">
        <v>11</v>
      </c>
      <c r="F638" s="16" t="s">
        <v>40</v>
      </c>
      <c r="G638" s="10">
        <v>43005</v>
      </c>
      <c r="H638" s="11">
        <v>0.79996527777777782</v>
      </c>
      <c r="I638" s="10">
        <v>43005</v>
      </c>
      <c r="J638">
        <v>4.3200001716613796</v>
      </c>
      <c r="K638">
        <v>16.649999618530298</v>
      </c>
      <c r="L638" s="11">
        <v>0.74236111111111114</v>
      </c>
      <c r="M638" s="12">
        <f>MOD(Tableau1[[#This Row],[Temps]]-Tableau1[[#This Row],[Heure coucher]],1)</f>
        <v>5.7604166666666679E-2</v>
      </c>
      <c r="N638" s="11">
        <v>0.24513888888888888</v>
      </c>
      <c r="O638" s="12">
        <f>1-Tableau1[[#This Row],[Temps]]+Tableau1[[#This Row],[Heure lever]]</f>
        <v>0.44517361111111109</v>
      </c>
      <c r="P63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38" s="11" t="b">
        <f>IFERROR(Tableau1[[#This Row],[temps avant lever]]&gt;=Tableau1[[#This Row],[temps critère lever en fonction de l''heure de coucher]],0)</f>
        <v>1</v>
      </c>
    </row>
    <row r="639" spans="1:17" x14ac:dyDescent="0.35">
      <c r="A639">
        <v>2017</v>
      </c>
      <c r="B639">
        <v>9</v>
      </c>
      <c r="C639">
        <v>27</v>
      </c>
      <c r="D639">
        <v>19</v>
      </c>
      <c r="E639">
        <v>12</v>
      </c>
      <c r="F639" s="16" t="s">
        <v>73</v>
      </c>
      <c r="G639" s="10">
        <v>43005</v>
      </c>
      <c r="H639" s="11">
        <v>0.8003703703703704</v>
      </c>
      <c r="I639" s="10">
        <v>43005</v>
      </c>
      <c r="J639">
        <v>4.3200001716613796</v>
      </c>
      <c r="K639">
        <v>16.649999618530298</v>
      </c>
      <c r="L639" s="11">
        <v>0.74236111111111114</v>
      </c>
      <c r="M639" s="12">
        <f>MOD(Tableau1[[#This Row],[Temps]]-Tableau1[[#This Row],[Heure coucher]],1)</f>
        <v>5.800925925925926E-2</v>
      </c>
      <c r="N639" s="11">
        <v>0.24513888888888888</v>
      </c>
      <c r="O639" s="12">
        <f>1-Tableau1[[#This Row],[Temps]]+Tableau1[[#This Row],[Heure lever]]</f>
        <v>0.44476851851851851</v>
      </c>
      <c r="P63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39" s="11" t="b">
        <f>IFERROR(Tableau1[[#This Row],[temps avant lever]]&gt;=Tableau1[[#This Row],[temps critère lever en fonction de l''heure de coucher]],0)</f>
        <v>1</v>
      </c>
    </row>
    <row r="640" spans="1:17" x14ac:dyDescent="0.35">
      <c r="A640">
        <v>2017</v>
      </c>
      <c r="B640">
        <v>9</v>
      </c>
      <c r="C640">
        <v>27</v>
      </c>
      <c r="D640">
        <v>19</v>
      </c>
      <c r="E640">
        <v>12</v>
      </c>
      <c r="F640" s="16" t="s">
        <v>70</v>
      </c>
      <c r="G640" s="10">
        <v>43005</v>
      </c>
      <c r="H640" s="11">
        <v>0.80045138888888889</v>
      </c>
      <c r="I640" s="10">
        <v>43005</v>
      </c>
      <c r="J640">
        <v>4.3200001716613796</v>
      </c>
      <c r="K640">
        <v>16.649999618530298</v>
      </c>
      <c r="L640" s="11">
        <v>0.74236111111111114</v>
      </c>
      <c r="M640" s="12">
        <f>MOD(Tableau1[[#This Row],[Temps]]-Tableau1[[#This Row],[Heure coucher]],1)</f>
        <v>5.8090277777777755E-2</v>
      </c>
      <c r="N640" s="11">
        <v>0.24513888888888888</v>
      </c>
      <c r="O640" s="12">
        <f>1-Tableau1[[#This Row],[Temps]]+Tableau1[[#This Row],[Heure lever]]</f>
        <v>0.44468750000000001</v>
      </c>
      <c r="P64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40" s="11" t="b">
        <f>IFERROR(Tableau1[[#This Row],[temps avant lever]]&gt;=Tableau1[[#This Row],[temps critère lever en fonction de l''heure de coucher]],0)</f>
        <v>1</v>
      </c>
    </row>
    <row r="641" spans="1:17" x14ac:dyDescent="0.35">
      <c r="A641">
        <v>2017</v>
      </c>
      <c r="B641">
        <v>9</v>
      </c>
      <c r="C641">
        <v>27</v>
      </c>
      <c r="D641">
        <v>19</v>
      </c>
      <c r="E641">
        <v>12</v>
      </c>
      <c r="F641" s="16" t="s">
        <v>70</v>
      </c>
      <c r="G641" s="10">
        <v>43005</v>
      </c>
      <c r="H641" s="11">
        <v>0.80045138888888889</v>
      </c>
      <c r="I641" s="10">
        <v>43005</v>
      </c>
      <c r="J641">
        <v>4.3200001716613796</v>
      </c>
      <c r="K641">
        <v>16.649999618530298</v>
      </c>
      <c r="L641" s="11">
        <v>0.74236111111111114</v>
      </c>
      <c r="M641" s="12">
        <f>MOD(Tableau1[[#This Row],[Temps]]-Tableau1[[#This Row],[Heure coucher]],1)</f>
        <v>5.8090277777777755E-2</v>
      </c>
      <c r="N641" s="11">
        <v>0.24513888888888888</v>
      </c>
      <c r="O641" s="12">
        <f>1-Tableau1[[#This Row],[Temps]]+Tableau1[[#This Row],[Heure lever]]</f>
        <v>0.44468750000000001</v>
      </c>
      <c r="P64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41" s="11" t="b">
        <f>IFERROR(Tableau1[[#This Row],[temps avant lever]]&gt;=Tableau1[[#This Row],[temps critère lever en fonction de l''heure de coucher]],0)</f>
        <v>1</v>
      </c>
    </row>
    <row r="642" spans="1:17" x14ac:dyDescent="0.35">
      <c r="A642">
        <v>2017</v>
      </c>
      <c r="B642">
        <v>9</v>
      </c>
      <c r="C642">
        <v>27</v>
      </c>
      <c r="D642">
        <v>19</v>
      </c>
      <c r="E642">
        <v>18</v>
      </c>
      <c r="F642" s="16" t="s">
        <v>38</v>
      </c>
      <c r="G642" s="10">
        <v>43005</v>
      </c>
      <c r="H642" s="11">
        <v>0.80464120370370373</v>
      </c>
      <c r="I642" s="10">
        <v>43005</v>
      </c>
      <c r="J642">
        <v>4.8699998855590803</v>
      </c>
      <c r="K642">
        <v>17.079999923706101</v>
      </c>
      <c r="L642" s="11">
        <v>0.74236111111111114</v>
      </c>
      <c r="M642" s="12">
        <f>MOD(Tableau1[[#This Row],[Temps]]-Tableau1[[#This Row],[Heure coucher]],1)</f>
        <v>6.2280092592592595E-2</v>
      </c>
      <c r="N642" s="11">
        <v>0.24513888888888888</v>
      </c>
      <c r="O642" s="12">
        <f>1-Tableau1[[#This Row],[Temps]]+Tableau1[[#This Row],[Heure lever]]</f>
        <v>0.44049768518518517</v>
      </c>
      <c r="P64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42" s="11" t="b">
        <f>IFERROR(Tableau1[[#This Row],[temps avant lever]]&gt;=Tableau1[[#This Row],[temps critère lever en fonction de l''heure de coucher]],0)</f>
        <v>1</v>
      </c>
    </row>
    <row r="643" spans="1:17" x14ac:dyDescent="0.35">
      <c r="A643">
        <v>2017</v>
      </c>
      <c r="B643">
        <v>9</v>
      </c>
      <c r="C643">
        <v>27</v>
      </c>
      <c r="D643">
        <v>19</v>
      </c>
      <c r="E643">
        <v>29</v>
      </c>
      <c r="F643" s="16" t="s">
        <v>23</v>
      </c>
      <c r="G643" s="10">
        <v>43005</v>
      </c>
      <c r="H643" s="11">
        <v>0.81240740740740736</v>
      </c>
      <c r="I643" s="10">
        <v>43005</v>
      </c>
      <c r="J643">
        <v>4.0900001525878897</v>
      </c>
      <c r="K643">
        <v>17.450000762939499</v>
      </c>
      <c r="L643" s="11">
        <v>0.74236111111111114</v>
      </c>
      <c r="M643" s="12">
        <f>MOD(Tableau1[[#This Row],[Temps]]-Tableau1[[#This Row],[Heure coucher]],1)</f>
        <v>7.0046296296296218E-2</v>
      </c>
      <c r="N643" s="11">
        <v>0.24513888888888888</v>
      </c>
      <c r="O643" s="12">
        <f>1-Tableau1[[#This Row],[Temps]]+Tableau1[[#This Row],[Heure lever]]</f>
        <v>0.43273148148148155</v>
      </c>
      <c r="P64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43" s="11" t="b">
        <f>IFERROR(Tableau1[[#This Row],[temps avant lever]]&gt;=Tableau1[[#This Row],[temps critère lever en fonction de l''heure de coucher]],0)</f>
        <v>1</v>
      </c>
    </row>
    <row r="644" spans="1:17" x14ac:dyDescent="0.35">
      <c r="A644">
        <v>2017</v>
      </c>
      <c r="B644">
        <v>9</v>
      </c>
      <c r="C644">
        <v>27</v>
      </c>
      <c r="D644">
        <v>19</v>
      </c>
      <c r="E644">
        <v>35</v>
      </c>
      <c r="F644" s="16" t="s">
        <v>36</v>
      </c>
      <c r="G644" s="10">
        <v>43005</v>
      </c>
      <c r="H644" s="11">
        <v>0.81606481481481474</v>
      </c>
      <c r="I644" s="10">
        <v>43005</v>
      </c>
      <c r="J644">
        <v>4.0300002098083496</v>
      </c>
      <c r="K644">
        <v>17.549999237060501</v>
      </c>
      <c r="L644" s="11">
        <v>0.74236111111111114</v>
      </c>
      <c r="M644" s="12">
        <f>MOD(Tableau1[[#This Row],[Temps]]-Tableau1[[#This Row],[Heure coucher]],1)</f>
        <v>7.3703703703703605E-2</v>
      </c>
      <c r="N644" s="11">
        <v>0.24513888888888888</v>
      </c>
      <c r="O644" s="12">
        <f>1-Tableau1[[#This Row],[Temps]]+Tableau1[[#This Row],[Heure lever]]</f>
        <v>0.42907407407407416</v>
      </c>
      <c r="P64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44" s="11" t="b">
        <f>IFERROR(Tableau1[[#This Row],[temps avant lever]]&gt;=Tableau1[[#This Row],[temps critère lever en fonction de l''heure de coucher]],0)</f>
        <v>1</v>
      </c>
    </row>
    <row r="645" spans="1:17" x14ac:dyDescent="0.35">
      <c r="A645">
        <v>2017</v>
      </c>
      <c r="B645">
        <v>9</v>
      </c>
      <c r="C645">
        <v>27</v>
      </c>
      <c r="D645">
        <v>19</v>
      </c>
      <c r="E645">
        <v>35</v>
      </c>
      <c r="F645" s="16" t="s">
        <v>29</v>
      </c>
      <c r="G645" s="10">
        <v>43005</v>
      </c>
      <c r="H645" s="11">
        <v>0.81614583333333324</v>
      </c>
      <c r="I645" s="10">
        <v>43005</v>
      </c>
      <c r="J645">
        <v>4.0300002098083496</v>
      </c>
      <c r="K645">
        <v>17.549999237060501</v>
      </c>
      <c r="L645" s="11">
        <v>0.74236111111111114</v>
      </c>
      <c r="M645" s="12">
        <f>MOD(Tableau1[[#This Row],[Temps]]-Tableau1[[#This Row],[Heure coucher]],1)</f>
        <v>7.3784722222222099E-2</v>
      </c>
      <c r="N645" s="11">
        <v>0.24513888888888888</v>
      </c>
      <c r="O645" s="12">
        <f>1-Tableau1[[#This Row],[Temps]]+Tableau1[[#This Row],[Heure lever]]</f>
        <v>0.42899305555555567</v>
      </c>
      <c r="P64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45" s="11" t="b">
        <f>IFERROR(Tableau1[[#This Row],[temps avant lever]]&gt;=Tableau1[[#This Row],[temps critère lever en fonction de l''heure de coucher]],0)</f>
        <v>1</v>
      </c>
    </row>
    <row r="646" spans="1:17" x14ac:dyDescent="0.35">
      <c r="A646">
        <v>2017</v>
      </c>
      <c r="B646">
        <v>9</v>
      </c>
      <c r="C646">
        <v>27</v>
      </c>
      <c r="D646">
        <v>19</v>
      </c>
      <c r="E646">
        <v>35</v>
      </c>
      <c r="F646" s="16" t="s">
        <v>74</v>
      </c>
      <c r="G646" s="10">
        <v>43005</v>
      </c>
      <c r="H646" s="11">
        <v>0.81627314814814811</v>
      </c>
      <c r="I646" s="10">
        <v>43005</v>
      </c>
      <c r="J646">
        <v>4.0300002098083496</v>
      </c>
      <c r="K646">
        <v>17.549999237060501</v>
      </c>
      <c r="L646" s="11">
        <v>0.74236111111111114</v>
      </c>
      <c r="M646" s="12">
        <f>MOD(Tableau1[[#This Row],[Temps]]-Tableau1[[#This Row],[Heure coucher]],1)</f>
        <v>7.3912037037036971E-2</v>
      </c>
      <c r="N646" s="11">
        <v>0.24513888888888888</v>
      </c>
      <c r="O646" s="12">
        <f>1-Tableau1[[#This Row],[Temps]]+Tableau1[[#This Row],[Heure lever]]</f>
        <v>0.4288657407407408</v>
      </c>
      <c r="P64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46" s="11" t="b">
        <f>IFERROR(Tableau1[[#This Row],[temps avant lever]]&gt;=Tableau1[[#This Row],[temps critère lever en fonction de l''heure de coucher]],0)</f>
        <v>1</v>
      </c>
    </row>
    <row r="647" spans="1:17" x14ac:dyDescent="0.35">
      <c r="A647">
        <v>2017</v>
      </c>
      <c r="B647">
        <v>9</v>
      </c>
      <c r="C647">
        <v>27</v>
      </c>
      <c r="D647">
        <v>19</v>
      </c>
      <c r="E647">
        <v>35</v>
      </c>
      <c r="F647" s="16" t="s">
        <v>70</v>
      </c>
      <c r="G647" s="10">
        <v>43005</v>
      </c>
      <c r="H647" s="11">
        <v>0.81642361111111106</v>
      </c>
      <c r="I647" s="10">
        <v>43005</v>
      </c>
      <c r="J647">
        <v>4.0300002098083496</v>
      </c>
      <c r="K647">
        <v>17.549999237060501</v>
      </c>
      <c r="L647" s="11">
        <v>0.74236111111111114</v>
      </c>
      <c r="M647" s="12">
        <f>MOD(Tableau1[[#This Row],[Temps]]-Tableau1[[#This Row],[Heure coucher]],1)</f>
        <v>7.406249999999992E-2</v>
      </c>
      <c r="N647" s="11">
        <v>0.24513888888888888</v>
      </c>
      <c r="O647" s="12">
        <f>1-Tableau1[[#This Row],[Temps]]+Tableau1[[#This Row],[Heure lever]]</f>
        <v>0.42871527777777785</v>
      </c>
      <c r="P64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47" s="11" t="b">
        <f>IFERROR(Tableau1[[#This Row],[temps avant lever]]&gt;=Tableau1[[#This Row],[temps critère lever en fonction de l''heure de coucher]],0)</f>
        <v>1</v>
      </c>
    </row>
    <row r="648" spans="1:17" x14ac:dyDescent="0.35">
      <c r="A648">
        <v>2017</v>
      </c>
      <c r="B648">
        <v>9</v>
      </c>
      <c r="C648">
        <v>27</v>
      </c>
      <c r="D648">
        <v>19</v>
      </c>
      <c r="E648">
        <v>35</v>
      </c>
      <c r="F648" s="16" t="s">
        <v>24</v>
      </c>
      <c r="G648" s="10">
        <v>43005</v>
      </c>
      <c r="H648" s="11">
        <v>0.81650462962962955</v>
      </c>
      <c r="I648" s="10">
        <v>43005</v>
      </c>
      <c r="J648">
        <v>4.0300002098083496</v>
      </c>
      <c r="K648">
        <v>17.549999237060501</v>
      </c>
      <c r="L648" s="11">
        <v>0.74236111111111114</v>
      </c>
      <c r="M648" s="12">
        <f>MOD(Tableau1[[#This Row],[Temps]]-Tableau1[[#This Row],[Heure coucher]],1)</f>
        <v>7.4143518518518414E-2</v>
      </c>
      <c r="N648" s="11">
        <v>0.24513888888888888</v>
      </c>
      <c r="O648" s="12">
        <f>1-Tableau1[[#This Row],[Temps]]+Tableau1[[#This Row],[Heure lever]]</f>
        <v>0.42863425925925935</v>
      </c>
      <c r="P64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48" s="11" t="b">
        <f>IFERROR(Tableau1[[#This Row],[temps avant lever]]&gt;=Tableau1[[#This Row],[temps critère lever en fonction de l''heure de coucher]],0)</f>
        <v>1</v>
      </c>
    </row>
    <row r="649" spans="1:17" x14ac:dyDescent="0.35">
      <c r="A649">
        <v>2017</v>
      </c>
      <c r="B649">
        <v>9</v>
      </c>
      <c r="C649">
        <v>27</v>
      </c>
      <c r="D649">
        <v>19</v>
      </c>
      <c r="E649">
        <v>35</v>
      </c>
      <c r="F649" s="16" t="s">
        <v>35</v>
      </c>
      <c r="G649" s="10">
        <v>43005</v>
      </c>
      <c r="H649" s="11">
        <v>0.81658564814814805</v>
      </c>
      <c r="I649" s="10">
        <v>43005</v>
      </c>
      <c r="J649">
        <v>4.0300002098083496</v>
      </c>
      <c r="K649">
        <v>17.549999237060501</v>
      </c>
      <c r="L649" s="11">
        <v>0.74236111111111114</v>
      </c>
      <c r="M649" s="12">
        <f>MOD(Tableau1[[#This Row],[Temps]]-Tableau1[[#This Row],[Heure coucher]],1)</f>
        <v>7.4224537037036908E-2</v>
      </c>
      <c r="N649" s="11">
        <v>0.24513888888888888</v>
      </c>
      <c r="O649" s="12">
        <f>1-Tableau1[[#This Row],[Temps]]+Tableau1[[#This Row],[Heure lever]]</f>
        <v>0.42855324074074086</v>
      </c>
      <c r="P64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49" s="11" t="b">
        <f>IFERROR(Tableau1[[#This Row],[temps avant lever]]&gt;=Tableau1[[#This Row],[temps critère lever en fonction de l''heure de coucher]],0)</f>
        <v>1</v>
      </c>
    </row>
    <row r="650" spans="1:17" x14ac:dyDescent="0.35">
      <c r="A650">
        <v>2017</v>
      </c>
      <c r="B650">
        <v>9</v>
      </c>
      <c r="C650">
        <v>27</v>
      </c>
      <c r="D650">
        <v>19</v>
      </c>
      <c r="E650">
        <v>37</v>
      </c>
      <c r="F650" s="16" t="s">
        <v>23</v>
      </c>
      <c r="G650" s="10">
        <v>43005</v>
      </c>
      <c r="H650" s="11">
        <v>0.81796296296296289</v>
      </c>
      <c r="I650" s="10">
        <v>43005</v>
      </c>
      <c r="J650">
        <v>4.0300002098083496</v>
      </c>
      <c r="K650">
        <v>17.549999237060501</v>
      </c>
      <c r="L650" s="11">
        <v>0.74236111111111114</v>
      </c>
      <c r="M650" s="12">
        <f>MOD(Tableau1[[#This Row],[Temps]]-Tableau1[[#This Row],[Heure coucher]],1)</f>
        <v>7.5601851851851753E-2</v>
      </c>
      <c r="N650" s="11">
        <v>0.24513888888888888</v>
      </c>
      <c r="O650" s="12">
        <f>1-Tableau1[[#This Row],[Temps]]+Tableau1[[#This Row],[Heure lever]]</f>
        <v>0.42717592592592601</v>
      </c>
      <c r="P65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50" s="11" t="b">
        <f>IFERROR(Tableau1[[#This Row],[temps avant lever]]&gt;=Tableau1[[#This Row],[temps critère lever en fonction de l''heure de coucher]],0)</f>
        <v>1</v>
      </c>
    </row>
    <row r="651" spans="1:17" x14ac:dyDescent="0.35">
      <c r="A651">
        <v>2017</v>
      </c>
      <c r="B651">
        <v>9</v>
      </c>
      <c r="C651">
        <v>27</v>
      </c>
      <c r="D651">
        <v>19</v>
      </c>
      <c r="E651">
        <v>39</v>
      </c>
      <c r="F651" s="16" t="s">
        <v>51</v>
      </c>
      <c r="G651" s="10">
        <v>43005</v>
      </c>
      <c r="H651" s="11">
        <v>0.81938657407407411</v>
      </c>
      <c r="I651" s="10">
        <v>43005</v>
      </c>
      <c r="J651">
        <v>4.0300002098083496</v>
      </c>
      <c r="K651">
        <v>17.549999237060501</v>
      </c>
      <c r="L651" s="11">
        <v>0.74236111111111114</v>
      </c>
      <c r="M651" s="12">
        <f>MOD(Tableau1[[#This Row],[Temps]]-Tableau1[[#This Row],[Heure coucher]],1)</f>
        <v>7.7025462962962976E-2</v>
      </c>
      <c r="N651" s="11">
        <v>0.24513888888888888</v>
      </c>
      <c r="O651" s="12">
        <f>1-Tableau1[[#This Row],[Temps]]+Tableau1[[#This Row],[Heure lever]]</f>
        <v>0.42575231481481479</v>
      </c>
      <c r="P65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51" s="11" t="b">
        <f>IFERROR(Tableau1[[#This Row],[temps avant lever]]&gt;=Tableau1[[#This Row],[temps critère lever en fonction de l''heure de coucher]],0)</f>
        <v>1</v>
      </c>
    </row>
    <row r="652" spans="1:17" x14ac:dyDescent="0.35">
      <c r="A652">
        <v>2017</v>
      </c>
      <c r="B652">
        <v>9</v>
      </c>
      <c r="C652">
        <v>27</v>
      </c>
      <c r="D652">
        <v>19</v>
      </c>
      <c r="E652">
        <v>40</v>
      </c>
      <c r="F652" s="16" t="s">
        <v>68</v>
      </c>
      <c r="G652" s="10">
        <v>43005</v>
      </c>
      <c r="H652" s="11">
        <v>0.81952546296296302</v>
      </c>
      <c r="I652" s="10">
        <v>43005</v>
      </c>
      <c r="J652">
        <v>4.0300002098083496</v>
      </c>
      <c r="K652">
        <v>17.549999237060501</v>
      </c>
      <c r="L652" s="11">
        <v>0.74236111111111114</v>
      </c>
      <c r="M652" s="12">
        <f>MOD(Tableau1[[#This Row],[Temps]]-Tableau1[[#This Row],[Heure coucher]],1)</f>
        <v>7.7164351851851887E-2</v>
      </c>
      <c r="N652" s="11">
        <v>0.24513888888888888</v>
      </c>
      <c r="O652" s="12">
        <f>1-Tableau1[[#This Row],[Temps]]+Tableau1[[#This Row],[Heure lever]]</f>
        <v>0.42561342592592588</v>
      </c>
      <c r="P65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52" s="11" t="b">
        <f>IFERROR(Tableau1[[#This Row],[temps avant lever]]&gt;=Tableau1[[#This Row],[temps critère lever en fonction de l''heure de coucher]],0)</f>
        <v>1</v>
      </c>
    </row>
    <row r="653" spans="1:17" x14ac:dyDescent="0.35">
      <c r="A653">
        <v>2017</v>
      </c>
      <c r="B653">
        <v>9</v>
      </c>
      <c r="C653">
        <v>27</v>
      </c>
      <c r="D653">
        <v>19</v>
      </c>
      <c r="E653">
        <v>40</v>
      </c>
      <c r="F653" s="16" t="s">
        <v>39</v>
      </c>
      <c r="G653" s="10">
        <v>43005</v>
      </c>
      <c r="H653" s="11">
        <v>0.82002314814814825</v>
      </c>
      <c r="I653" s="10">
        <v>43005</v>
      </c>
      <c r="J653">
        <v>4.0300002098083496</v>
      </c>
      <c r="K653">
        <v>17.549999237060501</v>
      </c>
      <c r="L653" s="11">
        <v>0.74236111111111114</v>
      </c>
      <c r="M653" s="12">
        <f>MOD(Tableau1[[#This Row],[Temps]]-Tableau1[[#This Row],[Heure coucher]],1)</f>
        <v>7.7662037037037113E-2</v>
      </c>
      <c r="N653" s="11">
        <v>0.24513888888888888</v>
      </c>
      <c r="O653" s="12">
        <f>1-Tableau1[[#This Row],[Temps]]+Tableau1[[#This Row],[Heure lever]]</f>
        <v>0.42511574074074066</v>
      </c>
      <c r="P65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53" s="11" t="b">
        <f>IFERROR(Tableau1[[#This Row],[temps avant lever]]&gt;=Tableau1[[#This Row],[temps critère lever en fonction de l''heure de coucher]],0)</f>
        <v>1</v>
      </c>
    </row>
    <row r="654" spans="1:17" x14ac:dyDescent="0.35">
      <c r="A654">
        <v>2017</v>
      </c>
      <c r="B654">
        <v>9</v>
      </c>
      <c r="C654">
        <v>27</v>
      </c>
      <c r="D654">
        <v>19</v>
      </c>
      <c r="E654">
        <v>50</v>
      </c>
      <c r="F654" s="16" t="s">
        <v>24</v>
      </c>
      <c r="G654" s="10">
        <v>43005</v>
      </c>
      <c r="H654" s="11">
        <v>0.82692129629629629</v>
      </c>
      <c r="I654" s="10">
        <v>43005</v>
      </c>
      <c r="J654">
        <v>3.9000000953674299</v>
      </c>
      <c r="K654">
        <v>16.850000381469702</v>
      </c>
      <c r="L654" s="11">
        <v>0.74236111111111114</v>
      </c>
      <c r="M654" s="12">
        <f>MOD(Tableau1[[#This Row],[Temps]]-Tableau1[[#This Row],[Heure coucher]],1)</f>
        <v>8.4560185185185155E-2</v>
      </c>
      <c r="N654" s="11">
        <v>0.24513888888888888</v>
      </c>
      <c r="O654" s="12">
        <f>1-Tableau1[[#This Row],[Temps]]+Tableau1[[#This Row],[Heure lever]]</f>
        <v>0.41821759259259261</v>
      </c>
      <c r="P65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54" s="11" t="b">
        <f>IFERROR(Tableau1[[#This Row],[temps avant lever]]&gt;=Tableau1[[#This Row],[temps critère lever en fonction de l''heure de coucher]],0)</f>
        <v>1</v>
      </c>
    </row>
    <row r="655" spans="1:17" x14ac:dyDescent="0.35">
      <c r="A655">
        <v>2017</v>
      </c>
      <c r="B655">
        <v>9</v>
      </c>
      <c r="C655">
        <v>27</v>
      </c>
      <c r="D655">
        <v>19</v>
      </c>
      <c r="E655">
        <v>51</v>
      </c>
      <c r="F655" s="16" t="s">
        <v>34</v>
      </c>
      <c r="G655" s="10">
        <v>43005</v>
      </c>
      <c r="H655" s="11">
        <v>0.82773148148148146</v>
      </c>
      <c r="I655" s="10">
        <v>43005</v>
      </c>
      <c r="J655">
        <v>3.9000000953674299</v>
      </c>
      <c r="K655">
        <v>16.850000381469702</v>
      </c>
      <c r="L655" s="11">
        <v>0.74236111111111114</v>
      </c>
      <c r="M655" s="12">
        <f>MOD(Tableau1[[#This Row],[Temps]]-Tableau1[[#This Row],[Heure coucher]],1)</f>
        <v>8.5370370370370319E-2</v>
      </c>
      <c r="N655" s="11">
        <v>0.24513888888888888</v>
      </c>
      <c r="O655" s="12">
        <f>1-Tableau1[[#This Row],[Temps]]+Tableau1[[#This Row],[Heure lever]]</f>
        <v>0.41740740740740745</v>
      </c>
      <c r="P65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55" s="11" t="b">
        <f>IFERROR(Tableau1[[#This Row],[temps avant lever]]&gt;=Tableau1[[#This Row],[temps critère lever en fonction de l''heure de coucher]],0)</f>
        <v>1</v>
      </c>
    </row>
    <row r="656" spans="1:17" x14ac:dyDescent="0.35">
      <c r="A656">
        <v>2017</v>
      </c>
      <c r="B656">
        <v>9</v>
      </c>
      <c r="C656">
        <v>27</v>
      </c>
      <c r="D656">
        <v>19</v>
      </c>
      <c r="E656">
        <v>52</v>
      </c>
      <c r="F656" s="16" t="s">
        <v>34</v>
      </c>
      <c r="G656" s="10">
        <v>43005</v>
      </c>
      <c r="H656" s="11">
        <v>0.8284259259259259</v>
      </c>
      <c r="I656" s="10">
        <v>43005</v>
      </c>
      <c r="J656">
        <v>3.9000000953674299</v>
      </c>
      <c r="K656">
        <v>16.850000381469702</v>
      </c>
      <c r="L656" s="11">
        <v>0.74236111111111114</v>
      </c>
      <c r="M656" s="12">
        <f>MOD(Tableau1[[#This Row],[Temps]]-Tableau1[[#This Row],[Heure coucher]],1)</f>
        <v>8.6064814814814761E-2</v>
      </c>
      <c r="N656" s="11">
        <v>0.24513888888888888</v>
      </c>
      <c r="O656" s="12">
        <f>1-Tableau1[[#This Row],[Temps]]+Tableau1[[#This Row],[Heure lever]]</f>
        <v>0.41671296296296301</v>
      </c>
      <c r="P65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56" s="11" t="b">
        <f>IFERROR(Tableau1[[#This Row],[temps avant lever]]&gt;=Tableau1[[#This Row],[temps critère lever en fonction de l''heure de coucher]],0)</f>
        <v>1</v>
      </c>
    </row>
    <row r="657" spans="1:17" x14ac:dyDescent="0.35">
      <c r="A657">
        <v>2017</v>
      </c>
      <c r="B657">
        <v>9</v>
      </c>
      <c r="C657">
        <v>27</v>
      </c>
      <c r="D657">
        <v>19</v>
      </c>
      <c r="E657">
        <v>53</v>
      </c>
      <c r="F657" s="16" t="s">
        <v>60</v>
      </c>
      <c r="G657" s="10">
        <v>43005</v>
      </c>
      <c r="H657" s="11">
        <v>0.82850694444444439</v>
      </c>
      <c r="I657" s="10">
        <v>43005</v>
      </c>
      <c r="J657">
        <v>3.9000000953674299</v>
      </c>
      <c r="K657">
        <v>16.850000381469702</v>
      </c>
      <c r="L657" s="11">
        <v>0.74236111111111114</v>
      </c>
      <c r="M657" s="12">
        <f>MOD(Tableau1[[#This Row],[Temps]]-Tableau1[[#This Row],[Heure coucher]],1)</f>
        <v>8.6145833333333255E-2</v>
      </c>
      <c r="N657" s="11">
        <v>0.24513888888888888</v>
      </c>
      <c r="O657" s="12">
        <f>1-Tableau1[[#This Row],[Temps]]+Tableau1[[#This Row],[Heure lever]]</f>
        <v>0.41663194444444451</v>
      </c>
      <c r="P65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57" s="11" t="b">
        <f>IFERROR(Tableau1[[#This Row],[temps avant lever]]&gt;=Tableau1[[#This Row],[temps critère lever en fonction de l''heure de coucher]],0)</f>
        <v>1</v>
      </c>
    </row>
    <row r="658" spans="1:17" x14ac:dyDescent="0.35">
      <c r="A658">
        <v>2017</v>
      </c>
      <c r="B658">
        <v>9</v>
      </c>
      <c r="C658">
        <v>27</v>
      </c>
      <c r="D658">
        <v>19</v>
      </c>
      <c r="E658">
        <v>53</v>
      </c>
      <c r="F658" s="16" t="s">
        <v>38</v>
      </c>
      <c r="G658" s="10">
        <v>43005</v>
      </c>
      <c r="H658" s="11">
        <v>0.8289467592592592</v>
      </c>
      <c r="I658" s="10">
        <v>43005</v>
      </c>
      <c r="J658">
        <v>3.9000000953674299</v>
      </c>
      <c r="K658">
        <v>16.850000381469702</v>
      </c>
      <c r="L658" s="11">
        <v>0.74236111111111114</v>
      </c>
      <c r="M658" s="12">
        <f>MOD(Tableau1[[#This Row],[Temps]]-Tableau1[[#This Row],[Heure coucher]],1)</f>
        <v>8.6585648148148064E-2</v>
      </c>
      <c r="N658" s="11">
        <v>0.24513888888888888</v>
      </c>
      <c r="O658" s="12">
        <f>1-Tableau1[[#This Row],[Temps]]+Tableau1[[#This Row],[Heure lever]]</f>
        <v>0.4161921296296297</v>
      </c>
      <c r="P65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58" s="11" t="b">
        <f>IFERROR(Tableau1[[#This Row],[temps avant lever]]&gt;=Tableau1[[#This Row],[temps critère lever en fonction de l''heure de coucher]],0)</f>
        <v>1</v>
      </c>
    </row>
    <row r="659" spans="1:17" x14ac:dyDescent="0.35">
      <c r="A659">
        <v>2017</v>
      </c>
      <c r="B659">
        <v>9</v>
      </c>
      <c r="C659">
        <v>27</v>
      </c>
      <c r="D659">
        <v>19</v>
      </c>
      <c r="E659">
        <v>55</v>
      </c>
      <c r="F659" s="16" t="s">
        <v>60</v>
      </c>
      <c r="G659" s="10">
        <v>43005</v>
      </c>
      <c r="H659" s="11">
        <v>0.82989583333333339</v>
      </c>
      <c r="I659" s="10">
        <v>43005</v>
      </c>
      <c r="J659">
        <v>3.1900000572204599</v>
      </c>
      <c r="K659">
        <v>15.7799997329712</v>
      </c>
      <c r="L659" s="11">
        <v>0.74236111111111114</v>
      </c>
      <c r="M659" s="12">
        <f>MOD(Tableau1[[#This Row],[Temps]]-Tableau1[[#This Row],[Heure coucher]],1)</f>
        <v>8.753472222222225E-2</v>
      </c>
      <c r="N659" s="11">
        <v>0.24513888888888888</v>
      </c>
      <c r="O659" s="12">
        <f>1-Tableau1[[#This Row],[Temps]]+Tableau1[[#This Row],[Heure lever]]</f>
        <v>0.41524305555555552</v>
      </c>
      <c r="P65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59" s="11" t="b">
        <f>IFERROR(Tableau1[[#This Row],[temps avant lever]]&gt;=Tableau1[[#This Row],[temps critère lever en fonction de l''heure de coucher]],0)</f>
        <v>1</v>
      </c>
    </row>
    <row r="660" spans="1:17" x14ac:dyDescent="0.35">
      <c r="A660">
        <v>2017</v>
      </c>
      <c r="B660">
        <v>9</v>
      </c>
      <c r="C660">
        <v>27</v>
      </c>
      <c r="D660">
        <v>19</v>
      </c>
      <c r="E660">
        <v>56</v>
      </c>
      <c r="F660" s="16" t="s">
        <v>60</v>
      </c>
      <c r="G660" s="10">
        <v>43005</v>
      </c>
      <c r="H660" s="11">
        <v>0.83059027777777772</v>
      </c>
      <c r="I660" s="10">
        <v>43005</v>
      </c>
      <c r="J660">
        <v>3.1900000572204599</v>
      </c>
      <c r="K660">
        <v>15.7799997329712</v>
      </c>
      <c r="L660" s="11">
        <v>0.74236111111111114</v>
      </c>
      <c r="M660" s="12">
        <f>MOD(Tableau1[[#This Row],[Temps]]-Tableau1[[#This Row],[Heure coucher]],1)</f>
        <v>8.8229166666666581E-2</v>
      </c>
      <c r="N660" s="11">
        <v>0.24513888888888888</v>
      </c>
      <c r="O660" s="12">
        <f>1-Tableau1[[#This Row],[Temps]]+Tableau1[[#This Row],[Heure lever]]</f>
        <v>0.41454861111111119</v>
      </c>
      <c r="P66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60" s="11" t="b">
        <f>IFERROR(Tableau1[[#This Row],[temps avant lever]]&gt;=Tableau1[[#This Row],[temps critère lever en fonction de l''heure de coucher]],0)</f>
        <v>1</v>
      </c>
    </row>
    <row r="661" spans="1:17" x14ac:dyDescent="0.35">
      <c r="A661">
        <v>2017</v>
      </c>
      <c r="B661">
        <v>9</v>
      </c>
      <c r="C661">
        <v>27</v>
      </c>
      <c r="D661">
        <v>19</v>
      </c>
      <c r="E661">
        <v>56</v>
      </c>
      <c r="F661" s="16" t="s">
        <v>80</v>
      </c>
      <c r="G661" s="10">
        <v>43005</v>
      </c>
      <c r="H661" s="11">
        <v>0.83086805555555554</v>
      </c>
      <c r="I661" s="10">
        <v>43005</v>
      </c>
      <c r="J661">
        <v>3.1900000572204599</v>
      </c>
      <c r="K661">
        <v>15.7799997329712</v>
      </c>
      <c r="L661" s="11">
        <v>0.74236111111111114</v>
      </c>
      <c r="M661" s="12">
        <f>MOD(Tableau1[[#This Row],[Temps]]-Tableau1[[#This Row],[Heure coucher]],1)</f>
        <v>8.8506944444444402E-2</v>
      </c>
      <c r="N661" s="11">
        <v>0.24513888888888888</v>
      </c>
      <c r="O661" s="12">
        <f>1-Tableau1[[#This Row],[Temps]]+Tableau1[[#This Row],[Heure lever]]</f>
        <v>0.41427083333333337</v>
      </c>
      <c r="P66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61" s="11" t="b">
        <f>IFERROR(Tableau1[[#This Row],[temps avant lever]]&gt;=Tableau1[[#This Row],[temps critère lever en fonction de l''heure de coucher]],0)</f>
        <v>1</v>
      </c>
    </row>
    <row r="662" spans="1:17" x14ac:dyDescent="0.35">
      <c r="A662">
        <v>2017</v>
      </c>
      <c r="B662">
        <v>9</v>
      </c>
      <c r="C662">
        <v>27</v>
      </c>
      <c r="D662">
        <v>20</v>
      </c>
      <c r="E662">
        <v>1</v>
      </c>
      <c r="F662" s="16" t="s">
        <v>67</v>
      </c>
      <c r="G662" s="10">
        <v>43005</v>
      </c>
      <c r="H662" s="11">
        <v>0.83461805555555557</v>
      </c>
      <c r="I662" s="10">
        <v>43005</v>
      </c>
      <c r="J662">
        <v>3.1900000572204599</v>
      </c>
      <c r="K662">
        <v>15.7799997329712</v>
      </c>
      <c r="L662" s="11">
        <v>0.74236111111111114</v>
      </c>
      <c r="M662" s="12">
        <f>MOD(Tableau1[[#This Row],[Temps]]-Tableau1[[#This Row],[Heure coucher]],1)</f>
        <v>9.2256944444444433E-2</v>
      </c>
      <c r="N662" s="11">
        <v>0.24513888888888888</v>
      </c>
      <c r="O662" s="12">
        <f>1-Tableau1[[#This Row],[Temps]]+Tableau1[[#This Row],[Heure lever]]</f>
        <v>0.41052083333333333</v>
      </c>
      <c r="P66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62" s="11" t="b">
        <f>IFERROR(Tableau1[[#This Row],[temps avant lever]]&gt;=Tableau1[[#This Row],[temps critère lever en fonction de l''heure de coucher]],0)</f>
        <v>1</v>
      </c>
    </row>
    <row r="663" spans="1:17" x14ac:dyDescent="0.35">
      <c r="A663">
        <v>2017</v>
      </c>
      <c r="B663">
        <v>9</v>
      </c>
      <c r="C663">
        <v>27</v>
      </c>
      <c r="D663">
        <v>20</v>
      </c>
      <c r="E663">
        <v>5</v>
      </c>
      <c r="F663" s="16" t="s">
        <v>40</v>
      </c>
      <c r="G663" s="10">
        <v>43005</v>
      </c>
      <c r="H663" s="11">
        <v>0.83746527777777768</v>
      </c>
      <c r="I663" s="10">
        <v>43005</v>
      </c>
      <c r="J663">
        <v>3.1900000572204599</v>
      </c>
      <c r="K663">
        <v>15.7799997329712</v>
      </c>
      <c r="L663" s="11">
        <v>0.74236111111111114</v>
      </c>
      <c r="M663" s="12">
        <f>MOD(Tableau1[[#This Row],[Temps]]-Tableau1[[#This Row],[Heure coucher]],1)</f>
        <v>9.5104166666666545E-2</v>
      </c>
      <c r="N663" s="11">
        <v>0.24513888888888888</v>
      </c>
      <c r="O663" s="12">
        <f>1-Tableau1[[#This Row],[Temps]]+Tableau1[[#This Row],[Heure lever]]</f>
        <v>0.40767361111111122</v>
      </c>
      <c r="P66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63" s="11" t="b">
        <f>IFERROR(Tableau1[[#This Row],[temps avant lever]]&gt;=Tableau1[[#This Row],[temps critère lever en fonction de l''heure de coucher]],0)</f>
        <v>1</v>
      </c>
    </row>
    <row r="664" spans="1:17" x14ac:dyDescent="0.35">
      <c r="A664">
        <v>2017</v>
      </c>
      <c r="B664">
        <v>9</v>
      </c>
      <c r="C664">
        <v>27</v>
      </c>
      <c r="D664">
        <v>20</v>
      </c>
      <c r="E664">
        <v>6</v>
      </c>
      <c r="F664" s="16" t="s">
        <v>53</v>
      </c>
      <c r="G664" s="10">
        <v>43005</v>
      </c>
      <c r="H664" s="11">
        <v>0.8375462962962964</v>
      </c>
      <c r="I664" s="10">
        <v>43005</v>
      </c>
      <c r="J664">
        <v>3.2999999523162802</v>
      </c>
      <c r="K664">
        <v>16.139999389648398</v>
      </c>
      <c r="L664" s="11">
        <v>0.74236111111111114</v>
      </c>
      <c r="M664" s="12">
        <f>MOD(Tableau1[[#This Row],[Temps]]-Tableau1[[#This Row],[Heure coucher]],1)</f>
        <v>9.5185185185185262E-2</v>
      </c>
      <c r="N664" s="11">
        <v>0.24513888888888888</v>
      </c>
      <c r="O664" s="12">
        <f>1-Tableau1[[#This Row],[Temps]]+Tableau1[[#This Row],[Heure lever]]</f>
        <v>0.40759259259259251</v>
      </c>
      <c r="P66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64" s="11" t="b">
        <f>IFERROR(Tableau1[[#This Row],[temps avant lever]]&gt;=Tableau1[[#This Row],[temps critère lever en fonction de l''heure de coucher]],0)</f>
        <v>1</v>
      </c>
    </row>
    <row r="665" spans="1:17" x14ac:dyDescent="0.35">
      <c r="A665">
        <v>2017</v>
      </c>
      <c r="B665">
        <v>9</v>
      </c>
      <c r="C665">
        <v>27</v>
      </c>
      <c r="D665">
        <v>20</v>
      </c>
      <c r="E665">
        <v>20</v>
      </c>
      <c r="F665" s="16" t="s">
        <v>45</v>
      </c>
      <c r="G665" s="10">
        <v>43005</v>
      </c>
      <c r="H665" s="11">
        <v>0.84758101851851853</v>
      </c>
      <c r="I665" s="10">
        <v>43005</v>
      </c>
      <c r="J665">
        <v>3.7200000286102299</v>
      </c>
      <c r="K665">
        <v>17.110000610351602</v>
      </c>
      <c r="L665" s="11">
        <v>0.74236111111111114</v>
      </c>
      <c r="M665" s="12">
        <f>MOD(Tableau1[[#This Row],[Temps]]-Tableau1[[#This Row],[Heure coucher]],1)</f>
        <v>0.10521990740740739</v>
      </c>
      <c r="N665" s="11">
        <v>0.24513888888888888</v>
      </c>
      <c r="O665" s="12">
        <f>1-Tableau1[[#This Row],[Temps]]+Tableau1[[#This Row],[Heure lever]]</f>
        <v>0.39755787037037038</v>
      </c>
      <c r="P66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65" s="11" t="b">
        <f>IFERROR(Tableau1[[#This Row],[temps avant lever]]&gt;=Tableau1[[#This Row],[temps critère lever en fonction de l''heure de coucher]],0)</f>
        <v>0</v>
      </c>
    </row>
    <row r="666" spans="1:17" x14ac:dyDescent="0.35">
      <c r="A666">
        <v>2017</v>
      </c>
      <c r="B666">
        <v>9</v>
      </c>
      <c r="C666">
        <v>27</v>
      </c>
      <c r="D666">
        <v>21</v>
      </c>
      <c r="E666">
        <v>9</v>
      </c>
      <c r="F666" s="16" t="s">
        <v>56</v>
      </c>
      <c r="G666" s="10">
        <v>43005</v>
      </c>
      <c r="H666" s="11">
        <v>0.88140046296296293</v>
      </c>
      <c r="I666" s="10">
        <v>43005</v>
      </c>
      <c r="J666">
        <v>3.3399999141693102</v>
      </c>
      <c r="K666">
        <v>16.549999237060501</v>
      </c>
      <c r="L666" s="11">
        <v>0.74236111111111114</v>
      </c>
      <c r="M666" s="12">
        <f>MOD(Tableau1[[#This Row],[Temps]]-Tableau1[[#This Row],[Heure coucher]],1)</f>
        <v>0.13903935185185179</v>
      </c>
      <c r="N666" s="11">
        <v>0.24513888888888888</v>
      </c>
      <c r="O666" s="12">
        <f>1-Tableau1[[#This Row],[Temps]]+Tableau1[[#This Row],[Heure lever]]</f>
        <v>0.36373842592592598</v>
      </c>
      <c r="P66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66" s="11" t="b">
        <f>IFERROR(Tableau1[[#This Row],[temps avant lever]]&gt;=Tableau1[[#This Row],[temps critère lever en fonction de l''heure de coucher]],0)</f>
        <v>0</v>
      </c>
    </row>
    <row r="667" spans="1:17" x14ac:dyDescent="0.35">
      <c r="A667">
        <v>2017</v>
      </c>
      <c r="B667">
        <v>9</v>
      </c>
      <c r="C667">
        <v>27</v>
      </c>
      <c r="D667">
        <v>21</v>
      </c>
      <c r="E667">
        <v>10</v>
      </c>
      <c r="F667" s="16" t="s">
        <v>66</v>
      </c>
      <c r="G667" s="10">
        <v>43005</v>
      </c>
      <c r="H667" s="11">
        <v>0.88214120370370364</v>
      </c>
      <c r="I667" s="10">
        <v>43005</v>
      </c>
      <c r="J667">
        <v>3.3399999141693102</v>
      </c>
      <c r="K667">
        <v>16.549999237060501</v>
      </c>
      <c r="L667" s="11">
        <v>0.74236111111111114</v>
      </c>
      <c r="M667" s="12">
        <f>MOD(Tableau1[[#This Row],[Temps]]-Tableau1[[#This Row],[Heure coucher]],1)</f>
        <v>0.1397800925925925</v>
      </c>
      <c r="N667" s="11">
        <v>0.24513888888888888</v>
      </c>
      <c r="O667" s="12">
        <f>1-Tableau1[[#This Row],[Temps]]+Tableau1[[#This Row],[Heure lever]]</f>
        <v>0.36299768518518527</v>
      </c>
      <c r="P66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67" s="11" t="b">
        <f>IFERROR(Tableau1[[#This Row],[temps avant lever]]&gt;=Tableau1[[#This Row],[temps critère lever en fonction de l''heure de coucher]],0)</f>
        <v>0</v>
      </c>
    </row>
    <row r="668" spans="1:17" x14ac:dyDescent="0.35">
      <c r="A668">
        <v>2017</v>
      </c>
      <c r="B668">
        <v>9</v>
      </c>
      <c r="C668">
        <v>27</v>
      </c>
      <c r="D668">
        <v>21</v>
      </c>
      <c r="E668">
        <v>15</v>
      </c>
      <c r="F668" s="16" t="s">
        <v>68</v>
      </c>
      <c r="G668" s="10">
        <v>43005</v>
      </c>
      <c r="H668" s="11">
        <v>0.88549768518518512</v>
      </c>
      <c r="I668" s="10">
        <v>43005</v>
      </c>
      <c r="J668">
        <v>2.5799999237060498</v>
      </c>
      <c r="K668">
        <v>15.6499996185303</v>
      </c>
      <c r="L668" s="11">
        <v>0.74236111111111114</v>
      </c>
      <c r="M668" s="12">
        <f>MOD(Tableau1[[#This Row],[Temps]]-Tableau1[[#This Row],[Heure coucher]],1)</f>
        <v>0.14313657407407399</v>
      </c>
      <c r="N668" s="11">
        <v>0.24513888888888888</v>
      </c>
      <c r="O668" s="12">
        <f>1-Tableau1[[#This Row],[Temps]]+Tableau1[[#This Row],[Heure lever]]</f>
        <v>0.35964120370370378</v>
      </c>
      <c r="P66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68" s="11" t="b">
        <f>IFERROR(Tableau1[[#This Row],[temps avant lever]]&gt;=Tableau1[[#This Row],[temps critère lever en fonction de l''heure de coucher]],0)</f>
        <v>0</v>
      </c>
    </row>
    <row r="669" spans="1:17" x14ac:dyDescent="0.35">
      <c r="A669">
        <v>2017</v>
      </c>
      <c r="B669">
        <v>9</v>
      </c>
      <c r="C669">
        <v>27</v>
      </c>
      <c r="D669">
        <v>21</v>
      </c>
      <c r="E669">
        <v>19</v>
      </c>
      <c r="F669" s="16" t="s">
        <v>63</v>
      </c>
      <c r="G669" s="10">
        <v>43005</v>
      </c>
      <c r="H669" s="11">
        <v>0.88887731481481491</v>
      </c>
      <c r="I669" s="10">
        <v>43005</v>
      </c>
      <c r="J669">
        <v>2.5799999237060498</v>
      </c>
      <c r="K669">
        <v>15.6499996185303</v>
      </c>
      <c r="L669" s="11">
        <v>0.74236111111111114</v>
      </c>
      <c r="M669" s="12">
        <f>MOD(Tableau1[[#This Row],[Temps]]-Tableau1[[#This Row],[Heure coucher]],1)</f>
        <v>0.14651620370370377</v>
      </c>
      <c r="N669" s="11">
        <v>0.24513888888888888</v>
      </c>
      <c r="O669" s="12">
        <f>1-Tableau1[[#This Row],[Temps]]+Tableau1[[#This Row],[Heure lever]]</f>
        <v>0.35626157407407399</v>
      </c>
      <c r="P66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69" s="11" t="b">
        <f>IFERROR(Tableau1[[#This Row],[temps avant lever]]&gt;=Tableau1[[#This Row],[temps critère lever en fonction de l''heure de coucher]],0)</f>
        <v>0</v>
      </c>
    </row>
    <row r="670" spans="1:17" x14ac:dyDescent="0.35">
      <c r="A670">
        <v>2017</v>
      </c>
      <c r="B670">
        <v>9</v>
      </c>
      <c r="C670">
        <v>27</v>
      </c>
      <c r="D670">
        <v>21</v>
      </c>
      <c r="E670">
        <v>20</v>
      </c>
      <c r="F670" s="16" t="s">
        <v>79</v>
      </c>
      <c r="G670" s="10">
        <v>43005</v>
      </c>
      <c r="H670" s="11">
        <v>0.88895833333333341</v>
      </c>
      <c r="I670" s="10">
        <v>43005</v>
      </c>
      <c r="J670">
        <v>2.5799999237060498</v>
      </c>
      <c r="K670">
        <v>15.6499996185303</v>
      </c>
      <c r="L670" s="11">
        <v>0.74236111111111114</v>
      </c>
      <c r="M670" s="12">
        <f>MOD(Tableau1[[#This Row],[Temps]]-Tableau1[[#This Row],[Heure coucher]],1)</f>
        <v>0.14659722222222227</v>
      </c>
      <c r="N670" s="11">
        <v>0.24513888888888888</v>
      </c>
      <c r="O670" s="12">
        <f>1-Tableau1[[#This Row],[Temps]]+Tableau1[[#This Row],[Heure lever]]</f>
        <v>0.3561805555555555</v>
      </c>
      <c r="P67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70" s="11" t="b">
        <f>IFERROR(Tableau1[[#This Row],[temps avant lever]]&gt;=Tableau1[[#This Row],[temps critère lever en fonction de l''heure de coucher]],0)</f>
        <v>0</v>
      </c>
    </row>
    <row r="671" spans="1:17" x14ac:dyDescent="0.35">
      <c r="A671">
        <v>2017</v>
      </c>
      <c r="B671">
        <v>9</v>
      </c>
      <c r="C671">
        <v>27</v>
      </c>
      <c r="D671">
        <v>21</v>
      </c>
      <c r="E671">
        <v>20</v>
      </c>
      <c r="F671" s="16" t="s">
        <v>56</v>
      </c>
      <c r="G671" s="10">
        <v>43005</v>
      </c>
      <c r="H671" s="11">
        <v>0.8890393518518519</v>
      </c>
      <c r="I671" s="10">
        <v>43005</v>
      </c>
      <c r="J671">
        <v>2.5799999237060498</v>
      </c>
      <c r="K671">
        <v>15.6499996185303</v>
      </c>
      <c r="L671" s="11">
        <v>0.74236111111111114</v>
      </c>
      <c r="M671" s="12">
        <f>MOD(Tableau1[[#This Row],[Temps]]-Tableau1[[#This Row],[Heure coucher]],1)</f>
        <v>0.14667824074074076</v>
      </c>
      <c r="N671" s="11">
        <v>0.24513888888888888</v>
      </c>
      <c r="O671" s="12">
        <f>1-Tableau1[[#This Row],[Temps]]+Tableau1[[#This Row],[Heure lever]]</f>
        <v>0.35609953703703701</v>
      </c>
      <c r="P67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71" s="11" t="b">
        <f>IFERROR(Tableau1[[#This Row],[temps avant lever]]&gt;=Tableau1[[#This Row],[temps critère lever en fonction de l''heure de coucher]],0)</f>
        <v>0</v>
      </c>
    </row>
    <row r="672" spans="1:17" x14ac:dyDescent="0.35">
      <c r="A672">
        <v>2017</v>
      </c>
      <c r="B672">
        <v>9</v>
      </c>
      <c r="C672">
        <v>27</v>
      </c>
      <c r="D672">
        <v>21</v>
      </c>
      <c r="E672">
        <v>32</v>
      </c>
      <c r="F672" s="16" t="s">
        <v>75</v>
      </c>
      <c r="G672" s="10">
        <v>43005</v>
      </c>
      <c r="H672" s="11">
        <v>0.89789351851851851</v>
      </c>
      <c r="I672" s="10">
        <v>43005</v>
      </c>
      <c r="J672">
        <v>3.8399999141693102</v>
      </c>
      <c r="K672">
        <v>15.3500003814697</v>
      </c>
      <c r="L672" s="11">
        <v>0.74236111111111114</v>
      </c>
      <c r="M672" s="12">
        <f>MOD(Tableau1[[#This Row],[Temps]]-Tableau1[[#This Row],[Heure coucher]],1)</f>
        <v>0.15553240740740737</v>
      </c>
      <c r="N672" s="11">
        <v>0.24513888888888888</v>
      </c>
      <c r="O672" s="12">
        <f>1-Tableau1[[#This Row],[Temps]]+Tableau1[[#This Row],[Heure lever]]</f>
        <v>0.3472453703703704</v>
      </c>
      <c r="P67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72" s="11" t="b">
        <f>IFERROR(Tableau1[[#This Row],[temps avant lever]]&gt;=Tableau1[[#This Row],[temps critère lever en fonction de l''heure de coucher]],0)</f>
        <v>0</v>
      </c>
    </row>
    <row r="673" spans="1:17" x14ac:dyDescent="0.35">
      <c r="A673">
        <v>2017</v>
      </c>
      <c r="B673">
        <v>9</v>
      </c>
      <c r="C673">
        <v>27</v>
      </c>
      <c r="D673">
        <v>22</v>
      </c>
      <c r="E673">
        <v>7</v>
      </c>
      <c r="F673" s="16" t="s">
        <v>50</v>
      </c>
      <c r="G673" s="10">
        <v>43005</v>
      </c>
      <c r="H673" s="11">
        <v>0.92208333333333325</v>
      </c>
      <c r="I673" s="10">
        <v>43005</v>
      </c>
      <c r="J673">
        <v>3.4400000572204599</v>
      </c>
      <c r="K673">
        <v>15.9899997711182</v>
      </c>
      <c r="L673" s="11">
        <v>0.74236111111111114</v>
      </c>
      <c r="M673" s="12">
        <f>MOD(Tableau1[[#This Row],[Temps]]-Tableau1[[#This Row],[Heure coucher]],1)</f>
        <v>0.17972222222222212</v>
      </c>
      <c r="N673" s="11">
        <v>0.24513888888888888</v>
      </c>
      <c r="O673" s="12">
        <f>1-Tableau1[[#This Row],[Temps]]+Tableau1[[#This Row],[Heure lever]]</f>
        <v>0.32305555555555565</v>
      </c>
      <c r="P67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73" s="11" t="b">
        <f>IFERROR(Tableau1[[#This Row],[temps avant lever]]&gt;=Tableau1[[#This Row],[temps critère lever en fonction de l''heure de coucher]],0)</f>
        <v>0</v>
      </c>
    </row>
    <row r="674" spans="1:17" x14ac:dyDescent="0.35">
      <c r="A674">
        <v>2017</v>
      </c>
      <c r="B674">
        <v>9</v>
      </c>
      <c r="C674">
        <v>27</v>
      </c>
      <c r="D674">
        <v>22</v>
      </c>
      <c r="E674">
        <v>8</v>
      </c>
      <c r="F674" s="16" t="s">
        <v>71</v>
      </c>
      <c r="G674" s="10">
        <v>43005</v>
      </c>
      <c r="H674" s="11">
        <v>0.92222222222222217</v>
      </c>
      <c r="I674" s="10">
        <v>43005</v>
      </c>
      <c r="J674">
        <v>3.4400000572204599</v>
      </c>
      <c r="K674">
        <v>15.9899997711182</v>
      </c>
      <c r="L674" s="11">
        <v>0.74236111111111114</v>
      </c>
      <c r="M674" s="12">
        <f>MOD(Tableau1[[#This Row],[Temps]]-Tableau1[[#This Row],[Heure coucher]],1)</f>
        <v>0.17986111111111103</v>
      </c>
      <c r="N674" s="11">
        <v>0.24513888888888888</v>
      </c>
      <c r="O674" s="12">
        <f>1-Tableau1[[#This Row],[Temps]]+Tableau1[[#This Row],[Heure lever]]</f>
        <v>0.32291666666666674</v>
      </c>
      <c r="P67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74" s="11" t="b">
        <f>IFERROR(Tableau1[[#This Row],[temps avant lever]]&gt;=Tableau1[[#This Row],[temps critère lever en fonction de l''heure de coucher]],0)</f>
        <v>0</v>
      </c>
    </row>
    <row r="675" spans="1:17" x14ac:dyDescent="0.35">
      <c r="A675">
        <v>2017</v>
      </c>
      <c r="B675">
        <v>9</v>
      </c>
      <c r="C675">
        <v>27</v>
      </c>
      <c r="D675">
        <v>22</v>
      </c>
      <c r="E675">
        <v>8</v>
      </c>
      <c r="F675" s="16" t="s">
        <v>27</v>
      </c>
      <c r="G675" s="10">
        <v>43005</v>
      </c>
      <c r="H675" s="11">
        <v>0.9224768518518518</v>
      </c>
      <c r="I675" s="10">
        <v>43005</v>
      </c>
      <c r="J675">
        <v>3.4400000572204599</v>
      </c>
      <c r="K675">
        <v>15.9899997711182</v>
      </c>
      <c r="L675" s="11">
        <v>0.74236111111111114</v>
      </c>
      <c r="M675" s="12">
        <f>MOD(Tableau1[[#This Row],[Temps]]-Tableau1[[#This Row],[Heure coucher]],1)</f>
        <v>0.18011574074074066</v>
      </c>
      <c r="N675" s="11">
        <v>0.24513888888888888</v>
      </c>
      <c r="O675" s="12">
        <f>1-Tableau1[[#This Row],[Temps]]+Tableau1[[#This Row],[Heure lever]]</f>
        <v>0.32266203703703711</v>
      </c>
      <c r="P67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75" s="11" t="b">
        <f>IFERROR(Tableau1[[#This Row],[temps avant lever]]&gt;=Tableau1[[#This Row],[temps critère lever en fonction de l''heure de coucher]],0)</f>
        <v>0</v>
      </c>
    </row>
    <row r="676" spans="1:17" x14ac:dyDescent="0.35">
      <c r="A676">
        <v>2017</v>
      </c>
      <c r="B676">
        <v>9</v>
      </c>
      <c r="C676">
        <v>27</v>
      </c>
      <c r="D676">
        <v>22</v>
      </c>
      <c r="E676">
        <v>8</v>
      </c>
      <c r="F676" s="16" t="s">
        <v>57</v>
      </c>
      <c r="G676" s="10">
        <v>43005</v>
      </c>
      <c r="H676" s="11">
        <v>0.92270833333333335</v>
      </c>
      <c r="I676" s="10">
        <v>43005</v>
      </c>
      <c r="J676">
        <v>3.4400000572204599</v>
      </c>
      <c r="K676">
        <v>15.9899997711182</v>
      </c>
      <c r="L676" s="11">
        <v>0.74236111111111114</v>
      </c>
      <c r="M676" s="12">
        <f>MOD(Tableau1[[#This Row],[Temps]]-Tableau1[[#This Row],[Heure coucher]],1)</f>
        <v>0.18034722222222221</v>
      </c>
      <c r="N676" s="11">
        <v>0.24513888888888888</v>
      </c>
      <c r="O676" s="12">
        <f>1-Tableau1[[#This Row],[Temps]]+Tableau1[[#This Row],[Heure lever]]</f>
        <v>0.32243055555555555</v>
      </c>
      <c r="P67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76" s="11" t="b">
        <f>IFERROR(Tableau1[[#This Row],[temps avant lever]]&gt;=Tableau1[[#This Row],[temps critère lever en fonction de l''heure de coucher]],0)</f>
        <v>0</v>
      </c>
    </row>
    <row r="677" spans="1:17" x14ac:dyDescent="0.35">
      <c r="A677">
        <v>2017</v>
      </c>
      <c r="B677">
        <v>9</v>
      </c>
      <c r="C677">
        <v>27</v>
      </c>
      <c r="D677">
        <v>22</v>
      </c>
      <c r="E677">
        <v>13</v>
      </c>
      <c r="F677" s="16" t="s">
        <v>34</v>
      </c>
      <c r="G677" s="10">
        <v>43005</v>
      </c>
      <c r="H677" s="11">
        <v>0.92634259259259266</v>
      </c>
      <c r="I677" s="10">
        <v>43005</v>
      </c>
      <c r="J677">
        <v>3.4400000572204599</v>
      </c>
      <c r="K677">
        <v>15.9899997711182</v>
      </c>
      <c r="L677" s="11">
        <v>0.74236111111111114</v>
      </c>
      <c r="M677" s="12">
        <f>MOD(Tableau1[[#This Row],[Temps]]-Tableau1[[#This Row],[Heure coucher]],1)</f>
        <v>0.18398148148148152</v>
      </c>
      <c r="N677" s="11">
        <v>0.24513888888888888</v>
      </c>
      <c r="O677" s="12">
        <f>1-Tableau1[[#This Row],[Temps]]+Tableau1[[#This Row],[Heure lever]]</f>
        <v>0.31879629629629624</v>
      </c>
      <c r="P67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77" s="11" t="b">
        <f>IFERROR(Tableau1[[#This Row],[temps avant lever]]&gt;=Tableau1[[#This Row],[temps critère lever en fonction de l''heure de coucher]],0)</f>
        <v>0</v>
      </c>
    </row>
    <row r="678" spans="1:17" x14ac:dyDescent="0.35">
      <c r="A678">
        <v>2017</v>
      </c>
      <c r="B678">
        <v>9</v>
      </c>
      <c r="C678">
        <v>27</v>
      </c>
      <c r="D678">
        <v>22</v>
      </c>
      <c r="E678">
        <v>19</v>
      </c>
      <c r="F678" s="16" t="s">
        <v>32</v>
      </c>
      <c r="G678" s="10">
        <v>43005</v>
      </c>
      <c r="H678" s="11">
        <v>0.9299884259259259</v>
      </c>
      <c r="I678" s="10">
        <v>43005</v>
      </c>
      <c r="J678">
        <v>2.5</v>
      </c>
      <c r="K678">
        <v>15.7799997329712</v>
      </c>
      <c r="L678" s="11">
        <v>0.74236111111111114</v>
      </c>
      <c r="M678" s="12">
        <f>MOD(Tableau1[[#This Row],[Temps]]-Tableau1[[#This Row],[Heure coucher]],1)</f>
        <v>0.18762731481481476</v>
      </c>
      <c r="N678" s="11">
        <v>0.24513888888888888</v>
      </c>
      <c r="O678" s="12">
        <f>1-Tableau1[[#This Row],[Temps]]+Tableau1[[#This Row],[Heure lever]]</f>
        <v>0.31515046296296301</v>
      </c>
      <c r="P67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78" s="11" t="b">
        <f>IFERROR(Tableau1[[#This Row],[temps avant lever]]&gt;=Tableau1[[#This Row],[temps critère lever en fonction de l''heure de coucher]],0)</f>
        <v>0</v>
      </c>
    </row>
    <row r="679" spans="1:17" x14ac:dyDescent="0.35">
      <c r="A679">
        <v>2017</v>
      </c>
      <c r="B679">
        <v>9</v>
      </c>
      <c r="C679">
        <v>27</v>
      </c>
      <c r="D679">
        <v>22</v>
      </c>
      <c r="E679">
        <v>21</v>
      </c>
      <c r="F679" s="16" t="s">
        <v>56</v>
      </c>
      <c r="G679" s="10">
        <v>43005</v>
      </c>
      <c r="H679" s="11">
        <v>0.93140046296296297</v>
      </c>
      <c r="I679" s="10">
        <v>43005</v>
      </c>
      <c r="J679">
        <v>2.5</v>
      </c>
      <c r="K679">
        <v>15.7799997329712</v>
      </c>
      <c r="L679" s="11">
        <v>0.74236111111111114</v>
      </c>
      <c r="M679" s="12">
        <f>MOD(Tableau1[[#This Row],[Temps]]-Tableau1[[#This Row],[Heure coucher]],1)</f>
        <v>0.18903935185185183</v>
      </c>
      <c r="N679" s="11">
        <v>0.24513888888888888</v>
      </c>
      <c r="O679" s="12">
        <f>1-Tableau1[[#This Row],[Temps]]+Tableau1[[#This Row],[Heure lever]]</f>
        <v>0.31373842592592593</v>
      </c>
      <c r="P67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79" s="11" t="b">
        <f>IFERROR(Tableau1[[#This Row],[temps avant lever]]&gt;=Tableau1[[#This Row],[temps critère lever en fonction de l''heure de coucher]],0)</f>
        <v>0</v>
      </c>
    </row>
    <row r="680" spans="1:17" x14ac:dyDescent="0.35">
      <c r="A680">
        <v>2017</v>
      </c>
      <c r="B680">
        <v>9</v>
      </c>
      <c r="C680">
        <v>27</v>
      </c>
      <c r="D680">
        <v>22</v>
      </c>
      <c r="E680">
        <v>23</v>
      </c>
      <c r="F680" s="16" t="s">
        <v>29</v>
      </c>
      <c r="G680" s="10">
        <v>43005</v>
      </c>
      <c r="H680" s="11">
        <v>0.93281249999999993</v>
      </c>
      <c r="I680" s="10">
        <v>43005</v>
      </c>
      <c r="J680">
        <v>2.5</v>
      </c>
      <c r="K680">
        <v>15.7799997329712</v>
      </c>
      <c r="L680" s="11">
        <v>0.74236111111111114</v>
      </c>
      <c r="M680" s="12">
        <f>MOD(Tableau1[[#This Row],[Temps]]-Tableau1[[#This Row],[Heure coucher]],1)</f>
        <v>0.1904513888888888</v>
      </c>
      <c r="N680" s="11">
        <v>0.24513888888888888</v>
      </c>
      <c r="O680" s="12">
        <f>1-Tableau1[[#This Row],[Temps]]+Tableau1[[#This Row],[Heure lever]]</f>
        <v>0.31232638888888897</v>
      </c>
      <c r="P68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80" s="11" t="b">
        <f>IFERROR(Tableau1[[#This Row],[temps avant lever]]&gt;=Tableau1[[#This Row],[temps critère lever en fonction de l''heure de coucher]],0)</f>
        <v>0</v>
      </c>
    </row>
    <row r="681" spans="1:17" x14ac:dyDescent="0.35">
      <c r="A681">
        <v>2017</v>
      </c>
      <c r="B681">
        <v>9</v>
      </c>
      <c r="C681">
        <v>27</v>
      </c>
      <c r="D681">
        <v>22</v>
      </c>
      <c r="E681">
        <v>23</v>
      </c>
      <c r="F681" s="16" t="s">
        <v>27</v>
      </c>
      <c r="G681" s="10">
        <v>43005</v>
      </c>
      <c r="H681" s="11">
        <v>0.93289351851851843</v>
      </c>
      <c r="I681" s="10">
        <v>43005</v>
      </c>
      <c r="J681">
        <v>2.5</v>
      </c>
      <c r="K681">
        <v>15.7799997329712</v>
      </c>
      <c r="L681" s="11">
        <v>0.74236111111111114</v>
      </c>
      <c r="M681" s="12">
        <f>MOD(Tableau1[[#This Row],[Temps]]-Tableau1[[#This Row],[Heure coucher]],1)</f>
        <v>0.19053240740740729</v>
      </c>
      <c r="N681" s="11">
        <v>0.24513888888888888</v>
      </c>
      <c r="O681" s="12">
        <f>1-Tableau1[[#This Row],[Temps]]+Tableau1[[#This Row],[Heure lever]]</f>
        <v>0.31224537037037048</v>
      </c>
      <c r="P68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81" s="11" t="b">
        <f>IFERROR(Tableau1[[#This Row],[temps avant lever]]&gt;=Tableau1[[#This Row],[temps critère lever en fonction de l''heure de coucher]],0)</f>
        <v>0</v>
      </c>
    </row>
    <row r="682" spans="1:17" x14ac:dyDescent="0.35">
      <c r="A682">
        <v>2017</v>
      </c>
      <c r="B682">
        <v>9</v>
      </c>
      <c r="C682">
        <v>27</v>
      </c>
      <c r="D682">
        <v>22</v>
      </c>
      <c r="E682">
        <v>29</v>
      </c>
      <c r="F682" s="16" t="s">
        <v>65</v>
      </c>
      <c r="G682" s="10">
        <v>43005</v>
      </c>
      <c r="H682" s="11">
        <v>0.93723379629629633</v>
      </c>
      <c r="I682" s="10">
        <v>43005</v>
      </c>
      <c r="J682">
        <v>1.8600000143051101</v>
      </c>
      <c r="K682">
        <v>15.310000419616699</v>
      </c>
      <c r="L682" s="11">
        <v>0.74236111111111114</v>
      </c>
      <c r="M682" s="12">
        <f>MOD(Tableau1[[#This Row],[Temps]]-Tableau1[[#This Row],[Heure coucher]],1)</f>
        <v>0.19487268518518519</v>
      </c>
      <c r="N682" s="11">
        <v>0.24513888888888888</v>
      </c>
      <c r="O682" s="12">
        <f>1-Tableau1[[#This Row],[Temps]]+Tableau1[[#This Row],[Heure lever]]</f>
        <v>0.30790509259259258</v>
      </c>
      <c r="P68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82" s="11" t="b">
        <f>IFERROR(Tableau1[[#This Row],[temps avant lever]]&gt;=Tableau1[[#This Row],[temps critère lever en fonction de l''heure de coucher]],0)</f>
        <v>0</v>
      </c>
    </row>
    <row r="683" spans="1:17" x14ac:dyDescent="0.35">
      <c r="A683">
        <v>2017</v>
      </c>
      <c r="B683">
        <v>9</v>
      </c>
      <c r="C683">
        <v>27</v>
      </c>
      <c r="D683">
        <v>22</v>
      </c>
      <c r="E683">
        <v>40</v>
      </c>
      <c r="F683" s="16" t="s">
        <v>46</v>
      </c>
      <c r="G683" s="10">
        <v>43005</v>
      </c>
      <c r="H683" s="11">
        <v>0.94483796296296296</v>
      </c>
      <c r="I683" s="10">
        <v>43005</v>
      </c>
      <c r="J683">
        <v>1.5700000524520901</v>
      </c>
      <c r="K683">
        <v>14.939999580383301</v>
      </c>
      <c r="L683" s="11">
        <v>0.74236111111111114</v>
      </c>
      <c r="M683" s="12">
        <f>MOD(Tableau1[[#This Row],[Temps]]-Tableau1[[#This Row],[Heure coucher]],1)</f>
        <v>0.20247685185185182</v>
      </c>
      <c r="N683" s="11">
        <v>0.24513888888888888</v>
      </c>
      <c r="O683" s="12">
        <f>1-Tableau1[[#This Row],[Temps]]+Tableau1[[#This Row],[Heure lever]]</f>
        <v>0.30030092592592594</v>
      </c>
      <c r="P68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83" s="11" t="b">
        <f>IFERROR(Tableau1[[#This Row],[temps avant lever]]&gt;=Tableau1[[#This Row],[temps critère lever en fonction de l''heure de coucher]],0)</f>
        <v>0</v>
      </c>
    </row>
    <row r="684" spans="1:17" x14ac:dyDescent="0.35">
      <c r="A684">
        <v>2017</v>
      </c>
      <c r="B684">
        <v>9</v>
      </c>
      <c r="C684">
        <v>27</v>
      </c>
      <c r="D684">
        <v>23</v>
      </c>
      <c r="E684">
        <v>7</v>
      </c>
      <c r="F684" s="16" t="s">
        <v>51</v>
      </c>
      <c r="G684" s="10">
        <v>43005</v>
      </c>
      <c r="H684" s="11">
        <v>0.96383101851851849</v>
      </c>
      <c r="I684" s="10">
        <v>43005</v>
      </c>
      <c r="J684">
        <v>1.5099999904632599</v>
      </c>
      <c r="K684">
        <v>14.569999694824199</v>
      </c>
      <c r="L684" s="11">
        <v>0.74236111111111114</v>
      </c>
      <c r="M684" s="12">
        <f>MOD(Tableau1[[#This Row],[Temps]]-Tableau1[[#This Row],[Heure coucher]],1)</f>
        <v>0.22146990740740735</v>
      </c>
      <c r="N684" s="11">
        <v>0.24513888888888888</v>
      </c>
      <c r="O684" s="12">
        <f>1-Tableau1[[#This Row],[Temps]]+Tableau1[[#This Row],[Heure lever]]</f>
        <v>0.28130787037037042</v>
      </c>
      <c r="P68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84" s="11" t="b">
        <f>IFERROR(Tableau1[[#This Row],[temps avant lever]]&gt;=Tableau1[[#This Row],[temps critère lever en fonction de l''heure de coucher]],0)</f>
        <v>0</v>
      </c>
    </row>
    <row r="685" spans="1:17" x14ac:dyDescent="0.35">
      <c r="A685">
        <v>2017</v>
      </c>
      <c r="B685">
        <v>9</v>
      </c>
      <c r="C685">
        <v>27</v>
      </c>
      <c r="D685">
        <v>23</v>
      </c>
      <c r="E685">
        <v>19</v>
      </c>
      <c r="F685" s="16" t="s">
        <v>38</v>
      </c>
      <c r="G685" s="10">
        <v>43005</v>
      </c>
      <c r="H685" s="11">
        <v>0.97200231481481481</v>
      </c>
      <c r="I685" s="10">
        <v>43005</v>
      </c>
      <c r="J685">
        <v>1.53999996185303</v>
      </c>
      <c r="K685">
        <v>14.8500003814697</v>
      </c>
      <c r="L685" s="11">
        <v>0.74236111111111114</v>
      </c>
      <c r="M685" s="12">
        <f>MOD(Tableau1[[#This Row],[Temps]]-Tableau1[[#This Row],[Heure coucher]],1)</f>
        <v>0.22964120370370367</v>
      </c>
      <c r="N685" s="11">
        <v>0.24513888888888888</v>
      </c>
      <c r="O685" s="12">
        <f>1-Tableau1[[#This Row],[Temps]]+Tableau1[[#This Row],[Heure lever]]</f>
        <v>0.2731365740740741</v>
      </c>
      <c r="P68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85" s="11" t="b">
        <f>IFERROR(Tableau1[[#This Row],[temps avant lever]]&gt;=Tableau1[[#This Row],[temps critère lever en fonction de l''heure de coucher]],0)</f>
        <v>0</v>
      </c>
    </row>
    <row r="686" spans="1:17" x14ac:dyDescent="0.35">
      <c r="A686">
        <v>2017</v>
      </c>
      <c r="B686">
        <v>9</v>
      </c>
      <c r="C686">
        <v>27</v>
      </c>
      <c r="D686">
        <v>23</v>
      </c>
      <c r="E686">
        <v>23</v>
      </c>
      <c r="F686" s="16" t="s">
        <v>56</v>
      </c>
      <c r="G686" s="10">
        <v>43005</v>
      </c>
      <c r="H686" s="11">
        <v>0.9744560185185186</v>
      </c>
      <c r="I686" s="10">
        <v>43005</v>
      </c>
      <c r="J686">
        <v>1.53999996185303</v>
      </c>
      <c r="K686">
        <v>14.8500003814697</v>
      </c>
      <c r="L686" s="11">
        <v>0.74236111111111114</v>
      </c>
      <c r="M686" s="12">
        <f>MOD(Tableau1[[#This Row],[Temps]]-Tableau1[[#This Row],[Heure coucher]],1)</f>
        <v>0.23209490740740746</v>
      </c>
      <c r="N686" s="11">
        <v>0.24513888888888888</v>
      </c>
      <c r="O686" s="12">
        <f>1-Tableau1[[#This Row],[Temps]]+Tableau1[[#This Row],[Heure lever]]</f>
        <v>0.27068287037037031</v>
      </c>
      <c r="P68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86" s="11" t="b">
        <f>IFERROR(Tableau1[[#This Row],[temps avant lever]]&gt;=Tableau1[[#This Row],[temps critère lever en fonction de l''heure de coucher]],0)</f>
        <v>0</v>
      </c>
    </row>
    <row r="687" spans="1:17" x14ac:dyDescent="0.35">
      <c r="A687">
        <v>2017</v>
      </c>
      <c r="B687">
        <v>9</v>
      </c>
      <c r="C687">
        <v>27</v>
      </c>
      <c r="D687">
        <v>23</v>
      </c>
      <c r="E687">
        <v>27</v>
      </c>
      <c r="F687" s="16" t="s">
        <v>39</v>
      </c>
      <c r="G687" s="10">
        <v>43005</v>
      </c>
      <c r="H687" s="11">
        <v>0.97766203703703702</v>
      </c>
      <c r="I687" s="10">
        <v>43005</v>
      </c>
      <c r="J687">
        <v>1.8400000333786</v>
      </c>
      <c r="K687">
        <v>14.689999580383301</v>
      </c>
      <c r="L687" s="11">
        <v>0.74236111111111114</v>
      </c>
      <c r="M687" s="12">
        <f>MOD(Tableau1[[#This Row],[Temps]]-Tableau1[[#This Row],[Heure coucher]],1)</f>
        <v>0.23530092592592589</v>
      </c>
      <c r="N687" s="11">
        <v>0.24513888888888888</v>
      </c>
      <c r="O687" s="12">
        <f>1-Tableau1[[#This Row],[Temps]]+Tableau1[[#This Row],[Heure lever]]</f>
        <v>0.26747685185185188</v>
      </c>
      <c r="P68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87" s="11" t="b">
        <f>IFERROR(Tableau1[[#This Row],[temps avant lever]]&gt;=Tableau1[[#This Row],[temps critère lever en fonction de l''heure de coucher]],0)</f>
        <v>0</v>
      </c>
    </row>
    <row r="688" spans="1:17" x14ac:dyDescent="0.35">
      <c r="A688">
        <v>2017</v>
      </c>
      <c r="B688">
        <v>9</v>
      </c>
      <c r="C688">
        <v>27</v>
      </c>
      <c r="D688">
        <v>23</v>
      </c>
      <c r="E688">
        <v>28</v>
      </c>
      <c r="F688" s="16" t="s">
        <v>51</v>
      </c>
      <c r="G688" s="10">
        <v>43005</v>
      </c>
      <c r="H688" s="11">
        <v>0.97841435185185188</v>
      </c>
      <c r="I688" s="10">
        <v>43005</v>
      </c>
      <c r="J688">
        <v>1.8400000333786</v>
      </c>
      <c r="K688">
        <v>14.689999580383301</v>
      </c>
      <c r="L688" s="11">
        <v>0.74236111111111114</v>
      </c>
      <c r="M688" s="12">
        <f>MOD(Tableau1[[#This Row],[Temps]]-Tableau1[[#This Row],[Heure coucher]],1)</f>
        <v>0.23605324074074074</v>
      </c>
      <c r="N688" s="11">
        <v>0.24513888888888888</v>
      </c>
      <c r="O688" s="12">
        <f>1-Tableau1[[#This Row],[Temps]]+Tableau1[[#This Row],[Heure lever]]</f>
        <v>0.26672453703703702</v>
      </c>
      <c r="P68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88" s="11" t="b">
        <f>IFERROR(Tableau1[[#This Row],[temps avant lever]]&gt;=Tableau1[[#This Row],[temps critère lever en fonction de l''heure de coucher]],0)</f>
        <v>0</v>
      </c>
    </row>
    <row r="689" spans="1:17" x14ac:dyDescent="0.35">
      <c r="A689">
        <v>2017</v>
      </c>
      <c r="B689">
        <v>9</v>
      </c>
      <c r="C689">
        <v>27</v>
      </c>
      <c r="D689">
        <v>23</v>
      </c>
      <c r="E689">
        <v>29</v>
      </c>
      <c r="F689" s="16" t="s">
        <v>58</v>
      </c>
      <c r="G689" s="10">
        <v>43005</v>
      </c>
      <c r="H689" s="11">
        <v>0.97849537037037038</v>
      </c>
      <c r="I689" s="10">
        <v>43005</v>
      </c>
      <c r="J689">
        <v>1.8400000333786</v>
      </c>
      <c r="K689">
        <v>14.689999580383301</v>
      </c>
      <c r="L689" s="11">
        <v>0.74236111111111114</v>
      </c>
      <c r="M689" s="12">
        <f>MOD(Tableau1[[#This Row],[Temps]]-Tableau1[[#This Row],[Heure coucher]],1)</f>
        <v>0.23613425925925924</v>
      </c>
      <c r="N689" s="11">
        <v>0.24513888888888888</v>
      </c>
      <c r="O689" s="12">
        <f>1-Tableau1[[#This Row],[Temps]]+Tableau1[[#This Row],[Heure lever]]</f>
        <v>0.26664351851851853</v>
      </c>
      <c r="P68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89" s="11" t="b">
        <f>IFERROR(Tableau1[[#This Row],[temps avant lever]]&gt;=Tableau1[[#This Row],[temps critère lever en fonction de l''heure de coucher]],0)</f>
        <v>0</v>
      </c>
    </row>
    <row r="690" spans="1:17" x14ac:dyDescent="0.35">
      <c r="A690">
        <v>2017</v>
      </c>
      <c r="B690">
        <v>9</v>
      </c>
      <c r="C690">
        <v>27</v>
      </c>
      <c r="D690">
        <v>23</v>
      </c>
      <c r="E690">
        <v>36</v>
      </c>
      <c r="F690" s="16" t="s">
        <v>22</v>
      </c>
      <c r="G690" s="10">
        <v>43005</v>
      </c>
      <c r="H690" s="11">
        <v>0.9835532407407408</v>
      </c>
      <c r="I690" s="10">
        <v>43005</v>
      </c>
      <c r="J690">
        <v>2.03999996185303</v>
      </c>
      <c r="K690">
        <v>14.560000419616699</v>
      </c>
      <c r="L690" s="11">
        <v>0.74236111111111114</v>
      </c>
      <c r="M690" s="12">
        <f>MOD(Tableau1[[#This Row],[Temps]]-Tableau1[[#This Row],[Heure coucher]],1)</f>
        <v>0.24119212962962966</v>
      </c>
      <c r="N690" s="11">
        <v>0.24513888888888888</v>
      </c>
      <c r="O690" s="12">
        <f>1-Tableau1[[#This Row],[Temps]]+Tableau1[[#This Row],[Heure lever]]</f>
        <v>0.26158564814814811</v>
      </c>
      <c r="P69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90" s="11" t="b">
        <f>IFERROR(Tableau1[[#This Row],[temps avant lever]]&gt;=Tableau1[[#This Row],[temps critère lever en fonction de l''heure de coucher]],0)</f>
        <v>0</v>
      </c>
    </row>
    <row r="691" spans="1:17" x14ac:dyDescent="0.35">
      <c r="A691">
        <v>2017</v>
      </c>
      <c r="B691">
        <v>9</v>
      </c>
      <c r="C691">
        <v>27</v>
      </c>
      <c r="D691">
        <v>23</v>
      </c>
      <c r="E691">
        <v>44</v>
      </c>
      <c r="F691" s="16" t="s">
        <v>47</v>
      </c>
      <c r="G691" s="10">
        <v>43005</v>
      </c>
      <c r="H691" s="11">
        <v>0.9891550925925926</v>
      </c>
      <c r="I691" s="10">
        <v>43005</v>
      </c>
      <c r="J691">
        <v>2.03999996185303</v>
      </c>
      <c r="K691">
        <v>14.560000419616699</v>
      </c>
      <c r="L691" s="11">
        <v>0.74236111111111114</v>
      </c>
      <c r="M691" s="12">
        <f>MOD(Tableau1[[#This Row],[Temps]]-Tableau1[[#This Row],[Heure coucher]],1)</f>
        <v>0.24679398148148146</v>
      </c>
      <c r="N691" s="11">
        <v>0.24513888888888888</v>
      </c>
      <c r="O691" s="12">
        <f>1-Tableau1[[#This Row],[Temps]]+Tableau1[[#This Row],[Heure lever]]</f>
        <v>0.25598379629629631</v>
      </c>
      <c r="P69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91" s="11" t="b">
        <f>IFERROR(Tableau1[[#This Row],[temps avant lever]]&gt;=Tableau1[[#This Row],[temps critère lever en fonction de l''heure de coucher]],0)</f>
        <v>0</v>
      </c>
    </row>
    <row r="692" spans="1:17" x14ac:dyDescent="0.35">
      <c r="A692">
        <v>2017</v>
      </c>
      <c r="B692">
        <v>9</v>
      </c>
      <c r="C692">
        <v>27</v>
      </c>
      <c r="D692">
        <v>23</v>
      </c>
      <c r="E692">
        <v>56</v>
      </c>
      <c r="F692" s="16" t="s">
        <v>63</v>
      </c>
      <c r="G692" s="10">
        <v>43005</v>
      </c>
      <c r="H692" s="11">
        <v>0.99790509259259252</v>
      </c>
      <c r="I692" s="10">
        <v>43005</v>
      </c>
      <c r="J692">
        <v>2.8099999427795401</v>
      </c>
      <c r="K692">
        <v>13.939999580383301</v>
      </c>
      <c r="L692" s="11">
        <v>0.74236111111111114</v>
      </c>
      <c r="M692" s="12">
        <f>MOD(Tableau1[[#This Row],[Temps]]-Tableau1[[#This Row],[Heure coucher]],1)</f>
        <v>0.25554398148148139</v>
      </c>
      <c r="N692" s="11">
        <v>0.24513888888888888</v>
      </c>
      <c r="O692" s="12">
        <f>1-Tableau1[[#This Row],[Temps]]+Tableau1[[#This Row],[Heure lever]]</f>
        <v>0.24723379629629635</v>
      </c>
      <c r="P69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92" s="11" t="b">
        <f>IFERROR(Tableau1[[#This Row],[temps avant lever]]&gt;=Tableau1[[#This Row],[temps critère lever en fonction de l''heure de coucher]],0)</f>
        <v>0</v>
      </c>
    </row>
    <row r="693" spans="1:17" x14ac:dyDescent="0.35">
      <c r="A693">
        <v>2017</v>
      </c>
      <c r="B693">
        <v>9</v>
      </c>
      <c r="C693">
        <v>28</v>
      </c>
      <c r="D693">
        <v>0</v>
      </c>
      <c r="E693">
        <v>1</v>
      </c>
      <c r="F693" s="16" t="s">
        <v>34</v>
      </c>
      <c r="G693" s="10">
        <v>43006</v>
      </c>
      <c r="H693" s="11">
        <v>1.3425925925925925E-3</v>
      </c>
      <c r="I693" s="10">
        <v>43005</v>
      </c>
      <c r="J693">
        <v>2.8099999427795401</v>
      </c>
      <c r="K693">
        <v>13.939999580383301</v>
      </c>
      <c r="L693" s="11">
        <v>0.74236111111111114</v>
      </c>
      <c r="M693" s="12">
        <f>MOD(Tableau1[[#This Row],[Temps]]-Tableau1[[#This Row],[Heure coucher]],1)</f>
        <v>0.25898148148148148</v>
      </c>
      <c r="N693" s="11">
        <v>0.24513888888888888</v>
      </c>
      <c r="O693" s="12">
        <f>1-Tableau1[[#This Row],[Temps]]+Tableau1[[#This Row],[Heure lever]]</f>
        <v>1.2437962962962963</v>
      </c>
      <c r="P69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93" s="11" t="b">
        <f>IFERROR(Tableau1[[#This Row],[temps avant lever]]&gt;=Tableau1[[#This Row],[temps critère lever en fonction de l''heure de coucher]],0)</f>
        <v>1</v>
      </c>
    </row>
    <row r="694" spans="1:17" x14ac:dyDescent="0.35">
      <c r="A694">
        <v>2017</v>
      </c>
      <c r="B694">
        <v>9</v>
      </c>
      <c r="C694">
        <v>28</v>
      </c>
      <c r="D694">
        <v>0</v>
      </c>
      <c r="E694">
        <v>2</v>
      </c>
      <c r="F694" s="16" t="s">
        <v>60</v>
      </c>
      <c r="G694" s="10">
        <v>43006</v>
      </c>
      <c r="H694" s="11">
        <v>1.423611111111111E-3</v>
      </c>
      <c r="I694" s="10">
        <v>43005</v>
      </c>
      <c r="J694">
        <v>2.8099999427795401</v>
      </c>
      <c r="K694">
        <v>13.939999580383301</v>
      </c>
      <c r="L694" s="11">
        <v>0.74236111111111114</v>
      </c>
      <c r="M694" s="12">
        <f>MOD(Tableau1[[#This Row],[Temps]]-Tableau1[[#This Row],[Heure coucher]],1)</f>
        <v>0.25906249999999997</v>
      </c>
      <c r="N694" s="11">
        <v>0.24513888888888888</v>
      </c>
      <c r="O694" s="12">
        <f>1-Tableau1[[#This Row],[Temps]]+Tableau1[[#This Row],[Heure lever]]</f>
        <v>1.2437152777777778</v>
      </c>
      <c r="P69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94" s="11" t="b">
        <f>IFERROR(Tableau1[[#This Row],[temps avant lever]]&gt;=Tableau1[[#This Row],[temps critère lever en fonction de l''heure de coucher]],0)</f>
        <v>1</v>
      </c>
    </row>
    <row r="695" spans="1:17" x14ac:dyDescent="0.35">
      <c r="A695">
        <v>2017</v>
      </c>
      <c r="B695">
        <v>9</v>
      </c>
      <c r="C695">
        <v>28</v>
      </c>
      <c r="D695">
        <v>0</v>
      </c>
      <c r="E695">
        <v>12</v>
      </c>
      <c r="F695" s="16" t="s">
        <v>50</v>
      </c>
      <c r="G695" s="10">
        <v>43006</v>
      </c>
      <c r="H695" s="11">
        <v>8.8888888888888889E-3</v>
      </c>
      <c r="I695" s="10">
        <v>43005</v>
      </c>
      <c r="J695">
        <v>3.5799999237060498</v>
      </c>
      <c r="K695">
        <v>13.2600002288818</v>
      </c>
      <c r="L695" s="11">
        <v>0.74236111111111114</v>
      </c>
      <c r="M695" s="12">
        <f>MOD(Tableau1[[#This Row],[Temps]]-Tableau1[[#This Row],[Heure coucher]],1)</f>
        <v>0.2665277777777777</v>
      </c>
      <c r="N695" s="11">
        <v>0.24513888888888888</v>
      </c>
      <c r="O695" s="12">
        <f>1-Tableau1[[#This Row],[Temps]]+Tableau1[[#This Row],[Heure lever]]</f>
        <v>1.2362500000000001</v>
      </c>
      <c r="P69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95" s="11" t="b">
        <f>IFERROR(Tableau1[[#This Row],[temps avant lever]]&gt;=Tableau1[[#This Row],[temps critère lever en fonction de l''heure de coucher]],0)</f>
        <v>1</v>
      </c>
    </row>
    <row r="696" spans="1:17" x14ac:dyDescent="0.35">
      <c r="A696">
        <v>2017</v>
      </c>
      <c r="B696">
        <v>9</v>
      </c>
      <c r="C696">
        <v>28</v>
      </c>
      <c r="D696">
        <v>0</v>
      </c>
      <c r="E696">
        <v>25</v>
      </c>
      <c r="F696" s="16" t="s">
        <v>71</v>
      </c>
      <c r="G696" s="10">
        <v>43006</v>
      </c>
      <c r="H696" s="11">
        <v>1.7361111111111112E-2</v>
      </c>
      <c r="I696" s="10">
        <v>43005</v>
      </c>
      <c r="J696">
        <v>3.1500000953674299</v>
      </c>
      <c r="K696">
        <v>13.449999809265099</v>
      </c>
      <c r="L696" s="11">
        <v>0.74236111111111114</v>
      </c>
      <c r="M696" s="12">
        <f>MOD(Tableau1[[#This Row],[Temps]]-Tableau1[[#This Row],[Heure coucher]],1)</f>
        <v>0.27500000000000002</v>
      </c>
      <c r="N696" s="11">
        <v>0.24513888888888888</v>
      </c>
      <c r="O696" s="12">
        <f>1-Tableau1[[#This Row],[Temps]]+Tableau1[[#This Row],[Heure lever]]</f>
        <v>1.2277777777777776</v>
      </c>
      <c r="P69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96" s="11" t="b">
        <f>IFERROR(Tableau1[[#This Row],[temps avant lever]]&gt;=Tableau1[[#This Row],[temps critère lever en fonction de l''heure de coucher]],0)</f>
        <v>1</v>
      </c>
    </row>
    <row r="697" spans="1:17" x14ac:dyDescent="0.35">
      <c r="A697">
        <v>2017</v>
      </c>
      <c r="B697">
        <v>9</v>
      </c>
      <c r="C697">
        <v>28</v>
      </c>
      <c r="D697">
        <v>0</v>
      </c>
      <c r="E697">
        <v>30</v>
      </c>
      <c r="F697" s="16" t="s">
        <v>66</v>
      </c>
      <c r="G697" s="10">
        <v>43006</v>
      </c>
      <c r="H697" s="11">
        <v>2.1030092592592597E-2</v>
      </c>
      <c r="I697" s="10">
        <v>43005</v>
      </c>
      <c r="J697">
        <v>3.0199999809265101</v>
      </c>
      <c r="K697">
        <v>14.670000076293899</v>
      </c>
      <c r="L697" s="11">
        <v>0.74236111111111114</v>
      </c>
      <c r="M697" s="12">
        <f>MOD(Tableau1[[#This Row],[Temps]]-Tableau1[[#This Row],[Heure coucher]],1)</f>
        <v>0.27866898148148145</v>
      </c>
      <c r="N697" s="11">
        <v>0.24513888888888888</v>
      </c>
      <c r="O697" s="12">
        <f>1-Tableau1[[#This Row],[Temps]]+Tableau1[[#This Row],[Heure lever]]</f>
        <v>1.2241087962962962</v>
      </c>
      <c r="P69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97" s="11" t="b">
        <f>IFERROR(Tableau1[[#This Row],[temps avant lever]]&gt;=Tableau1[[#This Row],[temps critère lever en fonction de l''heure de coucher]],0)</f>
        <v>1</v>
      </c>
    </row>
    <row r="698" spans="1:17" x14ac:dyDescent="0.35">
      <c r="A698">
        <v>2017</v>
      </c>
      <c r="B698">
        <v>9</v>
      </c>
      <c r="C698">
        <v>28</v>
      </c>
      <c r="D698">
        <v>0</v>
      </c>
      <c r="E698">
        <v>32</v>
      </c>
      <c r="F698" s="16" t="s">
        <v>23</v>
      </c>
      <c r="G698" s="10">
        <v>43006</v>
      </c>
      <c r="H698" s="11">
        <v>2.2824074074074076E-2</v>
      </c>
      <c r="I698" s="10">
        <v>43005</v>
      </c>
      <c r="J698">
        <v>3.0199999809265101</v>
      </c>
      <c r="K698">
        <v>14.670000076293899</v>
      </c>
      <c r="L698" s="11">
        <v>0.74236111111111114</v>
      </c>
      <c r="M698" s="12">
        <f>MOD(Tableau1[[#This Row],[Temps]]-Tableau1[[#This Row],[Heure coucher]],1)</f>
        <v>0.28046296296296291</v>
      </c>
      <c r="N698" s="11">
        <v>0.24513888888888888</v>
      </c>
      <c r="O698" s="12">
        <f>1-Tableau1[[#This Row],[Temps]]+Tableau1[[#This Row],[Heure lever]]</f>
        <v>1.2223148148148149</v>
      </c>
      <c r="P69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98" s="11" t="b">
        <f>IFERROR(Tableau1[[#This Row],[temps avant lever]]&gt;=Tableau1[[#This Row],[temps critère lever en fonction de l''heure de coucher]],0)</f>
        <v>1</v>
      </c>
    </row>
    <row r="699" spans="1:17" x14ac:dyDescent="0.35">
      <c r="A699">
        <v>2017</v>
      </c>
      <c r="B699">
        <v>9</v>
      </c>
      <c r="C699">
        <v>28</v>
      </c>
      <c r="D699">
        <v>0</v>
      </c>
      <c r="E699">
        <v>34</v>
      </c>
      <c r="F699" s="16" t="s">
        <v>62</v>
      </c>
      <c r="G699" s="10">
        <v>43006</v>
      </c>
      <c r="H699" s="11">
        <v>2.4027777777777776E-2</v>
      </c>
      <c r="I699" s="10">
        <v>43005</v>
      </c>
      <c r="J699">
        <v>3.0199999809265101</v>
      </c>
      <c r="K699">
        <v>14.670000076293899</v>
      </c>
      <c r="L699" s="11">
        <v>0.74236111111111114</v>
      </c>
      <c r="M699" s="12">
        <f>MOD(Tableau1[[#This Row],[Temps]]-Tableau1[[#This Row],[Heure coucher]],1)</f>
        <v>0.28166666666666662</v>
      </c>
      <c r="N699" s="11">
        <v>0.24513888888888888</v>
      </c>
      <c r="O699" s="12">
        <f>1-Tableau1[[#This Row],[Temps]]+Tableau1[[#This Row],[Heure lever]]</f>
        <v>1.221111111111111</v>
      </c>
      <c r="P69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699" s="11" t="b">
        <f>IFERROR(Tableau1[[#This Row],[temps avant lever]]&gt;=Tableau1[[#This Row],[temps critère lever en fonction de l''heure de coucher]],0)</f>
        <v>1</v>
      </c>
    </row>
    <row r="700" spans="1:17" x14ac:dyDescent="0.35">
      <c r="A700">
        <v>2017</v>
      </c>
      <c r="B700">
        <v>9</v>
      </c>
      <c r="C700">
        <v>28</v>
      </c>
      <c r="D700">
        <v>0</v>
      </c>
      <c r="E700">
        <v>36</v>
      </c>
      <c r="F700" s="16" t="s">
        <v>21</v>
      </c>
      <c r="G700" s="10">
        <v>43006</v>
      </c>
      <c r="H700" s="11">
        <v>2.5231481481481483E-2</v>
      </c>
      <c r="I700" s="10">
        <v>43005</v>
      </c>
      <c r="J700">
        <v>2.8699998855590798</v>
      </c>
      <c r="K700">
        <v>14.4799995422363</v>
      </c>
      <c r="L700" s="11">
        <v>0.74236111111111114</v>
      </c>
      <c r="M700" s="12">
        <f>MOD(Tableau1[[#This Row],[Temps]]-Tableau1[[#This Row],[Heure coucher]],1)</f>
        <v>0.28287037037037033</v>
      </c>
      <c r="N700" s="11">
        <v>0.24513888888888888</v>
      </c>
      <c r="O700" s="12">
        <f>1-Tableau1[[#This Row],[Temps]]+Tableau1[[#This Row],[Heure lever]]</f>
        <v>1.2199074074074074</v>
      </c>
      <c r="P70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700" s="11" t="b">
        <f>IFERROR(Tableau1[[#This Row],[temps avant lever]]&gt;=Tableau1[[#This Row],[temps critère lever en fonction de l''heure de coucher]],0)</f>
        <v>1</v>
      </c>
    </row>
    <row r="701" spans="1:17" x14ac:dyDescent="0.35">
      <c r="A701">
        <v>2017</v>
      </c>
      <c r="B701">
        <v>9</v>
      </c>
      <c r="C701">
        <v>28</v>
      </c>
      <c r="D701">
        <v>1</v>
      </c>
      <c r="E701">
        <v>1</v>
      </c>
      <c r="F701" s="16" t="s">
        <v>59</v>
      </c>
      <c r="G701" s="10">
        <v>43006</v>
      </c>
      <c r="H701" s="11">
        <v>4.2476851851851849E-2</v>
      </c>
      <c r="I701" s="10">
        <v>43005</v>
      </c>
      <c r="J701">
        <v>2.5899999141693102</v>
      </c>
      <c r="K701">
        <v>14.8400001525879</v>
      </c>
      <c r="L701" s="11">
        <v>0.74236111111111114</v>
      </c>
      <c r="M701" s="12">
        <f>MOD(Tableau1[[#This Row],[Temps]]-Tableau1[[#This Row],[Heure coucher]],1)</f>
        <v>0.30011574074074066</v>
      </c>
      <c r="N701" s="11">
        <v>0.24513888888888888</v>
      </c>
      <c r="O701" s="12">
        <f>1-Tableau1[[#This Row],[Temps]]+Tableau1[[#This Row],[Heure lever]]</f>
        <v>1.2026620370370369</v>
      </c>
      <c r="P70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701" s="11" t="b">
        <f>IFERROR(Tableau1[[#This Row],[temps avant lever]]&gt;=Tableau1[[#This Row],[temps critère lever en fonction de l''heure de coucher]],0)</f>
        <v>1</v>
      </c>
    </row>
    <row r="702" spans="1:17" x14ac:dyDescent="0.35">
      <c r="A702">
        <v>2017</v>
      </c>
      <c r="B702">
        <v>9</v>
      </c>
      <c r="C702">
        <v>28</v>
      </c>
      <c r="D702">
        <v>1</v>
      </c>
      <c r="E702">
        <v>26</v>
      </c>
      <c r="F702" s="16" t="s">
        <v>71</v>
      </c>
      <c r="G702" s="10">
        <v>43006</v>
      </c>
      <c r="H702" s="11">
        <v>5.9722222222222225E-2</v>
      </c>
      <c r="I702" s="10">
        <v>43005</v>
      </c>
      <c r="J702">
        <v>3.0599999427795401</v>
      </c>
      <c r="K702">
        <v>14.8800001144409</v>
      </c>
      <c r="L702" s="11">
        <v>0.74236111111111114</v>
      </c>
      <c r="M702" s="12">
        <f>MOD(Tableau1[[#This Row],[Temps]]-Tableau1[[#This Row],[Heure coucher]],1)</f>
        <v>0.31736111111111109</v>
      </c>
      <c r="N702" s="11">
        <v>0.24513888888888888</v>
      </c>
      <c r="O702" s="12">
        <f>1-Tableau1[[#This Row],[Temps]]+Tableau1[[#This Row],[Heure lever]]</f>
        <v>1.1854166666666666</v>
      </c>
      <c r="P70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702" s="11" t="b">
        <f>IFERROR(Tableau1[[#This Row],[temps avant lever]]&gt;=Tableau1[[#This Row],[temps critère lever en fonction de l''heure de coucher]],0)</f>
        <v>1</v>
      </c>
    </row>
    <row r="703" spans="1:17" x14ac:dyDescent="0.35">
      <c r="A703">
        <v>2017</v>
      </c>
      <c r="B703">
        <v>9</v>
      </c>
      <c r="C703">
        <v>28</v>
      </c>
      <c r="D703">
        <v>1</v>
      </c>
      <c r="E703">
        <v>26</v>
      </c>
      <c r="F703" s="16" t="s">
        <v>44</v>
      </c>
      <c r="G703" s="10">
        <v>43006</v>
      </c>
      <c r="H703" s="11">
        <v>6.0243055555555557E-2</v>
      </c>
      <c r="I703" s="10">
        <v>43005</v>
      </c>
      <c r="J703">
        <v>3.0599999427795401</v>
      </c>
      <c r="K703">
        <v>14.8800001144409</v>
      </c>
      <c r="L703" s="11">
        <v>0.74236111111111114</v>
      </c>
      <c r="M703" s="12">
        <f>MOD(Tableau1[[#This Row],[Temps]]-Tableau1[[#This Row],[Heure coucher]],1)</f>
        <v>0.3178819444444444</v>
      </c>
      <c r="N703" s="11">
        <v>0.24513888888888888</v>
      </c>
      <c r="O703" s="12">
        <f>1-Tableau1[[#This Row],[Temps]]+Tableau1[[#This Row],[Heure lever]]</f>
        <v>1.1848958333333333</v>
      </c>
      <c r="P70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703" s="11" t="b">
        <f>IFERROR(Tableau1[[#This Row],[temps avant lever]]&gt;=Tableau1[[#This Row],[temps critère lever en fonction de l''heure de coucher]],0)</f>
        <v>1</v>
      </c>
    </row>
    <row r="704" spans="1:17" x14ac:dyDescent="0.35">
      <c r="A704">
        <v>2017</v>
      </c>
      <c r="B704">
        <v>9</v>
      </c>
      <c r="C704">
        <v>28</v>
      </c>
      <c r="D704">
        <v>1</v>
      </c>
      <c r="E704">
        <v>27</v>
      </c>
      <c r="F704" s="16" t="s">
        <v>73</v>
      </c>
      <c r="G704" s="10">
        <v>43006</v>
      </c>
      <c r="H704" s="11">
        <v>6.0787037037037035E-2</v>
      </c>
      <c r="I704" s="10">
        <v>43005</v>
      </c>
      <c r="J704">
        <v>3.0599999427795401</v>
      </c>
      <c r="K704">
        <v>14.8800001144409</v>
      </c>
      <c r="L704" s="11">
        <v>0.74236111111111114</v>
      </c>
      <c r="M704" s="12">
        <f>MOD(Tableau1[[#This Row],[Temps]]-Tableau1[[#This Row],[Heure coucher]],1)</f>
        <v>0.31842592592592589</v>
      </c>
      <c r="N704" s="11">
        <v>0.24513888888888888</v>
      </c>
      <c r="O704" s="12">
        <f>1-Tableau1[[#This Row],[Temps]]+Tableau1[[#This Row],[Heure lever]]</f>
        <v>1.1843518518518519</v>
      </c>
      <c r="P70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704" s="11" t="b">
        <f>IFERROR(Tableau1[[#This Row],[temps avant lever]]&gt;=Tableau1[[#This Row],[temps critère lever en fonction de l''heure de coucher]],0)</f>
        <v>1</v>
      </c>
    </row>
    <row r="705" spans="1:17" x14ac:dyDescent="0.35">
      <c r="A705">
        <v>2017</v>
      </c>
      <c r="B705">
        <v>9</v>
      </c>
      <c r="C705">
        <v>28</v>
      </c>
      <c r="D705">
        <v>1</v>
      </c>
      <c r="E705">
        <v>27</v>
      </c>
      <c r="F705" s="16" t="s">
        <v>30</v>
      </c>
      <c r="G705" s="10">
        <v>43006</v>
      </c>
      <c r="H705" s="11">
        <v>6.0879629629629638E-2</v>
      </c>
      <c r="I705" s="10">
        <v>43005</v>
      </c>
      <c r="J705">
        <v>3.0599999427795401</v>
      </c>
      <c r="K705">
        <v>14.8800001144409</v>
      </c>
      <c r="L705" s="11">
        <v>0.74236111111111114</v>
      </c>
      <c r="M705" s="12">
        <f>MOD(Tableau1[[#This Row],[Temps]]-Tableau1[[#This Row],[Heure coucher]],1)</f>
        <v>0.31851851851851853</v>
      </c>
      <c r="N705" s="11">
        <v>0.24513888888888888</v>
      </c>
      <c r="O705" s="12">
        <f>1-Tableau1[[#This Row],[Temps]]+Tableau1[[#This Row],[Heure lever]]</f>
        <v>1.1842592592592591</v>
      </c>
      <c r="P70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705" s="11" t="b">
        <f>IFERROR(Tableau1[[#This Row],[temps avant lever]]&gt;=Tableau1[[#This Row],[temps critère lever en fonction de l''heure de coucher]],0)</f>
        <v>1</v>
      </c>
    </row>
    <row r="706" spans="1:17" x14ac:dyDescent="0.35">
      <c r="A706">
        <v>2017</v>
      </c>
      <c r="B706">
        <v>9</v>
      </c>
      <c r="C706">
        <v>28</v>
      </c>
      <c r="D706">
        <v>1</v>
      </c>
      <c r="E706">
        <v>53</v>
      </c>
      <c r="F706" s="16" t="s">
        <v>46</v>
      </c>
      <c r="G706" s="10">
        <v>43006</v>
      </c>
      <c r="H706" s="11">
        <v>7.886574074074075E-2</v>
      </c>
      <c r="I706" s="10">
        <v>43005</v>
      </c>
      <c r="J706">
        <v>3.25</v>
      </c>
      <c r="K706">
        <v>14.0100002288818</v>
      </c>
      <c r="L706" s="11">
        <v>0.74236111111111114</v>
      </c>
      <c r="M706" s="12">
        <f>MOD(Tableau1[[#This Row],[Temps]]-Tableau1[[#This Row],[Heure coucher]],1)</f>
        <v>0.33650462962962957</v>
      </c>
      <c r="N706" s="11">
        <v>0.24513888888888888</v>
      </c>
      <c r="O706" s="12">
        <f>1-Tableau1[[#This Row],[Temps]]+Tableau1[[#This Row],[Heure lever]]</f>
        <v>1.1662731481481481</v>
      </c>
      <c r="P70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0.39861111111111108</v>
      </c>
      <c r="Q706" s="11" t="b">
        <f>IFERROR(Tableau1[[#This Row],[temps avant lever]]&gt;=Tableau1[[#This Row],[temps critère lever en fonction de l''heure de coucher]],0)</f>
        <v>1</v>
      </c>
    </row>
    <row r="707" spans="1:17" x14ac:dyDescent="0.35">
      <c r="A707">
        <v>2017</v>
      </c>
      <c r="B707">
        <v>9</v>
      </c>
      <c r="C707">
        <v>28</v>
      </c>
      <c r="D707">
        <v>18</v>
      </c>
      <c r="E707">
        <v>11</v>
      </c>
      <c r="F707" s="16" t="s">
        <v>41</v>
      </c>
      <c r="G707" s="10">
        <v>43006</v>
      </c>
      <c r="H707" s="11">
        <v>0.75791666666666668</v>
      </c>
      <c r="I707" s="10">
        <v>43006</v>
      </c>
      <c r="J707">
        <v>3.9000000953674299</v>
      </c>
      <c r="K707">
        <v>21.5100002288818</v>
      </c>
      <c r="L707" s="11">
        <v>0.74097222222222225</v>
      </c>
      <c r="M707" s="12">
        <f>MOD(Tableau1[[#This Row],[Temps]]-Tableau1[[#This Row],[Heure coucher]],1)</f>
        <v>1.6944444444444429E-2</v>
      </c>
      <c r="N707" s="11">
        <v>0.24583333333333335</v>
      </c>
      <c r="O707" s="12">
        <f>1-Tableau1[[#This Row],[Temps]]+Tableau1[[#This Row],[Heure lever]]</f>
        <v>0.48791666666666667</v>
      </c>
      <c r="P70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0.40069444444444441</v>
      </c>
      <c r="Q707" s="11" t="b">
        <f>IFERROR(Tableau1[[#This Row],[temps avant lever]]&gt;=Tableau1[[#This Row],[temps critère lever en fonction de l''heure de coucher]],0)</f>
        <v>1</v>
      </c>
    </row>
    <row r="708" spans="1:17" x14ac:dyDescent="0.35">
      <c r="A708">
        <v>2017</v>
      </c>
      <c r="B708">
        <v>9</v>
      </c>
      <c r="C708">
        <v>28</v>
      </c>
      <c r="D708">
        <v>18</v>
      </c>
      <c r="E708">
        <v>52</v>
      </c>
      <c r="F708" s="16" t="s">
        <v>49</v>
      </c>
      <c r="G708" s="10">
        <v>43006</v>
      </c>
      <c r="H708" s="11">
        <v>0.78629629629629638</v>
      </c>
      <c r="I708" s="10">
        <v>43006</v>
      </c>
      <c r="J708">
        <v>4.1300001144409197</v>
      </c>
      <c r="K708">
        <v>21.059999465942401</v>
      </c>
      <c r="L708" s="11">
        <v>0.74097222222222225</v>
      </c>
      <c r="M708" s="12">
        <f>MOD(Tableau1[[#This Row],[Temps]]-Tableau1[[#This Row],[Heure coucher]],1)</f>
        <v>4.5324074074074128E-2</v>
      </c>
      <c r="N708" s="11">
        <v>0.24583333333333335</v>
      </c>
      <c r="O708" s="12">
        <f>1-Tableau1[[#This Row],[Temps]]+Tableau1[[#This Row],[Heure lever]]</f>
        <v>0.45953703703703697</v>
      </c>
      <c r="P70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0.40069444444444441</v>
      </c>
      <c r="Q708" s="11" t="b">
        <f>IFERROR(Tableau1[[#This Row],[temps avant lever]]&gt;=Tableau1[[#This Row],[temps critère lever en fonction de l''heure de coucher]],0)</f>
        <v>1</v>
      </c>
    </row>
    <row r="709" spans="1:17" x14ac:dyDescent="0.35">
      <c r="A709">
        <v>2017</v>
      </c>
      <c r="B709">
        <v>9</v>
      </c>
      <c r="C709">
        <v>28</v>
      </c>
      <c r="D709">
        <v>18</v>
      </c>
      <c r="E709">
        <v>58</v>
      </c>
      <c r="F709" s="16" t="s">
        <v>63</v>
      </c>
      <c r="G709" s="10">
        <v>43006</v>
      </c>
      <c r="H709" s="11">
        <v>0.79096064814814815</v>
      </c>
      <c r="I709" s="10">
        <v>43006</v>
      </c>
      <c r="J709">
        <v>3.9100000858306898</v>
      </c>
      <c r="K709">
        <v>20.790000915527301</v>
      </c>
      <c r="L709" s="11">
        <v>0.74097222222222225</v>
      </c>
      <c r="M709" s="12">
        <f>MOD(Tableau1[[#This Row],[Temps]]-Tableau1[[#This Row],[Heure coucher]],1)</f>
        <v>4.9988425925925895E-2</v>
      </c>
      <c r="N709" s="11">
        <v>0.24583333333333335</v>
      </c>
      <c r="O709" s="12">
        <f>1-Tableau1[[#This Row],[Temps]]+Tableau1[[#This Row],[Heure lever]]</f>
        <v>0.4548726851851852</v>
      </c>
      <c r="P70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0.40069444444444441</v>
      </c>
      <c r="Q709" s="11" t="b">
        <f>IFERROR(Tableau1[[#This Row],[temps avant lever]]&gt;=Tableau1[[#This Row],[temps critère lever en fonction de l''heure de coucher]],0)</f>
        <v>1</v>
      </c>
    </row>
    <row r="710" spans="1:17" x14ac:dyDescent="0.35">
      <c r="A710">
        <v>2017</v>
      </c>
      <c r="B710">
        <v>9</v>
      </c>
      <c r="C710">
        <v>28</v>
      </c>
      <c r="D710">
        <v>19</v>
      </c>
      <c r="E710">
        <v>6</v>
      </c>
      <c r="F710" s="16" t="s">
        <v>36</v>
      </c>
      <c r="G710" s="10">
        <v>43006</v>
      </c>
      <c r="H710" s="11">
        <v>0.79592592592592604</v>
      </c>
      <c r="I710" s="10">
        <v>43006</v>
      </c>
      <c r="J710">
        <v>3.5899999141693102</v>
      </c>
      <c r="K710">
        <v>20.659999847412099</v>
      </c>
      <c r="L710" s="11">
        <v>0.74097222222222225</v>
      </c>
      <c r="M710" s="12">
        <f>MOD(Tableau1[[#This Row],[Temps]]-Tableau1[[#This Row],[Heure coucher]],1)</f>
        <v>5.4953703703703782E-2</v>
      </c>
      <c r="N710" s="11">
        <v>0.24583333333333335</v>
      </c>
      <c r="O710" s="12">
        <f>1-Tableau1[[#This Row],[Temps]]+Tableau1[[#This Row],[Heure lever]]</f>
        <v>0.44990740740740731</v>
      </c>
      <c r="P71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0.40069444444444441</v>
      </c>
      <c r="Q710" s="11" t="b">
        <f>IFERROR(Tableau1[[#This Row],[temps avant lever]]&gt;=Tableau1[[#This Row],[temps critère lever en fonction de l''heure de coucher]],0)</f>
        <v>1</v>
      </c>
    </row>
    <row r="711" spans="1:17" x14ac:dyDescent="0.35">
      <c r="A711">
        <v>2017</v>
      </c>
      <c r="B711">
        <v>9</v>
      </c>
      <c r="C711">
        <v>28</v>
      </c>
      <c r="D711">
        <v>19</v>
      </c>
      <c r="E711">
        <v>11</v>
      </c>
      <c r="F711" s="16" t="s">
        <v>39</v>
      </c>
      <c r="G711" s="10">
        <v>43006</v>
      </c>
      <c r="H711" s="11">
        <v>0.79988425925925932</v>
      </c>
      <c r="I711" s="10">
        <v>43006</v>
      </c>
      <c r="J711">
        <v>3.5899999141693102</v>
      </c>
      <c r="K711">
        <v>20.659999847412099</v>
      </c>
      <c r="L711" s="11">
        <v>0.74097222222222225</v>
      </c>
      <c r="M711" s="12">
        <f>MOD(Tableau1[[#This Row],[Temps]]-Tableau1[[#This Row],[Heure coucher]],1)</f>
        <v>5.8912037037037068E-2</v>
      </c>
      <c r="N711" s="11">
        <v>0.24583333333333335</v>
      </c>
      <c r="O711" s="12">
        <f>1-Tableau1[[#This Row],[Temps]]+Tableau1[[#This Row],[Heure lever]]</f>
        <v>0.44594907407407403</v>
      </c>
      <c r="P71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0.40069444444444441</v>
      </c>
      <c r="Q711" s="11" t="b">
        <f>IFERROR(Tableau1[[#This Row],[temps avant lever]]&gt;=Tableau1[[#This Row],[temps critère lever en fonction de l''heure de coucher]],0)</f>
        <v>1</v>
      </c>
    </row>
    <row r="712" spans="1:17" x14ac:dyDescent="0.35">
      <c r="A712">
        <v>2017</v>
      </c>
      <c r="B712">
        <v>9</v>
      </c>
      <c r="C712">
        <v>28</v>
      </c>
      <c r="D712">
        <v>19</v>
      </c>
      <c r="E712">
        <v>15</v>
      </c>
      <c r="F712" s="16" t="s">
        <v>32</v>
      </c>
      <c r="G712" s="10">
        <v>43006</v>
      </c>
      <c r="H712" s="11">
        <v>0.80221064814814813</v>
      </c>
      <c r="I712" s="10">
        <v>43006</v>
      </c>
      <c r="J712">
        <v>3.4700000286102299</v>
      </c>
      <c r="K712">
        <v>20.600000381469702</v>
      </c>
      <c r="L712" s="11">
        <v>0.74097222222222225</v>
      </c>
      <c r="M712" s="12">
        <f>MOD(Tableau1[[#This Row],[Temps]]-Tableau1[[#This Row],[Heure coucher]],1)</f>
        <v>6.1238425925925877E-2</v>
      </c>
      <c r="N712" s="11">
        <v>0.24583333333333335</v>
      </c>
      <c r="O712" s="12">
        <f>1-Tableau1[[#This Row],[Temps]]+Tableau1[[#This Row],[Heure lever]]</f>
        <v>0.44362268518518522</v>
      </c>
      <c r="P71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0.40069444444444441</v>
      </c>
      <c r="Q712" s="11" t="b">
        <f>IFERROR(Tableau1[[#This Row],[temps avant lever]]&gt;=Tableau1[[#This Row],[temps critère lever en fonction de l''heure de coucher]],0)</f>
        <v>1</v>
      </c>
    </row>
    <row r="713" spans="1:17" x14ac:dyDescent="0.35">
      <c r="A713">
        <v>2017</v>
      </c>
      <c r="B713">
        <v>9</v>
      </c>
      <c r="C713">
        <v>28</v>
      </c>
      <c r="D713">
        <v>19</v>
      </c>
      <c r="E713">
        <v>16</v>
      </c>
      <c r="F713" s="16" t="s">
        <v>67</v>
      </c>
      <c r="G713" s="10">
        <v>43006</v>
      </c>
      <c r="H713" s="11">
        <v>0.80336805555555557</v>
      </c>
      <c r="I713" s="10">
        <v>43006</v>
      </c>
      <c r="J713">
        <v>3.4700000286102299</v>
      </c>
      <c r="K713">
        <v>20.600000381469702</v>
      </c>
      <c r="L713" s="11">
        <v>0.74097222222222225</v>
      </c>
      <c r="M713" s="12">
        <f>MOD(Tableau1[[#This Row],[Temps]]-Tableau1[[#This Row],[Heure coucher]],1)</f>
        <v>6.2395833333333317E-2</v>
      </c>
      <c r="N713" s="11">
        <v>0.24583333333333335</v>
      </c>
      <c r="O713" s="12">
        <f>1-Tableau1[[#This Row],[Temps]]+Tableau1[[#This Row],[Heure lever]]</f>
        <v>0.44246527777777778</v>
      </c>
      <c r="P71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0.40069444444444441</v>
      </c>
      <c r="Q713" s="11" t="b">
        <f>IFERROR(Tableau1[[#This Row],[temps avant lever]]&gt;=Tableau1[[#This Row],[temps critère lever en fonction de l''heure de coucher]],0)</f>
        <v>1</v>
      </c>
    </row>
    <row r="714" spans="1:17" x14ac:dyDescent="0.35">
      <c r="A714">
        <v>2017</v>
      </c>
      <c r="B714">
        <v>9</v>
      </c>
      <c r="C714">
        <v>28</v>
      </c>
      <c r="D714">
        <v>19</v>
      </c>
      <c r="E714">
        <v>44</v>
      </c>
      <c r="F714" s="16" t="s">
        <v>22</v>
      </c>
      <c r="G714" s="10">
        <v>43006</v>
      </c>
      <c r="H714" s="11">
        <v>0.8224421296296297</v>
      </c>
      <c r="I714" s="10">
        <v>43006</v>
      </c>
      <c r="J714">
        <v>4.0199999809265101</v>
      </c>
      <c r="K714">
        <v>19.840000152587901</v>
      </c>
      <c r="L714" s="11">
        <v>0.74097222222222225</v>
      </c>
      <c r="M714" s="12">
        <f>MOD(Tableau1[[#This Row],[Temps]]-Tableau1[[#This Row],[Heure coucher]],1)</f>
        <v>8.1469907407407449E-2</v>
      </c>
      <c r="N714" s="11">
        <v>0.24583333333333335</v>
      </c>
      <c r="O714" s="12">
        <f>1-Tableau1[[#This Row],[Temps]]+Tableau1[[#This Row],[Heure lever]]</f>
        <v>0.42339120370370364</v>
      </c>
      <c r="P71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0.40069444444444441</v>
      </c>
      <c r="Q714" s="11" t="b">
        <f>IFERROR(Tableau1[[#This Row],[temps avant lever]]&gt;=Tableau1[[#This Row],[temps critère lever en fonction de l''heure de coucher]],0)</f>
        <v>1</v>
      </c>
    </row>
    <row r="715" spans="1:17" x14ac:dyDescent="0.35">
      <c r="A715">
        <v>2017</v>
      </c>
      <c r="B715">
        <v>9</v>
      </c>
      <c r="C715">
        <v>28</v>
      </c>
      <c r="D715">
        <v>19</v>
      </c>
      <c r="E715">
        <v>52</v>
      </c>
      <c r="F715" s="16" t="s">
        <v>52</v>
      </c>
      <c r="G715" s="10">
        <v>43006</v>
      </c>
      <c r="H715" s="11">
        <v>0.82798611111111109</v>
      </c>
      <c r="I715" s="10">
        <v>43006</v>
      </c>
      <c r="J715">
        <v>4.0700001716613796</v>
      </c>
      <c r="K715">
        <v>20.049999237060501</v>
      </c>
      <c r="L715" s="11">
        <v>0.74097222222222225</v>
      </c>
      <c r="M715" s="12">
        <f>MOD(Tableau1[[#This Row],[Temps]]-Tableau1[[#This Row],[Heure coucher]],1)</f>
        <v>8.7013888888888835E-2</v>
      </c>
      <c r="N715" s="11">
        <v>0.24583333333333335</v>
      </c>
      <c r="O715" s="12">
        <f>1-Tableau1[[#This Row],[Temps]]+Tableau1[[#This Row],[Heure lever]]</f>
        <v>0.41784722222222226</v>
      </c>
      <c r="P71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0.40069444444444441</v>
      </c>
      <c r="Q715" s="11" t="b">
        <f>IFERROR(Tableau1[[#This Row],[temps avant lever]]&gt;=Tableau1[[#This Row],[temps critère lever en fonction de l''heure de coucher]],0)</f>
        <v>1</v>
      </c>
    </row>
    <row r="716" spans="1:17" x14ac:dyDescent="0.35">
      <c r="A716">
        <v>2017</v>
      </c>
      <c r="B716">
        <v>9</v>
      </c>
      <c r="C716">
        <v>28</v>
      </c>
      <c r="D716">
        <v>20</v>
      </c>
      <c r="E716">
        <v>7</v>
      </c>
      <c r="F716" s="16" t="s">
        <v>26</v>
      </c>
      <c r="G716" s="10">
        <v>43006</v>
      </c>
      <c r="H716" s="11">
        <v>0.83857638888888886</v>
      </c>
      <c r="I716" s="10">
        <v>43006</v>
      </c>
      <c r="J716">
        <v>4.9899997711181596</v>
      </c>
      <c r="K716">
        <v>19.600000381469702</v>
      </c>
      <c r="L716" s="11">
        <v>0.74097222222222225</v>
      </c>
      <c r="M716" s="12">
        <f>MOD(Tableau1[[#This Row],[Temps]]-Tableau1[[#This Row],[Heure coucher]],1)</f>
        <v>9.7604166666666603E-2</v>
      </c>
      <c r="N716" s="11">
        <v>0.24583333333333335</v>
      </c>
      <c r="O716" s="12">
        <f>1-Tableau1[[#This Row],[Temps]]+Tableau1[[#This Row],[Heure lever]]</f>
        <v>0.40725694444444449</v>
      </c>
      <c r="P71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0.40069444444444441</v>
      </c>
      <c r="Q716" s="11" t="b">
        <f>IFERROR(Tableau1[[#This Row],[temps avant lever]]&gt;=Tableau1[[#This Row],[temps critère lever en fonction de l''heure de coucher]],0)</f>
        <v>1</v>
      </c>
    </row>
    <row r="717" spans="1:17" x14ac:dyDescent="0.35">
      <c r="A717">
        <v>2017</v>
      </c>
      <c r="B717">
        <v>9</v>
      </c>
      <c r="C717">
        <v>28</v>
      </c>
      <c r="D717">
        <v>20</v>
      </c>
      <c r="E717">
        <v>43</v>
      </c>
      <c r="F717" s="16" t="s">
        <v>62</v>
      </c>
      <c r="G717" s="10">
        <v>43006</v>
      </c>
      <c r="H717" s="11">
        <v>0.86361111111111111</v>
      </c>
      <c r="I717" s="10">
        <v>43006</v>
      </c>
      <c r="J717">
        <v>5.7699999809265101</v>
      </c>
      <c r="K717">
        <v>18.9899997711182</v>
      </c>
      <c r="L717" s="11">
        <v>0.74097222222222225</v>
      </c>
      <c r="M717" s="12">
        <f>MOD(Tableau1[[#This Row],[Temps]]-Tableau1[[#This Row],[Heure coucher]],1)</f>
        <v>0.12263888888888885</v>
      </c>
      <c r="N717" s="11">
        <v>0.24583333333333335</v>
      </c>
      <c r="O717" s="12">
        <f>1-Tableau1[[#This Row],[Temps]]+Tableau1[[#This Row],[Heure lever]]</f>
        <v>0.38222222222222224</v>
      </c>
      <c r="P71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0.40069444444444441</v>
      </c>
      <c r="Q717" s="11" t="b">
        <f>IFERROR(Tableau1[[#This Row],[temps avant lever]]&gt;=Tableau1[[#This Row],[temps critère lever en fonction de l''heure de coucher]],0)</f>
        <v>0</v>
      </c>
    </row>
    <row r="718" spans="1:17" x14ac:dyDescent="0.35">
      <c r="A718">
        <v>2017</v>
      </c>
      <c r="B718">
        <v>9</v>
      </c>
      <c r="C718">
        <v>28</v>
      </c>
      <c r="D718">
        <v>21</v>
      </c>
      <c r="E718">
        <v>31</v>
      </c>
      <c r="F718" s="16" t="s">
        <v>24</v>
      </c>
      <c r="G718" s="10">
        <v>43006</v>
      </c>
      <c r="H718" s="11">
        <v>0.89706018518518515</v>
      </c>
      <c r="I718" s="10">
        <v>43006</v>
      </c>
      <c r="J718">
        <v>6.3400001525878897</v>
      </c>
      <c r="K718">
        <v>18.559999465942401</v>
      </c>
      <c r="L718" s="11">
        <v>0.74097222222222225</v>
      </c>
      <c r="M718" s="12">
        <f>MOD(Tableau1[[#This Row],[Temps]]-Tableau1[[#This Row],[Heure coucher]],1)</f>
        <v>0.1560879629629629</v>
      </c>
      <c r="N718" s="11">
        <v>0.24583333333333335</v>
      </c>
      <c r="O718" s="12">
        <f>1-Tableau1[[#This Row],[Temps]]+Tableau1[[#This Row],[Heure lever]]</f>
        <v>0.34877314814814819</v>
      </c>
      <c r="P71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0.40069444444444441</v>
      </c>
      <c r="Q718" s="11" t="b">
        <f>IFERROR(Tableau1[[#This Row],[temps avant lever]]&gt;=Tableau1[[#This Row],[temps critère lever en fonction de l''heure de coucher]],0)</f>
        <v>0</v>
      </c>
    </row>
    <row r="719" spans="1:17" x14ac:dyDescent="0.35">
      <c r="A719">
        <v>2017</v>
      </c>
      <c r="B719">
        <v>9</v>
      </c>
      <c r="C719">
        <v>28</v>
      </c>
      <c r="D719">
        <v>22</v>
      </c>
      <c r="E719">
        <v>34</v>
      </c>
      <c r="F719" s="16" t="s">
        <v>44</v>
      </c>
      <c r="G719" s="10">
        <v>43006</v>
      </c>
      <c r="H719" s="11">
        <v>0.94079861111111107</v>
      </c>
      <c r="I719" s="10">
        <v>43006</v>
      </c>
      <c r="J719">
        <v>5.9899997711181596</v>
      </c>
      <c r="K719">
        <v>18.5</v>
      </c>
      <c r="L719" s="11">
        <v>0.74097222222222225</v>
      </c>
      <c r="M719" s="12">
        <f>MOD(Tableau1[[#This Row],[Temps]]-Tableau1[[#This Row],[Heure coucher]],1)</f>
        <v>0.19982638888888882</v>
      </c>
      <c r="N719" s="11">
        <v>0.24583333333333335</v>
      </c>
      <c r="O719" s="12">
        <f>1-Tableau1[[#This Row],[Temps]]+Tableau1[[#This Row],[Heure lever]]</f>
        <v>0.30503472222222228</v>
      </c>
      <c r="P71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0.40069444444444441</v>
      </c>
      <c r="Q719" s="11" t="b">
        <f>IFERROR(Tableau1[[#This Row],[temps avant lever]]&gt;=Tableau1[[#This Row],[temps critère lever en fonction de l''heure de coucher]],0)</f>
        <v>0</v>
      </c>
    </row>
    <row r="720" spans="1:17" x14ac:dyDescent="0.35">
      <c r="A720">
        <v>2017</v>
      </c>
      <c r="B720">
        <v>9</v>
      </c>
      <c r="C720">
        <v>29</v>
      </c>
      <c r="D720">
        <v>4</v>
      </c>
      <c r="E720">
        <v>20</v>
      </c>
      <c r="F720" s="16" t="s">
        <v>37</v>
      </c>
      <c r="G720" s="10">
        <v>43007</v>
      </c>
      <c r="H720" s="11">
        <v>0.18056712962962962</v>
      </c>
      <c r="I720" s="10">
        <v>43006</v>
      </c>
      <c r="J720">
        <v>7.5700001716613796</v>
      </c>
      <c r="K720">
        <v>16.399999618530298</v>
      </c>
      <c r="L720" s="11">
        <v>0.74097222222222225</v>
      </c>
      <c r="M720" s="12">
        <f>MOD(Tableau1[[#This Row],[Temps]]-Tableau1[[#This Row],[Heure coucher]],1)</f>
        <v>0.43959490740740736</v>
      </c>
      <c r="N720" s="11">
        <v>0.24583333333333335</v>
      </c>
      <c r="O720" s="12">
        <f>1-Tableau1[[#This Row],[Temps]]+Tableau1[[#This Row],[Heure lever]]</f>
        <v>1.0652662037037037</v>
      </c>
      <c r="P72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0.40069444444444441</v>
      </c>
      <c r="Q720" s="11" t="b">
        <f>IFERROR(Tableau1[[#This Row],[temps avant lever]]&gt;=Tableau1[[#This Row],[temps critère lever en fonction de l''heure de coucher]],0)</f>
        <v>1</v>
      </c>
    </row>
    <row r="721" spans="1:17" x14ac:dyDescent="0.35">
      <c r="A721">
        <v>2017</v>
      </c>
      <c r="B721">
        <v>9</v>
      </c>
      <c r="C721">
        <v>29</v>
      </c>
      <c r="D721">
        <v>4</v>
      </c>
      <c r="E721">
        <v>46</v>
      </c>
      <c r="F721" s="16" t="s">
        <v>24</v>
      </c>
      <c r="G721" s="10">
        <v>43007</v>
      </c>
      <c r="H721" s="11">
        <v>0.19914351851851853</v>
      </c>
      <c r="I721" s="10">
        <v>43006</v>
      </c>
      <c r="J721">
        <v>5.6500000953674299</v>
      </c>
      <c r="K721">
        <v>16.540000915527301</v>
      </c>
      <c r="L721" s="11">
        <v>0.74097222222222225</v>
      </c>
      <c r="M721" s="12">
        <f>MOD(Tableau1[[#This Row],[Temps]]-Tableau1[[#This Row],[Heure coucher]],1)</f>
        <v>0.45817129629629627</v>
      </c>
      <c r="N721" s="11">
        <v>0.24583333333333335</v>
      </c>
      <c r="O721" s="12">
        <f>1-Tableau1[[#This Row],[Temps]]+Tableau1[[#This Row],[Heure lever]]</f>
        <v>1.0466898148148149</v>
      </c>
      <c r="P72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0.40069444444444441</v>
      </c>
      <c r="Q721" s="11" t="b">
        <f>IFERROR(Tableau1[[#This Row],[temps avant lever]]&gt;=Tableau1[[#This Row],[temps critère lever en fonction de l''heure de coucher]],0)</f>
        <v>1</v>
      </c>
    </row>
    <row r="722" spans="1:17" x14ac:dyDescent="0.35">
      <c r="A722">
        <v>2017</v>
      </c>
      <c r="B722">
        <v>9</v>
      </c>
      <c r="C722">
        <v>29</v>
      </c>
      <c r="D722">
        <v>4</v>
      </c>
      <c r="E722">
        <v>46</v>
      </c>
      <c r="F722" s="16" t="s">
        <v>24</v>
      </c>
      <c r="G722" s="10">
        <v>43007</v>
      </c>
      <c r="H722" s="11">
        <v>0.19914351851851853</v>
      </c>
      <c r="I722" s="10">
        <v>43006</v>
      </c>
      <c r="J722">
        <v>5.6500000953674299</v>
      </c>
      <c r="K722">
        <v>16.540000915527301</v>
      </c>
      <c r="L722" s="11">
        <v>0.74097222222222225</v>
      </c>
      <c r="M722" s="12">
        <f>MOD(Tableau1[[#This Row],[Temps]]-Tableau1[[#This Row],[Heure coucher]],1)</f>
        <v>0.45817129629629627</v>
      </c>
      <c r="N722" s="11">
        <v>0.24583333333333335</v>
      </c>
      <c r="O722" s="12">
        <f>1-Tableau1[[#This Row],[Temps]]+Tableau1[[#This Row],[Heure lever]]</f>
        <v>1.0466898148148149</v>
      </c>
      <c r="P72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0.40069444444444441</v>
      </c>
      <c r="Q722" s="11" t="b">
        <f>IFERROR(Tableau1[[#This Row],[temps avant lever]]&gt;=Tableau1[[#This Row],[temps critère lever en fonction de l''heure de coucher]],0)</f>
        <v>1</v>
      </c>
    </row>
    <row r="723" spans="1:17" x14ac:dyDescent="0.35">
      <c r="A723">
        <v>2017</v>
      </c>
      <c r="B723">
        <v>9</v>
      </c>
      <c r="C723">
        <v>29</v>
      </c>
      <c r="D723">
        <v>21</v>
      </c>
      <c r="E723">
        <v>12</v>
      </c>
      <c r="F723" s="16" t="s">
        <v>51</v>
      </c>
      <c r="G723" s="10">
        <v>43007</v>
      </c>
      <c r="H723" s="11">
        <v>0.88396990740740744</v>
      </c>
      <c r="I723" s="10">
        <v>43007</v>
      </c>
      <c r="J723">
        <v>5.6599998474121103</v>
      </c>
      <c r="K723">
        <v>17.4899997711182</v>
      </c>
      <c r="L723" s="11">
        <v>0.73958333333333337</v>
      </c>
      <c r="M723" s="12">
        <f>MOD(Tableau1[[#This Row],[Temps]]-Tableau1[[#This Row],[Heure coucher]],1)</f>
        <v>0.14438657407407407</v>
      </c>
      <c r="N723" s="11">
        <v>0.24722222222222223</v>
      </c>
      <c r="O723" s="12">
        <f>1-Tableau1[[#This Row],[Temps]]+Tableau1[[#This Row],[Heure lever]]</f>
        <v>0.36325231481481479</v>
      </c>
      <c r="P72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0.40347222222222218</v>
      </c>
      <c r="Q723" s="11" t="b">
        <f>IFERROR(Tableau1[[#This Row],[temps avant lever]]&gt;=Tableau1[[#This Row],[temps critère lever en fonction de l''heure de coucher]],0)</f>
        <v>0</v>
      </c>
    </row>
    <row r="724" spans="1:17" x14ac:dyDescent="0.35">
      <c r="A724">
        <v>2017</v>
      </c>
      <c r="B724">
        <v>9</v>
      </c>
      <c r="C724">
        <v>29</v>
      </c>
      <c r="D724">
        <v>21</v>
      </c>
      <c r="E724">
        <v>20</v>
      </c>
      <c r="F724" s="16" t="s">
        <v>50</v>
      </c>
      <c r="G724" s="10">
        <v>43007</v>
      </c>
      <c r="H724" s="11">
        <v>0.88944444444444448</v>
      </c>
      <c r="I724" s="10">
        <v>43007</v>
      </c>
      <c r="J724">
        <v>5.1900000572204599</v>
      </c>
      <c r="K724">
        <v>17.420000076293899</v>
      </c>
      <c r="L724" s="11">
        <v>0.73958333333333337</v>
      </c>
      <c r="M724" s="12">
        <f>MOD(Tableau1[[#This Row],[Temps]]-Tableau1[[#This Row],[Heure coucher]],1)</f>
        <v>0.14986111111111111</v>
      </c>
      <c r="N724" s="11">
        <v>0.24722222222222223</v>
      </c>
      <c r="O724" s="12">
        <f>1-Tableau1[[#This Row],[Temps]]+Tableau1[[#This Row],[Heure lever]]</f>
        <v>0.35777777777777775</v>
      </c>
      <c r="P72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0.40347222222222218</v>
      </c>
      <c r="Q724" s="11" t="b">
        <f>IFERROR(Tableau1[[#This Row],[temps avant lever]]&gt;=Tableau1[[#This Row],[temps critère lever en fonction de l''heure de coucher]],0)</f>
        <v>0</v>
      </c>
    </row>
    <row r="725" spans="1:17" x14ac:dyDescent="0.35">
      <c r="A725">
        <v>2017</v>
      </c>
      <c r="B725">
        <v>9</v>
      </c>
      <c r="C725">
        <v>29</v>
      </c>
      <c r="D725">
        <v>21</v>
      </c>
      <c r="E725">
        <v>21</v>
      </c>
      <c r="F725" s="16" t="s">
        <v>75</v>
      </c>
      <c r="G725" s="10">
        <v>43007</v>
      </c>
      <c r="H725" s="11">
        <v>0.89025462962962953</v>
      </c>
      <c r="I725" s="10">
        <v>43007</v>
      </c>
      <c r="J725">
        <v>5.1900000572204599</v>
      </c>
      <c r="K725">
        <v>17.420000076293899</v>
      </c>
      <c r="L725" s="11">
        <v>0.73958333333333337</v>
      </c>
      <c r="M725" s="12">
        <f>MOD(Tableau1[[#This Row],[Temps]]-Tableau1[[#This Row],[Heure coucher]],1)</f>
        <v>0.15067129629629616</v>
      </c>
      <c r="N725" s="11">
        <v>0.24722222222222223</v>
      </c>
      <c r="O725" s="12">
        <f>1-Tableau1[[#This Row],[Temps]]+Tableau1[[#This Row],[Heure lever]]</f>
        <v>0.3569675925925927</v>
      </c>
      <c r="P72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0.40347222222222218</v>
      </c>
      <c r="Q725" s="11" t="b">
        <f>IFERROR(Tableau1[[#This Row],[temps avant lever]]&gt;=Tableau1[[#This Row],[temps critère lever en fonction de l''heure de coucher]],0)</f>
        <v>0</v>
      </c>
    </row>
    <row r="726" spans="1:17" x14ac:dyDescent="0.35">
      <c r="A726">
        <v>2017</v>
      </c>
      <c r="B726">
        <v>9</v>
      </c>
      <c r="C726">
        <v>30</v>
      </c>
      <c r="D726">
        <v>4</v>
      </c>
      <c r="E726">
        <v>2</v>
      </c>
      <c r="F726" s="16" t="s">
        <v>62</v>
      </c>
      <c r="G726" s="10">
        <v>43008</v>
      </c>
      <c r="H726" s="11">
        <v>0.16847222222222222</v>
      </c>
      <c r="I726" s="10">
        <v>43007</v>
      </c>
      <c r="J726">
        <v>1.9400000572204601</v>
      </c>
      <c r="K726">
        <v>12.5200004577637</v>
      </c>
      <c r="L726" s="11">
        <v>0.73958333333333337</v>
      </c>
      <c r="M726" s="12">
        <f>MOD(Tableau1[[#This Row],[Temps]]-Tableau1[[#This Row],[Heure coucher]],1)</f>
        <v>0.42888888888888888</v>
      </c>
      <c r="N726" s="11">
        <v>0.24722222222222223</v>
      </c>
      <c r="O726" s="12">
        <f>1-Tableau1[[#This Row],[Temps]]+Tableau1[[#This Row],[Heure lever]]</f>
        <v>1.0787499999999999</v>
      </c>
      <c r="P72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0.40347222222222218</v>
      </c>
      <c r="Q726" s="11" t="b">
        <f>IFERROR(Tableau1[[#This Row],[temps avant lever]]&gt;=Tableau1[[#This Row],[temps critère lever en fonction de l''heure de coucher]],0)</f>
        <v>1</v>
      </c>
    </row>
    <row r="727" spans="1:17" x14ac:dyDescent="0.35">
      <c r="A727">
        <v>2017</v>
      </c>
      <c r="B727">
        <v>9</v>
      </c>
      <c r="C727">
        <v>30</v>
      </c>
      <c r="D727">
        <v>5</v>
      </c>
      <c r="E727">
        <v>10</v>
      </c>
      <c r="F727" s="16" t="s">
        <v>73</v>
      </c>
      <c r="G727" s="10">
        <v>43008</v>
      </c>
      <c r="H727" s="11">
        <v>0.21564814814814814</v>
      </c>
      <c r="I727" s="10">
        <v>43007</v>
      </c>
      <c r="J727">
        <v>3.0799999237060498</v>
      </c>
      <c r="K727">
        <v>13.199999809265099</v>
      </c>
      <c r="L727" s="11">
        <v>0.73958333333333337</v>
      </c>
      <c r="M727" s="12">
        <f>MOD(Tableau1[[#This Row],[Temps]]-Tableau1[[#This Row],[Heure coucher]],1)</f>
        <v>0.47606481481481477</v>
      </c>
      <c r="N727" s="11">
        <v>0.24722222222222223</v>
      </c>
      <c r="O727" s="12">
        <f>1-Tableau1[[#This Row],[Temps]]+Tableau1[[#This Row],[Heure lever]]</f>
        <v>1.031574074074074</v>
      </c>
      <c r="P72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0.40347222222222218</v>
      </c>
      <c r="Q727" s="11" t="b">
        <f>IFERROR(Tableau1[[#This Row],[temps avant lever]]&gt;=Tableau1[[#This Row],[temps critère lever en fonction de l''heure de coucher]],0)</f>
        <v>1</v>
      </c>
    </row>
    <row r="728" spans="1:17" x14ac:dyDescent="0.35">
      <c r="A728">
        <v>2017</v>
      </c>
      <c r="B728">
        <v>9</v>
      </c>
      <c r="C728">
        <v>30</v>
      </c>
      <c r="D728">
        <v>5</v>
      </c>
      <c r="E728">
        <v>34</v>
      </c>
      <c r="F728" s="16" t="s">
        <v>56</v>
      </c>
      <c r="G728" s="10">
        <v>43008</v>
      </c>
      <c r="H728" s="11">
        <v>0.23209490740740743</v>
      </c>
      <c r="I728" s="10">
        <v>43007</v>
      </c>
      <c r="J728">
        <v>3.2799999713897701</v>
      </c>
      <c r="K728">
        <v>13.1599998474121</v>
      </c>
      <c r="L728" s="11">
        <v>0.73958333333333337</v>
      </c>
      <c r="M728" s="12">
        <f>MOD(Tableau1[[#This Row],[Temps]]-Tableau1[[#This Row],[Heure coucher]],1)</f>
        <v>0.49251157407407409</v>
      </c>
      <c r="N728" s="11">
        <v>0.24722222222222223</v>
      </c>
      <c r="O728" s="12">
        <f>1-Tableau1[[#This Row],[Temps]]+Tableau1[[#This Row],[Heure lever]]</f>
        <v>1.0151273148148148</v>
      </c>
      <c r="P72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0.40347222222222218</v>
      </c>
      <c r="Q728" s="11" t="b">
        <f>IFERROR(Tableau1[[#This Row],[temps avant lever]]&gt;=Tableau1[[#This Row],[temps critère lever en fonction de l''heure de coucher]],0)</f>
        <v>1</v>
      </c>
    </row>
    <row r="729" spans="1:17" x14ac:dyDescent="0.35">
      <c r="A729">
        <v>2017</v>
      </c>
      <c r="B729">
        <v>9</v>
      </c>
      <c r="C729">
        <v>30</v>
      </c>
      <c r="D729">
        <v>18</v>
      </c>
      <c r="E729">
        <v>12</v>
      </c>
      <c r="F729" s="16" t="s">
        <v>36</v>
      </c>
      <c r="G729" s="10">
        <v>43008</v>
      </c>
      <c r="H729" s="11">
        <v>0.75842592592592595</v>
      </c>
      <c r="I729" s="10">
        <v>43008</v>
      </c>
      <c r="J729">
        <v>4.9699997901916504</v>
      </c>
      <c r="K729">
        <v>14.050000190734901</v>
      </c>
      <c r="L729" s="11">
        <v>0.73819444444444438</v>
      </c>
      <c r="M729" s="12">
        <f>MOD(Tableau1[[#This Row],[Temps]]-Tableau1[[#This Row],[Heure coucher]],1)</f>
        <v>2.0231481481481572E-2</v>
      </c>
      <c r="N729" s="11">
        <v>0.24791666666666667</v>
      </c>
      <c r="O729" s="12">
        <f>1-Tableau1[[#This Row],[Temps]]+Tableau1[[#This Row],[Heure lever]]</f>
        <v>0.48949074074074073</v>
      </c>
      <c r="P72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0.40555555555555561</v>
      </c>
      <c r="Q729" s="11" t="b">
        <f>IFERROR(Tableau1[[#This Row],[temps avant lever]]&gt;=Tableau1[[#This Row],[temps critère lever en fonction de l''heure de coucher]],0)</f>
        <v>1</v>
      </c>
    </row>
    <row r="730" spans="1:17" x14ac:dyDescent="0.35">
      <c r="A730">
        <v>2017</v>
      </c>
      <c r="B730">
        <v>9</v>
      </c>
      <c r="C730">
        <v>30</v>
      </c>
      <c r="D730">
        <v>18</v>
      </c>
      <c r="E730">
        <v>32</v>
      </c>
      <c r="F730" s="16" t="s">
        <v>80</v>
      </c>
      <c r="G730" s="10">
        <v>43008</v>
      </c>
      <c r="H730" s="11">
        <v>0.77253472222222219</v>
      </c>
      <c r="I730" s="10">
        <v>43008</v>
      </c>
      <c r="J730">
        <v>5.9899997711181596</v>
      </c>
      <c r="K730">
        <v>13.75</v>
      </c>
      <c r="L730" s="11">
        <v>0.73819444444444438</v>
      </c>
      <c r="M730" s="12">
        <f>MOD(Tableau1[[#This Row],[Temps]]-Tableau1[[#This Row],[Heure coucher]],1)</f>
        <v>3.4340277777777817E-2</v>
      </c>
      <c r="N730" s="11">
        <v>0.24791666666666667</v>
      </c>
      <c r="O730" s="12">
        <f>1-Tableau1[[#This Row],[Temps]]+Tableau1[[#This Row],[Heure lever]]</f>
        <v>0.47538194444444448</v>
      </c>
      <c r="P73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0.40555555555555561</v>
      </c>
      <c r="Q730" s="11" t="b">
        <f>IFERROR(Tableau1[[#This Row],[temps avant lever]]&gt;=Tableau1[[#This Row],[temps critère lever en fonction de l''heure de coucher]],0)</f>
        <v>1</v>
      </c>
    </row>
    <row r="731" spans="1:17" x14ac:dyDescent="0.35">
      <c r="A731">
        <v>2017</v>
      </c>
      <c r="B731">
        <v>9</v>
      </c>
      <c r="C731">
        <v>30</v>
      </c>
      <c r="D731">
        <v>19</v>
      </c>
      <c r="E731">
        <v>16</v>
      </c>
      <c r="F731" s="16" t="s">
        <v>51</v>
      </c>
      <c r="G731" s="10">
        <v>43008</v>
      </c>
      <c r="H731" s="11">
        <v>0.80341435185185184</v>
      </c>
      <c r="I731" s="10">
        <v>43008</v>
      </c>
      <c r="J731">
        <v>5.5700001716613796</v>
      </c>
      <c r="K731">
        <v>13.3500003814697</v>
      </c>
      <c r="L731" s="11">
        <v>0.73819444444444438</v>
      </c>
      <c r="M731" s="12">
        <f>MOD(Tableau1[[#This Row],[Temps]]-Tableau1[[#This Row],[Heure coucher]],1)</f>
        <v>6.5219907407407463E-2</v>
      </c>
      <c r="N731" s="11">
        <v>0.24791666666666667</v>
      </c>
      <c r="O731" s="12">
        <f>1-Tableau1[[#This Row],[Temps]]+Tableau1[[#This Row],[Heure lever]]</f>
        <v>0.44450231481481484</v>
      </c>
      <c r="P73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0.40555555555555561</v>
      </c>
      <c r="Q731" s="11" t="b">
        <f>IFERROR(Tableau1[[#This Row],[temps avant lever]]&gt;=Tableau1[[#This Row],[temps critère lever en fonction de l''heure de coucher]],0)</f>
        <v>1</v>
      </c>
    </row>
    <row r="732" spans="1:17" x14ac:dyDescent="0.35">
      <c r="A732">
        <v>2017</v>
      </c>
      <c r="B732">
        <v>9</v>
      </c>
      <c r="C732">
        <v>30</v>
      </c>
      <c r="D732">
        <v>20</v>
      </c>
      <c r="E732">
        <v>37</v>
      </c>
      <c r="F732" s="16" t="s">
        <v>57</v>
      </c>
      <c r="G732" s="10">
        <v>43008</v>
      </c>
      <c r="H732" s="11">
        <v>0.85951388888888891</v>
      </c>
      <c r="I732" s="10">
        <v>43008</v>
      </c>
      <c r="J732">
        <v>5.1300001144409197</v>
      </c>
      <c r="K732">
        <v>13.25</v>
      </c>
      <c r="L732" s="11">
        <v>0.73819444444444438</v>
      </c>
      <c r="M732" s="12">
        <f>MOD(Tableau1[[#This Row],[Temps]]-Tableau1[[#This Row],[Heure coucher]],1)</f>
        <v>0.12131944444444454</v>
      </c>
      <c r="N732" s="11">
        <v>0.24791666666666667</v>
      </c>
      <c r="O732" s="12">
        <f>1-Tableau1[[#This Row],[Temps]]+Tableau1[[#This Row],[Heure lever]]</f>
        <v>0.38840277777777776</v>
      </c>
      <c r="P73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0.40555555555555561</v>
      </c>
      <c r="Q732" s="11" t="b">
        <f>IFERROR(Tableau1[[#This Row],[temps avant lever]]&gt;=Tableau1[[#This Row],[temps critère lever en fonction de l''heure de coucher]],0)</f>
        <v>0</v>
      </c>
    </row>
    <row r="733" spans="1:17" x14ac:dyDescent="0.35">
      <c r="A733">
        <v>2017</v>
      </c>
      <c r="B733">
        <v>9</v>
      </c>
      <c r="C733">
        <v>30</v>
      </c>
      <c r="D733">
        <v>22</v>
      </c>
      <c r="E733">
        <v>2</v>
      </c>
      <c r="F733" s="16" t="s">
        <v>38</v>
      </c>
      <c r="G733" s="10">
        <v>43008</v>
      </c>
      <c r="H733" s="11">
        <v>0.91853009259259266</v>
      </c>
      <c r="I733" s="10">
        <v>43008</v>
      </c>
      <c r="J733">
        <v>5.8600001335143999</v>
      </c>
      <c r="K733">
        <v>13.4899997711182</v>
      </c>
      <c r="L733" s="11">
        <v>0.73819444444444438</v>
      </c>
      <c r="M733" s="12">
        <f>MOD(Tableau1[[#This Row],[Temps]]-Tableau1[[#This Row],[Heure coucher]],1)</f>
        <v>0.18033564814814829</v>
      </c>
      <c r="N733" s="11">
        <v>0.24791666666666667</v>
      </c>
      <c r="O733" s="12">
        <f>1-Tableau1[[#This Row],[Temps]]+Tableau1[[#This Row],[Heure lever]]</f>
        <v>0.32938657407407401</v>
      </c>
      <c r="P73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0.40555555555555561</v>
      </c>
      <c r="Q733" s="11" t="b">
        <f>IFERROR(Tableau1[[#This Row],[temps avant lever]]&gt;=Tableau1[[#This Row],[temps critère lever en fonction de l''heure de coucher]],0)</f>
        <v>0</v>
      </c>
    </row>
    <row r="734" spans="1:17" x14ac:dyDescent="0.35">
      <c r="A734">
        <v>2017</v>
      </c>
      <c r="B734">
        <v>9</v>
      </c>
      <c r="C734">
        <v>30</v>
      </c>
      <c r="D734">
        <v>22</v>
      </c>
      <c r="E734">
        <v>38</v>
      </c>
      <c r="F734" s="16" t="s">
        <v>56</v>
      </c>
      <c r="G734" s="10">
        <v>43008</v>
      </c>
      <c r="H734" s="11">
        <v>0.9432060185185186</v>
      </c>
      <c r="I734" s="10">
        <v>43008</v>
      </c>
      <c r="J734">
        <v>6.1999998092651403</v>
      </c>
      <c r="K734">
        <v>13.5</v>
      </c>
      <c r="L734" s="11">
        <v>0.73819444444444438</v>
      </c>
      <c r="M734" s="12">
        <f>MOD(Tableau1[[#This Row],[Temps]]-Tableau1[[#This Row],[Heure coucher]],1)</f>
        <v>0.20501157407407422</v>
      </c>
      <c r="N734" s="11">
        <v>0.24791666666666667</v>
      </c>
      <c r="O734" s="12">
        <f>1-Tableau1[[#This Row],[Temps]]+Tableau1[[#This Row],[Heure lever]]</f>
        <v>0.30471064814814808</v>
      </c>
      <c r="P73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0.40555555555555561</v>
      </c>
      <c r="Q734" s="11" t="b">
        <f>IFERROR(Tableau1[[#This Row],[temps avant lever]]&gt;=Tableau1[[#This Row],[temps critère lever en fonction de l''heure de coucher]],0)</f>
        <v>0</v>
      </c>
    </row>
    <row r="735" spans="1:17" x14ac:dyDescent="0.35">
      <c r="A735">
        <v>2017</v>
      </c>
      <c r="B735">
        <v>10</v>
      </c>
      <c r="C735">
        <v>1</v>
      </c>
      <c r="D735">
        <v>5</v>
      </c>
      <c r="E735">
        <v>7</v>
      </c>
      <c r="F735" s="16" t="s">
        <v>46</v>
      </c>
      <c r="G735" s="10">
        <v>43009</v>
      </c>
      <c r="H735" s="11">
        <v>0.21358796296296298</v>
      </c>
      <c r="I735" s="10">
        <v>43008</v>
      </c>
      <c r="J735">
        <v>9.3299999237060494</v>
      </c>
      <c r="K735">
        <v>13.7399997711182</v>
      </c>
      <c r="L735" s="11">
        <v>0.73819444444444438</v>
      </c>
      <c r="M735" s="12">
        <f>MOD(Tableau1[[#This Row],[Temps]]-Tableau1[[#This Row],[Heure coucher]],1)</f>
        <v>0.47539351851851863</v>
      </c>
      <c r="N735" s="11">
        <v>0.24791666666666667</v>
      </c>
      <c r="O735" s="12">
        <f>1-Tableau1[[#This Row],[Temps]]+Tableau1[[#This Row],[Heure lever]]</f>
        <v>1.0343287037037037</v>
      </c>
      <c r="P73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0.42638888888888898</v>
      </c>
      <c r="Q735" s="11" t="b">
        <f>IFERROR(Tableau1[[#This Row],[temps avant lever]]&gt;=Tableau1[[#This Row],[temps critère lever en fonction de l''heure de coucher]],0)</f>
        <v>1</v>
      </c>
    </row>
    <row r="736" spans="1:17" x14ac:dyDescent="0.35">
      <c r="A736">
        <v>2017</v>
      </c>
      <c r="B736">
        <v>10</v>
      </c>
      <c r="C736">
        <v>1</v>
      </c>
      <c r="D736">
        <v>5</v>
      </c>
      <c r="E736">
        <v>11</v>
      </c>
      <c r="F736" s="16" t="s">
        <v>57</v>
      </c>
      <c r="G736" s="10">
        <v>43009</v>
      </c>
      <c r="H736" s="11">
        <v>0.21645833333333334</v>
      </c>
      <c r="I736" s="10">
        <v>43008</v>
      </c>
      <c r="J736">
        <v>9.3299999237060494</v>
      </c>
      <c r="K736">
        <v>13.7399997711182</v>
      </c>
      <c r="L736" s="11">
        <v>0.73819444444444438</v>
      </c>
      <c r="M736" s="12">
        <f>MOD(Tableau1[[#This Row],[Temps]]-Tableau1[[#This Row],[Heure coucher]],1)</f>
        <v>0.47826388888888893</v>
      </c>
      <c r="N736" s="11">
        <v>0.24791666666666667</v>
      </c>
      <c r="O736" s="12">
        <f>1-Tableau1[[#This Row],[Temps]]+Tableau1[[#This Row],[Heure lever]]</f>
        <v>1.0314583333333334</v>
      </c>
      <c r="P73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0.42638888888888898</v>
      </c>
      <c r="Q736" s="11" t="b">
        <f>IFERROR(Tableau1[[#This Row],[temps avant lever]]&gt;=Tableau1[[#This Row],[temps critère lever en fonction de l''heure de coucher]],0)</f>
        <v>1</v>
      </c>
    </row>
    <row r="737" spans="1:17" x14ac:dyDescent="0.35">
      <c r="A737">
        <v>2017</v>
      </c>
      <c r="B737">
        <v>10</v>
      </c>
      <c r="C737">
        <v>1</v>
      </c>
      <c r="D737">
        <v>19</v>
      </c>
      <c r="E737">
        <v>8</v>
      </c>
      <c r="F737" s="16" t="s">
        <v>52</v>
      </c>
      <c r="G737" s="10">
        <v>43009</v>
      </c>
      <c r="H737" s="11">
        <v>0.79743055555555553</v>
      </c>
      <c r="I737" s="10">
        <v>43009</v>
      </c>
      <c r="J737">
        <v>5</v>
      </c>
      <c r="K737">
        <v>16.2399997711182</v>
      </c>
      <c r="L737" s="11">
        <v>0.7368055555555556</v>
      </c>
      <c r="M737" s="12">
        <f>MOD(Tableau1[[#This Row],[Temps]]-Tableau1[[#This Row],[Heure coucher]],1)</f>
        <v>6.0624999999999929E-2</v>
      </c>
      <c r="N737" s="11">
        <v>0.24861111111111112</v>
      </c>
      <c r="O737" s="12">
        <f>1-Tableau1[[#This Row],[Temps]]+Tableau1[[#This Row],[Heure lever]]</f>
        <v>0.45118055555555558</v>
      </c>
      <c r="P73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0.4284722222222222</v>
      </c>
      <c r="Q737" s="11" t="b">
        <f>IFERROR(Tableau1[[#This Row],[temps avant lever]]&gt;=Tableau1[[#This Row],[temps critère lever en fonction de l''heure de coucher]],0)</f>
        <v>1</v>
      </c>
    </row>
    <row r="738" spans="1:17" x14ac:dyDescent="0.35">
      <c r="A738">
        <v>2017</v>
      </c>
      <c r="B738">
        <v>10</v>
      </c>
      <c r="C738">
        <v>2</v>
      </c>
      <c r="D738">
        <v>18</v>
      </c>
      <c r="E738">
        <v>16</v>
      </c>
      <c r="F738" s="16" t="s">
        <v>21</v>
      </c>
      <c r="G738" s="10">
        <v>43010</v>
      </c>
      <c r="H738" s="11">
        <v>0.76134259259259263</v>
      </c>
      <c r="I738" s="10">
        <v>43010</v>
      </c>
      <c r="J738">
        <v>6.4699997901916504</v>
      </c>
      <c r="K738">
        <v>17.459999084472699</v>
      </c>
      <c r="L738" s="11">
        <v>0.73541666666666661</v>
      </c>
      <c r="M738" s="12">
        <f>MOD(Tableau1[[#This Row],[Temps]]-Tableau1[[#This Row],[Heure coucher]],1)</f>
        <v>2.5925925925926019E-2</v>
      </c>
      <c r="N738" s="11">
        <v>0.25</v>
      </c>
      <c r="O738" s="12">
        <f>1-Tableau1[[#This Row],[Temps]]+Tableau1[[#This Row],[Heure lever]]</f>
        <v>0.48865740740740737</v>
      </c>
      <c r="P73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0.43125000000000008</v>
      </c>
      <c r="Q738" s="11" t="b">
        <f>IFERROR(Tableau1[[#This Row],[temps avant lever]]&gt;=Tableau1[[#This Row],[temps critère lever en fonction de l''heure de coucher]],0)</f>
        <v>1</v>
      </c>
    </row>
    <row r="739" spans="1:17" x14ac:dyDescent="0.35">
      <c r="A739">
        <v>2017</v>
      </c>
      <c r="B739">
        <v>10</v>
      </c>
      <c r="C739">
        <v>2</v>
      </c>
      <c r="D739">
        <v>18</v>
      </c>
      <c r="E739">
        <v>17</v>
      </c>
      <c r="F739" s="16" t="s">
        <v>37</v>
      </c>
      <c r="G739" s="10">
        <v>43010</v>
      </c>
      <c r="H739" s="11">
        <v>0.76181712962962955</v>
      </c>
      <c r="I739" s="10">
        <v>43010</v>
      </c>
      <c r="J739">
        <v>6.4699997901916504</v>
      </c>
      <c r="K739">
        <v>17.459999084472699</v>
      </c>
      <c r="L739" s="11">
        <v>0.73541666666666661</v>
      </c>
      <c r="M739" s="12">
        <f>MOD(Tableau1[[#This Row],[Temps]]-Tableau1[[#This Row],[Heure coucher]],1)</f>
        <v>2.6400462962962945E-2</v>
      </c>
      <c r="N739" s="11">
        <v>0.25</v>
      </c>
      <c r="O739" s="12">
        <f>1-Tableau1[[#This Row],[Temps]]+Tableau1[[#This Row],[Heure lever]]</f>
        <v>0.48818287037037045</v>
      </c>
      <c r="P73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0.43125000000000008</v>
      </c>
      <c r="Q739" s="11" t="b">
        <f>IFERROR(Tableau1[[#This Row],[temps avant lever]]&gt;=Tableau1[[#This Row],[temps critère lever en fonction de l''heure de coucher]],0)</f>
        <v>1</v>
      </c>
    </row>
    <row r="740" spans="1:17" x14ac:dyDescent="0.35">
      <c r="A740">
        <v>2017</v>
      </c>
      <c r="B740">
        <v>10</v>
      </c>
      <c r="C740">
        <v>2</v>
      </c>
      <c r="D740">
        <v>18</v>
      </c>
      <c r="E740">
        <v>17</v>
      </c>
      <c r="F740" s="16" t="s">
        <v>48</v>
      </c>
      <c r="G740" s="10">
        <v>43010</v>
      </c>
      <c r="H740" s="11">
        <v>0.7619097222222222</v>
      </c>
      <c r="I740" s="10">
        <v>43010</v>
      </c>
      <c r="J740">
        <v>6.4699997901916504</v>
      </c>
      <c r="K740">
        <v>17.459999084472699</v>
      </c>
      <c r="L740" s="11">
        <v>0.73541666666666661</v>
      </c>
      <c r="M740" s="12">
        <f>MOD(Tableau1[[#This Row],[Temps]]-Tableau1[[#This Row],[Heure coucher]],1)</f>
        <v>2.6493055555555589E-2</v>
      </c>
      <c r="N740" s="11">
        <v>0.25</v>
      </c>
      <c r="O740" s="12">
        <f>1-Tableau1[[#This Row],[Temps]]+Tableau1[[#This Row],[Heure lever]]</f>
        <v>0.4880902777777778</v>
      </c>
      <c r="P74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0.43125000000000008</v>
      </c>
      <c r="Q740" s="11" t="b">
        <f>IFERROR(Tableau1[[#This Row],[temps avant lever]]&gt;=Tableau1[[#This Row],[temps critère lever en fonction de l''heure de coucher]],0)</f>
        <v>1</v>
      </c>
    </row>
    <row r="741" spans="1:17" x14ac:dyDescent="0.35">
      <c r="A741">
        <v>2017</v>
      </c>
      <c r="B741">
        <v>10</v>
      </c>
      <c r="C741">
        <v>2</v>
      </c>
      <c r="D741">
        <v>18</v>
      </c>
      <c r="E741">
        <v>28</v>
      </c>
      <c r="F741" s="16" t="s">
        <v>35</v>
      </c>
      <c r="G741" s="10">
        <v>43010</v>
      </c>
      <c r="H741" s="11">
        <v>0.77005787037037043</v>
      </c>
      <c r="I741" s="10">
        <v>43010</v>
      </c>
      <c r="J741">
        <v>6.5599999427795401</v>
      </c>
      <c r="K741">
        <v>17.440000534057599</v>
      </c>
      <c r="L741" s="11">
        <v>0.73541666666666661</v>
      </c>
      <c r="M741" s="12">
        <f>MOD(Tableau1[[#This Row],[Temps]]-Tableau1[[#This Row],[Heure coucher]],1)</f>
        <v>3.4641203703703827E-2</v>
      </c>
      <c r="N741" s="11">
        <v>0.25</v>
      </c>
      <c r="O741" s="12">
        <f>1-Tableau1[[#This Row],[Temps]]+Tableau1[[#This Row],[Heure lever]]</f>
        <v>0.47994212962962957</v>
      </c>
      <c r="P74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0.43125000000000008</v>
      </c>
      <c r="Q741" s="11" t="b">
        <f>IFERROR(Tableau1[[#This Row],[temps avant lever]]&gt;=Tableau1[[#This Row],[temps critère lever en fonction de l''heure de coucher]],0)</f>
        <v>1</v>
      </c>
    </row>
    <row r="742" spans="1:17" x14ac:dyDescent="0.35">
      <c r="A742">
        <v>2017</v>
      </c>
      <c r="B742">
        <v>10</v>
      </c>
      <c r="C742">
        <v>2</v>
      </c>
      <c r="D742">
        <v>18</v>
      </c>
      <c r="E742">
        <v>28</v>
      </c>
      <c r="F742" s="16" t="s">
        <v>35</v>
      </c>
      <c r="G742" s="10">
        <v>43010</v>
      </c>
      <c r="H742" s="11">
        <v>0.77005787037037043</v>
      </c>
      <c r="I742" s="10">
        <v>43010</v>
      </c>
      <c r="J742">
        <v>6.5599999427795401</v>
      </c>
      <c r="K742">
        <v>17.440000534057599</v>
      </c>
      <c r="L742" s="11">
        <v>0.73541666666666661</v>
      </c>
      <c r="M742" s="12">
        <f>MOD(Tableau1[[#This Row],[Temps]]-Tableau1[[#This Row],[Heure coucher]],1)</f>
        <v>3.4641203703703827E-2</v>
      </c>
      <c r="N742" s="11">
        <v>0.25</v>
      </c>
      <c r="O742" s="12">
        <f>1-Tableau1[[#This Row],[Temps]]+Tableau1[[#This Row],[Heure lever]]</f>
        <v>0.47994212962962957</v>
      </c>
      <c r="P74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0.43125000000000008</v>
      </c>
      <c r="Q742" s="11" t="b">
        <f>IFERROR(Tableau1[[#This Row],[temps avant lever]]&gt;=Tableau1[[#This Row],[temps critère lever en fonction de l''heure de coucher]],0)</f>
        <v>1</v>
      </c>
    </row>
    <row r="743" spans="1:17" x14ac:dyDescent="0.35">
      <c r="A743">
        <v>2017</v>
      </c>
      <c r="B743">
        <v>10</v>
      </c>
      <c r="C743">
        <v>2</v>
      </c>
      <c r="D743">
        <v>18</v>
      </c>
      <c r="E743">
        <v>47</v>
      </c>
      <c r="F743" s="16" t="s">
        <v>39</v>
      </c>
      <c r="G743" s="10">
        <v>43010</v>
      </c>
      <c r="H743" s="11">
        <v>0.78321759259259249</v>
      </c>
      <c r="I743" s="10">
        <v>43010</v>
      </c>
      <c r="J743">
        <v>7.4099998474121103</v>
      </c>
      <c r="K743">
        <v>17.430000305175799</v>
      </c>
      <c r="L743" s="11">
        <v>0.73541666666666661</v>
      </c>
      <c r="M743" s="12">
        <f>MOD(Tableau1[[#This Row],[Temps]]-Tableau1[[#This Row],[Heure coucher]],1)</f>
        <v>4.7800925925925886E-2</v>
      </c>
      <c r="N743" s="11">
        <v>0.25</v>
      </c>
      <c r="O743" s="12">
        <f>1-Tableau1[[#This Row],[Temps]]+Tableau1[[#This Row],[Heure lever]]</f>
        <v>0.46678240740740751</v>
      </c>
      <c r="P74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0.43125000000000008</v>
      </c>
      <c r="Q743" s="11" t="b">
        <f>IFERROR(Tableau1[[#This Row],[temps avant lever]]&gt;=Tableau1[[#This Row],[temps critère lever en fonction de l''heure de coucher]],0)</f>
        <v>1</v>
      </c>
    </row>
    <row r="744" spans="1:17" x14ac:dyDescent="0.35">
      <c r="A744">
        <v>2017</v>
      </c>
      <c r="B744">
        <v>10</v>
      </c>
      <c r="C744">
        <v>2</v>
      </c>
      <c r="D744">
        <v>22</v>
      </c>
      <c r="E744">
        <v>29</v>
      </c>
      <c r="F744" s="16" t="s">
        <v>53</v>
      </c>
      <c r="G744" s="10">
        <v>43010</v>
      </c>
      <c r="H744" s="11">
        <v>0.93685185185185194</v>
      </c>
      <c r="I744" s="10">
        <v>43010</v>
      </c>
      <c r="J744">
        <v>6.3699998855590803</v>
      </c>
      <c r="K744">
        <v>17.399999618530298</v>
      </c>
      <c r="L744" s="11">
        <v>0.73541666666666661</v>
      </c>
      <c r="M744" s="12">
        <f>MOD(Tableau1[[#This Row],[Temps]]-Tableau1[[#This Row],[Heure coucher]],1)</f>
        <v>0.20143518518518533</v>
      </c>
      <c r="N744" s="11">
        <v>0.25</v>
      </c>
      <c r="O744" s="12">
        <f>1-Tableau1[[#This Row],[Temps]]+Tableau1[[#This Row],[Heure lever]]</f>
        <v>0.31314814814814806</v>
      </c>
      <c r="P74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0.43125000000000008</v>
      </c>
      <c r="Q744" s="11" t="b">
        <f>IFERROR(Tableau1[[#This Row],[temps avant lever]]&gt;=Tableau1[[#This Row],[temps critère lever en fonction de l''heure de coucher]],0)</f>
        <v>0</v>
      </c>
    </row>
    <row r="745" spans="1:17" x14ac:dyDescent="0.35">
      <c r="A745">
        <v>2017</v>
      </c>
      <c r="B745">
        <v>10</v>
      </c>
      <c r="C745">
        <v>3</v>
      </c>
      <c r="D745">
        <v>18</v>
      </c>
      <c r="E745">
        <v>9</v>
      </c>
      <c r="F745" s="16" t="s">
        <v>29</v>
      </c>
      <c r="G745" s="10">
        <v>43011</v>
      </c>
      <c r="H745" s="11">
        <v>0.75642361111111101</v>
      </c>
      <c r="I745" s="10">
        <v>43011</v>
      </c>
      <c r="J745">
        <v>4.1500000953674299</v>
      </c>
      <c r="K745">
        <v>15.039999961853001</v>
      </c>
      <c r="L745" s="11">
        <v>0.73402777777777783</v>
      </c>
      <c r="M745" s="12">
        <f>MOD(Tableau1[[#This Row],[Temps]]-Tableau1[[#This Row],[Heure coucher]],1)</f>
        <v>2.2395833333333171E-2</v>
      </c>
      <c r="N745" s="11">
        <v>0.25069444444444444</v>
      </c>
      <c r="O745" s="12">
        <f>1-Tableau1[[#This Row],[Temps]]+Tableau1[[#This Row],[Heure lever]]</f>
        <v>0.49427083333333344</v>
      </c>
      <c r="P74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45" s="11" t="b">
        <f>IFERROR(Tableau1[[#This Row],[temps avant lever]]&gt;=Tableau1[[#This Row],[temps critère lever en fonction de l''heure de coucher]],0)</f>
        <v>1</v>
      </c>
    </row>
    <row r="746" spans="1:17" x14ac:dyDescent="0.35">
      <c r="A746">
        <v>2017</v>
      </c>
      <c r="B746">
        <v>10</v>
      </c>
      <c r="C746">
        <v>3</v>
      </c>
      <c r="D746">
        <v>18</v>
      </c>
      <c r="E746">
        <v>44</v>
      </c>
      <c r="F746" s="16" t="s">
        <v>28</v>
      </c>
      <c r="G746" s="10">
        <v>43011</v>
      </c>
      <c r="H746" s="11">
        <v>0.78071759259259255</v>
      </c>
      <c r="I746" s="10">
        <v>43011</v>
      </c>
      <c r="J746">
        <v>2.9200000762939502</v>
      </c>
      <c r="K746">
        <v>14.1400003433228</v>
      </c>
      <c r="L746" s="11">
        <v>0.73402777777777783</v>
      </c>
      <c r="M746" s="12">
        <f>MOD(Tableau1[[#This Row],[Temps]]-Tableau1[[#This Row],[Heure coucher]],1)</f>
        <v>4.6689814814814712E-2</v>
      </c>
      <c r="N746" s="11">
        <v>0.25069444444444444</v>
      </c>
      <c r="O746" s="12">
        <f>1-Tableau1[[#This Row],[Temps]]+Tableau1[[#This Row],[Heure lever]]</f>
        <v>0.4699768518518519</v>
      </c>
      <c r="P74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46" s="11" t="b">
        <f>IFERROR(Tableau1[[#This Row],[temps avant lever]]&gt;=Tableau1[[#This Row],[temps critère lever en fonction de l''heure de coucher]],0)</f>
        <v>1</v>
      </c>
    </row>
    <row r="747" spans="1:17" x14ac:dyDescent="0.35">
      <c r="A747">
        <v>2017</v>
      </c>
      <c r="B747">
        <v>10</v>
      </c>
      <c r="C747">
        <v>3</v>
      </c>
      <c r="D747">
        <v>18</v>
      </c>
      <c r="E747">
        <v>56</v>
      </c>
      <c r="F747" s="16" t="s">
        <v>53</v>
      </c>
      <c r="G747" s="10">
        <v>43011</v>
      </c>
      <c r="H747" s="11">
        <v>0.78893518518518524</v>
      </c>
      <c r="I747" s="10">
        <v>43011</v>
      </c>
      <c r="J747">
        <v>5.0300002098083496</v>
      </c>
      <c r="K747">
        <v>13.539999961853001</v>
      </c>
      <c r="L747" s="11">
        <v>0.73402777777777783</v>
      </c>
      <c r="M747" s="12">
        <f>MOD(Tableau1[[#This Row],[Temps]]-Tableau1[[#This Row],[Heure coucher]],1)</f>
        <v>5.4907407407407405E-2</v>
      </c>
      <c r="N747" s="11">
        <v>0.25069444444444444</v>
      </c>
      <c r="O747" s="12">
        <f>1-Tableau1[[#This Row],[Temps]]+Tableau1[[#This Row],[Heure lever]]</f>
        <v>0.4617592592592592</v>
      </c>
      <c r="P74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47" s="11" t="b">
        <f>IFERROR(Tableau1[[#This Row],[temps avant lever]]&gt;=Tableau1[[#This Row],[temps critère lever en fonction de l''heure de coucher]],0)</f>
        <v>1</v>
      </c>
    </row>
    <row r="748" spans="1:17" x14ac:dyDescent="0.35">
      <c r="A748">
        <v>2017</v>
      </c>
      <c r="B748">
        <v>10</v>
      </c>
      <c r="C748">
        <v>3</v>
      </c>
      <c r="D748">
        <v>18</v>
      </c>
      <c r="E748">
        <v>56</v>
      </c>
      <c r="F748" s="16" t="s">
        <v>32</v>
      </c>
      <c r="G748" s="10">
        <v>43011</v>
      </c>
      <c r="H748" s="11">
        <v>0.78901620370370373</v>
      </c>
      <c r="I748" s="10">
        <v>43011</v>
      </c>
      <c r="J748">
        <v>5.0300002098083496</v>
      </c>
      <c r="K748">
        <v>13.539999961853001</v>
      </c>
      <c r="L748" s="11">
        <v>0.73402777777777783</v>
      </c>
      <c r="M748" s="12">
        <f>MOD(Tableau1[[#This Row],[Temps]]-Tableau1[[#This Row],[Heure coucher]],1)</f>
        <v>5.4988425925925899E-2</v>
      </c>
      <c r="N748" s="11">
        <v>0.25069444444444444</v>
      </c>
      <c r="O748" s="12">
        <f>1-Tableau1[[#This Row],[Temps]]+Tableau1[[#This Row],[Heure lever]]</f>
        <v>0.46167824074074071</v>
      </c>
      <c r="P74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48" s="11" t="b">
        <f>IFERROR(Tableau1[[#This Row],[temps avant lever]]&gt;=Tableau1[[#This Row],[temps critère lever en fonction de l''heure de coucher]],0)</f>
        <v>1</v>
      </c>
    </row>
    <row r="749" spans="1:17" x14ac:dyDescent="0.35">
      <c r="A749">
        <v>2017</v>
      </c>
      <c r="B749">
        <v>10</v>
      </c>
      <c r="C749">
        <v>3</v>
      </c>
      <c r="D749">
        <v>18</v>
      </c>
      <c r="E749">
        <v>56</v>
      </c>
      <c r="F749" s="16" t="s">
        <v>66</v>
      </c>
      <c r="G749" s="10">
        <v>43011</v>
      </c>
      <c r="H749" s="11">
        <v>0.78908564814814808</v>
      </c>
      <c r="I749" s="10">
        <v>43011</v>
      </c>
      <c r="J749">
        <v>5.0300002098083496</v>
      </c>
      <c r="K749">
        <v>13.539999961853001</v>
      </c>
      <c r="L749" s="11">
        <v>0.73402777777777783</v>
      </c>
      <c r="M749" s="12">
        <f>MOD(Tableau1[[#This Row],[Temps]]-Tableau1[[#This Row],[Heure coucher]],1)</f>
        <v>5.5057870370370243E-2</v>
      </c>
      <c r="N749" s="11">
        <v>0.25069444444444444</v>
      </c>
      <c r="O749" s="12">
        <f>1-Tableau1[[#This Row],[Temps]]+Tableau1[[#This Row],[Heure lever]]</f>
        <v>0.46160879629629636</v>
      </c>
      <c r="P74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49" s="11" t="b">
        <f>IFERROR(Tableau1[[#This Row],[temps avant lever]]&gt;=Tableau1[[#This Row],[temps critère lever en fonction de l''heure de coucher]],0)</f>
        <v>1</v>
      </c>
    </row>
    <row r="750" spans="1:17" x14ac:dyDescent="0.35">
      <c r="A750">
        <v>2017</v>
      </c>
      <c r="B750">
        <v>10</v>
      </c>
      <c r="C750">
        <v>3</v>
      </c>
      <c r="D750">
        <v>18</v>
      </c>
      <c r="E750">
        <v>56</v>
      </c>
      <c r="F750" s="16" t="s">
        <v>41</v>
      </c>
      <c r="G750" s="10">
        <v>43011</v>
      </c>
      <c r="H750" s="11">
        <v>0.78916666666666668</v>
      </c>
      <c r="I750" s="10">
        <v>43011</v>
      </c>
      <c r="J750">
        <v>5.0300002098083496</v>
      </c>
      <c r="K750">
        <v>13.539999961853001</v>
      </c>
      <c r="L750" s="11">
        <v>0.73402777777777783</v>
      </c>
      <c r="M750" s="12">
        <f>MOD(Tableau1[[#This Row],[Temps]]-Tableau1[[#This Row],[Heure coucher]],1)</f>
        <v>5.5138888888888848E-2</v>
      </c>
      <c r="N750" s="11">
        <v>0.25069444444444444</v>
      </c>
      <c r="O750" s="12">
        <f>1-Tableau1[[#This Row],[Temps]]+Tableau1[[#This Row],[Heure lever]]</f>
        <v>0.46152777777777776</v>
      </c>
      <c r="P75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50" s="11" t="b">
        <f>IFERROR(Tableau1[[#This Row],[temps avant lever]]&gt;=Tableau1[[#This Row],[temps critère lever en fonction de l''heure de coucher]],0)</f>
        <v>1</v>
      </c>
    </row>
    <row r="751" spans="1:17" x14ac:dyDescent="0.35">
      <c r="A751">
        <v>2017</v>
      </c>
      <c r="B751">
        <v>10</v>
      </c>
      <c r="C751">
        <v>3</v>
      </c>
      <c r="D751">
        <v>18</v>
      </c>
      <c r="E751">
        <v>56</v>
      </c>
      <c r="F751" s="16" t="s">
        <v>45</v>
      </c>
      <c r="G751" s="10">
        <v>43011</v>
      </c>
      <c r="H751" s="11">
        <v>0.78924768518518518</v>
      </c>
      <c r="I751" s="10">
        <v>43011</v>
      </c>
      <c r="J751">
        <v>5.0300002098083496</v>
      </c>
      <c r="K751">
        <v>13.539999961853001</v>
      </c>
      <c r="L751" s="11">
        <v>0.73402777777777783</v>
      </c>
      <c r="M751" s="12">
        <f>MOD(Tableau1[[#This Row],[Temps]]-Tableau1[[#This Row],[Heure coucher]],1)</f>
        <v>5.5219907407407343E-2</v>
      </c>
      <c r="N751" s="11">
        <v>0.25069444444444444</v>
      </c>
      <c r="O751" s="12">
        <f>1-Tableau1[[#This Row],[Temps]]+Tableau1[[#This Row],[Heure lever]]</f>
        <v>0.46144675925925926</v>
      </c>
      <c r="P75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51" s="11" t="b">
        <f>IFERROR(Tableau1[[#This Row],[temps avant lever]]&gt;=Tableau1[[#This Row],[temps critère lever en fonction de l''heure de coucher]],0)</f>
        <v>1</v>
      </c>
    </row>
    <row r="752" spans="1:17" x14ac:dyDescent="0.35">
      <c r="A752">
        <v>2017</v>
      </c>
      <c r="B752">
        <v>10</v>
      </c>
      <c r="C752">
        <v>3</v>
      </c>
      <c r="D752">
        <v>18</v>
      </c>
      <c r="E752">
        <v>56</v>
      </c>
      <c r="F752" s="16" t="s">
        <v>45</v>
      </c>
      <c r="G752" s="10">
        <v>43011</v>
      </c>
      <c r="H752" s="11">
        <v>0.78924768518518518</v>
      </c>
      <c r="I752" s="10">
        <v>43011</v>
      </c>
      <c r="J752">
        <v>5.0300002098083496</v>
      </c>
      <c r="K752">
        <v>13.539999961853001</v>
      </c>
      <c r="L752" s="11">
        <v>0.73402777777777783</v>
      </c>
      <c r="M752" s="12">
        <f>MOD(Tableau1[[#This Row],[Temps]]-Tableau1[[#This Row],[Heure coucher]],1)</f>
        <v>5.5219907407407343E-2</v>
      </c>
      <c r="N752" s="11">
        <v>0.25069444444444444</v>
      </c>
      <c r="O752" s="12">
        <f>1-Tableau1[[#This Row],[Temps]]+Tableau1[[#This Row],[Heure lever]]</f>
        <v>0.46144675925925926</v>
      </c>
      <c r="P75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52" s="11" t="b">
        <f>IFERROR(Tableau1[[#This Row],[temps avant lever]]&gt;=Tableau1[[#This Row],[temps critère lever en fonction de l''heure de coucher]],0)</f>
        <v>1</v>
      </c>
    </row>
    <row r="753" spans="1:17" x14ac:dyDescent="0.35">
      <c r="A753">
        <v>2017</v>
      </c>
      <c r="B753">
        <v>10</v>
      </c>
      <c r="C753">
        <v>3</v>
      </c>
      <c r="D753">
        <v>18</v>
      </c>
      <c r="E753">
        <v>57</v>
      </c>
      <c r="F753" s="16" t="s">
        <v>71</v>
      </c>
      <c r="G753" s="10">
        <v>43011</v>
      </c>
      <c r="H753" s="11">
        <v>0.7895833333333333</v>
      </c>
      <c r="I753" s="10">
        <v>43011</v>
      </c>
      <c r="J753">
        <v>5.0300002098083496</v>
      </c>
      <c r="K753">
        <v>13.539999961853001</v>
      </c>
      <c r="L753" s="11">
        <v>0.73402777777777783</v>
      </c>
      <c r="M753" s="12">
        <f>MOD(Tableau1[[#This Row],[Temps]]-Tableau1[[#This Row],[Heure coucher]],1)</f>
        <v>5.5555555555555469E-2</v>
      </c>
      <c r="N753" s="11">
        <v>0.25069444444444444</v>
      </c>
      <c r="O753" s="12">
        <f>1-Tableau1[[#This Row],[Temps]]+Tableau1[[#This Row],[Heure lever]]</f>
        <v>0.46111111111111114</v>
      </c>
      <c r="P75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53" s="11" t="b">
        <f>IFERROR(Tableau1[[#This Row],[temps avant lever]]&gt;=Tableau1[[#This Row],[temps critère lever en fonction de l''heure de coucher]],0)</f>
        <v>1</v>
      </c>
    </row>
    <row r="754" spans="1:17" x14ac:dyDescent="0.35">
      <c r="A754">
        <v>2017</v>
      </c>
      <c r="B754">
        <v>10</v>
      </c>
      <c r="C754">
        <v>3</v>
      </c>
      <c r="D754">
        <v>18</v>
      </c>
      <c r="E754">
        <v>57</v>
      </c>
      <c r="F754" s="16" t="s">
        <v>24</v>
      </c>
      <c r="G754" s="10">
        <v>43011</v>
      </c>
      <c r="H754" s="11">
        <v>0.79011574074074076</v>
      </c>
      <c r="I754" s="10">
        <v>43011</v>
      </c>
      <c r="J754">
        <v>5.0300002098083496</v>
      </c>
      <c r="K754">
        <v>13.539999961853001</v>
      </c>
      <c r="L754" s="11">
        <v>0.73402777777777783</v>
      </c>
      <c r="M754" s="12">
        <f>MOD(Tableau1[[#This Row],[Temps]]-Tableau1[[#This Row],[Heure coucher]],1)</f>
        <v>5.6087962962962923E-2</v>
      </c>
      <c r="N754" s="11">
        <v>0.25069444444444444</v>
      </c>
      <c r="O754" s="12">
        <f>1-Tableau1[[#This Row],[Temps]]+Tableau1[[#This Row],[Heure lever]]</f>
        <v>0.46057870370370368</v>
      </c>
      <c r="P75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54" s="11" t="b">
        <f>IFERROR(Tableau1[[#This Row],[temps avant lever]]&gt;=Tableau1[[#This Row],[temps critère lever en fonction de l''heure de coucher]],0)</f>
        <v>1</v>
      </c>
    </row>
    <row r="755" spans="1:17" x14ac:dyDescent="0.35">
      <c r="A755">
        <v>2017</v>
      </c>
      <c r="B755">
        <v>10</v>
      </c>
      <c r="C755">
        <v>3</v>
      </c>
      <c r="D755">
        <v>18</v>
      </c>
      <c r="E755">
        <v>58</v>
      </c>
      <c r="F755" s="16" t="s">
        <v>59</v>
      </c>
      <c r="G755" s="10">
        <v>43011</v>
      </c>
      <c r="H755" s="11">
        <v>0.79039351851851858</v>
      </c>
      <c r="I755" s="10">
        <v>43011</v>
      </c>
      <c r="J755">
        <v>5.0300002098083496</v>
      </c>
      <c r="K755">
        <v>13.539999961853001</v>
      </c>
      <c r="L755" s="11">
        <v>0.73402777777777783</v>
      </c>
      <c r="M755" s="12">
        <f>MOD(Tableau1[[#This Row],[Temps]]-Tableau1[[#This Row],[Heure coucher]],1)</f>
        <v>5.6365740740740744E-2</v>
      </c>
      <c r="N755" s="11">
        <v>0.25069444444444444</v>
      </c>
      <c r="O755" s="12">
        <f>1-Tableau1[[#This Row],[Temps]]+Tableau1[[#This Row],[Heure lever]]</f>
        <v>0.46030092592592586</v>
      </c>
      <c r="P75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55" s="11" t="b">
        <f>IFERROR(Tableau1[[#This Row],[temps avant lever]]&gt;=Tableau1[[#This Row],[temps critère lever en fonction de l''heure de coucher]],0)</f>
        <v>1</v>
      </c>
    </row>
    <row r="756" spans="1:17" x14ac:dyDescent="0.35">
      <c r="A756">
        <v>2017</v>
      </c>
      <c r="B756">
        <v>10</v>
      </c>
      <c r="C756">
        <v>3</v>
      </c>
      <c r="D756">
        <v>18</v>
      </c>
      <c r="E756">
        <v>58</v>
      </c>
      <c r="F756" s="16" t="s">
        <v>66</v>
      </c>
      <c r="G756" s="10">
        <v>43011</v>
      </c>
      <c r="H756" s="11">
        <v>0.79047453703703707</v>
      </c>
      <c r="I756" s="10">
        <v>43011</v>
      </c>
      <c r="J756">
        <v>5.0300002098083496</v>
      </c>
      <c r="K756">
        <v>13.539999961853001</v>
      </c>
      <c r="L756" s="11">
        <v>0.73402777777777783</v>
      </c>
      <c r="M756" s="12">
        <f>MOD(Tableau1[[#This Row],[Temps]]-Tableau1[[#This Row],[Heure coucher]],1)</f>
        <v>5.6446759259259238E-2</v>
      </c>
      <c r="N756" s="11">
        <v>0.25069444444444444</v>
      </c>
      <c r="O756" s="12">
        <f>1-Tableau1[[#This Row],[Temps]]+Tableau1[[#This Row],[Heure lever]]</f>
        <v>0.46021990740740737</v>
      </c>
      <c r="P75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56" s="11" t="b">
        <f>IFERROR(Tableau1[[#This Row],[temps avant lever]]&gt;=Tableau1[[#This Row],[temps critère lever en fonction de l''heure de coucher]],0)</f>
        <v>1</v>
      </c>
    </row>
    <row r="757" spans="1:17" x14ac:dyDescent="0.35">
      <c r="A757">
        <v>2017</v>
      </c>
      <c r="B757">
        <v>10</v>
      </c>
      <c r="C757">
        <v>3</v>
      </c>
      <c r="D757">
        <v>18</v>
      </c>
      <c r="E757">
        <v>58</v>
      </c>
      <c r="F757" s="16" t="s">
        <v>41</v>
      </c>
      <c r="G757" s="10">
        <v>43011</v>
      </c>
      <c r="H757" s="11">
        <v>0.79055555555555557</v>
      </c>
      <c r="I757" s="10">
        <v>43011</v>
      </c>
      <c r="J757">
        <v>5.0300002098083496</v>
      </c>
      <c r="K757">
        <v>13.539999961853001</v>
      </c>
      <c r="L757" s="11">
        <v>0.73402777777777783</v>
      </c>
      <c r="M757" s="12">
        <f>MOD(Tableau1[[#This Row],[Temps]]-Tableau1[[#This Row],[Heure coucher]],1)</f>
        <v>5.6527777777777732E-2</v>
      </c>
      <c r="N757" s="11">
        <v>0.25069444444444444</v>
      </c>
      <c r="O757" s="12">
        <f>1-Tableau1[[#This Row],[Temps]]+Tableau1[[#This Row],[Heure lever]]</f>
        <v>0.46013888888888888</v>
      </c>
      <c r="P75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57" s="11" t="b">
        <f>IFERROR(Tableau1[[#This Row],[temps avant lever]]&gt;=Tableau1[[#This Row],[temps critère lever en fonction de l''heure de coucher]],0)</f>
        <v>1</v>
      </c>
    </row>
    <row r="758" spans="1:17" x14ac:dyDescent="0.35">
      <c r="A758">
        <v>2017</v>
      </c>
      <c r="B758">
        <v>10</v>
      </c>
      <c r="C758">
        <v>3</v>
      </c>
      <c r="D758">
        <v>18</v>
      </c>
      <c r="E758">
        <v>58</v>
      </c>
      <c r="F758" s="16" t="s">
        <v>45</v>
      </c>
      <c r="G758" s="10">
        <v>43011</v>
      </c>
      <c r="H758" s="11">
        <v>0.79063657407407406</v>
      </c>
      <c r="I758" s="10">
        <v>43011</v>
      </c>
      <c r="J758">
        <v>5.0300002098083496</v>
      </c>
      <c r="K758">
        <v>13.539999961853001</v>
      </c>
      <c r="L758" s="11">
        <v>0.73402777777777783</v>
      </c>
      <c r="M758" s="12">
        <f>MOD(Tableau1[[#This Row],[Temps]]-Tableau1[[#This Row],[Heure coucher]],1)</f>
        <v>5.6608796296296227E-2</v>
      </c>
      <c r="N758" s="11">
        <v>0.25069444444444444</v>
      </c>
      <c r="O758" s="12">
        <f>1-Tableau1[[#This Row],[Temps]]+Tableau1[[#This Row],[Heure lever]]</f>
        <v>0.46005787037037038</v>
      </c>
      <c r="P75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58" s="11" t="b">
        <f>IFERROR(Tableau1[[#This Row],[temps avant lever]]&gt;=Tableau1[[#This Row],[temps critère lever en fonction de l''heure de coucher]],0)</f>
        <v>1</v>
      </c>
    </row>
    <row r="759" spans="1:17" x14ac:dyDescent="0.35">
      <c r="A759">
        <v>2017</v>
      </c>
      <c r="B759">
        <v>10</v>
      </c>
      <c r="C759">
        <v>3</v>
      </c>
      <c r="D759">
        <v>18</v>
      </c>
      <c r="E759">
        <v>58</v>
      </c>
      <c r="F759" s="16" t="s">
        <v>72</v>
      </c>
      <c r="G759" s="10">
        <v>43011</v>
      </c>
      <c r="H759" s="11">
        <v>0.79071759259259267</v>
      </c>
      <c r="I759" s="10">
        <v>43011</v>
      </c>
      <c r="J759">
        <v>5.0300002098083496</v>
      </c>
      <c r="K759">
        <v>13.539999961853001</v>
      </c>
      <c r="L759" s="11">
        <v>0.73402777777777783</v>
      </c>
      <c r="M759" s="12">
        <f>MOD(Tableau1[[#This Row],[Temps]]-Tableau1[[#This Row],[Heure coucher]],1)</f>
        <v>5.6689814814814832E-2</v>
      </c>
      <c r="N759" s="11">
        <v>0.25069444444444444</v>
      </c>
      <c r="O759" s="12">
        <f>1-Tableau1[[#This Row],[Temps]]+Tableau1[[#This Row],[Heure lever]]</f>
        <v>0.45997685185185178</v>
      </c>
      <c r="P75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59" s="11" t="b">
        <f>IFERROR(Tableau1[[#This Row],[temps avant lever]]&gt;=Tableau1[[#This Row],[temps critère lever en fonction de l''heure de coucher]],0)</f>
        <v>1</v>
      </c>
    </row>
    <row r="760" spans="1:17" x14ac:dyDescent="0.35">
      <c r="A760">
        <v>2017</v>
      </c>
      <c r="B760">
        <v>10</v>
      </c>
      <c r="C760">
        <v>3</v>
      </c>
      <c r="D760">
        <v>18</v>
      </c>
      <c r="E760">
        <v>58</v>
      </c>
      <c r="F760" s="16" t="s">
        <v>44</v>
      </c>
      <c r="G760" s="10">
        <v>43011</v>
      </c>
      <c r="H760" s="11">
        <v>0.79079861111111116</v>
      </c>
      <c r="I760" s="10">
        <v>43011</v>
      </c>
      <c r="J760">
        <v>5.0300002098083496</v>
      </c>
      <c r="K760">
        <v>13.539999961853001</v>
      </c>
      <c r="L760" s="11">
        <v>0.73402777777777783</v>
      </c>
      <c r="M760" s="12">
        <f>MOD(Tableau1[[#This Row],[Temps]]-Tableau1[[#This Row],[Heure coucher]],1)</f>
        <v>5.6770833333333326E-2</v>
      </c>
      <c r="N760" s="11">
        <v>0.25069444444444444</v>
      </c>
      <c r="O760" s="12">
        <f>1-Tableau1[[#This Row],[Temps]]+Tableau1[[#This Row],[Heure lever]]</f>
        <v>0.45989583333333328</v>
      </c>
      <c r="P76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60" s="11" t="b">
        <f>IFERROR(Tableau1[[#This Row],[temps avant lever]]&gt;=Tableau1[[#This Row],[temps critère lever en fonction de l''heure de coucher]],0)</f>
        <v>1</v>
      </c>
    </row>
    <row r="761" spans="1:17" x14ac:dyDescent="0.35">
      <c r="A761">
        <v>2017</v>
      </c>
      <c r="B761">
        <v>10</v>
      </c>
      <c r="C761">
        <v>3</v>
      </c>
      <c r="D761">
        <v>18</v>
      </c>
      <c r="E761">
        <v>59</v>
      </c>
      <c r="F761" s="16" t="s">
        <v>71</v>
      </c>
      <c r="G761" s="10">
        <v>43011</v>
      </c>
      <c r="H761" s="11">
        <v>0.7909722222222223</v>
      </c>
      <c r="I761" s="10">
        <v>43011</v>
      </c>
      <c r="J761">
        <v>5.0300002098083496</v>
      </c>
      <c r="K761">
        <v>13.539999961853001</v>
      </c>
      <c r="L761" s="11">
        <v>0.73402777777777783</v>
      </c>
      <c r="M761" s="12">
        <f>MOD(Tableau1[[#This Row],[Temps]]-Tableau1[[#This Row],[Heure coucher]],1)</f>
        <v>5.6944444444444464E-2</v>
      </c>
      <c r="N761" s="11">
        <v>0.25069444444444444</v>
      </c>
      <c r="O761" s="12">
        <f>1-Tableau1[[#This Row],[Temps]]+Tableau1[[#This Row],[Heure lever]]</f>
        <v>0.45972222222222214</v>
      </c>
      <c r="P76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61" s="11" t="b">
        <f>IFERROR(Tableau1[[#This Row],[temps avant lever]]&gt;=Tableau1[[#This Row],[temps critère lever en fonction de l''heure de coucher]],0)</f>
        <v>1</v>
      </c>
    </row>
    <row r="762" spans="1:17" x14ac:dyDescent="0.35">
      <c r="A762">
        <v>2017</v>
      </c>
      <c r="B762">
        <v>10</v>
      </c>
      <c r="C762">
        <v>3</v>
      </c>
      <c r="D762">
        <v>18</v>
      </c>
      <c r="E762">
        <v>59</v>
      </c>
      <c r="F762" s="16" t="s">
        <v>21</v>
      </c>
      <c r="G762" s="10">
        <v>43011</v>
      </c>
      <c r="H762" s="11">
        <v>0.79120370370370363</v>
      </c>
      <c r="I762" s="10">
        <v>43011</v>
      </c>
      <c r="J762">
        <v>5.0300002098083496</v>
      </c>
      <c r="K762">
        <v>13.539999961853001</v>
      </c>
      <c r="L762" s="11">
        <v>0.73402777777777783</v>
      </c>
      <c r="M762" s="12">
        <f>MOD(Tableau1[[#This Row],[Temps]]-Tableau1[[#This Row],[Heure coucher]],1)</f>
        <v>5.7175925925925797E-2</v>
      </c>
      <c r="N762" s="11">
        <v>0.25069444444444444</v>
      </c>
      <c r="O762" s="12">
        <f>1-Tableau1[[#This Row],[Temps]]+Tableau1[[#This Row],[Heure lever]]</f>
        <v>0.45949074074074081</v>
      </c>
      <c r="P76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62" s="11" t="b">
        <f>IFERROR(Tableau1[[#This Row],[temps avant lever]]&gt;=Tableau1[[#This Row],[temps critère lever en fonction de l''heure de coucher]],0)</f>
        <v>1</v>
      </c>
    </row>
    <row r="763" spans="1:17" x14ac:dyDescent="0.35">
      <c r="A763">
        <v>2017</v>
      </c>
      <c r="B763">
        <v>10</v>
      </c>
      <c r="C763">
        <v>3</v>
      </c>
      <c r="D763">
        <v>18</v>
      </c>
      <c r="E763">
        <v>59</v>
      </c>
      <c r="F763" s="16" t="s">
        <v>77</v>
      </c>
      <c r="G763" s="10">
        <v>43011</v>
      </c>
      <c r="H763" s="11">
        <v>0.79148148148148145</v>
      </c>
      <c r="I763" s="10">
        <v>43011</v>
      </c>
      <c r="J763">
        <v>5.0300002098083496</v>
      </c>
      <c r="K763">
        <v>13.539999961853001</v>
      </c>
      <c r="L763" s="11">
        <v>0.73402777777777783</v>
      </c>
      <c r="M763" s="12">
        <f>MOD(Tableau1[[#This Row],[Temps]]-Tableau1[[#This Row],[Heure coucher]],1)</f>
        <v>5.7453703703703618E-2</v>
      </c>
      <c r="N763" s="11">
        <v>0.25069444444444444</v>
      </c>
      <c r="O763" s="12">
        <f>1-Tableau1[[#This Row],[Temps]]+Tableau1[[#This Row],[Heure lever]]</f>
        <v>0.45921296296296299</v>
      </c>
      <c r="P76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63" s="11" t="b">
        <f>IFERROR(Tableau1[[#This Row],[temps avant lever]]&gt;=Tableau1[[#This Row],[temps critère lever en fonction de l''heure de coucher]],0)</f>
        <v>1</v>
      </c>
    </row>
    <row r="764" spans="1:17" x14ac:dyDescent="0.35">
      <c r="A764">
        <v>2017</v>
      </c>
      <c r="B764">
        <v>10</v>
      </c>
      <c r="C764">
        <v>3</v>
      </c>
      <c r="D764">
        <v>18</v>
      </c>
      <c r="E764">
        <v>59</v>
      </c>
      <c r="F764" s="16" t="s">
        <v>35</v>
      </c>
      <c r="G764" s="10">
        <v>43011</v>
      </c>
      <c r="H764" s="11">
        <v>0.79158564814814814</v>
      </c>
      <c r="I764" s="10">
        <v>43011</v>
      </c>
      <c r="J764">
        <v>5.0300002098083496</v>
      </c>
      <c r="K764">
        <v>13.539999961853001</v>
      </c>
      <c r="L764" s="11">
        <v>0.73402777777777783</v>
      </c>
      <c r="M764" s="12">
        <f>MOD(Tableau1[[#This Row],[Temps]]-Tableau1[[#This Row],[Heure coucher]],1)</f>
        <v>5.7557870370370301E-2</v>
      </c>
      <c r="N764" s="11">
        <v>0.25069444444444444</v>
      </c>
      <c r="O764" s="12">
        <f>1-Tableau1[[#This Row],[Temps]]+Tableau1[[#This Row],[Heure lever]]</f>
        <v>0.45910879629629631</v>
      </c>
      <c r="P76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64" s="11" t="b">
        <f>IFERROR(Tableau1[[#This Row],[temps avant lever]]&gt;=Tableau1[[#This Row],[temps critère lever en fonction de l''heure de coucher]],0)</f>
        <v>1</v>
      </c>
    </row>
    <row r="765" spans="1:17" x14ac:dyDescent="0.35">
      <c r="A765">
        <v>2017</v>
      </c>
      <c r="B765">
        <v>10</v>
      </c>
      <c r="C765">
        <v>3</v>
      </c>
      <c r="D765">
        <v>19</v>
      </c>
      <c r="E765">
        <v>0</v>
      </c>
      <c r="F765" s="16" t="s">
        <v>37</v>
      </c>
      <c r="G765" s="10">
        <v>43011</v>
      </c>
      <c r="H765" s="11">
        <v>0.79167824074074078</v>
      </c>
      <c r="I765" s="10">
        <v>43011</v>
      </c>
      <c r="J765">
        <v>5.0300002098083496</v>
      </c>
      <c r="K765">
        <v>13.539999961853001</v>
      </c>
      <c r="L765" s="11">
        <v>0.73402777777777783</v>
      </c>
      <c r="M765" s="12">
        <f>MOD(Tableau1[[#This Row],[Temps]]-Tableau1[[#This Row],[Heure coucher]],1)</f>
        <v>5.7650462962962945E-2</v>
      </c>
      <c r="N765" s="11">
        <v>0.25069444444444444</v>
      </c>
      <c r="O765" s="12">
        <f>1-Tableau1[[#This Row],[Temps]]+Tableau1[[#This Row],[Heure lever]]</f>
        <v>0.45901620370370366</v>
      </c>
      <c r="P76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65" s="11" t="b">
        <f>IFERROR(Tableau1[[#This Row],[temps avant lever]]&gt;=Tableau1[[#This Row],[temps critère lever en fonction de l''heure de coucher]],0)</f>
        <v>1</v>
      </c>
    </row>
    <row r="766" spans="1:17" x14ac:dyDescent="0.35">
      <c r="A766">
        <v>2017</v>
      </c>
      <c r="B766">
        <v>10</v>
      </c>
      <c r="C766">
        <v>3</v>
      </c>
      <c r="D766">
        <v>19</v>
      </c>
      <c r="E766">
        <v>0</v>
      </c>
      <c r="F766" s="16" t="s">
        <v>36</v>
      </c>
      <c r="G766" s="10">
        <v>43011</v>
      </c>
      <c r="H766" s="11">
        <v>0.79175925925925927</v>
      </c>
      <c r="I766" s="10">
        <v>43011</v>
      </c>
      <c r="J766">
        <v>5.0300002098083496</v>
      </c>
      <c r="K766">
        <v>13.539999961853001</v>
      </c>
      <c r="L766" s="11">
        <v>0.73402777777777783</v>
      </c>
      <c r="M766" s="12">
        <f>MOD(Tableau1[[#This Row],[Temps]]-Tableau1[[#This Row],[Heure coucher]],1)</f>
        <v>5.7731481481481439E-2</v>
      </c>
      <c r="N766" s="11">
        <v>0.25069444444444444</v>
      </c>
      <c r="O766" s="12">
        <f>1-Tableau1[[#This Row],[Temps]]+Tableau1[[#This Row],[Heure lever]]</f>
        <v>0.45893518518518517</v>
      </c>
      <c r="P76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66" s="11" t="b">
        <f>IFERROR(Tableau1[[#This Row],[temps avant lever]]&gt;=Tableau1[[#This Row],[temps critère lever en fonction de l''heure de coucher]],0)</f>
        <v>1</v>
      </c>
    </row>
    <row r="767" spans="1:17" x14ac:dyDescent="0.35">
      <c r="A767">
        <v>2017</v>
      </c>
      <c r="B767">
        <v>10</v>
      </c>
      <c r="C767">
        <v>3</v>
      </c>
      <c r="D767">
        <v>19</v>
      </c>
      <c r="E767">
        <v>0</v>
      </c>
      <c r="F767" s="16" t="s">
        <v>66</v>
      </c>
      <c r="G767" s="10">
        <v>43011</v>
      </c>
      <c r="H767" s="11">
        <v>0.79186342592592596</v>
      </c>
      <c r="I767" s="10">
        <v>43011</v>
      </c>
      <c r="J767">
        <v>5.0300002098083496</v>
      </c>
      <c r="K767">
        <v>13.539999961853001</v>
      </c>
      <c r="L767" s="11">
        <v>0.73402777777777783</v>
      </c>
      <c r="M767" s="12">
        <f>MOD(Tableau1[[#This Row],[Temps]]-Tableau1[[#This Row],[Heure coucher]],1)</f>
        <v>5.7835648148148122E-2</v>
      </c>
      <c r="N767" s="11">
        <v>0.25069444444444444</v>
      </c>
      <c r="O767" s="12">
        <f>1-Tableau1[[#This Row],[Temps]]+Tableau1[[#This Row],[Heure lever]]</f>
        <v>0.45883101851851849</v>
      </c>
      <c r="P76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67" s="11" t="b">
        <f>IFERROR(Tableau1[[#This Row],[temps avant lever]]&gt;=Tableau1[[#This Row],[temps critère lever en fonction de l''heure de coucher]],0)</f>
        <v>1</v>
      </c>
    </row>
    <row r="768" spans="1:17" x14ac:dyDescent="0.35">
      <c r="A768">
        <v>2017</v>
      </c>
      <c r="B768">
        <v>10</v>
      </c>
      <c r="C768">
        <v>3</v>
      </c>
      <c r="D768">
        <v>19</v>
      </c>
      <c r="E768">
        <v>0</v>
      </c>
      <c r="F768" s="16" t="s">
        <v>43</v>
      </c>
      <c r="G768" s="10">
        <v>43011</v>
      </c>
      <c r="H768" s="11">
        <v>0.79199074074074083</v>
      </c>
      <c r="I768" s="10">
        <v>43011</v>
      </c>
      <c r="J768">
        <v>5.0300002098083496</v>
      </c>
      <c r="K768">
        <v>13.539999961853001</v>
      </c>
      <c r="L768" s="11">
        <v>0.73402777777777783</v>
      </c>
      <c r="M768" s="12">
        <f>MOD(Tableau1[[#This Row],[Temps]]-Tableau1[[#This Row],[Heure coucher]],1)</f>
        <v>5.7962962962962994E-2</v>
      </c>
      <c r="N768" s="11">
        <v>0.25069444444444444</v>
      </c>
      <c r="O768" s="12">
        <f>1-Tableau1[[#This Row],[Temps]]+Tableau1[[#This Row],[Heure lever]]</f>
        <v>0.45870370370370361</v>
      </c>
      <c r="P76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68" s="11" t="b">
        <f>IFERROR(Tableau1[[#This Row],[temps avant lever]]&gt;=Tableau1[[#This Row],[temps critère lever en fonction de l''heure de coucher]],0)</f>
        <v>1</v>
      </c>
    </row>
    <row r="769" spans="1:17" x14ac:dyDescent="0.35">
      <c r="A769">
        <v>2017</v>
      </c>
      <c r="B769">
        <v>10</v>
      </c>
      <c r="C769">
        <v>3</v>
      </c>
      <c r="D769">
        <v>19</v>
      </c>
      <c r="E769">
        <v>3</v>
      </c>
      <c r="F769" s="16" t="s">
        <v>46</v>
      </c>
      <c r="G769" s="10">
        <v>43011</v>
      </c>
      <c r="H769" s="11">
        <v>0.7941435185185185</v>
      </c>
      <c r="I769" s="10">
        <v>43011</v>
      </c>
      <c r="J769">
        <v>5.0300002098083496</v>
      </c>
      <c r="K769">
        <v>13.539999961853001</v>
      </c>
      <c r="L769" s="11">
        <v>0.73402777777777783</v>
      </c>
      <c r="M769" s="12">
        <f>MOD(Tableau1[[#This Row],[Temps]]-Tableau1[[#This Row],[Heure coucher]],1)</f>
        <v>6.0115740740740664E-2</v>
      </c>
      <c r="N769" s="11">
        <v>0.25069444444444444</v>
      </c>
      <c r="O769" s="12">
        <f>1-Tableau1[[#This Row],[Temps]]+Tableau1[[#This Row],[Heure lever]]</f>
        <v>0.45655092592592594</v>
      </c>
      <c r="P76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69" s="11" t="b">
        <f>IFERROR(Tableau1[[#This Row],[temps avant lever]]&gt;=Tableau1[[#This Row],[temps critère lever en fonction de l''heure de coucher]],0)</f>
        <v>1</v>
      </c>
    </row>
    <row r="770" spans="1:17" x14ac:dyDescent="0.35">
      <c r="A770">
        <v>2017</v>
      </c>
      <c r="B770">
        <v>10</v>
      </c>
      <c r="C770">
        <v>3</v>
      </c>
      <c r="D770">
        <v>19</v>
      </c>
      <c r="E770">
        <v>7</v>
      </c>
      <c r="F770" s="16" t="s">
        <v>72</v>
      </c>
      <c r="G770" s="10">
        <v>43011</v>
      </c>
      <c r="H770" s="11">
        <v>0.79696759259259264</v>
      </c>
      <c r="I770" s="10">
        <v>43011</v>
      </c>
      <c r="J770">
        <v>5.4499998092651403</v>
      </c>
      <c r="K770">
        <v>13.4099998474121</v>
      </c>
      <c r="L770" s="11">
        <v>0.73402777777777783</v>
      </c>
      <c r="M770" s="12">
        <f>MOD(Tableau1[[#This Row],[Temps]]-Tableau1[[#This Row],[Heure coucher]],1)</f>
        <v>6.293981481481481E-2</v>
      </c>
      <c r="N770" s="11">
        <v>0.25069444444444444</v>
      </c>
      <c r="O770" s="12">
        <f>1-Tableau1[[#This Row],[Temps]]+Tableau1[[#This Row],[Heure lever]]</f>
        <v>0.4537268518518518</v>
      </c>
      <c r="P77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70" s="11" t="b">
        <f>IFERROR(Tableau1[[#This Row],[temps avant lever]]&gt;=Tableau1[[#This Row],[temps critère lever en fonction de l''heure de coucher]],0)</f>
        <v>1</v>
      </c>
    </row>
    <row r="771" spans="1:17" x14ac:dyDescent="0.35">
      <c r="A771">
        <v>2017</v>
      </c>
      <c r="B771">
        <v>10</v>
      </c>
      <c r="C771">
        <v>3</v>
      </c>
      <c r="D771">
        <v>19</v>
      </c>
      <c r="E771">
        <v>13</v>
      </c>
      <c r="F771" s="16" t="s">
        <v>64</v>
      </c>
      <c r="G771" s="10">
        <v>43011</v>
      </c>
      <c r="H771" s="11">
        <v>0.80098379629629635</v>
      </c>
      <c r="I771" s="10">
        <v>43011</v>
      </c>
      <c r="J771">
        <v>5.4499998092651403</v>
      </c>
      <c r="K771">
        <v>13.4099998474121</v>
      </c>
      <c r="L771" s="11">
        <v>0.73402777777777783</v>
      </c>
      <c r="M771" s="12">
        <f>MOD(Tableau1[[#This Row],[Temps]]-Tableau1[[#This Row],[Heure coucher]],1)</f>
        <v>6.6956018518518512E-2</v>
      </c>
      <c r="N771" s="11">
        <v>0.25069444444444444</v>
      </c>
      <c r="O771" s="12">
        <f>1-Tableau1[[#This Row],[Temps]]+Tableau1[[#This Row],[Heure lever]]</f>
        <v>0.4497106481481481</v>
      </c>
      <c r="P77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71" s="11" t="b">
        <f>IFERROR(Tableau1[[#This Row],[temps avant lever]]&gt;=Tableau1[[#This Row],[temps critère lever en fonction de l''heure de coucher]],0)</f>
        <v>1</v>
      </c>
    </row>
    <row r="772" spans="1:17" x14ac:dyDescent="0.35">
      <c r="A772">
        <v>2017</v>
      </c>
      <c r="B772">
        <v>10</v>
      </c>
      <c r="C772">
        <v>3</v>
      </c>
      <c r="D772">
        <v>19</v>
      </c>
      <c r="E772">
        <v>19</v>
      </c>
      <c r="F772" s="16" t="s">
        <v>27</v>
      </c>
      <c r="G772" s="10">
        <v>43011</v>
      </c>
      <c r="H772" s="11">
        <v>0.80511574074074066</v>
      </c>
      <c r="I772" s="10">
        <v>43011</v>
      </c>
      <c r="J772">
        <v>5.9299998283386204</v>
      </c>
      <c r="K772">
        <v>13.1499996185303</v>
      </c>
      <c r="L772" s="11">
        <v>0.73402777777777783</v>
      </c>
      <c r="M772" s="12">
        <f>MOD(Tableau1[[#This Row],[Temps]]-Tableau1[[#This Row],[Heure coucher]],1)</f>
        <v>7.1087962962962825E-2</v>
      </c>
      <c r="N772" s="11">
        <v>0.25069444444444444</v>
      </c>
      <c r="O772" s="12">
        <f>1-Tableau1[[#This Row],[Temps]]+Tableau1[[#This Row],[Heure lever]]</f>
        <v>0.44557870370370378</v>
      </c>
      <c r="P77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72" s="11" t="b">
        <f>IFERROR(Tableau1[[#This Row],[temps avant lever]]&gt;=Tableau1[[#This Row],[temps critère lever en fonction de l''heure de coucher]],0)</f>
        <v>1</v>
      </c>
    </row>
    <row r="773" spans="1:17" x14ac:dyDescent="0.35">
      <c r="A773">
        <v>2017</v>
      </c>
      <c r="B773">
        <v>10</v>
      </c>
      <c r="C773">
        <v>3</v>
      </c>
      <c r="D773">
        <v>19</v>
      </c>
      <c r="E773">
        <v>32</v>
      </c>
      <c r="F773" s="16" t="s">
        <v>40</v>
      </c>
      <c r="G773" s="10">
        <v>43011</v>
      </c>
      <c r="H773" s="11">
        <v>0.81454861111111121</v>
      </c>
      <c r="I773" s="10">
        <v>43011</v>
      </c>
      <c r="J773">
        <v>5.5300002098083496</v>
      </c>
      <c r="K773">
        <v>12.949999809265099</v>
      </c>
      <c r="L773" s="11">
        <v>0.73402777777777783</v>
      </c>
      <c r="M773" s="12">
        <f>MOD(Tableau1[[#This Row],[Temps]]-Tableau1[[#This Row],[Heure coucher]],1)</f>
        <v>8.0520833333333375E-2</v>
      </c>
      <c r="N773" s="11">
        <v>0.25069444444444444</v>
      </c>
      <c r="O773" s="12">
        <f>1-Tableau1[[#This Row],[Temps]]+Tableau1[[#This Row],[Heure lever]]</f>
        <v>0.43614583333333323</v>
      </c>
      <c r="P77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73" s="11" t="b">
        <f>IFERROR(Tableau1[[#This Row],[temps avant lever]]&gt;=Tableau1[[#This Row],[temps critère lever en fonction de l''heure de coucher]],0)</f>
        <v>1</v>
      </c>
    </row>
    <row r="774" spans="1:17" x14ac:dyDescent="0.35">
      <c r="A774">
        <v>2017</v>
      </c>
      <c r="B774">
        <v>10</v>
      </c>
      <c r="C774">
        <v>3</v>
      </c>
      <c r="D774">
        <v>19</v>
      </c>
      <c r="E774">
        <v>45</v>
      </c>
      <c r="F774" s="16" t="s">
        <v>41</v>
      </c>
      <c r="G774" s="10">
        <v>43011</v>
      </c>
      <c r="H774" s="11">
        <v>0.82319444444444445</v>
      </c>
      <c r="I774" s="10">
        <v>43011</v>
      </c>
      <c r="J774">
        <v>5.3600001335143999</v>
      </c>
      <c r="K774">
        <v>12.789999961853001</v>
      </c>
      <c r="L774" s="11">
        <v>0.73402777777777783</v>
      </c>
      <c r="M774" s="12">
        <f>MOD(Tableau1[[#This Row],[Temps]]-Tableau1[[#This Row],[Heure coucher]],1)</f>
        <v>8.9166666666666616E-2</v>
      </c>
      <c r="N774" s="11">
        <v>0.25069444444444444</v>
      </c>
      <c r="O774" s="12">
        <f>1-Tableau1[[#This Row],[Temps]]+Tableau1[[#This Row],[Heure lever]]</f>
        <v>0.42749999999999999</v>
      </c>
      <c r="P77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74" s="11" t="b">
        <f>IFERROR(Tableau1[[#This Row],[temps avant lever]]&gt;=Tableau1[[#This Row],[temps critère lever en fonction de l''heure de coucher]],0)</f>
        <v>0</v>
      </c>
    </row>
    <row r="775" spans="1:17" x14ac:dyDescent="0.35">
      <c r="A775">
        <v>2017</v>
      </c>
      <c r="B775">
        <v>10</v>
      </c>
      <c r="C775">
        <v>3</v>
      </c>
      <c r="D775">
        <v>19</v>
      </c>
      <c r="E775">
        <v>57</v>
      </c>
      <c r="F775" s="16" t="s">
        <v>47</v>
      </c>
      <c r="G775" s="10">
        <v>43011</v>
      </c>
      <c r="H775" s="11">
        <v>0.83151620370370372</v>
      </c>
      <c r="I775" s="10">
        <v>43011</v>
      </c>
      <c r="J775">
        <v>4.8699998855590803</v>
      </c>
      <c r="K775">
        <v>12.3900003433228</v>
      </c>
      <c r="L775" s="11">
        <v>0.73402777777777783</v>
      </c>
      <c r="M775" s="12">
        <f>MOD(Tableau1[[#This Row],[Temps]]-Tableau1[[#This Row],[Heure coucher]],1)</f>
        <v>9.7488425925925881E-2</v>
      </c>
      <c r="N775" s="11">
        <v>0.25069444444444444</v>
      </c>
      <c r="O775" s="12">
        <f>1-Tableau1[[#This Row],[Temps]]+Tableau1[[#This Row],[Heure lever]]</f>
        <v>0.41917824074074073</v>
      </c>
      <c r="P77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75" s="11" t="b">
        <f>IFERROR(Tableau1[[#This Row],[temps avant lever]]&gt;=Tableau1[[#This Row],[temps critère lever en fonction de l''heure de coucher]],0)</f>
        <v>0</v>
      </c>
    </row>
    <row r="776" spans="1:17" x14ac:dyDescent="0.35">
      <c r="A776">
        <v>2017</v>
      </c>
      <c r="B776">
        <v>10</v>
      </c>
      <c r="C776">
        <v>3</v>
      </c>
      <c r="D776">
        <v>20</v>
      </c>
      <c r="E776">
        <v>16</v>
      </c>
      <c r="F776" s="16" t="s">
        <v>65</v>
      </c>
      <c r="G776" s="10">
        <v>43011</v>
      </c>
      <c r="H776" s="11">
        <v>0.84487268518518521</v>
      </c>
      <c r="I776" s="10">
        <v>43011</v>
      </c>
      <c r="J776">
        <v>4.8499999046325701</v>
      </c>
      <c r="K776">
        <v>12.210000038146999</v>
      </c>
      <c r="L776" s="11">
        <v>0.73402777777777783</v>
      </c>
      <c r="M776" s="12">
        <f>MOD(Tableau1[[#This Row],[Temps]]-Tableau1[[#This Row],[Heure coucher]],1)</f>
        <v>0.11084490740740738</v>
      </c>
      <c r="N776" s="11">
        <v>0.25069444444444444</v>
      </c>
      <c r="O776" s="12">
        <f>1-Tableau1[[#This Row],[Temps]]+Tableau1[[#This Row],[Heure lever]]</f>
        <v>0.40582175925925923</v>
      </c>
      <c r="P77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76" s="11" t="b">
        <f>IFERROR(Tableau1[[#This Row],[temps avant lever]]&gt;=Tableau1[[#This Row],[temps critère lever en fonction de l''heure de coucher]],0)</f>
        <v>0</v>
      </c>
    </row>
    <row r="777" spans="1:17" x14ac:dyDescent="0.35">
      <c r="A777">
        <v>2017</v>
      </c>
      <c r="B777">
        <v>10</v>
      </c>
      <c r="C777">
        <v>3</v>
      </c>
      <c r="D777">
        <v>20</v>
      </c>
      <c r="E777">
        <v>29</v>
      </c>
      <c r="F777" s="16" t="s">
        <v>25</v>
      </c>
      <c r="G777" s="10">
        <v>43011</v>
      </c>
      <c r="H777" s="11">
        <v>0.85381944444444446</v>
      </c>
      <c r="I777" s="10">
        <v>43011</v>
      </c>
      <c r="J777">
        <v>4.8099999427795401</v>
      </c>
      <c r="K777">
        <v>12.0900001525879</v>
      </c>
      <c r="L777" s="11">
        <v>0.73402777777777783</v>
      </c>
      <c r="M777" s="12">
        <f>MOD(Tableau1[[#This Row],[Temps]]-Tableau1[[#This Row],[Heure coucher]],1)</f>
        <v>0.11979166666666663</v>
      </c>
      <c r="N777" s="11">
        <v>0.25069444444444444</v>
      </c>
      <c r="O777" s="12">
        <f>1-Tableau1[[#This Row],[Temps]]+Tableau1[[#This Row],[Heure lever]]</f>
        <v>0.39687499999999998</v>
      </c>
      <c r="P77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77" s="11" t="b">
        <f>IFERROR(Tableau1[[#This Row],[temps avant lever]]&gt;=Tableau1[[#This Row],[temps critère lever en fonction de l''heure de coucher]],0)</f>
        <v>0</v>
      </c>
    </row>
    <row r="778" spans="1:17" x14ac:dyDescent="0.35">
      <c r="A778">
        <v>2017</v>
      </c>
      <c r="B778">
        <v>10</v>
      </c>
      <c r="C778">
        <v>3</v>
      </c>
      <c r="D778">
        <v>20</v>
      </c>
      <c r="E778">
        <v>57</v>
      </c>
      <c r="F778" s="16" t="s">
        <v>49</v>
      </c>
      <c r="G778" s="10">
        <v>43011</v>
      </c>
      <c r="H778" s="11">
        <v>0.87310185185185185</v>
      </c>
      <c r="I778" s="10">
        <v>43011</v>
      </c>
      <c r="J778">
        <v>5.2399997711181596</v>
      </c>
      <c r="K778">
        <v>11.6499996185303</v>
      </c>
      <c r="L778" s="11">
        <v>0.73402777777777783</v>
      </c>
      <c r="M778" s="12">
        <f>MOD(Tableau1[[#This Row],[Temps]]-Tableau1[[#This Row],[Heure coucher]],1)</f>
        <v>0.13907407407407402</v>
      </c>
      <c r="N778" s="11">
        <v>0.25069444444444444</v>
      </c>
      <c r="O778" s="12">
        <f>1-Tableau1[[#This Row],[Temps]]+Tableau1[[#This Row],[Heure lever]]</f>
        <v>0.37759259259259259</v>
      </c>
      <c r="P77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78" s="11" t="b">
        <f>IFERROR(Tableau1[[#This Row],[temps avant lever]]&gt;=Tableau1[[#This Row],[temps critère lever en fonction de l''heure de coucher]],0)</f>
        <v>0</v>
      </c>
    </row>
    <row r="779" spans="1:17" x14ac:dyDescent="0.35">
      <c r="A779">
        <v>2017</v>
      </c>
      <c r="B779">
        <v>10</v>
      </c>
      <c r="C779">
        <v>3</v>
      </c>
      <c r="D779">
        <v>21</v>
      </c>
      <c r="E779">
        <v>31</v>
      </c>
      <c r="F779" s="16" t="s">
        <v>31</v>
      </c>
      <c r="G779" s="10">
        <v>43011</v>
      </c>
      <c r="H779" s="11">
        <v>0.89666666666666661</v>
      </c>
      <c r="I779" s="10">
        <v>43011</v>
      </c>
      <c r="J779">
        <v>4.5300002098083496</v>
      </c>
      <c r="K779">
        <v>11.2399997711182</v>
      </c>
      <c r="L779" s="11">
        <v>0.73402777777777783</v>
      </c>
      <c r="M779" s="12">
        <f>MOD(Tableau1[[#This Row],[Temps]]-Tableau1[[#This Row],[Heure coucher]],1)</f>
        <v>0.16263888888888878</v>
      </c>
      <c r="N779" s="11">
        <v>0.25069444444444444</v>
      </c>
      <c r="O779" s="12">
        <f>1-Tableau1[[#This Row],[Temps]]+Tableau1[[#This Row],[Heure lever]]</f>
        <v>0.35402777777777783</v>
      </c>
      <c r="P77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79" s="11" t="b">
        <f>IFERROR(Tableau1[[#This Row],[temps avant lever]]&gt;=Tableau1[[#This Row],[temps critère lever en fonction de l''heure de coucher]],0)</f>
        <v>0</v>
      </c>
    </row>
    <row r="780" spans="1:17" x14ac:dyDescent="0.35">
      <c r="A780">
        <v>2017</v>
      </c>
      <c r="B780">
        <v>10</v>
      </c>
      <c r="C780">
        <v>3</v>
      </c>
      <c r="D780">
        <v>21</v>
      </c>
      <c r="E780">
        <v>49</v>
      </c>
      <c r="F780" s="16" t="s">
        <v>28</v>
      </c>
      <c r="G780" s="10">
        <v>43011</v>
      </c>
      <c r="H780" s="11">
        <v>0.90918981481481476</v>
      </c>
      <c r="I780" s="10">
        <v>43011</v>
      </c>
      <c r="J780">
        <v>4.03999996185303</v>
      </c>
      <c r="K780">
        <v>10.949999809265099</v>
      </c>
      <c r="L780" s="11">
        <v>0.73402777777777783</v>
      </c>
      <c r="M780" s="12">
        <f>MOD(Tableau1[[#This Row],[Temps]]-Tableau1[[#This Row],[Heure coucher]],1)</f>
        <v>0.17516203703703692</v>
      </c>
      <c r="N780" s="11">
        <v>0.25069444444444444</v>
      </c>
      <c r="O780" s="12">
        <f>1-Tableau1[[#This Row],[Temps]]+Tableau1[[#This Row],[Heure lever]]</f>
        <v>0.34150462962962969</v>
      </c>
      <c r="P78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80" s="11" t="b">
        <f>IFERROR(Tableau1[[#This Row],[temps avant lever]]&gt;=Tableau1[[#This Row],[temps critère lever en fonction de l''heure de coucher]],0)</f>
        <v>0</v>
      </c>
    </row>
    <row r="781" spans="1:17" x14ac:dyDescent="0.35">
      <c r="A781">
        <v>2017</v>
      </c>
      <c r="B781">
        <v>10</v>
      </c>
      <c r="C781">
        <v>3</v>
      </c>
      <c r="D781">
        <v>21</v>
      </c>
      <c r="E781">
        <v>55</v>
      </c>
      <c r="F781" s="16" t="s">
        <v>35</v>
      </c>
      <c r="G781" s="10">
        <v>43011</v>
      </c>
      <c r="H781" s="11">
        <v>0.91380787037037037</v>
      </c>
      <c r="I781" s="10">
        <v>43011</v>
      </c>
      <c r="J781">
        <v>5.3099999427795401</v>
      </c>
      <c r="K781">
        <v>10.7799997329712</v>
      </c>
      <c r="L781" s="11">
        <v>0.73402777777777783</v>
      </c>
      <c r="M781" s="12">
        <f>MOD(Tableau1[[#This Row],[Temps]]-Tableau1[[#This Row],[Heure coucher]],1)</f>
        <v>0.17978009259259253</v>
      </c>
      <c r="N781" s="11">
        <v>0.25069444444444444</v>
      </c>
      <c r="O781" s="12">
        <f>1-Tableau1[[#This Row],[Temps]]+Tableau1[[#This Row],[Heure lever]]</f>
        <v>0.33688657407407407</v>
      </c>
      <c r="P78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81" s="11" t="b">
        <f>IFERROR(Tableau1[[#This Row],[temps avant lever]]&gt;=Tableau1[[#This Row],[temps critère lever en fonction de l''heure de coucher]],0)</f>
        <v>0</v>
      </c>
    </row>
    <row r="782" spans="1:17" x14ac:dyDescent="0.35">
      <c r="A782">
        <v>2017</v>
      </c>
      <c r="B782">
        <v>10</v>
      </c>
      <c r="C782">
        <v>3</v>
      </c>
      <c r="D782">
        <v>21</v>
      </c>
      <c r="E782">
        <v>56</v>
      </c>
      <c r="F782" s="16" t="s">
        <v>28</v>
      </c>
      <c r="G782" s="10">
        <v>43011</v>
      </c>
      <c r="H782" s="11">
        <v>0.91405092592592585</v>
      </c>
      <c r="I782" s="10">
        <v>43011</v>
      </c>
      <c r="J782">
        <v>5.3099999427795401</v>
      </c>
      <c r="K782">
        <v>10.7799997329712</v>
      </c>
      <c r="L782" s="11">
        <v>0.73402777777777783</v>
      </c>
      <c r="M782" s="12">
        <f>MOD(Tableau1[[#This Row],[Temps]]-Tableau1[[#This Row],[Heure coucher]],1)</f>
        <v>0.18002314814814802</v>
      </c>
      <c r="N782" s="11">
        <v>0.25069444444444444</v>
      </c>
      <c r="O782" s="12">
        <f>1-Tableau1[[#This Row],[Temps]]+Tableau1[[#This Row],[Heure lever]]</f>
        <v>0.33664351851851859</v>
      </c>
      <c r="P78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82" s="11" t="b">
        <f>IFERROR(Tableau1[[#This Row],[temps avant lever]]&gt;=Tableau1[[#This Row],[temps critère lever en fonction de l''heure de coucher]],0)</f>
        <v>0</v>
      </c>
    </row>
    <row r="783" spans="1:17" x14ac:dyDescent="0.35">
      <c r="A783">
        <v>2017</v>
      </c>
      <c r="B783">
        <v>10</v>
      </c>
      <c r="C783">
        <v>3</v>
      </c>
      <c r="D783">
        <v>23</v>
      </c>
      <c r="E783">
        <v>16</v>
      </c>
      <c r="F783" s="16" t="s">
        <v>21</v>
      </c>
      <c r="G783" s="10">
        <v>43011</v>
      </c>
      <c r="H783" s="11">
        <v>0.96967592592592589</v>
      </c>
      <c r="I783" s="10">
        <v>43011</v>
      </c>
      <c r="J783">
        <v>4.8600001335143999</v>
      </c>
      <c r="K783">
        <v>10.25</v>
      </c>
      <c r="L783" s="11">
        <v>0.73402777777777783</v>
      </c>
      <c r="M783" s="12">
        <f>MOD(Tableau1[[#This Row],[Temps]]-Tableau1[[#This Row],[Heure coucher]],1)</f>
        <v>0.23564814814814805</v>
      </c>
      <c r="N783" s="11">
        <v>0.25069444444444444</v>
      </c>
      <c r="O783" s="12">
        <f>1-Tableau1[[#This Row],[Temps]]+Tableau1[[#This Row],[Heure lever]]</f>
        <v>0.28101851851851856</v>
      </c>
      <c r="P78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83" s="11" t="b">
        <f>IFERROR(Tableau1[[#This Row],[temps avant lever]]&gt;=Tableau1[[#This Row],[temps critère lever en fonction de l''heure de coucher]],0)</f>
        <v>0</v>
      </c>
    </row>
    <row r="784" spans="1:17" x14ac:dyDescent="0.35">
      <c r="A784">
        <v>2017</v>
      </c>
      <c r="B784">
        <v>10</v>
      </c>
      <c r="C784">
        <v>4</v>
      </c>
      <c r="D784">
        <v>1</v>
      </c>
      <c r="E784">
        <v>58</v>
      </c>
      <c r="F784" s="16" t="s">
        <v>78</v>
      </c>
      <c r="G784" s="10">
        <v>43012</v>
      </c>
      <c r="H784" s="11">
        <v>8.2442129629629629E-2</v>
      </c>
      <c r="I784" s="10">
        <v>43011</v>
      </c>
      <c r="J784">
        <v>4.5</v>
      </c>
      <c r="K784">
        <v>8.5799999237060494</v>
      </c>
      <c r="L784" s="11">
        <v>0.73402777777777783</v>
      </c>
      <c r="M784" s="12">
        <f>MOD(Tableau1[[#This Row],[Temps]]-Tableau1[[#This Row],[Heure coucher]],1)</f>
        <v>0.34841435185185177</v>
      </c>
      <c r="N784" s="11">
        <v>0.25069444444444444</v>
      </c>
      <c r="O784" s="12">
        <f>1-Tableau1[[#This Row],[Temps]]+Tableau1[[#This Row],[Heure lever]]</f>
        <v>1.168252314814815</v>
      </c>
      <c r="P78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84" s="11" t="b">
        <f>IFERROR(Tableau1[[#This Row],[temps avant lever]]&gt;=Tableau1[[#This Row],[temps critère lever en fonction de l''heure de coucher]],0)</f>
        <v>1</v>
      </c>
    </row>
    <row r="785" spans="1:17" x14ac:dyDescent="0.35">
      <c r="A785">
        <v>2017</v>
      </c>
      <c r="B785">
        <v>10</v>
      </c>
      <c r="C785">
        <v>4</v>
      </c>
      <c r="D785">
        <v>2</v>
      </c>
      <c r="E785">
        <v>33</v>
      </c>
      <c r="F785" s="16" t="s">
        <v>52</v>
      </c>
      <c r="G785" s="10">
        <v>43012</v>
      </c>
      <c r="H785" s="11">
        <v>0.10645833333333332</v>
      </c>
      <c r="I785" s="10">
        <v>43011</v>
      </c>
      <c r="J785">
        <v>5.3899998664856001</v>
      </c>
      <c r="K785">
        <v>8.5799999237060494</v>
      </c>
      <c r="L785" s="11">
        <v>0.73402777777777783</v>
      </c>
      <c r="M785" s="12">
        <f>MOD(Tableau1[[#This Row],[Temps]]-Tableau1[[#This Row],[Heure coucher]],1)</f>
        <v>0.37243055555555549</v>
      </c>
      <c r="N785" s="11">
        <v>0.25069444444444444</v>
      </c>
      <c r="O785" s="12">
        <f>1-Tableau1[[#This Row],[Temps]]+Tableau1[[#This Row],[Heure lever]]</f>
        <v>1.1442361111111112</v>
      </c>
      <c r="P78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85" s="11" t="b">
        <f>IFERROR(Tableau1[[#This Row],[temps avant lever]]&gt;=Tableau1[[#This Row],[temps critère lever en fonction de l''heure de coucher]],0)</f>
        <v>1</v>
      </c>
    </row>
    <row r="786" spans="1:17" x14ac:dyDescent="0.35">
      <c r="A786">
        <v>2017</v>
      </c>
      <c r="B786">
        <v>10</v>
      </c>
      <c r="C786">
        <v>4</v>
      </c>
      <c r="D786">
        <v>4</v>
      </c>
      <c r="E786">
        <v>14</v>
      </c>
      <c r="F786" s="16" t="s">
        <v>45</v>
      </c>
      <c r="G786" s="10">
        <v>43012</v>
      </c>
      <c r="H786" s="11">
        <v>0.17674768518518516</v>
      </c>
      <c r="I786" s="10">
        <v>43011</v>
      </c>
      <c r="J786">
        <v>4.8699998855590803</v>
      </c>
      <c r="K786">
        <v>7.8800001144409197</v>
      </c>
      <c r="L786" s="11">
        <v>0.73402777777777783</v>
      </c>
      <c r="M786" s="12">
        <f>MOD(Tableau1[[#This Row],[Temps]]-Tableau1[[#This Row],[Heure coucher]],1)</f>
        <v>0.4427199074074073</v>
      </c>
      <c r="N786" s="11">
        <v>0.25069444444444444</v>
      </c>
      <c r="O786" s="12">
        <f>1-Tableau1[[#This Row],[Temps]]+Tableau1[[#This Row],[Heure lever]]</f>
        <v>1.0739467592592593</v>
      </c>
      <c r="P78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0.43333333333333329</v>
      </c>
      <c r="Q786" s="11" t="b">
        <f>IFERROR(Tableau1[[#This Row],[temps avant lever]]&gt;=Tableau1[[#This Row],[temps critère lever en fonction de l''heure de coucher]],0)</f>
        <v>1</v>
      </c>
    </row>
    <row r="787" spans="1:17" x14ac:dyDescent="0.35">
      <c r="A787">
        <v>2017</v>
      </c>
      <c r="B787">
        <v>10</v>
      </c>
      <c r="C787">
        <v>4</v>
      </c>
      <c r="D787">
        <v>18</v>
      </c>
      <c r="E787">
        <v>23</v>
      </c>
      <c r="F787" s="16" t="s">
        <v>53</v>
      </c>
      <c r="G787" s="10">
        <v>43012</v>
      </c>
      <c r="H787" s="11">
        <v>0.76601851851851854</v>
      </c>
      <c r="I787" s="10">
        <v>43012</v>
      </c>
      <c r="J787">
        <v>4.4099998474121103</v>
      </c>
      <c r="K787">
        <v>15.0100002288818</v>
      </c>
      <c r="L787" s="11">
        <v>0.73263888888888884</v>
      </c>
      <c r="M787" s="12">
        <f>MOD(Tableau1[[#This Row],[Temps]]-Tableau1[[#This Row],[Heure coucher]],1)</f>
        <v>3.3379629629629703E-2</v>
      </c>
      <c r="N787" s="11">
        <v>0.25138888888888888</v>
      </c>
      <c r="O787" s="12">
        <f>1-Tableau1[[#This Row],[Temps]]+Tableau1[[#This Row],[Heure lever]]</f>
        <v>0.48537037037037034</v>
      </c>
      <c r="P78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0.43541666666666673</v>
      </c>
      <c r="Q787" s="11" t="b">
        <f>IFERROR(Tableau1[[#This Row],[temps avant lever]]&gt;=Tableau1[[#This Row],[temps critère lever en fonction de l''heure de coucher]],0)</f>
        <v>1</v>
      </c>
    </row>
    <row r="788" spans="1:17" x14ac:dyDescent="0.35">
      <c r="A788">
        <v>2017</v>
      </c>
      <c r="B788">
        <v>10</v>
      </c>
      <c r="C788">
        <v>4</v>
      </c>
      <c r="D788">
        <v>18</v>
      </c>
      <c r="E788">
        <v>39</v>
      </c>
      <c r="F788" s="16" t="s">
        <v>41</v>
      </c>
      <c r="G788" s="10">
        <v>43012</v>
      </c>
      <c r="H788" s="11">
        <v>0.77736111111111106</v>
      </c>
      <c r="I788" s="10">
        <v>43012</v>
      </c>
      <c r="J788">
        <v>5.6300001144409197</v>
      </c>
      <c r="K788">
        <v>14.949999809265099</v>
      </c>
      <c r="L788" s="11">
        <v>0.73263888888888884</v>
      </c>
      <c r="M788" s="12">
        <f>MOD(Tableau1[[#This Row],[Temps]]-Tableau1[[#This Row],[Heure coucher]],1)</f>
        <v>4.4722222222222219E-2</v>
      </c>
      <c r="N788" s="11">
        <v>0.25138888888888888</v>
      </c>
      <c r="O788" s="12">
        <f>1-Tableau1[[#This Row],[Temps]]+Tableau1[[#This Row],[Heure lever]]</f>
        <v>0.47402777777777783</v>
      </c>
      <c r="P78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0.43541666666666673</v>
      </c>
      <c r="Q788" s="11" t="b">
        <f>IFERROR(Tableau1[[#This Row],[temps avant lever]]&gt;=Tableau1[[#This Row],[temps critère lever en fonction de l''heure de coucher]],0)</f>
        <v>1</v>
      </c>
    </row>
    <row r="789" spans="1:17" x14ac:dyDescent="0.35">
      <c r="A789">
        <v>2017</v>
      </c>
      <c r="B789">
        <v>10</v>
      </c>
      <c r="C789">
        <v>4</v>
      </c>
      <c r="D789">
        <v>18</v>
      </c>
      <c r="E789">
        <v>51</v>
      </c>
      <c r="F789" s="16" t="s">
        <v>49</v>
      </c>
      <c r="G789" s="10">
        <v>43012</v>
      </c>
      <c r="H789" s="11">
        <v>0.78560185185185183</v>
      </c>
      <c r="I789" s="10">
        <v>43012</v>
      </c>
      <c r="J789">
        <v>5.71000003814697</v>
      </c>
      <c r="K789">
        <v>14.8699998855591</v>
      </c>
      <c r="L789" s="11">
        <v>0.73263888888888884</v>
      </c>
      <c r="M789" s="12">
        <f>MOD(Tableau1[[#This Row],[Temps]]-Tableau1[[#This Row],[Heure coucher]],1)</f>
        <v>5.2962962962962989E-2</v>
      </c>
      <c r="N789" s="11">
        <v>0.25138888888888888</v>
      </c>
      <c r="O789" s="12">
        <f>1-Tableau1[[#This Row],[Temps]]+Tableau1[[#This Row],[Heure lever]]</f>
        <v>0.46578703703703705</v>
      </c>
      <c r="P78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0.43541666666666673</v>
      </c>
      <c r="Q789" s="11" t="b">
        <f>IFERROR(Tableau1[[#This Row],[temps avant lever]]&gt;=Tableau1[[#This Row],[temps critère lever en fonction de l''heure de coucher]],0)</f>
        <v>1</v>
      </c>
    </row>
    <row r="790" spans="1:17" x14ac:dyDescent="0.35">
      <c r="A790">
        <v>2017</v>
      </c>
      <c r="B790">
        <v>10</v>
      </c>
      <c r="C790">
        <v>4</v>
      </c>
      <c r="D790">
        <v>19</v>
      </c>
      <c r="E790">
        <v>6</v>
      </c>
      <c r="F790" s="16" t="s">
        <v>24</v>
      </c>
      <c r="G790" s="10">
        <v>43012</v>
      </c>
      <c r="H790" s="11">
        <v>0.79636574074074085</v>
      </c>
      <c r="I790" s="10">
        <v>43012</v>
      </c>
      <c r="J790">
        <v>4.96000003814697</v>
      </c>
      <c r="K790">
        <v>14.4799995422363</v>
      </c>
      <c r="L790" s="11">
        <v>0.73263888888888884</v>
      </c>
      <c r="M790" s="12">
        <f>MOD(Tableau1[[#This Row],[Temps]]-Tableau1[[#This Row],[Heure coucher]],1)</f>
        <v>6.3726851851852007E-2</v>
      </c>
      <c r="N790" s="11">
        <v>0.25138888888888888</v>
      </c>
      <c r="O790" s="12">
        <f>1-Tableau1[[#This Row],[Temps]]+Tableau1[[#This Row],[Heure lever]]</f>
        <v>0.45502314814814804</v>
      </c>
      <c r="P79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0.43541666666666673</v>
      </c>
      <c r="Q790" s="11" t="b">
        <f>IFERROR(Tableau1[[#This Row],[temps avant lever]]&gt;=Tableau1[[#This Row],[temps critère lever en fonction de l''heure de coucher]],0)</f>
        <v>1</v>
      </c>
    </row>
    <row r="791" spans="1:17" x14ac:dyDescent="0.35">
      <c r="A791">
        <v>2017</v>
      </c>
      <c r="B791">
        <v>10</v>
      </c>
      <c r="C791">
        <v>4</v>
      </c>
      <c r="D791">
        <v>19</v>
      </c>
      <c r="E791">
        <v>23</v>
      </c>
      <c r="F791" s="16" t="s">
        <v>59</v>
      </c>
      <c r="G791" s="10">
        <v>43012</v>
      </c>
      <c r="H791" s="11">
        <v>0.80775462962962974</v>
      </c>
      <c r="I791" s="10">
        <v>43012</v>
      </c>
      <c r="J791">
        <v>4.6700000762939498</v>
      </c>
      <c r="K791">
        <v>14.2700004577637</v>
      </c>
      <c r="L791" s="11">
        <v>0.73263888888888884</v>
      </c>
      <c r="M791" s="12">
        <f>MOD(Tableau1[[#This Row],[Temps]]-Tableau1[[#This Row],[Heure coucher]],1)</f>
        <v>7.5115740740740899E-2</v>
      </c>
      <c r="N791" s="11">
        <v>0.25138888888888888</v>
      </c>
      <c r="O791" s="12">
        <f>1-Tableau1[[#This Row],[Temps]]+Tableau1[[#This Row],[Heure lever]]</f>
        <v>0.44363425925925914</v>
      </c>
      <c r="P79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0.43541666666666673</v>
      </c>
      <c r="Q791" s="11" t="b">
        <f>IFERROR(Tableau1[[#This Row],[temps avant lever]]&gt;=Tableau1[[#This Row],[temps critère lever en fonction de l''heure de coucher]],0)</f>
        <v>1</v>
      </c>
    </row>
    <row r="792" spans="1:17" x14ac:dyDescent="0.35">
      <c r="A792">
        <v>2017</v>
      </c>
      <c r="B792">
        <v>10</v>
      </c>
      <c r="C792">
        <v>4</v>
      </c>
      <c r="D792">
        <v>20</v>
      </c>
      <c r="E792">
        <v>33</v>
      </c>
      <c r="F792" s="16" t="s">
        <v>56</v>
      </c>
      <c r="G792" s="10">
        <v>43012</v>
      </c>
      <c r="H792" s="11">
        <v>0.85640046296296291</v>
      </c>
      <c r="I792" s="10">
        <v>43012</v>
      </c>
      <c r="J792">
        <v>4.3000001907348597</v>
      </c>
      <c r="K792">
        <v>11.930000305175801</v>
      </c>
      <c r="L792" s="11">
        <v>0.73263888888888884</v>
      </c>
      <c r="M792" s="12">
        <f>MOD(Tableau1[[#This Row],[Temps]]-Tableau1[[#This Row],[Heure coucher]],1)</f>
        <v>0.12376157407407407</v>
      </c>
      <c r="N792" s="11">
        <v>0.25138888888888888</v>
      </c>
      <c r="O792" s="12">
        <f>1-Tableau1[[#This Row],[Temps]]+Tableau1[[#This Row],[Heure lever]]</f>
        <v>0.39498842592592598</v>
      </c>
      <c r="P79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0.43541666666666673</v>
      </c>
      <c r="Q792" s="11" t="b">
        <f>IFERROR(Tableau1[[#This Row],[temps avant lever]]&gt;=Tableau1[[#This Row],[temps critère lever en fonction de l''heure de coucher]],0)</f>
        <v>0</v>
      </c>
    </row>
    <row r="793" spans="1:17" x14ac:dyDescent="0.35">
      <c r="A793">
        <v>2017</v>
      </c>
      <c r="B793">
        <v>10</v>
      </c>
      <c r="C793">
        <v>4</v>
      </c>
      <c r="D793">
        <v>20</v>
      </c>
      <c r="E793">
        <v>41</v>
      </c>
      <c r="F793" s="16" t="s">
        <v>50</v>
      </c>
      <c r="G793" s="10">
        <v>43012</v>
      </c>
      <c r="H793" s="11">
        <v>0.86236111111111102</v>
      </c>
      <c r="I793" s="10">
        <v>43012</v>
      </c>
      <c r="J793">
        <v>3.4300000667571999</v>
      </c>
      <c r="K793">
        <v>12.1499996185303</v>
      </c>
      <c r="L793" s="11">
        <v>0.73263888888888884</v>
      </c>
      <c r="M793" s="12">
        <f>MOD(Tableau1[[#This Row],[Temps]]-Tableau1[[#This Row],[Heure coucher]],1)</f>
        <v>0.12972222222222218</v>
      </c>
      <c r="N793" s="11">
        <v>0.25138888888888888</v>
      </c>
      <c r="O793" s="12">
        <f>1-Tableau1[[#This Row],[Temps]]+Tableau1[[#This Row],[Heure lever]]</f>
        <v>0.38902777777777786</v>
      </c>
      <c r="P79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0.43541666666666673</v>
      </c>
      <c r="Q793" s="11" t="b">
        <f>IFERROR(Tableau1[[#This Row],[temps avant lever]]&gt;=Tableau1[[#This Row],[temps critère lever en fonction de l''heure de coucher]],0)</f>
        <v>0</v>
      </c>
    </row>
    <row r="794" spans="1:17" x14ac:dyDescent="0.35">
      <c r="A794">
        <v>2017</v>
      </c>
      <c r="B794">
        <v>10</v>
      </c>
      <c r="C794">
        <v>4</v>
      </c>
      <c r="D794">
        <v>21</v>
      </c>
      <c r="E794">
        <v>2</v>
      </c>
      <c r="F794" s="16" t="s">
        <v>74</v>
      </c>
      <c r="G794" s="10">
        <v>43012</v>
      </c>
      <c r="H794" s="11">
        <v>0.87668981481481489</v>
      </c>
      <c r="I794" s="10">
        <v>43012</v>
      </c>
      <c r="J794">
        <v>4.2800002098083496</v>
      </c>
      <c r="K794">
        <v>11.310000419616699</v>
      </c>
      <c r="L794" s="11">
        <v>0.73263888888888884</v>
      </c>
      <c r="M794" s="12">
        <f>MOD(Tableau1[[#This Row],[Temps]]-Tableau1[[#This Row],[Heure coucher]],1)</f>
        <v>0.14405092592592605</v>
      </c>
      <c r="N794" s="11">
        <v>0.25138888888888888</v>
      </c>
      <c r="O794" s="12">
        <f>1-Tableau1[[#This Row],[Temps]]+Tableau1[[#This Row],[Heure lever]]</f>
        <v>0.37469907407407399</v>
      </c>
      <c r="P79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0.43541666666666673</v>
      </c>
      <c r="Q794" s="11" t="b">
        <f>IFERROR(Tableau1[[#This Row],[temps avant lever]]&gt;=Tableau1[[#This Row],[temps critère lever en fonction de l''heure de coucher]],0)</f>
        <v>0</v>
      </c>
    </row>
    <row r="795" spans="1:17" x14ac:dyDescent="0.35">
      <c r="A795">
        <v>2017</v>
      </c>
      <c r="B795">
        <v>10</v>
      </c>
      <c r="C795">
        <v>5</v>
      </c>
      <c r="D795">
        <v>2</v>
      </c>
      <c r="E795">
        <v>4</v>
      </c>
      <c r="F795" s="16" t="s">
        <v>50</v>
      </c>
      <c r="G795" s="10">
        <v>43013</v>
      </c>
      <c r="H795" s="11">
        <v>8.666666666666667E-2</v>
      </c>
      <c r="I795" s="10">
        <v>43012</v>
      </c>
      <c r="J795">
        <v>0</v>
      </c>
      <c r="K795">
        <v>8.8800001144409197</v>
      </c>
      <c r="L795" s="11">
        <v>0.73263888888888884</v>
      </c>
      <c r="M795" s="12">
        <f>MOD(Tableau1[[#This Row],[Temps]]-Tableau1[[#This Row],[Heure coucher]],1)</f>
        <v>0.35402777777777783</v>
      </c>
      <c r="N795" s="11">
        <v>0.25138888888888888</v>
      </c>
      <c r="O795" s="12">
        <f>1-Tableau1[[#This Row],[Temps]]+Tableau1[[#This Row],[Heure lever]]</f>
        <v>1.1647222222222222</v>
      </c>
      <c r="P79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0.43541666666666673</v>
      </c>
      <c r="Q795" s="11" t="b">
        <f>IFERROR(Tableau1[[#This Row],[temps avant lever]]&gt;=Tableau1[[#This Row],[temps critère lever en fonction de l''heure de coucher]],0)</f>
        <v>1</v>
      </c>
    </row>
    <row r="796" spans="1:17" x14ac:dyDescent="0.35">
      <c r="A796">
        <v>2017</v>
      </c>
      <c r="B796">
        <v>10</v>
      </c>
      <c r="C796">
        <v>5</v>
      </c>
      <c r="D796">
        <v>18</v>
      </c>
      <c r="E796">
        <v>15</v>
      </c>
      <c r="F796" s="16" t="s">
        <v>59</v>
      </c>
      <c r="G796" s="10">
        <v>43013</v>
      </c>
      <c r="H796" s="11">
        <v>0.76053240740740735</v>
      </c>
      <c r="I796" s="10">
        <v>43013</v>
      </c>
      <c r="J796">
        <v>6.3499999046325701</v>
      </c>
      <c r="K796">
        <v>16.149999618530298</v>
      </c>
      <c r="L796" s="11">
        <v>0.73125000000000007</v>
      </c>
      <c r="M796" s="12">
        <f>MOD(Tableau1[[#This Row],[Temps]]-Tableau1[[#This Row],[Heure coucher]],1)</f>
        <v>2.9282407407407285E-2</v>
      </c>
      <c r="N796" s="11">
        <v>0.25277777777777777</v>
      </c>
      <c r="O796" s="12">
        <f>1-Tableau1[[#This Row],[Temps]]+Tableau1[[#This Row],[Heure lever]]</f>
        <v>0.49224537037037042</v>
      </c>
      <c r="P79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0.43819444444444439</v>
      </c>
      <c r="Q796" s="11" t="b">
        <f>IFERROR(Tableau1[[#This Row],[temps avant lever]]&gt;=Tableau1[[#This Row],[temps critère lever en fonction de l''heure de coucher]],0)</f>
        <v>1</v>
      </c>
    </row>
    <row r="797" spans="1:17" x14ac:dyDescent="0.35">
      <c r="A797">
        <v>2017</v>
      </c>
      <c r="B797">
        <v>10</v>
      </c>
      <c r="C797">
        <v>5</v>
      </c>
      <c r="D797">
        <v>18</v>
      </c>
      <c r="E797">
        <v>38</v>
      </c>
      <c r="F797" s="16" t="s">
        <v>65</v>
      </c>
      <c r="G797" s="10">
        <v>43013</v>
      </c>
      <c r="H797" s="11">
        <v>0.77681712962962957</v>
      </c>
      <c r="I797" s="10">
        <v>43013</v>
      </c>
      <c r="J797">
        <v>5.3000001907348597</v>
      </c>
      <c r="K797">
        <v>15.939999580383301</v>
      </c>
      <c r="L797" s="11">
        <v>0.73125000000000007</v>
      </c>
      <c r="M797" s="12">
        <f>MOD(Tableau1[[#This Row],[Temps]]-Tableau1[[#This Row],[Heure coucher]],1)</f>
        <v>4.5567129629629499E-2</v>
      </c>
      <c r="N797" s="11">
        <v>0.25277777777777777</v>
      </c>
      <c r="O797" s="12">
        <f>1-Tableau1[[#This Row],[Temps]]+Tableau1[[#This Row],[Heure lever]]</f>
        <v>0.4759606481481482</v>
      </c>
      <c r="P79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0.43819444444444439</v>
      </c>
      <c r="Q797" s="11" t="b">
        <f>IFERROR(Tableau1[[#This Row],[temps avant lever]]&gt;=Tableau1[[#This Row],[temps critère lever en fonction de l''heure de coucher]],0)</f>
        <v>1</v>
      </c>
    </row>
    <row r="798" spans="1:17" x14ac:dyDescent="0.35">
      <c r="A798">
        <v>2017</v>
      </c>
      <c r="B798">
        <v>10</v>
      </c>
      <c r="C798">
        <v>6</v>
      </c>
      <c r="D798">
        <v>4</v>
      </c>
      <c r="E798">
        <v>25</v>
      </c>
      <c r="F798" s="16" t="s">
        <v>77</v>
      </c>
      <c r="G798" s="10">
        <v>43014</v>
      </c>
      <c r="H798" s="11">
        <v>0.18453703703703705</v>
      </c>
      <c r="I798" s="10">
        <v>43013</v>
      </c>
      <c r="J798">
        <v>5.5900001525878897</v>
      </c>
      <c r="K798">
        <v>10.1199998855591</v>
      </c>
      <c r="L798" s="11">
        <v>0.73125000000000007</v>
      </c>
      <c r="M798" s="12">
        <f>MOD(Tableau1[[#This Row],[Temps]]-Tableau1[[#This Row],[Heure coucher]],1)</f>
        <v>0.45328703703703699</v>
      </c>
      <c r="N798" s="11">
        <v>0.25277777777777777</v>
      </c>
      <c r="O798" s="12">
        <f>1-Tableau1[[#This Row],[Temps]]+Tableau1[[#This Row],[Heure lever]]</f>
        <v>1.0682407407407406</v>
      </c>
      <c r="P79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0.43819444444444439</v>
      </c>
      <c r="Q798" s="11" t="b">
        <f>IFERROR(Tableau1[[#This Row],[temps avant lever]]&gt;=Tableau1[[#This Row],[temps critère lever en fonction de l''heure de coucher]],0)</f>
        <v>1</v>
      </c>
    </row>
    <row r="799" spans="1:17" x14ac:dyDescent="0.35">
      <c r="A799">
        <v>2017</v>
      </c>
      <c r="B799">
        <v>10</v>
      </c>
      <c r="C799">
        <v>7</v>
      </c>
      <c r="D799">
        <v>0</v>
      </c>
      <c r="E799">
        <v>54</v>
      </c>
      <c r="F799" s="16" t="s">
        <v>76</v>
      </c>
      <c r="G799" s="10">
        <v>43015</v>
      </c>
      <c r="H799" s="11">
        <v>3.7743055555555557E-2</v>
      </c>
      <c r="I799" s="10">
        <v>43014</v>
      </c>
      <c r="J799">
        <v>3.4900000095367401</v>
      </c>
      <c r="K799">
        <v>7.5900001525878897</v>
      </c>
      <c r="L799" s="11">
        <v>0.72986111111111107</v>
      </c>
      <c r="M799" s="12">
        <f>MOD(Tableau1[[#This Row],[Temps]]-Tableau1[[#This Row],[Heure coucher]],1)</f>
        <v>0.3078819444444445</v>
      </c>
      <c r="N799" s="11">
        <v>0.25347222222222221</v>
      </c>
      <c r="O799" s="12">
        <f>1-Tableau1[[#This Row],[Temps]]+Tableau1[[#This Row],[Heure lever]]</f>
        <v>1.2157291666666667</v>
      </c>
      <c r="P79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0.44027777777777782</v>
      </c>
      <c r="Q799" s="11" t="b">
        <f>IFERROR(Tableau1[[#This Row],[temps avant lever]]&gt;=Tableau1[[#This Row],[temps critère lever en fonction de l''heure de coucher]],0)</f>
        <v>1</v>
      </c>
    </row>
    <row r="800" spans="1:17" x14ac:dyDescent="0.35">
      <c r="A800">
        <v>2017</v>
      </c>
      <c r="B800">
        <v>10</v>
      </c>
      <c r="C800">
        <v>8</v>
      </c>
      <c r="D800">
        <v>18</v>
      </c>
      <c r="E800">
        <v>2</v>
      </c>
      <c r="F800" s="16" t="s">
        <v>40</v>
      </c>
      <c r="G800" s="10">
        <v>43016</v>
      </c>
      <c r="H800" s="11">
        <v>0.75204861111111121</v>
      </c>
      <c r="I800" s="10">
        <v>43016</v>
      </c>
      <c r="J800">
        <v>3.3299999237060498</v>
      </c>
      <c r="K800">
        <v>14.3400001525879</v>
      </c>
      <c r="L800" s="11">
        <v>0.7270833333333333</v>
      </c>
      <c r="M800" s="12">
        <f>MOD(Tableau1[[#This Row],[Temps]]-Tableau1[[#This Row],[Heure coucher]],1)</f>
        <v>2.4965277777777906E-2</v>
      </c>
      <c r="N800" s="11">
        <v>0.25486111111111109</v>
      </c>
      <c r="O800" s="12">
        <f>1-Tableau1[[#This Row],[Temps]]+Tableau1[[#This Row],[Heure lever]]</f>
        <v>0.50281249999999988</v>
      </c>
      <c r="P80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0.44444444444444448</v>
      </c>
      <c r="Q800" s="11" t="b">
        <f>IFERROR(Tableau1[[#This Row],[temps avant lever]]&gt;=Tableau1[[#This Row],[temps critère lever en fonction de l''heure de coucher]],0)</f>
        <v>1</v>
      </c>
    </row>
    <row r="801" spans="1:17" x14ac:dyDescent="0.35">
      <c r="A801">
        <v>2017</v>
      </c>
      <c r="B801">
        <v>10</v>
      </c>
      <c r="C801">
        <v>8</v>
      </c>
      <c r="D801">
        <v>22</v>
      </c>
      <c r="E801">
        <v>20</v>
      </c>
      <c r="F801" s="16" t="s">
        <v>47</v>
      </c>
      <c r="G801" s="10">
        <v>43016</v>
      </c>
      <c r="H801" s="11">
        <v>0.93082175925925925</v>
      </c>
      <c r="I801" s="10">
        <v>43016</v>
      </c>
      <c r="J801">
        <v>2.4800000190734899</v>
      </c>
      <c r="K801">
        <v>14.3500003814697</v>
      </c>
      <c r="L801" s="11">
        <v>0.7270833333333333</v>
      </c>
      <c r="M801" s="12">
        <f>MOD(Tableau1[[#This Row],[Temps]]-Tableau1[[#This Row],[Heure coucher]],1)</f>
        <v>0.20373842592592595</v>
      </c>
      <c r="N801" s="11">
        <v>0.25486111111111109</v>
      </c>
      <c r="O801" s="12">
        <f>1-Tableau1[[#This Row],[Temps]]+Tableau1[[#This Row],[Heure lever]]</f>
        <v>0.32403935185185184</v>
      </c>
      <c r="P80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0.44444444444444448</v>
      </c>
      <c r="Q801" s="11" t="b">
        <f>IFERROR(Tableau1[[#This Row],[temps avant lever]]&gt;=Tableau1[[#This Row],[temps critère lever en fonction de l''heure de coucher]],0)</f>
        <v>0</v>
      </c>
    </row>
    <row r="802" spans="1:17" x14ac:dyDescent="0.35">
      <c r="A802">
        <v>2017</v>
      </c>
      <c r="B802">
        <v>10</v>
      </c>
      <c r="C802">
        <v>8</v>
      </c>
      <c r="D802">
        <v>22</v>
      </c>
      <c r="E802">
        <v>45</v>
      </c>
      <c r="F802" s="16" t="s">
        <v>51</v>
      </c>
      <c r="G802" s="10">
        <v>43016</v>
      </c>
      <c r="H802" s="11">
        <v>0.94855324074074077</v>
      </c>
      <c r="I802" s="10">
        <v>43016</v>
      </c>
      <c r="J802">
        <v>2.3099999427795401</v>
      </c>
      <c r="K802">
        <v>14.3800001144409</v>
      </c>
      <c r="L802" s="11">
        <v>0.7270833333333333</v>
      </c>
      <c r="M802" s="12">
        <f>MOD(Tableau1[[#This Row],[Temps]]-Tableau1[[#This Row],[Heure coucher]],1)</f>
        <v>0.22146990740740746</v>
      </c>
      <c r="N802" s="11">
        <v>0.25486111111111109</v>
      </c>
      <c r="O802" s="12">
        <f>1-Tableau1[[#This Row],[Temps]]+Tableau1[[#This Row],[Heure lever]]</f>
        <v>0.30630787037037033</v>
      </c>
      <c r="P80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0.44444444444444448</v>
      </c>
      <c r="Q802" s="11" t="b">
        <f>IFERROR(Tableau1[[#This Row],[temps avant lever]]&gt;=Tableau1[[#This Row],[temps critère lever en fonction de l''heure de coucher]],0)</f>
        <v>0</v>
      </c>
    </row>
    <row r="803" spans="1:17" x14ac:dyDescent="0.35">
      <c r="A803">
        <v>2017</v>
      </c>
      <c r="B803">
        <v>10</v>
      </c>
      <c r="C803">
        <v>9</v>
      </c>
      <c r="D803">
        <v>4</v>
      </c>
      <c r="E803">
        <v>37</v>
      </c>
      <c r="F803" s="16" t="s">
        <v>53</v>
      </c>
      <c r="G803" s="10">
        <v>43017</v>
      </c>
      <c r="H803" s="11">
        <v>0.19240740740740739</v>
      </c>
      <c r="I803" s="10">
        <v>43016</v>
      </c>
      <c r="J803">
        <v>1.62999999523163</v>
      </c>
      <c r="K803">
        <v>13.569999694824199</v>
      </c>
      <c r="L803" s="11">
        <v>0.7270833333333333</v>
      </c>
      <c r="M803" s="12">
        <f>MOD(Tableau1[[#This Row],[Temps]]-Tableau1[[#This Row],[Heure coucher]],1)</f>
        <v>0.46532407407407406</v>
      </c>
      <c r="N803" s="11">
        <v>0.25486111111111109</v>
      </c>
      <c r="O803" s="12">
        <f>1-Tableau1[[#This Row],[Temps]]+Tableau1[[#This Row],[Heure lever]]</f>
        <v>1.0624537037037038</v>
      </c>
      <c r="P80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0.44444444444444448</v>
      </c>
      <c r="Q803" s="11" t="b">
        <f>IFERROR(Tableau1[[#This Row],[temps avant lever]]&gt;=Tableau1[[#This Row],[temps critère lever en fonction de l''heure de coucher]],0)</f>
        <v>1</v>
      </c>
    </row>
    <row r="804" spans="1:17" x14ac:dyDescent="0.35">
      <c r="A804">
        <v>2017</v>
      </c>
      <c r="B804">
        <v>10</v>
      </c>
      <c r="C804">
        <v>9</v>
      </c>
      <c r="D804">
        <v>17</v>
      </c>
      <c r="E804">
        <v>36</v>
      </c>
      <c r="F804" s="16" t="s">
        <v>58</v>
      </c>
      <c r="G804" s="10">
        <v>43017</v>
      </c>
      <c r="H804" s="11">
        <v>0.73335648148148147</v>
      </c>
      <c r="I804" s="10">
        <v>43017</v>
      </c>
      <c r="J804">
        <v>3.2000000476837198</v>
      </c>
      <c r="K804">
        <v>16.569999694824201</v>
      </c>
      <c r="L804" s="11">
        <v>0.72638888888888886</v>
      </c>
      <c r="M804" s="12">
        <f>MOD(Tableau1[[#This Row],[Temps]]-Tableau1[[#This Row],[Heure coucher]],1)</f>
        <v>6.9675925925926085E-3</v>
      </c>
      <c r="N804" s="11">
        <v>0.25625000000000003</v>
      </c>
      <c r="O804" s="12">
        <f>1-Tableau1[[#This Row],[Temps]]+Tableau1[[#This Row],[Heure lever]]</f>
        <v>0.52289351851851862</v>
      </c>
      <c r="P80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0.4465277777777778</v>
      </c>
      <c r="Q804" s="11" t="b">
        <f>IFERROR(Tableau1[[#This Row],[temps avant lever]]&gt;=Tableau1[[#This Row],[temps critère lever en fonction de l''heure de coucher]],0)</f>
        <v>1</v>
      </c>
    </row>
    <row r="805" spans="1:17" x14ac:dyDescent="0.35">
      <c r="A805">
        <v>2017</v>
      </c>
      <c r="B805">
        <v>10</v>
      </c>
      <c r="C805">
        <v>9</v>
      </c>
      <c r="D805">
        <v>17</v>
      </c>
      <c r="E805">
        <v>37</v>
      </c>
      <c r="F805" s="16" t="s">
        <v>56</v>
      </c>
      <c r="G805" s="10">
        <v>43017</v>
      </c>
      <c r="H805" s="11">
        <v>0.73417824074074067</v>
      </c>
      <c r="I805" s="10">
        <v>43017</v>
      </c>
      <c r="J805">
        <v>3.2000000476837198</v>
      </c>
      <c r="K805">
        <v>16.569999694824201</v>
      </c>
      <c r="L805" s="11">
        <v>0.72638888888888886</v>
      </c>
      <c r="M805" s="12">
        <f>MOD(Tableau1[[#This Row],[Temps]]-Tableau1[[#This Row],[Heure coucher]],1)</f>
        <v>7.7893518518518112E-3</v>
      </c>
      <c r="N805" s="11">
        <v>0.25625000000000003</v>
      </c>
      <c r="O805" s="12">
        <f>1-Tableau1[[#This Row],[Temps]]+Tableau1[[#This Row],[Heure lever]]</f>
        <v>0.52207175925925942</v>
      </c>
      <c r="P80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0.4465277777777778</v>
      </c>
      <c r="Q805" s="11" t="b">
        <f>IFERROR(Tableau1[[#This Row],[temps avant lever]]&gt;=Tableau1[[#This Row],[temps critère lever en fonction de l''heure de coucher]],0)</f>
        <v>1</v>
      </c>
    </row>
    <row r="806" spans="1:17" x14ac:dyDescent="0.35">
      <c r="A806">
        <v>2017</v>
      </c>
      <c r="B806">
        <v>10</v>
      </c>
      <c r="C806">
        <v>9</v>
      </c>
      <c r="D806">
        <v>17</v>
      </c>
      <c r="E806">
        <v>51</v>
      </c>
      <c r="F806" s="16" t="s">
        <v>73</v>
      </c>
      <c r="G806" s="10">
        <v>43017</v>
      </c>
      <c r="H806" s="11">
        <v>0.74412037037037038</v>
      </c>
      <c r="I806" s="10">
        <v>43017</v>
      </c>
      <c r="J806">
        <v>3.1800000667571999</v>
      </c>
      <c r="K806">
        <v>16.459999084472699</v>
      </c>
      <c r="L806" s="11">
        <v>0.72638888888888886</v>
      </c>
      <c r="M806" s="12">
        <f>MOD(Tableau1[[#This Row],[Temps]]-Tableau1[[#This Row],[Heure coucher]],1)</f>
        <v>1.7731481481481515E-2</v>
      </c>
      <c r="N806" s="11">
        <v>0.25625000000000003</v>
      </c>
      <c r="O806" s="12">
        <f>1-Tableau1[[#This Row],[Temps]]+Tableau1[[#This Row],[Heure lever]]</f>
        <v>0.5121296296296296</v>
      </c>
      <c r="P80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0.4465277777777778</v>
      </c>
      <c r="Q806" s="11" t="b">
        <f>IFERROR(Tableau1[[#This Row],[temps avant lever]]&gt;=Tableau1[[#This Row],[temps critère lever en fonction de l''heure de coucher]],0)</f>
        <v>1</v>
      </c>
    </row>
    <row r="807" spans="1:17" x14ac:dyDescent="0.35">
      <c r="A807">
        <v>2017</v>
      </c>
      <c r="B807">
        <v>10</v>
      </c>
      <c r="C807">
        <v>9</v>
      </c>
      <c r="D807">
        <v>18</v>
      </c>
      <c r="E807">
        <v>3</v>
      </c>
      <c r="F807" s="16" t="s">
        <v>72</v>
      </c>
      <c r="G807" s="10">
        <v>43017</v>
      </c>
      <c r="H807" s="11">
        <v>0.75252314814814814</v>
      </c>
      <c r="I807" s="10">
        <v>43017</v>
      </c>
      <c r="J807">
        <v>2.9300000667571999</v>
      </c>
      <c r="K807">
        <v>16.370000839233398</v>
      </c>
      <c r="L807" s="11">
        <v>0.72638888888888886</v>
      </c>
      <c r="M807" s="12">
        <f>MOD(Tableau1[[#This Row],[Temps]]-Tableau1[[#This Row],[Heure coucher]],1)</f>
        <v>2.6134259259259274E-2</v>
      </c>
      <c r="N807" s="11">
        <v>0.25625000000000003</v>
      </c>
      <c r="O807" s="12">
        <f>1-Tableau1[[#This Row],[Temps]]+Tableau1[[#This Row],[Heure lever]]</f>
        <v>0.50372685185185184</v>
      </c>
      <c r="P80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0.4465277777777778</v>
      </c>
      <c r="Q807" s="11" t="b">
        <f>IFERROR(Tableau1[[#This Row],[temps avant lever]]&gt;=Tableau1[[#This Row],[temps critère lever en fonction de l''heure de coucher]],0)</f>
        <v>1</v>
      </c>
    </row>
    <row r="808" spans="1:17" x14ac:dyDescent="0.35">
      <c r="A808">
        <v>2017</v>
      </c>
      <c r="B808">
        <v>10</v>
      </c>
      <c r="C808">
        <v>9</v>
      </c>
      <c r="D808">
        <v>18</v>
      </c>
      <c r="E808">
        <v>11</v>
      </c>
      <c r="F808" s="16" t="s">
        <v>41</v>
      </c>
      <c r="G808" s="10">
        <v>43017</v>
      </c>
      <c r="H808" s="11">
        <v>0.75791666666666668</v>
      </c>
      <c r="I808" s="10">
        <v>43017</v>
      </c>
      <c r="J808">
        <v>2.2200000286102299</v>
      </c>
      <c r="K808">
        <v>16.2600002288818</v>
      </c>
      <c r="L808" s="11">
        <v>0.72638888888888886</v>
      </c>
      <c r="M808" s="12">
        <f>MOD(Tableau1[[#This Row],[Temps]]-Tableau1[[#This Row],[Heure coucher]],1)</f>
        <v>3.1527777777777821E-2</v>
      </c>
      <c r="N808" s="11">
        <v>0.25625000000000003</v>
      </c>
      <c r="O808" s="12">
        <f>1-Tableau1[[#This Row],[Temps]]+Tableau1[[#This Row],[Heure lever]]</f>
        <v>0.49833333333333335</v>
      </c>
      <c r="P80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0.4465277777777778</v>
      </c>
      <c r="Q808" s="11" t="b">
        <f>IFERROR(Tableau1[[#This Row],[temps avant lever]]&gt;=Tableau1[[#This Row],[temps critère lever en fonction de l''heure de coucher]],0)</f>
        <v>1</v>
      </c>
    </row>
    <row r="809" spans="1:17" x14ac:dyDescent="0.35">
      <c r="A809">
        <v>2017</v>
      </c>
      <c r="B809">
        <v>10</v>
      </c>
      <c r="C809">
        <v>9</v>
      </c>
      <c r="D809">
        <v>18</v>
      </c>
      <c r="E809">
        <v>22</v>
      </c>
      <c r="F809" s="16" t="s">
        <v>71</v>
      </c>
      <c r="G809" s="10">
        <v>43017</v>
      </c>
      <c r="H809" s="11">
        <v>0.76527777777777783</v>
      </c>
      <c r="I809" s="10">
        <v>43017</v>
      </c>
      <c r="J809">
        <v>2.5299999713897701</v>
      </c>
      <c r="K809">
        <v>16.110000610351602</v>
      </c>
      <c r="L809" s="11">
        <v>0.72638888888888886</v>
      </c>
      <c r="M809" s="12">
        <f>MOD(Tableau1[[#This Row],[Temps]]-Tableau1[[#This Row],[Heure coucher]],1)</f>
        <v>3.8888888888888973E-2</v>
      </c>
      <c r="N809" s="11">
        <v>0.25625000000000003</v>
      </c>
      <c r="O809" s="12">
        <f>1-Tableau1[[#This Row],[Temps]]+Tableau1[[#This Row],[Heure lever]]</f>
        <v>0.4909722222222222</v>
      </c>
      <c r="P80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0.4465277777777778</v>
      </c>
      <c r="Q809" s="11" t="b">
        <f>IFERROR(Tableau1[[#This Row],[temps avant lever]]&gt;=Tableau1[[#This Row],[temps critère lever en fonction de l''heure de coucher]],0)</f>
        <v>1</v>
      </c>
    </row>
    <row r="810" spans="1:17" x14ac:dyDescent="0.35">
      <c r="A810">
        <v>2017</v>
      </c>
      <c r="B810">
        <v>10</v>
      </c>
      <c r="C810">
        <v>9</v>
      </c>
      <c r="D810">
        <v>18</v>
      </c>
      <c r="E810">
        <v>25</v>
      </c>
      <c r="F810" s="16" t="s">
        <v>80</v>
      </c>
      <c r="G810" s="10">
        <v>43017</v>
      </c>
      <c r="H810" s="11">
        <v>0.76767361111111121</v>
      </c>
      <c r="I810" s="10">
        <v>43017</v>
      </c>
      <c r="J810">
        <v>2.5299999713897701</v>
      </c>
      <c r="K810">
        <v>16.110000610351602</v>
      </c>
      <c r="L810" s="11">
        <v>0.72638888888888886</v>
      </c>
      <c r="M810" s="12">
        <f>MOD(Tableau1[[#This Row],[Temps]]-Tableau1[[#This Row],[Heure coucher]],1)</f>
        <v>4.1284722222222348E-2</v>
      </c>
      <c r="N810" s="11">
        <v>0.25625000000000003</v>
      </c>
      <c r="O810" s="12">
        <f>1-Tableau1[[#This Row],[Temps]]+Tableau1[[#This Row],[Heure lever]]</f>
        <v>0.48857638888888882</v>
      </c>
      <c r="P81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0.4465277777777778</v>
      </c>
      <c r="Q810" s="11" t="b">
        <f>IFERROR(Tableau1[[#This Row],[temps avant lever]]&gt;=Tableau1[[#This Row],[temps critère lever en fonction de l''heure de coucher]],0)</f>
        <v>1</v>
      </c>
    </row>
    <row r="811" spans="1:17" x14ac:dyDescent="0.35">
      <c r="A811">
        <v>2017</v>
      </c>
      <c r="B811">
        <v>10</v>
      </c>
      <c r="C811">
        <v>9</v>
      </c>
      <c r="D811">
        <v>18</v>
      </c>
      <c r="E811">
        <v>55</v>
      </c>
      <c r="F811" s="16" t="s">
        <v>55</v>
      </c>
      <c r="G811" s="10">
        <v>43017</v>
      </c>
      <c r="H811" s="11">
        <v>0.788599537037037</v>
      </c>
      <c r="I811" s="10">
        <v>43017</v>
      </c>
      <c r="J811">
        <v>4.5</v>
      </c>
      <c r="K811">
        <v>15.7600002288818</v>
      </c>
      <c r="L811" s="11">
        <v>0.72638888888888886</v>
      </c>
      <c r="M811" s="12">
        <f>MOD(Tableau1[[#This Row],[Temps]]-Tableau1[[#This Row],[Heure coucher]],1)</f>
        <v>6.221064814814814E-2</v>
      </c>
      <c r="N811" s="11">
        <v>0.25625000000000003</v>
      </c>
      <c r="O811" s="12">
        <f>1-Tableau1[[#This Row],[Temps]]+Tableau1[[#This Row],[Heure lever]]</f>
        <v>0.46765046296296303</v>
      </c>
      <c r="P81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0.4465277777777778</v>
      </c>
      <c r="Q811" s="11" t="b">
        <f>IFERROR(Tableau1[[#This Row],[temps avant lever]]&gt;=Tableau1[[#This Row],[temps critère lever en fonction de l''heure de coucher]],0)</f>
        <v>1</v>
      </c>
    </row>
    <row r="812" spans="1:17" x14ac:dyDescent="0.35">
      <c r="A812">
        <v>2017</v>
      </c>
      <c r="B812">
        <v>10</v>
      </c>
      <c r="C812">
        <v>9</v>
      </c>
      <c r="D812">
        <v>19</v>
      </c>
      <c r="E812">
        <v>25</v>
      </c>
      <c r="F812" s="16" t="s">
        <v>77</v>
      </c>
      <c r="G812" s="10">
        <v>43017</v>
      </c>
      <c r="H812" s="11">
        <v>0.80953703703703705</v>
      </c>
      <c r="I812" s="10">
        <v>43017</v>
      </c>
      <c r="J812">
        <v>4.6999998092651403</v>
      </c>
      <c r="K812">
        <v>15.210000038146999</v>
      </c>
      <c r="L812" s="11">
        <v>0.72638888888888886</v>
      </c>
      <c r="M812" s="12">
        <f>MOD(Tableau1[[#This Row],[Temps]]-Tableau1[[#This Row],[Heure coucher]],1)</f>
        <v>8.3148148148148193E-2</v>
      </c>
      <c r="N812" s="11">
        <v>0.25625000000000003</v>
      </c>
      <c r="O812" s="12">
        <f>1-Tableau1[[#This Row],[Temps]]+Tableau1[[#This Row],[Heure lever]]</f>
        <v>0.44671296296296298</v>
      </c>
      <c r="P81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0.4465277777777778</v>
      </c>
      <c r="Q812" s="11" t="b">
        <f>IFERROR(Tableau1[[#This Row],[temps avant lever]]&gt;=Tableau1[[#This Row],[temps critère lever en fonction de l''heure de coucher]],0)</f>
        <v>1</v>
      </c>
    </row>
    <row r="813" spans="1:17" x14ac:dyDescent="0.35">
      <c r="A813">
        <v>2017</v>
      </c>
      <c r="B813">
        <v>10</v>
      </c>
      <c r="C813">
        <v>9</v>
      </c>
      <c r="D813">
        <v>20</v>
      </c>
      <c r="E813">
        <v>31</v>
      </c>
      <c r="F813" s="16" t="s">
        <v>33</v>
      </c>
      <c r="G813" s="10">
        <v>43017</v>
      </c>
      <c r="H813" s="11">
        <v>0.85542824074074064</v>
      </c>
      <c r="I813" s="10">
        <v>43017</v>
      </c>
      <c r="J813">
        <v>5.1100001335143999</v>
      </c>
      <c r="K813">
        <v>14.6300001144409</v>
      </c>
      <c r="L813" s="11">
        <v>0.72638888888888886</v>
      </c>
      <c r="M813" s="12">
        <f>MOD(Tableau1[[#This Row],[Temps]]-Tableau1[[#This Row],[Heure coucher]],1)</f>
        <v>0.12903935185185178</v>
      </c>
      <c r="N813" s="11">
        <v>0.25625000000000003</v>
      </c>
      <c r="O813" s="12">
        <f>1-Tableau1[[#This Row],[Temps]]+Tableau1[[#This Row],[Heure lever]]</f>
        <v>0.40082175925925939</v>
      </c>
      <c r="P81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0.4465277777777778</v>
      </c>
      <c r="Q813" s="11" t="b">
        <f>IFERROR(Tableau1[[#This Row],[temps avant lever]]&gt;=Tableau1[[#This Row],[temps critère lever en fonction de l''heure de coucher]],0)</f>
        <v>0</v>
      </c>
    </row>
    <row r="814" spans="1:17" x14ac:dyDescent="0.35">
      <c r="A814">
        <v>2017</v>
      </c>
      <c r="B814">
        <v>10</v>
      </c>
      <c r="C814">
        <v>10</v>
      </c>
      <c r="D814">
        <v>1</v>
      </c>
      <c r="E814">
        <v>43</v>
      </c>
      <c r="F814" s="16" t="s">
        <v>52</v>
      </c>
      <c r="G814" s="10">
        <v>43018</v>
      </c>
      <c r="H814" s="11">
        <v>7.1736111111111112E-2</v>
      </c>
      <c r="I814" s="10">
        <v>43017</v>
      </c>
      <c r="J814">
        <v>3.3900001049041699</v>
      </c>
      <c r="K814">
        <v>13.050000190734901</v>
      </c>
      <c r="L814" s="11">
        <v>0.72638888888888886</v>
      </c>
      <c r="M814" s="12">
        <f>MOD(Tableau1[[#This Row],[Temps]]-Tableau1[[#This Row],[Heure coucher]],1)</f>
        <v>0.34534722222222225</v>
      </c>
      <c r="N814" s="11">
        <v>0.25625000000000003</v>
      </c>
      <c r="O814" s="12">
        <f>1-Tableau1[[#This Row],[Temps]]+Tableau1[[#This Row],[Heure lever]]</f>
        <v>1.1845138888888889</v>
      </c>
      <c r="P81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0.4465277777777778</v>
      </c>
      <c r="Q814" s="11" t="b">
        <f>IFERROR(Tableau1[[#This Row],[temps avant lever]]&gt;=Tableau1[[#This Row],[temps critère lever en fonction de l''heure de coucher]],0)</f>
        <v>1</v>
      </c>
    </row>
    <row r="815" spans="1:17" x14ac:dyDescent="0.35">
      <c r="A815">
        <v>2017</v>
      </c>
      <c r="B815">
        <v>10</v>
      </c>
      <c r="C815">
        <v>10</v>
      </c>
      <c r="D815">
        <v>17</v>
      </c>
      <c r="E815">
        <v>33</v>
      </c>
      <c r="F815" s="16" t="s">
        <v>60</v>
      </c>
      <c r="G815" s="10">
        <v>43018</v>
      </c>
      <c r="H815" s="11">
        <v>0.73128472222222218</v>
      </c>
      <c r="I815" s="10">
        <v>43018</v>
      </c>
      <c r="J815">
        <v>1.8999999761581401</v>
      </c>
      <c r="K815">
        <v>15.560000419616699</v>
      </c>
      <c r="L815" s="11">
        <v>0.72499999999999998</v>
      </c>
      <c r="M815" s="12">
        <f>MOD(Tableau1[[#This Row],[Temps]]-Tableau1[[#This Row],[Heure coucher]],1)</f>
        <v>6.2847222222222054E-3</v>
      </c>
      <c r="N815" s="11">
        <v>0.25694444444444448</v>
      </c>
      <c r="O815" s="12">
        <f>1-Tableau1[[#This Row],[Temps]]+Tableau1[[#This Row],[Heure lever]]</f>
        <v>0.52565972222222235</v>
      </c>
      <c r="P81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15" s="11" t="b">
        <f>IFERROR(Tableau1[[#This Row],[temps avant lever]]&gt;=Tableau1[[#This Row],[temps critère lever en fonction de l''heure de coucher]],0)</f>
        <v>1</v>
      </c>
    </row>
    <row r="816" spans="1:17" x14ac:dyDescent="0.35">
      <c r="A816">
        <v>2017</v>
      </c>
      <c r="B816">
        <v>10</v>
      </c>
      <c r="C816">
        <v>10</v>
      </c>
      <c r="D816">
        <v>18</v>
      </c>
      <c r="E816">
        <v>12</v>
      </c>
      <c r="F816" s="16" t="s">
        <v>75</v>
      </c>
      <c r="G816" s="10">
        <v>43018</v>
      </c>
      <c r="H816" s="11">
        <v>0.75900462962962967</v>
      </c>
      <c r="I816" s="10">
        <v>43018</v>
      </c>
      <c r="J816">
        <v>0</v>
      </c>
      <c r="K816">
        <v>14.9700002670288</v>
      </c>
      <c r="L816" s="11">
        <v>0.72499999999999998</v>
      </c>
      <c r="M816" s="12">
        <f>MOD(Tableau1[[#This Row],[Temps]]-Tableau1[[#This Row],[Heure coucher]],1)</f>
        <v>3.400462962962969E-2</v>
      </c>
      <c r="N816" s="11">
        <v>0.25694444444444448</v>
      </c>
      <c r="O816" s="12">
        <f>1-Tableau1[[#This Row],[Temps]]+Tableau1[[#This Row],[Heure lever]]</f>
        <v>0.49793981481481481</v>
      </c>
      <c r="P81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16" s="11" t="b">
        <f>IFERROR(Tableau1[[#This Row],[temps avant lever]]&gt;=Tableau1[[#This Row],[temps critère lever en fonction de l''heure de coucher]],0)</f>
        <v>1</v>
      </c>
    </row>
    <row r="817" spans="1:17" x14ac:dyDescent="0.35">
      <c r="A817">
        <v>2017</v>
      </c>
      <c r="B817">
        <v>10</v>
      </c>
      <c r="C817">
        <v>10</v>
      </c>
      <c r="D817">
        <v>18</v>
      </c>
      <c r="E817">
        <v>36</v>
      </c>
      <c r="F817" s="16" t="s">
        <v>65</v>
      </c>
      <c r="G817" s="10">
        <v>43018</v>
      </c>
      <c r="H817" s="11">
        <v>0.77542824074074079</v>
      </c>
      <c r="I817" s="10">
        <v>43018</v>
      </c>
      <c r="J817">
        <v>0</v>
      </c>
      <c r="K817">
        <v>14.039999961853001</v>
      </c>
      <c r="L817" s="11">
        <v>0.72499999999999998</v>
      </c>
      <c r="M817" s="12">
        <f>MOD(Tableau1[[#This Row],[Temps]]-Tableau1[[#This Row],[Heure coucher]],1)</f>
        <v>5.0428240740740815E-2</v>
      </c>
      <c r="N817" s="11">
        <v>0.25694444444444448</v>
      </c>
      <c r="O817" s="12">
        <f>1-Tableau1[[#This Row],[Temps]]+Tableau1[[#This Row],[Heure lever]]</f>
        <v>0.48151620370370368</v>
      </c>
      <c r="P81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17" s="11" t="b">
        <f>IFERROR(Tableau1[[#This Row],[temps avant lever]]&gt;=Tableau1[[#This Row],[temps critère lever en fonction de l''heure de coucher]],0)</f>
        <v>1</v>
      </c>
    </row>
    <row r="818" spans="1:17" x14ac:dyDescent="0.35">
      <c r="A818">
        <v>2017</v>
      </c>
      <c r="B818">
        <v>10</v>
      </c>
      <c r="C818">
        <v>10</v>
      </c>
      <c r="D818">
        <v>18</v>
      </c>
      <c r="E818">
        <v>55</v>
      </c>
      <c r="F818" s="16" t="s">
        <v>59</v>
      </c>
      <c r="G818" s="10">
        <v>43018</v>
      </c>
      <c r="H818" s="11">
        <v>0.78831018518518514</v>
      </c>
      <c r="I818" s="10">
        <v>43018</v>
      </c>
      <c r="J818">
        <v>0</v>
      </c>
      <c r="K818">
        <v>13.939999580383301</v>
      </c>
      <c r="L818" s="11">
        <v>0.72499999999999998</v>
      </c>
      <c r="M818" s="12">
        <f>MOD(Tableau1[[#This Row],[Temps]]-Tableau1[[#This Row],[Heure coucher]],1)</f>
        <v>6.3310185185185164E-2</v>
      </c>
      <c r="N818" s="11">
        <v>0.25694444444444448</v>
      </c>
      <c r="O818" s="12">
        <f>1-Tableau1[[#This Row],[Temps]]+Tableau1[[#This Row],[Heure lever]]</f>
        <v>0.46863425925925933</v>
      </c>
      <c r="P81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18" s="11" t="b">
        <f>IFERROR(Tableau1[[#This Row],[temps avant lever]]&gt;=Tableau1[[#This Row],[temps critère lever en fonction de l''heure de coucher]],0)</f>
        <v>1</v>
      </c>
    </row>
    <row r="819" spans="1:17" x14ac:dyDescent="0.35">
      <c r="A819">
        <v>2017</v>
      </c>
      <c r="B819">
        <v>10</v>
      </c>
      <c r="C819">
        <v>10</v>
      </c>
      <c r="D819">
        <v>18</v>
      </c>
      <c r="E819">
        <v>56</v>
      </c>
      <c r="F819" s="16" t="s">
        <v>54</v>
      </c>
      <c r="G819" s="10">
        <v>43018</v>
      </c>
      <c r="H819" s="11">
        <v>0.78894675925925928</v>
      </c>
      <c r="I819" s="10">
        <v>43018</v>
      </c>
      <c r="J819">
        <v>0</v>
      </c>
      <c r="K819">
        <v>13.939999580383301</v>
      </c>
      <c r="L819" s="11">
        <v>0.72499999999999998</v>
      </c>
      <c r="M819" s="12">
        <f>MOD(Tableau1[[#This Row],[Temps]]-Tableau1[[#This Row],[Heure coucher]],1)</f>
        <v>6.39467592592593E-2</v>
      </c>
      <c r="N819" s="11">
        <v>0.25694444444444448</v>
      </c>
      <c r="O819" s="12">
        <f>1-Tableau1[[#This Row],[Temps]]+Tableau1[[#This Row],[Heure lever]]</f>
        <v>0.4679976851851852</v>
      </c>
      <c r="P81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19" s="11" t="b">
        <f>IFERROR(Tableau1[[#This Row],[temps avant lever]]&gt;=Tableau1[[#This Row],[temps critère lever en fonction de l''heure de coucher]],0)</f>
        <v>1</v>
      </c>
    </row>
    <row r="820" spans="1:17" x14ac:dyDescent="0.35">
      <c r="A820">
        <v>2017</v>
      </c>
      <c r="B820">
        <v>10</v>
      </c>
      <c r="C820">
        <v>10</v>
      </c>
      <c r="D820">
        <v>19</v>
      </c>
      <c r="E820">
        <v>6</v>
      </c>
      <c r="F820" s="16" t="s">
        <v>47</v>
      </c>
      <c r="G820" s="10">
        <v>43018</v>
      </c>
      <c r="H820" s="11">
        <v>0.79609953703703706</v>
      </c>
      <c r="I820" s="10">
        <v>43018</v>
      </c>
      <c r="J820">
        <v>0</v>
      </c>
      <c r="K820">
        <v>13.5100002288818</v>
      </c>
      <c r="L820" s="11">
        <v>0.72499999999999998</v>
      </c>
      <c r="M820" s="12">
        <f>MOD(Tableau1[[#This Row],[Temps]]-Tableau1[[#This Row],[Heure coucher]],1)</f>
        <v>7.1099537037037086E-2</v>
      </c>
      <c r="N820" s="11">
        <v>0.25694444444444448</v>
      </c>
      <c r="O820" s="12">
        <f>1-Tableau1[[#This Row],[Temps]]+Tableau1[[#This Row],[Heure lever]]</f>
        <v>0.46084490740740741</v>
      </c>
      <c r="P82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20" s="11" t="b">
        <f>IFERROR(Tableau1[[#This Row],[temps avant lever]]&gt;=Tableau1[[#This Row],[temps critère lever en fonction de l''heure de coucher]],0)</f>
        <v>1</v>
      </c>
    </row>
    <row r="821" spans="1:17" x14ac:dyDescent="0.35">
      <c r="A821">
        <v>2017</v>
      </c>
      <c r="B821">
        <v>10</v>
      </c>
      <c r="C821">
        <v>10</v>
      </c>
      <c r="D821">
        <v>19</v>
      </c>
      <c r="E821">
        <v>11</v>
      </c>
      <c r="F821" s="16" t="s">
        <v>73</v>
      </c>
      <c r="G821" s="10">
        <v>43018</v>
      </c>
      <c r="H821" s="11">
        <v>0.79967592592592596</v>
      </c>
      <c r="I821" s="10">
        <v>43018</v>
      </c>
      <c r="J821">
        <v>0</v>
      </c>
      <c r="K821">
        <v>13.5100002288818</v>
      </c>
      <c r="L821" s="11">
        <v>0.72499999999999998</v>
      </c>
      <c r="M821" s="12">
        <f>MOD(Tableau1[[#This Row],[Temps]]-Tableau1[[#This Row],[Heure coucher]],1)</f>
        <v>7.4675925925925979E-2</v>
      </c>
      <c r="N821" s="11">
        <v>0.25694444444444448</v>
      </c>
      <c r="O821" s="12">
        <f>1-Tableau1[[#This Row],[Temps]]+Tableau1[[#This Row],[Heure lever]]</f>
        <v>0.45726851851851852</v>
      </c>
      <c r="P82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21" s="11" t="b">
        <f>IFERROR(Tableau1[[#This Row],[temps avant lever]]&gt;=Tableau1[[#This Row],[temps critère lever en fonction de l''heure de coucher]],0)</f>
        <v>1</v>
      </c>
    </row>
    <row r="822" spans="1:17" x14ac:dyDescent="0.35">
      <c r="A822">
        <v>2017</v>
      </c>
      <c r="B822">
        <v>10</v>
      </c>
      <c r="C822">
        <v>10</v>
      </c>
      <c r="D822">
        <v>19</v>
      </c>
      <c r="E822">
        <v>20</v>
      </c>
      <c r="F822" s="16" t="s">
        <v>77</v>
      </c>
      <c r="G822" s="10">
        <v>43018</v>
      </c>
      <c r="H822" s="11">
        <v>0.80606481481481485</v>
      </c>
      <c r="I822" s="10">
        <v>43018</v>
      </c>
      <c r="J822">
        <v>0.55000001192092896</v>
      </c>
      <c r="K822">
        <v>13.3900003433228</v>
      </c>
      <c r="L822" s="11">
        <v>0.72499999999999998</v>
      </c>
      <c r="M822" s="12">
        <f>MOD(Tableau1[[#This Row],[Temps]]-Tableau1[[#This Row],[Heure coucher]],1)</f>
        <v>8.1064814814814867E-2</v>
      </c>
      <c r="N822" s="11">
        <v>0.25694444444444448</v>
      </c>
      <c r="O822" s="12">
        <f>1-Tableau1[[#This Row],[Temps]]+Tableau1[[#This Row],[Heure lever]]</f>
        <v>0.45087962962962963</v>
      </c>
      <c r="P82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22" s="11" t="b">
        <f>IFERROR(Tableau1[[#This Row],[temps avant lever]]&gt;=Tableau1[[#This Row],[temps critère lever en fonction de l''heure de coucher]],0)</f>
        <v>1</v>
      </c>
    </row>
    <row r="823" spans="1:17" x14ac:dyDescent="0.35">
      <c r="A823">
        <v>2017</v>
      </c>
      <c r="B823">
        <v>10</v>
      </c>
      <c r="C823">
        <v>10</v>
      </c>
      <c r="D823">
        <v>19</v>
      </c>
      <c r="E823">
        <v>30</v>
      </c>
      <c r="F823" s="16" t="s">
        <v>66</v>
      </c>
      <c r="G823" s="10">
        <v>43018</v>
      </c>
      <c r="H823" s="11">
        <v>0.81269675925925933</v>
      </c>
      <c r="I823" s="10">
        <v>43018</v>
      </c>
      <c r="J823">
        <v>1.91999995708466</v>
      </c>
      <c r="K823">
        <v>13.75</v>
      </c>
      <c r="L823" s="11">
        <v>0.72499999999999998</v>
      </c>
      <c r="M823" s="12">
        <f>MOD(Tableau1[[#This Row],[Temps]]-Tableau1[[#This Row],[Heure coucher]],1)</f>
        <v>8.7696759259259349E-2</v>
      </c>
      <c r="N823" s="11">
        <v>0.25694444444444448</v>
      </c>
      <c r="O823" s="12">
        <f>1-Tableau1[[#This Row],[Temps]]+Tableau1[[#This Row],[Heure lever]]</f>
        <v>0.44424768518518515</v>
      </c>
      <c r="P82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23" s="11" t="b">
        <f>IFERROR(Tableau1[[#This Row],[temps avant lever]]&gt;=Tableau1[[#This Row],[temps critère lever en fonction de l''heure de coucher]],0)</f>
        <v>0</v>
      </c>
    </row>
    <row r="824" spans="1:17" x14ac:dyDescent="0.35">
      <c r="A824">
        <v>2017</v>
      </c>
      <c r="B824">
        <v>10</v>
      </c>
      <c r="C824">
        <v>10</v>
      </c>
      <c r="D824">
        <v>19</v>
      </c>
      <c r="E824">
        <v>30</v>
      </c>
      <c r="F824" s="16" t="s">
        <v>50</v>
      </c>
      <c r="G824" s="10">
        <v>43018</v>
      </c>
      <c r="H824" s="11">
        <v>0.81305555555555553</v>
      </c>
      <c r="I824" s="10">
        <v>43018</v>
      </c>
      <c r="J824">
        <v>1.91999995708466</v>
      </c>
      <c r="K824">
        <v>13.75</v>
      </c>
      <c r="L824" s="11">
        <v>0.72499999999999998</v>
      </c>
      <c r="M824" s="12">
        <f>MOD(Tableau1[[#This Row],[Temps]]-Tableau1[[#This Row],[Heure coucher]],1)</f>
        <v>8.8055555555555554E-2</v>
      </c>
      <c r="N824" s="11">
        <v>0.25694444444444448</v>
      </c>
      <c r="O824" s="12">
        <f>1-Tableau1[[#This Row],[Temps]]+Tableau1[[#This Row],[Heure lever]]</f>
        <v>0.44388888888888894</v>
      </c>
      <c r="P82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24" s="11" t="b">
        <f>IFERROR(Tableau1[[#This Row],[temps avant lever]]&gt;=Tableau1[[#This Row],[temps critère lever en fonction de l''heure de coucher]],0)</f>
        <v>0</v>
      </c>
    </row>
    <row r="825" spans="1:17" x14ac:dyDescent="0.35">
      <c r="A825">
        <v>2017</v>
      </c>
      <c r="B825">
        <v>10</v>
      </c>
      <c r="C825">
        <v>10</v>
      </c>
      <c r="D825">
        <v>19</v>
      </c>
      <c r="E825">
        <v>30</v>
      </c>
      <c r="F825" s="16" t="s">
        <v>51</v>
      </c>
      <c r="G825" s="10">
        <v>43018</v>
      </c>
      <c r="H825" s="11">
        <v>0.81313657407407414</v>
      </c>
      <c r="I825" s="10">
        <v>43018</v>
      </c>
      <c r="J825">
        <v>1.91999995708466</v>
      </c>
      <c r="K825">
        <v>13.75</v>
      </c>
      <c r="L825" s="11">
        <v>0.72499999999999998</v>
      </c>
      <c r="M825" s="12">
        <f>MOD(Tableau1[[#This Row],[Temps]]-Tableau1[[#This Row],[Heure coucher]],1)</f>
        <v>8.8136574074074159E-2</v>
      </c>
      <c r="N825" s="11">
        <v>0.25694444444444448</v>
      </c>
      <c r="O825" s="12">
        <f>1-Tableau1[[#This Row],[Temps]]+Tableau1[[#This Row],[Heure lever]]</f>
        <v>0.44380787037037034</v>
      </c>
      <c r="P82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25" s="11" t="b">
        <f>IFERROR(Tableau1[[#This Row],[temps avant lever]]&gt;=Tableau1[[#This Row],[temps critère lever en fonction de l''heure de coucher]],0)</f>
        <v>0</v>
      </c>
    </row>
    <row r="826" spans="1:17" x14ac:dyDescent="0.35">
      <c r="A826">
        <v>2017</v>
      </c>
      <c r="B826">
        <v>10</v>
      </c>
      <c r="C826">
        <v>10</v>
      </c>
      <c r="D826">
        <v>19</v>
      </c>
      <c r="E826">
        <v>45</v>
      </c>
      <c r="F826" s="16" t="s">
        <v>57</v>
      </c>
      <c r="G826" s="10">
        <v>43018</v>
      </c>
      <c r="H826" s="11">
        <v>0.82340277777777782</v>
      </c>
      <c r="I826" s="10">
        <v>43018</v>
      </c>
      <c r="J826">
        <v>2.3199999332428001</v>
      </c>
      <c r="K826">
        <v>13.8699998855591</v>
      </c>
      <c r="L826" s="11">
        <v>0.72499999999999998</v>
      </c>
      <c r="M826" s="12">
        <f>MOD(Tableau1[[#This Row],[Temps]]-Tableau1[[#This Row],[Heure coucher]],1)</f>
        <v>9.8402777777777839E-2</v>
      </c>
      <c r="N826" s="11">
        <v>0.25694444444444448</v>
      </c>
      <c r="O826" s="12">
        <f>1-Tableau1[[#This Row],[Temps]]+Tableau1[[#This Row],[Heure lever]]</f>
        <v>0.43354166666666666</v>
      </c>
      <c r="P82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26" s="11" t="b">
        <f>IFERROR(Tableau1[[#This Row],[temps avant lever]]&gt;=Tableau1[[#This Row],[temps critère lever en fonction de l''heure de coucher]],0)</f>
        <v>0</v>
      </c>
    </row>
    <row r="827" spans="1:17" x14ac:dyDescent="0.35">
      <c r="A827">
        <v>2017</v>
      </c>
      <c r="B827">
        <v>10</v>
      </c>
      <c r="C827">
        <v>10</v>
      </c>
      <c r="D827">
        <v>19</v>
      </c>
      <c r="E827">
        <v>59</v>
      </c>
      <c r="F827" s="16" t="s">
        <v>29</v>
      </c>
      <c r="G827" s="10">
        <v>43018</v>
      </c>
      <c r="H827" s="11">
        <v>0.83281250000000007</v>
      </c>
      <c r="I827" s="10">
        <v>43018</v>
      </c>
      <c r="J827">
        <v>2.0099999904632599</v>
      </c>
      <c r="K827">
        <v>12.8800001144409</v>
      </c>
      <c r="L827" s="11">
        <v>0.72499999999999998</v>
      </c>
      <c r="M827" s="12">
        <f>MOD(Tableau1[[#This Row],[Temps]]-Tableau1[[#This Row],[Heure coucher]],1)</f>
        <v>0.10781250000000009</v>
      </c>
      <c r="N827" s="11">
        <v>0.25694444444444448</v>
      </c>
      <c r="O827" s="12">
        <f>1-Tableau1[[#This Row],[Temps]]+Tableau1[[#This Row],[Heure lever]]</f>
        <v>0.42413194444444441</v>
      </c>
      <c r="P82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27" s="11" t="b">
        <f>IFERROR(Tableau1[[#This Row],[temps avant lever]]&gt;=Tableau1[[#This Row],[temps critère lever en fonction de l''heure de coucher]],0)</f>
        <v>0</v>
      </c>
    </row>
    <row r="828" spans="1:17" x14ac:dyDescent="0.35">
      <c r="A828">
        <v>2017</v>
      </c>
      <c r="B828">
        <v>10</v>
      </c>
      <c r="C828">
        <v>10</v>
      </c>
      <c r="D828">
        <v>20</v>
      </c>
      <c r="E828">
        <v>11</v>
      </c>
      <c r="F828" s="16" t="s">
        <v>64</v>
      </c>
      <c r="G828" s="10">
        <v>43018</v>
      </c>
      <c r="H828" s="11">
        <v>0.84126157407407398</v>
      </c>
      <c r="I828" s="10">
        <v>43018</v>
      </c>
      <c r="J828">
        <v>1.2300000190734901</v>
      </c>
      <c r="K828">
        <v>12.3800001144409</v>
      </c>
      <c r="L828" s="11">
        <v>0.72499999999999998</v>
      </c>
      <c r="M828" s="12">
        <f>MOD(Tableau1[[#This Row],[Temps]]-Tableau1[[#This Row],[Heure coucher]],1)</f>
        <v>0.116261574074074</v>
      </c>
      <c r="N828" s="11">
        <v>0.25694444444444448</v>
      </c>
      <c r="O828" s="12">
        <f>1-Tableau1[[#This Row],[Temps]]+Tableau1[[#This Row],[Heure lever]]</f>
        <v>0.41568287037037049</v>
      </c>
      <c r="P82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28" s="11" t="b">
        <f>IFERROR(Tableau1[[#This Row],[temps avant lever]]&gt;=Tableau1[[#This Row],[temps critère lever en fonction de l''heure de coucher]],0)</f>
        <v>0</v>
      </c>
    </row>
    <row r="829" spans="1:17" x14ac:dyDescent="0.35">
      <c r="A829">
        <v>2017</v>
      </c>
      <c r="B829">
        <v>10</v>
      </c>
      <c r="C829">
        <v>10</v>
      </c>
      <c r="D829">
        <v>20</v>
      </c>
      <c r="E829">
        <v>13</v>
      </c>
      <c r="F829" s="16" t="s">
        <v>31</v>
      </c>
      <c r="G829" s="10">
        <v>43018</v>
      </c>
      <c r="H829" s="11">
        <v>0.84249999999999992</v>
      </c>
      <c r="I829" s="10">
        <v>43018</v>
      </c>
      <c r="J829">
        <v>1.2300000190734901</v>
      </c>
      <c r="K829">
        <v>12.3800001144409</v>
      </c>
      <c r="L829" s="11">
        <v>0.72499999999999998</v>
      </c>
      <c r="M829" s="12">
        <f>MOD(Tableau1[[#This Row],[Temps]]-Tableau1[[#This Row],[Heure coucher]],1)</f>
        <v>0.11749999999999994</v>
      </c>
      <c r="N829" s="11">
        <v>0.25694444444444448</v>
      </c>
      <c r="O829" s="12">
        <f>1-Tableau1[[#This Row],[Temps]]+Tableau1[[#This Row],[Heure lever]]</f>
        <v>0.41444444444444456</v>
      </c>
      <c r="P82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29" s="11" t="b">
        <f>IFERROR(Tableau1[[#This Row],[temps avant lever]]&gt;=Tableau1[[#This Row],[temps critère lever en fonction de l''heure de coucher]],0)</f>
        <v>0</v>
      </c>
    </row>
    <row r="830" spans="1:17" x14ac:dyDescent="0.35">
      <c r="A830">
        <v>2017</v>
      </c>
      <c r="B830">
        <v>10</v>
      </c>
      <c r="C830">
        <v>10</v>
      </c>
      <c r="D830">
        <v>20</v>
      </c>
      <c r="E830">
        <v>13</v>
      </c>
      <c r="F830" s="16" t="s">
        <v>21</v>
      </c>
      <c r="G830" s="10">
        <v>43018</v>
      </c>
      <c r="H830" s="11">
        <v>0.84259259259259256</v>
      </c>
      <c r="I830" s="10">
        <v>43018</v>
      </c>
      <c r="J830">
        <v>1.2300000190734901</v>
      </c>
      <c r="K830">
        <v>12.3800001144409</v>
      </c>
      <c r="L830" s="11">
        <v>0.72499999999999998</v>
      </c>
      <c r="M830" s="12">
        <f>MOD(Tableau1[[#This Row],[Temps]]-Tableau1[[#This Row],[Heure coucher]],1)</f>
        <v>0.11759259259259258</v>
      </c>
      <c r="N830" s="11">
        <v>0.25694444444444448</v>
      </c>
      <c r="O830" s="12">
        <f>1-Tableau1[[#This Row],[Temps]]+Tableau1[[#This Row],[Heure lever]]</f>
        <v>0.41435185185185192</v>
      </c>
      <c r="P83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30" s="11" t="b">
        <f>IFERROR(Tableau1[[#This Row],[temps avant lever]]&gt;=Tableau1[[#This Row],[temps critère lever en fonction de l''heure de coucher]],0)</f>
        <v>0</v>
      </c>
    </row>
    <row r="831" spans="1:17" x14ac:dyDescent="0.35">
      <c r="A831">
        <v>2017</v>
      </c>
      <c r="B831">
        <v>10</v>
      </c>
      <c r="C831">
        <v>10</v>
      </c>
      <c r="D831">
        <v>20</v>
      </c>
      <c r="E831">
        <v>13</v>
      </c>
      <c r="F831" s="16" t="s">
        <v>21</v>
      </c>
      <c r="G831" s="10">
        <v>43018</v>
      </c>
      <c r="H831" s="11">
        <v>0.84259259259259256</v>
      </c>
      <c r="I831" s="10">
        <v>43018</v>
      </c>
      <c r="J831">
        <v>1.2300000190734901</v>
      </c>
      <c r="K831">
        <v>12.3800001144409</v>
      </c>
      <c r="L831" s="11">
        <v>0.72499999999999998</v>
      </c>
      <c r="M831" s="12">
        <f>MOD(Tableau1[[#This Row],[Temps]]-Tableau1[[#This Row],[Heure coucher]],1)</f>
        <v>0.11759259259259258</v>
      </c>
      <c r="N831" s="11">
        <v>0.25694444444444448</v>
      </c>
      <c r="O831" s="12">
        <f>1-Tableau1[[#This Row],[Temps]]+Tableau1[[#This Row],[Heure lever]]</f>
        <v>0.41435185185185192</v>
      </c>
      <c r="P83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31" s="11" t="b">
        <f>IFERROR(Tableau1[[#This Row],[temps avant lever]]&gt;=Tableau1[[#This Row],[temps critère lever en fonction de l''heure de coucher]],0)</f>
        <v>0</v>
      </c>
    </row>
    <row r="832" spans="1:17" x14ac:dyDescent="0.35">
      <c r="A832">
        <v>2017</v>
      </c>
      <c r="B832">
        <v>10</v>
      </c>
      <c r="C832">
        <v>10</v>
      </c>
      <c r="D832">
        <v>20</v>
      </c>
      <c r="E832">
        <v>14</v>
      </c>
      <c r="F832" s="16" t="s">
        <v>69</v>
      </c>
      <c r="G832" s="10">
        <v>43018</v>
      </c>
      <c r="H832" s="11">
        <v>0.84368055555555566</v>
      </c>
      <c r="I832" s="10">
        <v>43018</v>
      </c>
      <c r="J832">
        <v>1.2300000190734901</v>
      </c>
      <c r="K832">
        <v>12.3800001144409</v>
      </c>
      <c r="L832" s="11">
        <v>0.72499999999999998</v>
      </c>
      <c r="M832" s="12">
        <f>MOD(Tableau1[[#This Row],[Temps]]-Tableau1[[#This Row],[Heure coucher]],1)</f>
        <v>0.11868055555555568</v>
      </c>
      <c r="N832" s="11">
        <v>0.25694444444444448</v>
      </c>
      <c r="O832" s="12">
        <f>1-Tableau1[[#This Row],[Temps]]+Tableau1[[#This Row],[Heure lever]]</f>
        <v>0.41326388888888882</v>
      </c>
      <c r="P83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32" s="11" t="b">
        <f>IFERROR(Tableau1[[#This Row],[temps avant lever]]&gt;=Tableau1[[#This Row],[temps critère lever en fonction de l''heure de coucher]],0)</f>
        <v>0</v>
      </c>
    </row>
    <row r="833" spans="1:17" x14ac:dyDescent="0.35">
      <c r="A833">
        <v>2017</v>
      </c>
      <c r="B833">
        <v>10</v>
      </c>
      <c r="C833">
        <v>10</v>
      </c>
      <c r="D833">
        <v>20</v>
      </c>
      <c r="E833">
        <v>16</v>
      </c>
      <c r="F833" s="16" t="s">
        <v>64</v>
      </c>
      <c r="G833" s="10">
        <v>43018</v>
      </c>
      <c r="H833" s="11">
        <v>0.8447337962962963</v>
      </c>
      <c r="I833" s="10">
        <v>43018</v>
      </c>
      <c r="J833">
        <v>1.25</v>
      </c>
      <c r="K833">
        <v>12.8900003433228</v>
      </c>
      <c r="L833" s="11">
        <v>0.72499999999999998</v>
      </c>
      <c r="M833" s="12">
        <f>MOD(Tableau1[[#This Row],[Temps]]-Tableau1[[#This Row],[Heure coucher]],1)</f>
        <v>0.11973379629629632</v>
      </c>
      <c r="N833" s="11">
        <v>0.25694444444444448</v>
      </c>
      <c r="O833" s="12">
        <f>1-Tableau1[[#This Row],[Temps]]+Tableau1[[#This Row],[Heure lever]]</f>
        <v>0.41221064814814817</v>
      </c>
      <c r="P83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33" s="11" t="b">
        <f>IFERROR(Tableau1[[#This Row],[temps avant lever]]&gt;=Tableau1[[#This Row],[temps critère lever en fonction de l''heure de coucher]],0)</f>
        <v>0</v>
      </c>
    </row>
    <row r="834" spans="1:17" x14ac:dyDescent="0.35">
      <c r="A834">
        <v>2017</v>
      </c>
      <c r="B834">
        <v>10</v>
      </c>
      <c r="C834">
        <v>10</v>
      </c>
      <c r="D834">
        <v>20</v>
      </c>
      <c r="E834">
        <v>33</v>
      </c>
      <c r="F834" s="16" t="s">
        <v>41</v>
      </c>
      <c r="G834" s="10">
        <v>43018</v>
      </c>
      <c r="H834" s="11">
        <v>0.85652777777777767</v>
      </c>
      <c r="I834" s="10">
        <v>43018</v>
      </c>
      <c r="J834">
        <v>0.93000000715255704</v>
      </c>
      <c r="K834">
        <v>12.5</v>
      </c>
      <c r="L834" s="11">
        <v>0.72499999999999998</v>
      </c>
      <c r="M834" s="12">
        <f>MOD(Tableau1[[#This Row],[Temps]]-Tableau1[[#This Row],[Heure coucher]],1)</f>
        <v>0.13152777777777769</v>
      </c>
      <c r="N834" s="11">
        <v>0.25694444444444448</v>
      </c>
      <c r="O834" s="12">
        <f>1-Tableau1[[#This Row],[Temps]]+Tableau1[[#This Row],[Heure lever]]</f>
        <v>0.40041666666666681</v>
      </c>
      <c r="P83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34" s="11" t="b">
        <f>IFERROR(Tableau1[[#This Row],[temps avant lever]]&gt;=Tableau1[[#This Row],[temps critère lever en fonction de l''heure de coucher]],0)</f>
        <v>0</v>
      </c>
    </row>
    <row r="835" spans="1:17" x14ac:dyDescent="0.35">
      <c r="A835">
        <v>2017</v>
      </c>
      <c r="B835">
        <v>10</v>
      </c>
      <c r="C835">
        <v>10</v>
      </c>
      <c r="D835">
        <v>20</v>
      </c>
      <c r="E835">
        <v>54</v>
      </c>
      <c r="F835" s="16" t="s">
        <v>63</v>
      </c>
      <c r="G835" s="10">
        <v>43018</v>
      </c>
      <c r="H835" s="11">
        <v>0.87151620370370375</v>
      </c>
      <c r="I835" s="10">
        <v>43018</v>
      </c>
      <c r="J835">
        <v>2.1500000953674299</v>
      </c>
      <c r="K835">
        <v>12.3699998855591</v>
      </c>
      <c r="L835" s="11">
        <v>0.72499999999999998</v>
      </c>
      <c r="M835" s="12">
        <f>MOD(Tableau1[[#This Row],[Temps]]-Tableau1[[#This Row],[Heure coucher]],1)</f>
        <v>0.14651620370370377</v>
      </c>
      <c r="N835" s="11">
        <v>0.25694444444444448</v>
      </c>
      <c r="O835" s="12">
        <f>1-Tableau1[[#This Row],[Temps]]+Tableau1[[#This Row],[Heure lever]]</f>
        <v>0.38542824074074072</v>
      </c>
      <c r="P83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35" s="11" t="b">
        <f>IFERROR(Tableau1[[#This Row],[temps avant lever]]&gt;=Tableau1[[#This Row],[temps critère lever en fonction de l''heure de coucher]],0)</f>
        <v>0</v>
      </c>
    </row>
    <row r="836" spans="1:17" x14ac:dyDescent="0.35">
      <c r="A836">
        <v>2017</v>
      </c>
      <c r="B836">
        <v>10</v>
      </c>
      <c r="C836">
        <v>10</v>
      </c>
      <c r="D836">
        <v>20</v>
      </c>
      <c r="E836">
        <v>59</v>
      </c>
      <c r="F836" s="16" t="s">
        <v>57</v>
      </c>
      <c r="G836" s="10">
        <v>43018</v>
      </c>
      <c r="H836" s="11">
        <v>0.87479166666666675</v>
      </c>
      <c r="I836" s="10">
        <v>43018</v>
      </c>
      <c r="J836">
        <v>2.28999996185303</v>
      </c>
      <c r="K836">
        <v>12.2799997329712</v>
      </c>
      <c r="L836" s="11">
        <v>0.72499999999999998</v>
      </c>
      <c r="M836" s="12">
        <f>MOD(Tableau1[[#This Row],[Temps]]-Tableau1[[#This Row],[Heure coucher]],1)</f>
        <v>0.14979166666666677</v>
      </c>
      <c r="N836" s="11">
        <v>0.25694444444444448</v>
      </c>
      <c r="O836" s="12">
        <f>1-Tableau1[[#This Row],[Temps]]+Tableau1[[#This Row],[Heure lever]]</f>
        <v>0.38215277777777773</v>
      </c>
      <c r="P83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36" s="11" t="b">
        <f>IFERROR(Tableau1[[#This Row],[temps avant lever]]&gt;=Tableau1[[#This Row],[temps critère lever en fonction de l''heure de coucher]],0)</f>
        <v>0</v>
      </c>
    </row>
    <row r="837" spans="1:17" x14ac:dyDescent="0.35">
      <c r="A837">
        <v>2017</v>
      </c>
      <c r="B837">
        <v>10</v>
      </c>
      <c r="C837">
        <v>10</v>
      </c>
      <c r="D837">
        <v>20</v>
      </c>
      <c r="E837">
        <v>59</v>
      </c>
      <c r="F837" s="16" t="s">
        <v>33</v>
      </c>
      <c r="G837" s="10">
        <v>43018</v>
      </c>
      <c r="H837" s="11">
        <v>0.87487268518518524</v>
      </c>
      <c r="I837" s="10">
        <v>43018</v>
      </c>
      <c r="J837">
        <v>2.28999996185303</v>
      </c>
      <c r="K837">
        <v>12.2799997329712</v>
      </c>
      <c r="L837" s="11">
        <v>0.72499999999999998</v>
      </c>
      <c r="M837" s="12">
        <f>MOD(Tableau1[[#This Row],[Temps]]-Tableau1[[#This Row],[Heure coucher]],1)</f>
        <v>0.14987268518518526</v>
      </c>
      <c r="N837" s="11">
        <v>0.25694444444444448</v>
      </c>
      <c r="O837" s="12">
        <f>1-Tableau1[[#This Row],[Temps]]+Tableau1[[#This Row],[Heure lever]]</f>
        <v>0.38207175925925924</v>
      </c>
      <c r="P83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37" s="11" t="b">
        <f>IFERROR(Tableau1[[#This Row],[temps avant lever]]&gt;=Tableau1[[#This Row],[temps critère lever en fonction de l''heure de coucher]],0)</f>
        <v>0</v>
      </c>
    </row>
    <row r="838" spans="1:17" x14ac:dyDescent="0.35">
      <c r="A838">
        <v>2017</v>
      </c>
      <c r="B838">
        <v>10</v>
      </c>
      <c r="C838">
        <v>10</v>
      </c>
      <c r="D838">
        <v>21</v>
      </c>
      <c r="E838">
        <v>5</v>
      </c>
      <c r="F838" s="16" t="s">
        <v>24</v>
      </c>
      <c r="G838" s="10">
        <v>43018</v>
      </c>
      <c r="H838" s="11">
        <v>0.87900462962962955</v>
      </c>
      <c r="I838" s="10">
        <v>43018</v>
      </c>
      <c r="J838">
        <v>2.28999996185303</v>
      </c>
      <c r="K838">
        <v>12.2799997329712</v>
      </c>
      <c r="L838" s="11">
        <v>0.72499999999999998</v>
      </c>
      <c r="M838" s="12">
        <f>MOD(Tableau1[[#This Row],[Temps]]-Tableau1[[#This Row],[Heure coucher]],1)</f>
        <v>0.15400462962962957</v>
      </c>
      <c r="N838" s="11">
        <v>0.25694444444444448</v>
      </c>
      <c r="O838" s="12">
        <f>1-Tableau1[[#This Row],[Temps]]+Tableau1[[#This Row],[Heure lever]]</f>
        <v>0.37793981481481492</v>
      </c>
      <c r="P83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38" s="11" t="b">
        <f>IFERROR(Tableau1[[#This Row],[temps avant lever]]&gt;=Tableau1[[#This Row],[temps critère lever en fonction de l''heure de coucher]],0)</f>
        <v>0</v>
      </c>
    </row>
    <row r="839" spans="1:17" x14ac:dyDescent="0.35">
      <c r="A839">
        <v>2017</v>
      </c>
      <c r="B839">
        <v>10</v>
      </c>
      <c r="C839">
        <v>10</v>
      </c>
      <c r="D839">
        <v>21</v>
      </c>
      <c r="E839">
        <v>28</v>
      </c>
      <c r="F839" s="16" t="s">
        <v>22</v>
      </c>
      <c r="G839" s="10">
        <v>43018</v>
      </c>
      <c r="H839" s="11">
        <v>0.89466435185185178</v>
      </c>
      <c r="I839" s="10">
        <v>43018</v>
      </c>
      <c r="J839">
        <v>2.5699999332428001</v>
      </c>
      <c r="K839">
        <v>12.2399997711182</v>
      </c>
      <c r="L839" s="11">
        <v>0.72499999999999998</v>
      </c>
      <c r="M839" s="12">
        <f>MOD(Tableau1[[#This Row],[Temps]]-Tableau1[[#This Row],[Heure coucher]],1)</f>
        <v>0.1696643518518518</v>
      </c>
      <c r="N839" s="11">
        <v>0.25694444444444448</v>
      </c>
      <c r="O839" s="12">
        <f>1-Tableau1[[#This Row],[Temps]]+Tableau1[[#This Row],[Heure lever]]</f>
        <v>0.3622800925925927</v>
      </c>
      <c r="P83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39" s="11" t="b">
        <f>IFERROR(Tableau1[[#This Row],[temps avant lever]]&gt;=Tableau1[[#This Row],[temps critère lever en fonction de l''heure de coucher]],0)</f>
        <v>0</v>
      </c>
    </row>
    <row r="840" spans="1:17" x14ac:dyDescent="0.35">
      <c r="A840">
        <v>2017</v>
      </c>
      <c r="B840">
        <v>10</v>
      </c>
      <c r="C840">
        <v>11</v>
      </c>
      <c r="D840">
        <v>2</v>
      </c>
      <c r="E840">
        <v>28</v>
      </c>
      <c r="F840" s="16" t="s">
        <v>34</v>
      </c>
      <c r="G840" s="10">
        <v>43019</v>
      </c>
      <c r="H840" s="11">
        <v>0.10342592592592592</v>
      </c>
      <c r="I840" s="10">
        <v>43018</v>
      </c>
      <c r="J840">
        <v>2.3800001144409202</v>
      </c>
      <c r="K840">
        <v>10.060000419616699</v>
      </c>
      <c r="L840" s="11">
        <v>0.72499999999999998</v>
      </c>
      <c r="M840" s="12">
        <f>MOD(Tableau1[[#This Row],[Temps]]-Tableau1[[#This Row],[Heure coucher]],1)</f>
        <v>0.37842592592592594</v>
      </c>
      <c r="N840" s="11">
        <v>0.25694444444444448</v>
      </c>
      <c r="O840" s="12">
        <f>1-Tableau1[[#This Row],[Temps]]+Tableau1[[#This Row],[Heure lever]]</f>
        <v>1.1535185185185186</v>
      </c>
      <c r="P84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40" s="11" t="b">
        <f>IFERROR(Tableau1[[#This Row],[temps avant lever]]&gt;=Tableau1[[#This Row],[temps critère lever en fonction de l''heure de coucher]],0)</f>
        <v>1</v>
      </c>
    </row>
    <row r="841" spans="1:17" x14ac:dyDescent="0.35">
      <c r="A841">
        <v>2017</v>
      </c>
      <c r="B841">
        <v>10</v>
      </c>
      <c r="C841">
        <v>11</v>
      </c>
      <c r="D841">
        <v>2</v>
      </c>
      <c r="E841">
        <v>30</v>
      </c>
      <c r="F841" s="16" t="s">
        <v>34</v>
      </c>
      <c r="G841" s="10">
        <v>43019</v>
      </c>
      <c r="H841" s="11">
        <v>0.10481481481481481</v>
      </c>
      <c r="I841" s="10">
        <v>43018</v>
      </c>
      <c r="J841">
        <v>2.3800001144409202</v>
      </c>
      <c r="K841">
        <v>10.060000419616699</v>
      </c>
      <c r="L841" s="11">
        <v>0.72499999999999998</v>
      </c>
      <c r="M841" s="12">
        <f>MOD(Tableau1[[#This Row],[Temps]]-Tableau1[[#This Row],[Heure coucher]],1)</f>
        <v>0.37981481481481483</v>
      </c>
      <c r="N841" s="11">
        <v>0.25694444444444448</v>
      </c>
      <c r="O841" s="12">
        <f>1-Tableau1[[#This Row],[Temps]]+Tableau1[[#This Row],[Heure lever]]</f>
        <v>1.1521296296296297</v>
      </c>
      <c r="P84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0.44861111111111124</v>
      </c>
      <c r="Q841" s="11" t="b">
        <f>IFERROR(Tableau1[[#This Row],[temps avant lever]]&gt;=Tableau1[[#This Row],[temps critère lever en fonction de l''heure de coucher]],0)</f>
        <v>1</v>
      </c>
    </row>
    <row r="842" spans="1:17" x14ac:dyDescent="0.35">
      <c r="A842">
        <v>2017</v>
      </c>
      <c r="B842">
        <v>10</v>
      </c>
      <c r="C842">
        <v>11</v>
      </c>
      <c r="D842">
        <v>18</v>
      </c>
      <c r="E842">
        <v>30</v>
      </c>
      <c r="F842" s="16" t="s">
        <v>37</v>
      </c>
      <c r="G842" s="10">
        <v>43019</v>
      </c>
      <c r="H842" s="11">
        <v>0.77084490740740741</v>
      </c>
      <c r="I842" s="10">
        <v>43019</v>
      </c>
      <c r="J842">
        <v>7</v>
      </c>
      <c r="K842">
        <v>16.530000686645501</v>
      </c>
      <c r="L842" s="11">
        <v>0.72361111111111109</v>
      </c>
      <c r="M842" s="12">
        <f>MOD(Tableau1[[#This Row],[Temps]]-Tableau1[[#This Row],[Heure coucher]],1)</f>
        <v>4.7233796296296315E-2</v>
      </c>
      <c r="N842" s="11">
        <v>0.25833333333333336</v>
      </c>
      <c r="O842" s="12">
        <f>1-Tableau1[[#This Row],[Temps]]+Tableau1[[#This Row],[Heure lever]]</f>
        <v>0.48748842592592595</v>
      </c>
      <c r="P84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0.45138888888888901</v>
      </c>
      <c r="Q842" s="11" t="b">
        <f>IFERROR(Tableau1[[#This Row],[temps avant lever]]&gt;=Tableau1[[#This Row],[temps critère lever en fonction de l''heure de coucher]],0)</f>
        <v>1</v>
      </c>
    </row>
    <row r="843" spans="1:17" x14ac:dyDescent="0.35">
      <c r="A843">
        <v>2017</v>
      </c>
      <c r="B843">
        <v>10</v>
      </c>
      <c r="C843">
        <v>12</v>
      </c>
      <c r="D843">
        <v>2</v>
      </c>
      <c r="E843">
        <v>49</v>
      </c>
      <c r="F843" s="16" t="s">
        <v>44</v>
      </c>
      <c r="G843" s="10">
        <v>43020</v>
      </c>
      <c r="H843" s="11">
        <v>0.11788194444444444</v>
      </c>
      <c r="I843" s="10">
        <v>43019</v>
      </c>
      <c r="J843">
        <v>5.3200001716613796</v>
      </c>
      <c r="K843">
        <v>13.9700002670288</v>
      </c>
      <c r="L843" s="11">
        <v>0.72361111111111109</v>
      </c>
      <c r="M843" s="12">
        <f>MOD(Tableau1[[#This Row],[Temps]]-Tableau1[[#This Row],[Heure coucher]],1)</f>
        <v>0.39427083333333335</v>
      </c>
      <c r="N843" s="11">
        <v>0.25833333333333336</v>
      </c>
      <c r="O843" s="12">
        <f>1-Tableau1[[#This Row],[Temps]]+Tableau1[[#This Row],[Heure lever]]</f>
        <v>1.140451388888889</v>
      </c>
      <c r="P84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0.45138888888888901</v>
      </c>
      <c r="Q843" s="11" t="b">
        <f>IFERROR(Tableau1[[#This Row],[temps avant lever]]&gt;=Tableau1[[#This Row],[temps critère lever en fonction de l''heure de coucher]],0)</f>
        <v>1</v>
      </c>
    </row>
    <row r="844" spans="1:17" x14ac:dyDescent="0.35">
      <c r="A844">
        <v>2017</v>
      </c>
      <c r="B844">
        <v>10</v>
      </c>
      <c r="C844">
        <v>12</v>
      </c>
      <c r="D844">
        <v>17</v>
      </c>
      <c r="E844">
        <v>35</v>
      </c>
      <c r="F844" s="16" t="s">
        <v>78</v>
      </c>
      <c r="G844" s="10">
        <v>43020</v>
      </c>
      <c r="H844" s="11">
        <v>0.73313657407407407</v>
      </c>
      <c r="I844" s="10">
        <v>43020</v>
      </c>
      <c r="J844">
        <v>3.4300000667571999</v>
      </c>
      <c r="K844">
        <v>17.129999160766602</v>
      </c>
      <c r="L844" s="11">
        <v>0.72222222222222221</v>
      </c>
      <c r="M844" s="12">
        <f>MOD(Tableau1[[#This Row],[Temps]]-Tableau1[[#This Row],[Heure coucher]],1)</f>
        <v>1.0914351851851856E-2</v>
      </c>
      <c r="N844" s="11">
        <v>0.2590277777777778</v>
      </c>
      <c r="O844" s="12">
        <f>1-Tableau1[[#This Row],[Temps]]+Tableau1[[#This Row],[Heure lever]]</f>
        <v>0.52589120370370379</v>
      </c>
      <c r="P84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0.45347222222222222</v>
      </c>
      <c r="Q844" s="11" t="b">
        <f>IFERROR(Tableau1[[#This Row],[temps avant lever]]&gt;=Tableau1[[#This Row],[temps critère lever en fonction de l''heure de coucher]],0)</f>
        <v>1</v>
      </c>
    </row>
    <row r="845" spans="1:17" x14ac:dyDescent="0.35">
      <c r="A845">
        <v>2017</v>
      </c>
      <c r="B845">
        <v>10</v>
      </c>
      <c r="C845">
        <v>12</v>
      </c>
      <c r="D845">
        <v>18</v>
      </c>
      <c r="E845">
        <v>8</v>
      </c>
      <c r="F845" s="16" t="s">
        <v>51</v>
      </c>
      <c r="G845" s="10">
        <v>43020</v>
      </c>
      <c r="H845" s="11">
        <v>0.75619212962962967</v>
      </c>
      <c r="I845" s="10">
        <v>43020</v>
      </c>
      <c r="J845">
        <v>2.4300000667571999</v>
      </c>
      <c r="K845">
        <v>15.7299995422363</v>
      </c>
      <c r="L845" s="11">
        <v>0.72222222222222221</v>
      </c>
      <c r="M845" s="12">
        <f>MOD(Tableau1[[#This Row],[Temps]]-Tableau1[[#This Row],[Heure coucher]],1)</f>
        <v>3.3969907407407463E-2</v>
      </c>
      <c r="N845" s="11">
        <v>0.2590277777777778</v>
      </c>
      <c r="O845" s="12">
        <f>1-Tableau1[[#This Row],[Temps]]+Tableau1[[#This Row],[Heure lever]]</f>
        <v>0.50283564814814818</v>
      </c>
      <c r="P84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0.45347222222222222</v>
      </c>
      <c r="Q845" s="11" t="b">
        <f>IFERROR(Tableau1[[#This Row],[temps avant lever]]&gt;=Tableau1[[#This Row],[temps critère lever en fonction de l''heure de coucher]],0)</f>
        <v>1</v>
      </c>
    </row>
    <row r="846" spans="1:17" x14ac:dyDescent="0.35">
      <c r="A846">
        <v>2017</v>
      </c>
      <c r="B846">
        <v>10</v>
      </c>
      <c r="C846">
        <v>12</v>
      </c>
      <c r="D846">
        <v>18</v>
      </c>
      <c r="E846">
        <v>9</v>
      </c>
      <c r="F846" s="16" t="s">
        <v>58</v>
      </c>
      <c r="G846" s="10">
        <v>43020</v>
      </c>
      <c r="H846" s="11">
        <v>0.75627314814814817</v>
      </c>
      <c r="I846" s="10">
        <v>43020</v>
      </c>
      <c r="J846">
        <v>2.4300000667571999</v>
      </c>
      <c r="K846">
        <v>15.7299995422363</v>
      </c>
      <c r="L846" s="11">
        <v>0.72222222222222221</v>
      </c>
      <c r="M846" s="12">
        <f>MOD(Tableau1[[#This Row],[Temps]]-Tableau1[[#This Row],[Heure coucher]],1)</f>
        <v>3.4050925925925957E-2</v>
      </c>
      <c r="N846" s="11">
        <v>0.2590277777777778</v>
      </c>
      <c r="O846" s="12">
        <f>1-Tableau1[[#This Row],[Temps]]+Tableau1[[#This Row],[Heure lever]]</f>
        <v>0.50275462962962969</v>
      </c>
      <c r="P84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0.45347222222222222</v>
      </c>
      <c r="Q846" s="11" t="b">
        <f>IFERROR(Tableau1[[#This Row],[temps avant lever]]&gt;=Tableau1[[#This Row],[temps critère lever en fonction de l''heure de coucher]],0)</f>
        <v>1</v>
      </c>
    </row>
    <row r="847" spans="1:17" x14ac:dyDescent="0.35">
      <c r="A847">
        <v>2017</v>
      </c>
      <c r="B847">
        <v>10</v>
      </c>
      <c r="C847">
        <v>12</v>
      </c>
      <c r="D847">
        <v>18</v>
      </c>
      <c r="E847">
        <v>42</v>
      </c>
      <c r="F847" s="16" t="s">
        <v>58</v>
      </c>
      <c r="G847" s="10">
        <v>43020</v>
      </c>
      <c r="H847" s="11">
        <v>0.77918981481481486</v>
      </c>
      <c r="I847" s="10">
        <v>43020</v>
      </c>
      <c r="J847">
        <v>0</v>
      </c>
      <c r="K847">
        <v>15</v>
      </c>
      <c r="L847" s="11">
        <v>0.72222222222222221</v>
      </c>
      <c r="M847" s="12">
        <f>MOD(Tableau1[[#This Row],[Temps]]-Tableau1[[#This Row],[Heure coucher]],1)</f>
        <v>5.6967592592592653E-2</v>
      </c>
      <c r="N847" s="11">
        <v>0.2590277777777778</v>
      </c>
      <c r="O847" s="12">
        <f>1-Tableau1[[#This Row],[Temps]]+Tableau1[[#This Row],[Heure lever]]</f>
        <v>0.47983796296296294</v>
      </c>
      <c r="P84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0.45347222222222222</v>
      </c>
      <c r="Q847" s="11" t="b">
        <f>IFERROR(Tableau1[[#This Row],[temps avant lever]]&gt;=Tableau1[[#This Row],[temps critère lever en fonction de l''heure de coucher]],0)</f>
        <v>1</v>
      </c>
    </row>
    <row r="848" spans="1:17" x14ac:dyDescent="0.35">
      <c r="A848">
        <v>2017</v>
      </c>
      <c r="B848">
        <v>10</v>
      </c>
      <c r="C848">
        <v>12</v>
      </c>
      <c r="D848">
        <v>19</v>
      </c>
      <c r="E848">
        <v>16</v>
      </c>
      <c r="F848" s="16" t="s">
        <v>26</v>
      </c>
      <c r="G848" s="10">
        <v>43020</v>
      </c>
      <c r="H848" s="11">
        <v>0.80315972222222232</v>
      </c>
      <c r="I848" s="10">
        <v>43020</v>
      </c>
      <c r="J848">
        <v>1.4800000190734901</v>
      </c>
      <c r="K848">
        <v>14.289999961853001</v>
      </c>
      <c r="L848" s="11">
        <v>0.72222222222222221</v>
      </c>
      <c r="M848" s="12">
        <f>MOD(Tableau1[[#This Row],[Temps]]-Tableau1[[#This Row],[Heure coucher]],1)</f>
        <v>8.0937500000000107E-2</v>
      </c>
      <c r="N848" s="11">
        <v>0.2590277777777778</v>
      </c>
      <c r="O848" s="12">
        <f>1-Tableau1[[#This Row],[Temps]]+Tableau1[[#This Row],[Heure lever]]</f>
        <v>0.45586805555555548</v>
      </c>
      <c r="P84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0.45347222222222222</v>
      </c>
      <c r="Q848" s="11" t="b">
        <f>IFERROR(Tableau1[[#This Row],[temps avant lever]]&gt;=Tableau1[[#This Row],[temps critère lever en fonction de l''heure de coucher]],0)</f>
        <v>1</v>
      </c>
    </row>
    <row r="849" spans="1:17" x14ac:dyDescent="0.35">
      <c r="A849">
        <v>2017</v>
      </c>
      <c r="B849">
        <v>10</v>
      </c>
      <c r="C849">
        <v>12</v>
      </c>
      <c r="D849">
        <v>20</v>
      </c>
      <c r="E849">
        <v>0</v>
      </c>
      <c r="F849" s="16" t="s">
        <v>39</v>
      </c>
      <c r="G849" s="10">
        <v>43020</v>
      </c>
      <c r="H849" s="11">
        <v>0.83391203703703709</v>
      </c>
      <c r="I849" s="10">
        <v>43020</v>
      </c>
      <c r="J849">
        <v>1.29999995231628</v>
      </c>
      <c r="K849">
        <v>13.670000076293899</v>
      </c>
      <c r="L849" s="11">
        <v>0.72222222222222221</v>
      </c>
      <c r="M849" s="12">
        <f>MOD(Tableau1[[#This Row],[Temps]]-Tableau1[[#This Row],[Heure coucher]],1)</f>
        <v>0.11168981481481488</v>
      </c>
      <c r="N849" s="11">
        <v>0.2590277777777778</v>
      </c>
      <c r="O849" s="12">
        <f>1-Tableau1[[#This Row],[Temps]]+Tableau1[[#This Row],[Heure lever]]</f>
        <v>0.42511574074074071</v>
      </c>
      <c r="P84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0.45347222222222222</v>
      </c>
      <c r="Q849" s="11" t="b">
        <f>IFERROR(Tableau1[[#This Row],[temps avant lever]]&gt;=Tableau1[[#This Row],[temps critère lever en fonction de l''heure de coucher]],0)</f>
        <v>0</v>
      </c>
    </row>
    <row r="850" spans="1:17" x14ac:dyDescent="0.35">
      <c r="A850">
        <v>2017</v>
      </c>
      <c r="B850">
        <v>10</v>
      </c>
      <c r="C850">
        <v>12</v>
      </c>
      <c r="D850">
        <v>20</v>
      </c>
      <c r="E850">
        <v>4</v>
      </c>
      <c r="F850" s="16" t="s">
        <v>30</v>
      </c>
      <c r="G850" s="10">
        <v>43020</v>
      </c>
      <c r="H850" s="11">
        <v>0.83657407407407414</v>
      </c>
      <c r="I850" s="10">
        <v>43020</v>
      </c>
      <c r="J850">
        <v>1.29999995231628</v>
      </c>
      <c r="K850">
        <v>13.670000076293899</v>
      </c>
      <c r="L850" s="11">
        <v>0.72222222222222221</v>
      </c>
      <c r="M850" s="12">
        <f>MOD(Tableau1[[#This Row],[Temps]]-Tableau1[[#This Row],[Heure coucher]],1)</f>
        <v>0.11435185185185193</v>
      </c>
      <c r="N850" s="11">
        <v>0.2590277777777778</v>
      </c>
      <c r="O850" s="12">
        <f>1-Tableau1[[#This Row],[Temps]]+Tableau1[[#This Row],[Heure lever]]</f>
        <v>0.42245370370370366</v>
      </c>
      <c r="P85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0.45347222222222222</v>
      </c>
      <c r="Q850" s="11" t="b">
        <f>IFERROR(Tableau1[[#This Row],[temps avant lever]]&gt;=Tableau1[[#This Row],[temps critère lever en fonction de l''heure de coucher]],0)</f>
        <v>0</v>
      </c>
    </row>
    <row r="851" spans="1:17" x14ac:dyDescent="0.35">
      <c r="A851">
        <v>2017</v>
      </c>
      <c r="B851">
        <v>10</v>
      </c>
      <c r="C851">
        <v>12</v>
      </c>
      <c r="D851">
        <v>20</v>
      </c>
      <c r="E851">
        <v>27</v>
      </c>
      <c r="F851" s="16" t="s">
        <v>56</v>
      </c>
      <c r="G851" s="10">
        <v>43020</v>
      </c>
      <c r="H851" s="11">
        <v>0.85223379629629636</v>
      </c>
      <c r="I851" s="10">
        <v>43020</v>
      </c>
      <c r="J851">
        <v>1.21000003814697</v>
      </c>
      <c r="K851">
        <v>12.960000038146999</v>
      </c>
      <c r="L851" s="11">
        <v>0.72222222222222221</v>
      </c>
      <c r="M851" s="12">
        <f>MOD(Tableau1[[#This Row],[Temps]]-Tableau1[[#This Row],[Heure coucher]],1)</f>
        <v>0.13001157407407415</v>
      </c>
      <c r="N851" s="11">
        <v>0.2590277777777778</v>
      </c>
      <c r="O851" s="12">
        <f>1-Tableau1[[#This Row],[Temps]]+Tableau1[[#This Row],[Heure lever]]</f>
        <v>0.40679398148148144</v>
      </c>
      <c r="P85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0.45347222222222222</v>
      </c>
      <c r="Q851" s="11" t="b">
        <f>IFERROR(Tableau1[[#This Row],[temps avant lever]]&gt;=Tableau1[[#This Row],[temps critère lever en fonction de l''heure de coucher]],0)</f>
        <v>0</v>
      </c>
    </row>
    <row r="852" spans="1:17" x14ac:dyDescent="0.35">
      <c r="A852">
        <v>2017</v>
      </c>
      <c r="B852">
        <v>10</v>
      </c>
      <c r="C852">
        <v>12</v>
      </c>
      <c r="D852">
        <v>21</v>
      </c>
      <c r="E852">
        <v>3</v>
      </c>
      <c r="F852" s="16" t="s">
        <v>68</v>
      </c>
      <c r="G852" s="10">
        <v>43020</v>
      </c>
      <c r="H852" s="11">
        <v>0.87716435185185182</v>
      </c>
      <c r="I852" s="10">
        <v>43020</v>
      </c>
      <c r="J852">
        <v>1.58000004291534</v>
      </c>
      <c r="K852">
        <v>12.6099996566772</v>
      </c>
      <c r="L852" s="11">
        <v>0.72222222222222221</v>
      </c>
      <c r="M852" s="12">
        <f>MOD(Tableau1[[#This Row],[Temps]]-Tableau1[[#This Row],[Heure coucher]],1)</f>
        <v>0.15494212962962961</v>
      </c>
      <c r="N852" s="11">
        <v>0.2590277777777778</v>
      </c>
      <c r="O852" s="12">
        <f>1-Tableau1[[#This Row],[Temps]]+Tableau1[[#This Row],[Heure lever]]</f>
        <v>0.38186342592592598</v>
      </c>
      <c r="P85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0.45347222222222222</v>
      </c>
      <c r="Q852" s="11" t="b">
        <f>IFERROR(Tableau1[[#This Row],[temps avant lever]]&gt;=Tableau1[[#This Row],[temps critère lever en fonction de l''heure de coucher]],0)</f>
        <v>0</v>
      </c>
    </row>
    <row r="853" spans="1:17" x14ac:dyDescent="0.35">
      <c r="A853">
        <v>2017</v>
      </c>
      <c r="B853">
        <v>10</v>
      </c>
      <c r="C853">
        <v>12</v>
      </c>
      <c r="D853">
        <v>21</v>
      </c>
      <c r="E853">
        <v>36</v>
      </c>
      <c r="F853" s="16" t="s">
        <v>24</v>
      </c>
      <c r="G853" s="10">
        <v>43020</v>
      </c>
      <c r="H853" s="11">
        <v>0.90053240740740748</v>
      </c>
      <c r="I853" s="10">
        <v>43020</v>
      </c>
      <c r="J853">
        <v>3.4500000476837198</v>
      </c>
      <c r="K853">
        <v>12.319999694824199</v>
      </c>
      <c r="L853" s="11">
        <v>0.72222222222222221</v>
      </c>
      <c r="M853" s="12">
        <f>MOD(Tableau1[[#This Row],[Temps]]-Tableau1[[#This Row],[Heure coucher]],1)</f>
        <v>0.17831018518518527</v>
      </c>
      <c r="N853" s="11">
        <v>0.2590277777777778</v>
      </c>
      <c r="O853" s="12">
        <f>1-Tableau1[[#This Row],[Temps]]+Tableau1[[#This Row],[Heure lever]]</f>
        <v>0.35849537037037033</v>
      </c>
      <c r="P85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0.45347222222222222</v>
      </c>
      <c r="Q853" s="11" t="b">
        <f>IFERROR(Tableau1[[#This Row],[temps avant lever]]&gt;=Tableau1[[#This Row],[temps critère lever en fonction de l''heure de coucher]],0)</f>
        <v>0</v>
      </c>
    </row>
    <row r="854" spans="1:17" x14ac:dyDescent="0.35">
      <c r="A854">
        <v>2017</v>
      </c>
      <c r="B854">
        <v>10</v>
      </c>
      <c r="C854">
        <v>12</v>
      </c>
      <c r="D854">
        <v>22</v>
      </c>
      <c r="E854">
        <v>3</v>
      </c>
      <c r="F854" s="16" t="s">
        <v>70</v>
      </c>
      <c r="G854" s="10">
        <v>43020</v>
      </c>
      <c r="H854" s="11">
        <v>0.91920138888888892</v>
      </c>
      <c r="I854" s="10">
        <v>43020</v>
      </c>
      <c r="J854">
        <v>2.9800000190734899</v>
      </c>
      <c r="K854">
        <v>12.3800001144409</v>
      </c>
      <c r="L854" s="11">
        <v>0.72222222222222221</v>
      </c>
      <c r="M854" s="12">
        <f>MOD(Tableau1[[#This Row],[Temps]]-Tableau1[[#This Row],[Heure coucher]],1)</f>
        <v>0.19697916666666671</v>
      </c>
      <c r="N854" s="11">
        <v>0.2590277777777778</v>
      </c>
      <c r="O854" s="12">
        <f>1-Tableau1[[#This Row],[Temps]]+Tableau1[[#This Row],[Heure lever]]</f>
        <v>0.33982638888888889</v>
      </c>
      <c r="P85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0.45347222222222222</v>
      </c>
      <c r="Q854" s="11" t="b">
        <f>IFERROR(Tableau1[[#This Row],[temps avant lever]]&gt;=Tableau1[[#This Row],[temps critère lever en fonction de l''heure de coucher]],0)</f>
        <v>0</v>
      </c>
    </row>
    <row r="855" spans="1:17" x14ac:dyDescent="0.35">
      <c r="A855">
        <v>2017</v>
      </c>
      <c r="B855">
        <v>10</v>
      </c>
      <c r="C855">
        <v>12</v>
      </c>
      <c r="D855">
        <v>22</v>
      </c>
      <c r="E855">
        <v>10</v>
      </c>
      <c r="F855" s="16" t="s">
        <v>42</v>
      </c>
      <c r="G855" s="10">
        <v>43020</v>
      </c>
      <c r="H855" s="11">
        <v>0.92394675925925929</v>
      </c>
      <c r="I855" s="10">
        <v>43020</v>
      </c>
      <c r="J855">
        <v>2.8699998855590798</v>
      </c>
      <c r="K855">
        <v>12.199999809265099</v>
      </c>
      <c r="L855" s="11">
        <v>0.72222222222222221</v>
      </c>
      <c r="M855" s="12">
        <f>MOD(Tableau1[[#This Row],[Temps]]-Tableau1[[#This Row],[Heure coucher]],1)</f>
        <v>0.20172453703703708</v>
      </c>
      <c r="N855" s="11">
        <v>0.2590277777777778</v>
      </c>
      <c r="O855" s="12">
        <f>1-Tableau1[[#This Row],[Temps]]+Tableau1[[#This Row],[Heure lever]]</f>
        <v>0.33508101851851851</v>
      </c>
      <c r="P85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0.45347222222222222</v>
      </c>
      <c r="Q855" s="11" t="b">
        <f>IFERROR(Tableau1[[#This Row],[temps avant lever]]&gt;=Tableau1[[#This Row],[temps critère lever en fonction de l''heure de coucher]],0)</f>
        <v>0</v>
      </c>
    </row>
    <row r="856" spans="1:17" x14ac:dyDescent="0.35">
      <c r="A856">
        <v>2017</v>
      </c>
      <c r="B856">
        <v>10</v>
      </c>
      <c r="C856">
        <v>12</v>
      </c>
      <c r="D856">
        <v>22</v>
      </c>
      <c r="E856">
        <v>44</v>
      </c>
      <c r="F856" s="16" t="s">
        <v>40</v>
      </c>
      <c r="G856" s="10">
        <v>43020</v>
      </c>
      <c r="H856" s="11">
        <v>0.94788194444444451</v>
      </c>
      <c r="I856" s="10">
        <v>43020</v>
      </c>
      <c r="J856">
        <v>1.7599999904632599</v>
      </c>
      <c r="K856">
        <v>12.5900001525879</v>
      </c>
      <c r="L856" s="11">
        <v>0.72222222222222221</v>
      </c>
      <c r="M856" s="12">
        <f>MOD(Tableau1[[#This Row],[Temps]]-Tableau1[[#This Row],[Heure coucher]],1)</f>
        <v>0.2256597222222223</v>
      </c>
      <c r="N856" s="11">
        <v>0.2590277777777778</v>
      </c>
      <c r="O856" s="12">
        <f>1-Tableau1[[#This Row],[Temps]]+Tableau1[[#This Row],[Heure lever]]</f>
        <v>0.31114583333333329</v>
      </c>
      <c r="P85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0.45347222222222222</v>
      </c>
      <c r="Q856" s="11" t="b">
        <f>IFERROR(Tableau1[[#This Row],[temps avant lever]]&gt;=Tableau1[[#This Row],[temps critère lever en fonction de l''heure de coucher]],0)</f>
        <v>0</v>
      </c>
    </row>
    <row r="857" spans="1:17" x14ac:dyDescent="0.35">
      <c r="A857">
        <v>2017</v>
      </c>
      <c r="B857">
        <v>10</v>
      </c>
      <c r="C857">
        <v>13</v>
      </c>
      <c r="D857">
        <v>0</v>
      </c>
      <c r="E857">
        <v>6</v>
      </c>
      <c r="F857" s="16" t="s">
        <v>34</v>
      </c>
      <c r="G857" s="10">
        <v>43021</v>
      </c>
      <c r="H857" s="11">
        <v>4.8148148148148152E-3</v>
      </c>
      <c r="I857" s="10">
        <v>43020</v>
      </c>
      <c r="J857">
        <v>1.1000000238418599</v>
      </c>
      <c r="K857">
        <v>11.4700002670288</v>
      </c>
      <c r="L857" s="11">
        <v>0.72222222222222221</v>
      </c>
      <c r="M857" s="12">
        <f>MOD(Tableau1[[#This Row],[Temps]]-Tableau1[[#This Row],[Heure coucher]],1)</f>
        <v>0.28259259259259262</v>
      </c>
      <c r="N857" s="11">
        <v>0.2590277777777778</v>
      </c>
      <c r="O857" s="12">
        <f>1-Tableau1[[#This Row],[Temps]]+Tableau1[[#This Row],[Heure lever]]</f>
        <v>1.254212962962963</v>
      </c>
      <c r="P85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0.45347222222222222</v>
      </c>
      <c r="Q857" s="11" t="b">
        <f>IFERROR(Tableau1[[#This Row],[temps avant lever]]&gt;=Tableau1[[#This Row],[temps critère lever en fonction de l''heure de coucher]],0)</f>
        <v>1</v>
      </c>
    </row>
    <row r="858" spans="1:17" x14ac:dyDescent="0.35">
      <c r="A858">
        <v>2017</v>
      </c>
      <c r="B858">
        <v>10</v>
      </c>
      <c r="C858">
        <v>13</v>
      </c>
      <c r="D858">
        <v>0</v>
      </c>
      <c r="E858">
        <v>39</v>
      </c>
      <c r="F858" s="16" t="s">
        <v>48</v>
      </c>
      <c r="G858" s="10">
        <v>43021</v>
      </c>
      <c r="H858" s="11">
        <v>2.71875E-2</v>
      </c>
      <c r="I858" s="10">
        <v>43020</v>
      </c>
      <c r="J858">
        <v>1.2699999809265099</v>
      </c>
      <c r="K858">
        <v>11.0900001525879</v>
      </c>
      <c r="L858" s="11">
        <v>0.72222222222222221</v>
      </c>
      <c r="M858" s="12">
        <f>MOD(Tableau1[[#This Row],[Temps]]-Tableau1[[#This Row],[Heure coucher]],1)</f>
        <v>0.30496527777777782</v>
      </c>
      <c r="N858" s="11">
        <v>0.2590277777777778</v>
      </c>
      <c r="O858" s="12">
        <f>1-Tableau1[[#This Row],[Temps]]+Tableau1[[#This Row],[Heure lever]]</f>
        <v>1.2318402777777777</v>
      </c>
      <c r="P85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0.45347222222222222</v>
      </c>
      <c r="Q858" s="11" t="b">
        <f>IFERROR(Tableau1[[#This Row],[temps avant lever]]&gt;=Tableau1[[#This Row],[temps critère lever en fonction de l''heure de coucher]],0)</f>
        <v>1</v>
      </c>
    </row>
    <row r="859" spans="1:17" x14ac:dyDescent="0.35">
      <c r="A859">
        <v>2017</v>
      </c>
      <c r="B859">
        <v>10</v>
      </c>
      <c r="C859">
        <v>13</v>
      </c>
      <c r="D859">
        <v>17</v>
      </c>
      <c r="E859">
        <v>39</v>
      </c>
      <c r="F859" s="16" t="s">
        <v>58</v>
      </c>
      <c r="G859" s="10">
        <v>43021</v>
      </c>
      <c r="H859" s="11">
        <v>0.7354398148148148</v>
      </c>
      <c r="I859" s="10">
        <v>43021</v>
      </c>
      <c r="J859">
        <v>3.6300001144409202</v>
      </c>
      <c r="K859">
        <v>18.940000534057599</v>
      </c>
      <c r="L859" s="11">
        <v>0.72083333333333333</v>
      </c>
      <c r="M859" s="12">
        <f>MOD(Tableau1[[#This Row],[Temps]]-Tableau1[[#This Row],[Heure coucher]],1)</f>
        <v>1.460648148148147E-2</v>
      </c>
      <c r="N859" s="11">
        <v>0.25972222222222224</v>
      </c>
      <c r="O859" s="12">
        <f>1-Tableau1[[#This Row],[Temps]]+Tableau1[[#This Row],[Heure lever]]</f>
        <v>0.5242824074074075</v>
      </c>
      <c r="P85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59" s="11" t="b">
        <f>IFERROR(Tableau1[[#This Row],[temps avant lever]]&gt;=Tableau1[[#This Row],[temps critère lever en fonction de l''heure de coucher]],0)</f>
        <v>1</v>
      </c>
    </row>
    <row r="860" spans="1:17" x14ac:dyDescent="0.35">
      <c r="A860">
        <v>2017</v>
      </c>
      <c r="B860">
        <v>10</v>
      </c>
      <c r="C860">
        <v>13</v>
      </c>
      <c r="D860">
        <v>17</v>
      </c>
      <c r="E860">
        <v>53</v>
      </c>
      <c r="F860" s="16" t="s">
        <v>68</v>
      </c>
      <c r="G860" s="10">
        <v>43021</v>
      </c>
      <c r="H860" s="11">
        <v>0.7452199074074074</v>
      </c>
      <c r="I860" s="10">
        <v>43021</v>
      </c>
      <c r="J860">
        <v>3.8900001049041699</v>
      </c>
      <c r="K860">
        <v>18.459999084472699</v>
      </c>
      <c r="L860" s="11">
        <v>0.72083333333333333</v>
      </c>
      <c r="M860" s="12">
        <f>MOD(Tableau1[[#This Row],[Temps]]-Tableau1[[#This Row],[Heure coucher]],1)</f>
        <v>2.4386574074074074E-2</v>
      </c>
      <c r="N860" s="11">
        <v>0.25972222222222224</v>
      </c>
      <c r="O860" s="12">
        <f>1-Tableau1[[#This Row],[Temps]]+Tableau1[[#This Row],[Heure lever]]</f>
        <v>0.5145023148148149</v>
      </c>
      <c r="P86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60" s="11" t="b">
        <f>IFERROR(Tableau1[[#This Row],[temps avant lever]]&gt;=Tableau1[[#This Row],[temps critère lever en fonction de l''heure de coucher]],0)</f>
        <v>1</v>
      </c>
    </row>
    <row r="861" spans="1:17" x14ac:dyDescent="0.35">
      <c r="A861">
        <v>2017</v>
      </c>
      <c r="B861">
        <v>10</v>
      </c>
      <c r="C861">
        <v>13</v>
      </c>
      <c r="D861">
        <v>18</v>
      </c>
      <c r="E861">
        <v>9</v>
      </c>
      <c r="F861" s="16" t="s">
        <v>36</v>
      </c>
      <c r="G861" s="10">
        <v>43021</v>
      </c>
      <c r="H861" s="11">
        <v>0.75634259259259251</v>
      </c>
      <c r="I861" s="10">
        <v>43021</v>
      </c>
      <c r="J861">
        <v>4.1399998664856001</v>
      </c>
      <c r="K861">
        <v>18.0100002288818</v>
      </c>
      <c r="L861" s="11">
        <v>0.72083333333333333</v>
      </c>
      <c r="M861" s="12">
        <f>MOD(Tableau1[[#This Row],[Temps]]-Tableau1[[#This Row],[Heure coucher]],1)</f>
        <v>3.5509259259259185E-2</v>
      </c>
      <c r="N861" s="11">
        <v>0.25972222222222224</v>
      </c>
      <c r="O861" s="12">
        <f>1-Tableau1[[#This Row],[Temps]]+Tableau1[[#This Row],[Heure lever]]</f>
        <v>0.50337962962962979</v>
      </c>
      <c r="P86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61" s="11" t="b">
        <f>IFERROR(Tableau1[[#This Row],[temps avant lever]]&gt;=Tableau1[[#This Row],[temps critère lever en fonction de l''heure de coucher]],0)</f>
        <v>1</v>
      </c>
    </row>
    <row r="862" spans="1:17" x14ac:dyDescent="0.35">
      <c r="A862">
        <v>2017</v>
      </c>
      <c r="B862">
        <v>10</v>
      </c>
      <c r="C862">
        <v>13</v>
      </c>
      <c r="D862">
        <v>18</v>
      </c>
      <c r="E862">
        <v>9</v>
      </c>
      <c r="F862" s="16" t="s">
        <v>49</v>
      </c>
      <c r="G862" s="10">
        <v>43021</v>
      </c>
      <c r="H862" s="11">
        <v>0.75643518518518515</v>
      </c>
      <c r="I862" s="10">
        <v>43021</v>
      </c>
      <c r="J862">
        <v>4.1399998664856001</v>
      </c>
      <c r="K862">
        <v>18.0100002288818</v>
      </c>
      <c r="L862" s="11">
        <v>0.72083333333333333</v>
      </c>
      <c r="M862" s="12">
        <f>MOD(Tableau1[[#This Row],[Temps]]-Tableau1[[#This Row],[Heure coucher]],1)</f>
        <v>3.5601851851851829E-2</v>
      </c>
      <c r="N862" s="11">
        <v>0.25972222222222224</v>
      </c>
      <c r="O862" s="12">
        <f>1-Tableau1[[#This Row],[Temps]]+Tableau1[[#This Row],[Heure lever]]</f>
        <v>0.50328703703703703</v>
      </c>
      <c r="P86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62" s="11" t="b">
        <f>IFERROR(Tableau1[[#This Row],[temps avant lever]]&gt;=Tableau1[[#This Row],[temps critère lever en fonction de l''heure de coucher]],0)</f>
        <v>1</v>
      </c>
    </row>
    <row r="863" spans="1:17" x14ac:dyDescent="0.35">
      <c r="A863">
        <v>2017</v>
      </c>
      <c r="B863">
        <v>10</v>
      </c>
      <c r="C863">
        <v>13</v>
      </c>
      <c r="D863">
        <v>18</v>
      </c>
      <c r="E863">
        <v>9</v>
      </c>
      <c r="F863" s="16" t="s">
        <v>80</v>
      </c>
      <c r="G863" s="10">
        <v>43021</v>
      </c>
      <c r="H863" s="11">
        <v>0.75656249999999992</v>
      </c>
      <c r="I863" s="10">
        <v>43021</v>
      </c>
      <c r="J863">
        <v>4.1399998664856001</v>
      </c>
      <c r="K863">
        <v>18.0100002288818</v>
      </c>
      <c r="L863" s="11">
        <v>0.72083333333333333</v>
      </c>
      <c r="M863" s="12">
        <f>MOD(Tableau1[[#This Row],[Temps]]-Tableau1[[#This Row],[Heure coucher]],1)</f>
        <v>3.572916666666659E-2</v>
      </c>
      <c r="N863" s="11">
        <v>0.25972222222222224</v>
      </c>
      <c r="O863" s="12">
        <f>1-Tableau1[[#This Row],[Temps]]+Tableau1[[#This Row],[Heure lever]]</f>
        <v>0.50315972222222238</v>
      </c>
      <c r="P86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63" s="11" t="b">
        <f>IFERROR(Tableau1[[#This Row],[temps avant lever]]&gt;=Tableau1[[#This Row],[temps critère lever en fonction de l''heure de coucher]],0)</f>
        <v>1</v>
      </c>
    </row>
    <row r="864" spans="1:17" x14ac:dyDescent="0.35">
      <c r="A864">
        <v>2017</v>
      </c>
      <c r="B864">
        <v>10</v>
      </c>
      <c r="C864">
        <v>13</v>
      </c>
      <c r="D864">
        <v>18</v>
      </c>
      <c r="E864">
        <v>26</v>
      </c>
      <c r="F864" s="16" t="s">
        <v>74</v>
      </c>
      <c r="G864" s="10">
        <v>43021</v>
      </c>
      <c r="H864" s="11">
        <v>0.7683564814814815</v>
      </c>
      <c r="I864" s="10">
        <v>43021</v>
      </c>
      <c r="J864">
        <v>2.6600000858306898</v>
      </c>
      <c r="K864">
        <v>17.690000534057599</v>
      </c>
      <c r="L864" s="11">
        <v>0.72083333333333333</v>
      </c>
      <c r="M864" s="12">
        <f>MOD(Tableau1[[#This Row],[Temps]]-Tableau1[[#This Row],[Heure coucher]],1)</f>
        <v>4.7523148148148175E-2</v>
      </c>
      <c r="N864" s="11">
        <v>0.25972222222222224</v>
      </c>
      <c r="O864" s="12">
        <f>1-Tableau1[[#This Row],[Temps]]+Tableau1[[#This Row],[Heure lever]]</f>
        <v>0.49136574074074074</v>
      </c>
      <c r="P86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64" s="11" t="b">
        <f>IFERROR(Tableau1[[#This Row],[temps avant lever]]&gt;=Tableau1[[#This Row],[temps critère lever en fonction de l''heure de coucher]],0)</f>
        <v>1</v>
      </c>
    </row>
    <row r="865" spans="1:17" x14ac:dyDescent="0.35">
      <c r="A865">
        <v>2017</v>
      </c>
      <c r="B865">
        <v>10</v>
      </c>
      <c r="C865">
        <v>13</v>
      </c>
      <c r="D865">
        <v>19</v>
      </c>
      <c r="E865">
        <v>12</v>
      </c>
      <c r="F865" s="16" t="s">
        <v>56</v>
      </c>
      <c r="G865" s="10">
        <v>43021</v>
      </c>
      <c r="H865" s="11">
        <v>0.80015046296296299</v>
      </c>
      <c r="I865" s="10">
        <v>43021</v>
      </c>
      <c r="J865">
        <v>4.5300002098083496</v>
      </c>
      <c r="K865">
        <v>16.2299995422363</v>
      </c>
      <c r="L865" s="11">
        <v>0.72083333333333333</v>
      </c>
      <c r="M865" s="12">
        <f>MOD(Tableau1[[#This Row],[Temps]]-Tableau1[[#This Row],[Heure coucher]],1)</f>
        <v>7.9317129629629668E-2</v>
      </c>
      <c r="N865" s="11">
        <v>0.25972222222222224</v>
      </c>
      <c r="O865" s="12">
        <f>1-Tableau1[[#This Row],[Temps]]+Tableau1[[#This Row],[Heure lever]]</f>
        <v>0.45957175925925925</v>
      </c>
      <c r="P86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65" s="11" t="b">
        <f>IFERROR(Tableau1[[#This Row],[temps avant lever]]&gt;=Tableau1[[#This Row],[temps critère lever en fonction de l''heure de coucher]],0)</f>
        <v>1</v>
      </c>
    </row>
    <row r="866" spans="1:17" x14ac:dyDescent="0.35">
      <c r="A866">
        <v>2017</v>
      </c>
      <c r="B866">
        <v>10</v>
      </c>
      <c r="C866">
        <v>13</v>
      </c>
      <c r="D866">
        <v>19</v>
      </c>
      <c r="E866">
        <v>12</v>
      </c>
      <c r="F866" s="16" t="s">
        <v>35</v>
      </c>
      <c r="G866" s="10">
        <v>43021</v>
      </c>
      <c r="H866" s="11">
        <v>0.80061342592592588</v>
      </c>
      <c r="I866" s="10">
        <v>43021</v>
      </c>
      <c r="J866">
        <v>4.5300002098083496</v>
      </c>
      <c r="K866">
        <v>16.2299995422363</v>
      </c>
      <c r="L866" s="11">
        <v>0.72083333333333333</v>
      </c>
      <c r="M866" s="12">
        <f>MOD(Tableau1[[#This Row],[Temps]]-Tableau1[[#This Row],[Heure coucher]],1)</f>
        <v>7.9780092592592555E-2</v>
      </c>
      <c r="N866" s="11">
        <v>0.25972222222222224</v>
      </c>
      <c r="O866" s="12">
        <f>1-Tableau1[[#This Row],[Temps]]+Tableau1[[#This Row],[Heure lever]]</f>
        <v>0.45910879629629636</v>
      </c>
      <c r="P86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66" s="11" t="b">
        <f>IFERROR(Tableau1[[#This Row],[temps avant lever]]&gt;=Tableau1[[#This Row],[temps critère lever en fonction de l''heure de coucher]],0)</f>
        <v>1</v>
      </c>
    </row>
    <row r="867" spans="1:17" x14ac:dyDescent="0.35">
      <c r="A867">
        <v>2017</v>
      </c>
      <c r="B867">
        <v>10</v>
      </c>
      <c r="C867">
        <v>13</v>
      </c>
      <c r="D867">
        <v>19</v>
      </c>
      <c r="E867">
        <v>13</v>
      </c>
      <c r="F867" s="16" t="s">
        <v>76</v>
      </c>
      <c r="G867" s="10">
        <v>43021</v>
      </c>
      <c r="H867" s="11">
        <v>0.80093749999999997</v>
      </c>
      <c r="I867" s="10">
        <v>43021</v>
      </c>
      <c r="J867">
        <v>4.5300002098083496</v>
      </c>
      <c r="K867">
        <v>16.2299995422363</v>
      </c>
      <c r="L867" s="11">
        <v>0.72083333333333333</v>
      </c>
      <c r="M867" s="12">
        <f>MOD(Tableau1[[#This Row],[Temps]]-Tableau1[[#This Row],[Heure coucher]],1)</f>
        <v>8.0104166666666643E-2</v>
      </c>
      <c r="N867" s="11">
        <v>0.25972222222222224</v>
      </c>
      <c r="O867" s="12">
        <f>1-Tableau1[[#This Row],[Temps]]+Tableau1[[#This Row],[Heure lever]]</f>
        <v>0.45878472222222227</v>
      </c>
      <c r="P86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67" s="11" t="b">
        <f>IFERROR(Tableau1[[#This Row],[temps avant lever]]&gt;=Tableau1[[#This Row],[temps critère lever en fonction de l''heure de coucher]],0)</f>
        <v>1</v>
      </c>
    </row>
    <row r="868" spans="1:17" x14ac:dyDescent="0.35">
      <c r="A868">
        <v>2017</v>
      </c>
      <c r="B868">
        <v>10</v>
      </c>
      <c r="C868">
        <v>13</v>
      </c>
      <c r="D868">
        <v>19</v>
      </c>
      <c r="E868">
        <v>13</v>
      </c>
      <c r="F868" s="16" t="s">
        <v>39</v>
      </c>
      <c r="G868" s="10">
        <v>43021</v>
      </c>
      <c r="H868" s="11">
        <v>0.8012731481481481</v>
      </c>
      <c r="I868" s="10">
        <v>43021</v>
      </c>
      <c r="J868">
        <v>4.5300002098083496</v>
      </c>
      <c r="K868">
        <v>16.2299995422363</v>
      </c>
      <c r="L868" s="11">
        <v>0.72083333333333333</v>
      </c>
      <c r="M868" s="12">
        <f>MOD(Tableau1[[#This Row],[Temps]]-Tableau1[[#This Row],[Heure coucher]],1)</f>
        <v>8.043981481481477E-2</v>
      </c>
      <c r="N868" s="11">
        <v>0.25972222222222224</v>
      </c>
      <c r="O868" s="12">
        <f>1-Tableau1[[#This Row],[Temps]]+Tableau1[[#This Row],[Heure lever]]</f>
        <v>0.45844907407407415</v>
      </c>
      <c r="P86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68" s="11" t="b">
        <f>IFERROR(Tableau1[[#This Row],[temps avant lever]]&gt;=Tableau1[[#This Row],[temps critère lever en fonction de l''heure de coucher]],0)</f>
        <v>1</v>
      </c>
    </row>
    <row r="869" spans="1:17" x14ac:dyDescent="0.35">
      <c r="A869">
        <v>2017</v>
      </c>
      <c r="B869">
        <v>10</v>
      </c>
      <c r="C869">
        <v>13</v>
      </c>
      <c r="D869">
        <v>19</v>
      </c>
      <c r="E869">
        <v>13</v>
      </c>
      <c r="F869" s="16" t="s">
        <v>40</v>
      </c>
      <c r="G869" s="10">
        <v>43021</v>
      </c>
      <c r="H869" s="11">
        <v>0.8013541666666667</v>
      </c>
      <c r="I869" s="10">
        <v>43021</v>
      </c>
      <c r="J869">
        <v>4.5300002098083496</v>
      </c>
      <c r="K869">
        <v>16.2299995422363</v>
      </c>
      <c r="L869" s="11">
        <v>0.72083333333333333</v>
      </c>
      <c r="M869" s="12">
        <f>MOD(Tableau1[[#This Row],[Temps]]-Tableau1[[#This Row],[Heure coucher]],1)</f>
        <v>8.0520833333333375E-2</v>
      </c>
      <c r="N869" s="11">
        <v>0.25972222222222224</v>
      </c>
      <c r="O869" s="12">
        <f>1-Tableau1[[#This Row],[Temps]]+Tableau1[[#This Row],[Heure lever]]</f>
        <v>0.45836805555555554</v>
      </c>
      <c r="P86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69" s="11" t="b">
        <f>IFERROR(Tableau1[[#This Row],[temps avant lever]]&gt;=Tableau1[[#This Row],[temps critère lever en fonction de l''heure de coucher]],0)</f>
        <v>1</v>
      </c>
    </row>
    <row r="870" spans="1:17" x14ac:dyDescent="0.35">
      <c r="A870">
        <v>2017</v>
      </c>
      <c r="B870">
        <v>10</v>
      </c>
      <c r="C870">
        <v>13</v>
      </c>
      <c r="D870">
        <v>20</v>
      </c>
      <c r="E870">
        <v>32</v>
      </c>
      <c r="F870" s="16" t="s">
        <v>38</v>
      </c>
      <c r="G870" s="10">
        <v>43021</v>
      </c>
      <c r="H870" s="11">
        <v>0.85603009259259266</v>
      </c>
      <c r="I870" s="10">
        <v>43021</v>
      </c>
      <c r="J870">
        <v>2.5499999523162802</v>
      </c>
      <c r="K870">
        <v>15.050000190734901</v>
      </c>
      <c r="L870" s="11">
        <v>0.72083333333333333</v>
      </c>
      <c r="M870" s="12">
        <f>MOD(Tableau1[[#This Row],[Temps]]-Tableau1[[#This Row],[Heure coucher]],1)</f>
        <v>0.13519675925925934</v>
      </c>
      <c r="N870" s="11">
        <v>0.25972222222222224</v>
      </c>
      <c r="O870" s="12">
        <f>1-Tableau1[[#This Row],[Temps]]+Tableau1[[#This Row],[Heure lever]]</f>
        <v>0.40369212962962958</v>
      </c>
      <c r="P87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70" s="11" t="b">
        <f>IFERROR(Tableau1[[#This Row],[temps avant lever]]&gt;=Tableau1[[#This Row],[temps critère lever en fonction de l''heure de coucher]],0)</f>
        <v>0</v>
      </c>
    </row>
    <row r="871" spans="1:17" x14ac:dyDescent="0.35">
      <c r="A871">
        <v>2017</v>
      </c>
      <c r="B871">
        <v>10</v>
      </c>
      <c r="C871">
        <v>13</v>
      </c>
      <c r="D871">
        <v>20</v>
      </c>
      <c r="E871">
        <v>46</v>
      </c>
      <c r="F871" s="16" t="s">
        <v>38</v>
      </c>
      <c r="G871" s="10">
        <v>43021</v>
      </c>
      <c r="H871" s="11">
        <v>0.86575231481481474</v>
      </c>
      <c r="I871" s="10">
        <v>43021</v>
      </c>
      <c r="J871">
        <v>3.28999996185303</v>
      </c>
      <c r="K871">
        <v>14.460000038146999</v>
      </c>
      <c r="L871" s="11">
        <v>0.72083333333333333</v>
      </c>
      <c r="M871" s="12">
        <f>MOD(Tableau1[[#This Row],[Temps]]-Tableau1[[#This Row],[Heure coucher]],1)</f>
        <v>0.14491898148148141</v>
      </c>
      <c r="N871" s="11">
        <v>0.25972222222222224</v>
      </c>
      <c r="O871" s="12">
        <f>1-Tableau1[[#This Row],[Temps]]+Tableau1[[#This Row],[Heure lever]]</f>
        <v>0.3939699074074075</v>
      </c>
      <c r="P87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71" s="11" t="b">
        <f>IFERROR(Tableau1[[#This Row],[temps avant lever]]&gt;=Tableau1[[#This Row],[temps critère lever en fonction de l''heure de coucher]],0)</f>
        <v>0</v>
      </c>
    </row>
    <row r="872" spans="1:17" x14ac:dyDescent="0.35">
      <c r="A872">
        <v>2017</v>
      </c>
      <c r="B872">
        <v>10</v>
      </c>
      <c r="C872">
        <v>13</v>
      </c>
      <c r="D872">
        <v>20</v>
      </c>
      <c r="E872">
        <v>53</v>
      </c>
      <c r="F872" s="16" t="s">
        <v>64</v>
      </c>
      <c r="G872" s="10">
        <v>43021</v>
      </c>
      <c r="H872" s="11">
        <v>0.87042824074074077</v>
      </c>
      <c r="I872" s="10">
        <v>43021</v>
      </c>
      <c r="J872">
        <v>3.28999996185303</v>
      </c>
      <c r="K872">
        <v>14.460000038146999</v>
      </c>
      <c r="L872" s="11">
        <v>0.72083333333333333</v>
      </c>
      <c r="M872" s="12">
        <f>MOD(Tableau1[[#This Row],[Temps]]-Tableau1[[#This Row],[Heure coucher]],1)</f>
        <v>0.14959490740740744</v>
      </c>
      <c r="N872" s="11">
        <v>0.25972222222222224</v>
      </c>
      <c r="O872" s="12">
        <f>1-Tableau1[[#This Row],[Temps]]+Tableau1[[#This Row],[Heure lever]]</f>
        <v>0.38929398148148148</v>
      </c>
      <c r="P87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72" s="11" t="b">
        <f>IFERROR(Tableau1[[#This Row],[temps avant lever]]&gt;=Tableau1[[#This Row],[temps critère lever en fonction de l''heure de coucher]],0)</f>
        <v>0</v>
      </c>
    </row>
    <row r="873" spans="1:17" x14ac:dyDescent="0.35">
      <c r="A873">
        <v>2017</v>
      </c>
      <c r="B873">
        <v>10</v>
      </c>
      <c r="C873">
        <v>13</v>
      </c>
      <c r="D873">
        <v>21</v>
      </c>
      <c r="E873">
        <v>0</v>
      </c>
      <c r="F873" s="16" t="s">
        <v>48</v>
      </c>
      <c r="G873" s="10">
        <v>43021</v>
      </c>
      <c r="H873" s="11">
        <v>0.87510416666666668</v>
      </c>
      <c r="I873" s="10">
        <v>43021</v>
      </c>
      <c r="J873">
        <v>3.3199999332428001</v>
      </c>
      <c r="K873">
        <v>14.6199998855591</v>
      </c>
      <c r="L873" s="11">
        <v>0.72083333333333333</v>
      </c>
      <c r="M873" s="12">
        <f>MOD(Tableau1[[#This Row],[Temps]]-Tableau1[[#This Row],[Heure coucher]],1)</f>
        <v>0.15427083333333336</v>
      </c>
      <c r="N873" s="11">
        <v>0.25972222222222224</v>
      </c>
      <c r="O873" s="12">
        <f>1-Tableau1[[#This Row],[Temps]]+Tableau1[[#This Row],[Heure lever]]</f>
        <v>0.38461805555555556</v>
      </c>
      <c r="P87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73" s="11" t="b">
        <f>IFERROR(Tableau1[[#This Row],[temps avant lever]]&gt;=Tableau1[[#This Row],[temps critère lever en fonction de l''heure de coucher]],0)</f>
        <v>0</v>
      </c>
    </row>
    <row r="874" spans="1:17" x14ac:dyDescent="0.35">
      <c r="A874">
        <v>2017</v>
      </c>
      <c r="B874">
        <v>10</v>
      </c>
      <c r="C874">
        <v>13</v>
      </c>
      <c r="D874">
        <v>21</v>
      </c>
      <c r="E874">
        <v>0</v>
      </c>
      <c r="F874" s="16" t="s">
        <v>49</v>
      </c>
      <c r="G874" s="10">
        <v>43021</v>
      </c>
      <c r="H874" s="11">
        <v>0.87518518518518518</v>
      </c>
      <c r="I874" s="10">
        <v>43021</v>
      </c>
      <c r="J874">
        <v>3.3199999332428001</v>
      </c>
      <c r="K874">
        <v>14.6199998855591</v>
      </c>
      <c r="L874" s="11">
        <v>0.72083333333333333</v>
      </c>
      <c r="M874" s="12">
        <f>MOD(Tableau1[[#This Row],[Temps]]-Tableau1[[#This Row],[Heure coucher]],1)</f>
        <v>0.15435185185185185</v>
      </c>
      <c r="N874" s="11">
        <v>0.25972222222222224</v>
      </c>
      <c r="O874" s="12">
        <f>1-Tableau1[[#This Row],[Temps]]+Tableau1[[#This Row],[Heure lever]]</f>
        <v>0.38453703703703707</v>
      </c>
      <c r="P87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74" s="11" t="b">
        <f>IFERROR(Tableau1[[#This Row],[temps avant lever]]&gt;=Tableau1[[#This Row],[temps critère lever en fonction de l''heure de coucher]],0)</f>
        <v>0</v>
      </c>
    </row>
    <row r="875" spans="1:17" x14ac:dyDescent="0.35">
      <c r="A875">
        <v>2017</v>
      </c>
      <c r="B875">
        <v>10</v>
      </c>
      <c r="C875">
        <v>13</v>
      </c>
      <c r="D875">
        <v>21</v>
      </c>
      <c r="E875">
        <v>0</v>
      </c>
      <c r="F875" s="16" t="s">
        <v>25</v>
      </c>
      <c r="G875" s="10">
        <v>43021</v>
      </c>
      <c r="H875" s="11">
        <v>0.87534722222222217</v>
      </c>
      <c r="I875" s="10">
        <v>43021</v>
      </c>
      <c r="J875">
        <v>3.3199999332428001</v>
      </c>
      <c r="K875">
        <v>14.6199998855591</v>
      </c>
      <c r="L875" s="11">
        <v>0.72083333333333333</v>
      </c>
      <c r="M875" s="12">
        <f>MOD(Tableau1[[#This Row],[Temps]]-Tableau1[[#This Row],[Heure coucher]],1)</f>
        <v>0.15451388888888884</v>
      </c>
      <c r="N875" s="11">
        <v>0.25972222222222224</v>
      </c>
      <c r="O875" s="12">
        <f>1-Tableau1[[#This Row],[Temps]]+Tableau1[[#This Row],[Heure lever]]</f>
        <v>0.38437500000000008</v>
      </c>
      <c r="P87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75" s="11" t="b">
        <f>IFERROR(Tableau1[[#This Row],[temps avant lever]]&gt;=Tableau1[[#This Row],[temps critère lever en fonction de l''heure de coucher]],0)</f>
        <v>0</v>
      </c>
    </row>
    <row r="876" spans="1:17" x14ac:dyDescent="0.35">
      <c r="A876">
        <v>2017</v>
      </c>
      <c r="B876">
        <v>10</v>
      </c>
      <c r="C876">
        <v>13</v>
      </c>
      <c r="D876">
        <v>21</v>
      </c>
      <c r="E876">
        <v>0</v>
      </c>
      <c r="F876" s="16" t="s">
        <v>77</v>
      </c>
      <c r="G876" s="10">
        <v>43021</v>
      </c>
      <c r="H876" s="11">
        <v>0.87550925925925915</v>
      </c>
      <c r="I876" s="10">
        <v>43021</v>
      </c>
      <c r="J876">
        <v>3.3199999332428001</v>
      </c>
      <c r="K876">
        <v>14.6199998855591</v>
      </c>
      <c r="L876" s="11">
        <v>0.72083333333333333</v>
      </c>
      <c r="M876" s="12">
        <f>MOD(Tableau1[[#This Row],[Temps]]-Tableau1[[#This Row],[Heure coucher]],1)</f>
        <v>0.15467592592592583</v>
      </c>
      <c r="N876" s="11">
        <v>0.25972222222222224</v>
      </c>
      <c r="O876" s="12">
        <f>1-Tableau1[[#This Row],[Temps]]+Tableau1[[#This Row],[Heure lever]]</f>
        <v>0.38421296296296309</v>
      </c>
      <c r="P87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76" s="11" t="b">
        <f>IFERROR(Tableau1[[#This Row],[temps avant lever]]&gt;=Tableau1[[#This Row],[temps critère lever en fonction de l''heure de coucher]],0)</f>
        <v>0</v>
      </c>
    </row>
    <row r="877" spans="1:17" x14ac:dyDescent="0.35">
      <c r="A877">
        <v>2017</v>
      </c>
      <c r="B877">
        <v>10</v>
      </c>
      <c r="C877">
        <v>13</v>
      </c>
      <c r="D877">
        <v>21</v>
      </c>
      <c r="E877">
        <v>0</v>
      </c>
      <c r="F877" s="16" t="s">
        <v>67</v>
      </c>
      <c r="G877" s="10">
        <v>43021</v>
      </c>
      <c r="H877" s="11">
        <v>0.87559027777777787</v>
      </c>
      <c r="I877" s="10">
        <v>43021</v>
      </c>
      <c r="J877">
        <v>3.3199999332428001</v>
      </c>
      <c r="K877">
        <v>14.6199998855591</v>
      </c>
      <c r="L877" s="11">
        <v>0.72083333333333333</v>
      </c>
      <c r="M877" s="12">
        <f>MOD(Tableau1[[#This Row],[Temps]]-Tableau1[[#This Row],[Heure coucher]],1)</f>
        <v>0.15475694444444454</v>
      </c>
      <c r="N877" s="11">
        <v>0.25972222222222224</v>
      </c>
      <c r="O877" s="12">
        <f>1-Tableau1[[#This Row],[Temps]]+Tableau1[[#This Row],[Heure lever]]</f>
        <v>0.38413194444444437</v>
      </c>
      <c r="P87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77" s="11" t="b">
        <f>IFERROR(Tableau1[[#This Row],[temps avant lever]]&gt;=Tableau1[[#This Row],[temps critère lever en fonction de l''heure de coucher]],0)</f>
        <v>0</v>
      </c>
    </row>
    <row r="878" spans="1:17" x14ac:dyDescent="0.35">
      <c r="A878">
        <v>2017</v>
      </c>
      <c r="B878">
        <v>10</v>
      </c>
      <c r="C878">
        <v>13</v>
      </c>
      <c r="D878">
        <v>21</v>
      </c>
      <c r="E878">
        <v>0</v>
      </c>
      <c r="F878" s="16" t="s">
        <v>75</v>
      </c>
      <c r="G878" s="10">
        <v>43021</v>
      </c>
      <c r="H878" s="11">
        <v>0.87567129629629636</v>
      </c>
      <c r="I878" s="10">
        <v>43021</v>
      </c>
      <c r="J878">
        <v>3.3199999332428001</v>
      </c>
      <c r="K878">
        <v>14.6199998855591</v>
      </c>
      <c r="L878" s="11">
        <v>0.72083333333333333</v>
      </c>
      <c r="M878" s="12">
        <f>MOD(Tableau1[[#This Row],[Temps]]-Tableau1[[#This Row],[Heure coucher]],1)</f>
        <v>0.15483796296296304</v>
      </c>
      <c r="N878" s="11">
        <v>0.25972222222222224</v>
      </c>
      <c r="O878" s="12">
        <f>1-Tableau1[[#This Row],[Temps]]+Tableau1[[#This Row],[Heure lever]]</f>
        <v>0.38405092592592588</v>
      </c>
      <c r="P87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78" s="11" t="b">
        <f>IFERROR(Tableau1[[#This Row],[temps avant lever]]&gt;=Tableau1[[#This Row],[temps critère lever en fonction de l''heure de coucher]],0)</f>
        <v>0</v>
      </c>
    </row>
    <row r="879" spans="1:17" x14ac:dyDescent="0.35">
      <c r="A879">
        <v>2017</v>
      </c>
      <c r="B879">
        <v>10</v>
      </c>
      <c r="C879">
        <v>13</v>
      </c>
      <c r="D879">
        <v>21</v>
      </c>
      <c r="E879">
        <v>1</v>
      </c>
      <c r="F879" s="16" t="s">
        <v>54</v>
      </c>
      <c r="G879" s="10">
        <v>43021</v>
      </c>
      <c r="H879" s="11">
        <v>0.87575231481481486</v>
      </c>
      <c r="I879" s="10">
        <v>43021</v>
      </c>
      <c r="J879">
        <v>3.3199999332428001</v>
      </c>
      <c r="K879">
        <v>14.6199998855591</v>
      </c>
      <c r="L879" s="11">
        <v>0.72083333333333333</v>
      </c>
      <c r="M879" s="12">
        <f>MOD(Tableau1[[#This Row],[Temps]]-Tableau1[[#This Row],[Heure coucher]],1)</f>
        <v>0.15491898148148153</v>
      </c>
      <c r="N879" s="11">
        <v>0.25972222222222224</v>
      </c>
      <c r="O879" s="12">
        <f>1-Tableau1[[#This Row],[Temps]]+Tableau1[[#This Row],[Heure lever]]</f>
        <v>0.38396990740740738</v>
      </c>
      <c r="P87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79" s="11" t="b">
        <f>IFERROR(Tableau1[[#This Row],[temps avant lever]]&gt;=Tableau1[[#This Row],[temps critère lever en fonction de l''heure de coucher]],0)</f>
        <v>0</v>
      </c>
    </row>
    <row r="880" spans="1:17" x14ac:dyDescent="0.35">
      <c r="A880">
        <v>2017</v>
      </c>
      <c r="B880">
        <v>10</v>
      </c>
      <c r="C880">
        <v>13</v>
      </c>
      <c r="D880">
        <v>21</v>
      </c>
      <c r="E880">
        <v>1</v>
      </c>
      <c r="F880" s="16" t="s">
        <v>31</v>
      </c>
      <c r="G880" s="10">
        <v>43021</v>
      </c>
      <c r="H880" s="11">
        <v>0.87583333333333335</v>
      </c>
      <c r="I880" s="10">
        <v>43021</v>
      </c>
      <c r="J880">
        <v>3.3199999332428001</v>
      </c>
      <c r="K880">
        <v>14.6199998855591</v>
      </c>
      <c r="L880" s="11">
        <v>0.72083333333333333</v>
      </c>
      <c r="M880" s="12">
        <f>MOD(Tableau1[[#This Row],[Temps]]-Tableau1[[#This Row],[Heure coucher]],1)</f>
        <v>0.15500000000000003</v>
      </c>
      <c r="N880" s="11">
        <v>0.25972222222222224</v>
      </c>
      <c r="O880" s="12">
        <f>1-Tableau1[[#This Row],[Temps]]+Tableau1[[#This Row],[Heure lever]]</f>
        <v>0.38388888888888889</v>
      </c>
      <c r="P88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80" s="11" t="b">
        <f>IFERROR(Tableau1[[#This Row],[temps avant lever]]&gt;=Tableau1[[#This Row],[temps critère lever en fonction de l''heure de coucher]],0)</f>
        <v>0</v>
      </c>
    </row>
    <row r="881" spans="1:17" x14ac:dyDescent="0.35">
      <c r="A881">
        <v>2017</v>
      </c>
      <c r="B881">
        <v>10</v>
      </c>
      <c r="C881">
        <v>13</v>
      </c>
      <c r="D881">
        <v>21</v>
      </c>
      <c r="E881">
        <v>1</v>
      </c>
      <c r="F881" s="16" t="s">
        <v>22</v>
      </c>
      <c r="G881" s="10">
        <v>43021</v>
      </c>
      <c r="H881" s="11">
        <v>0.87591435185185185</v>
      </c>
      <c r="I881" s="10">
        <v>43021</v>
      </c>
      <c r="J881">
        <v>3.3199999332428001</v>
      </c>
      <c r="K881">
        <v>14.6199998855591</v>
      </c>
      <c r="L881" s="11">
        <v>0.72083333333333333</v>
      </c>
      <c r="M881" s="12">
        <f>MOD(Tableau1[[#This Row],[Temps]]-Tableau1[[#This Row],[Heure coucher]],1)</f>
        <v>0.15508101851851852</v>
      </c>
      <c r="N881" s="11">
        <v>0.25972222222222224</v>
      </c>
      <c r="O881" s="12">
        <f>1-Tableau1[[#This Row],[Temps]]+Tableau1[[#This Row],[Heure lever]]</f>
        <v>0.3838078703703704</v>
      </c>
      <c r="P88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81" s="11" t="b">
        <f>IFERROR(Tableau1[[#This Row],[temps avant lever]]&gt;=Tableau1[[#This Row],[temps critère lever en fonction de l''heure de coucher]],0)</f>
        <v>0</v>
      </c>
    </row>
    <row r="882" spans="1:17" x14ac:dyDescent="0.35">
      <c r="A882">
        <v>2017</v>
      </c>
      <c r="B882">
        <v>10</v>
      </c>
      <c r="C882">
        <v>13</v>
      </c>
      <c r="D882">
        <v>21</v>
      </c>
      <c r="E882">
        <v>1</v>
      </c>
      <c r="F882" s="16" t="s">
        <v>80</v>
      </c>
      <c r="G882" s="10">
        <v>43021</v>
      </c>
      <c r="H882" s="11">
        <v>0.87600694444444438</v>
      </c>
      <c r="I882" s="10">
        <v>43021</v>
      </c>
      <c r="J882">
        <v>3.3199999332428001</v>
      </c>
      <c r="K882">
        <v>14.6199998855591</v>
      </c>
      <c r="L882" s="11">
        <v>0.72083333333333333</v>
      </c>
      <c r="M882" s="12">
        <f>MOD(Tableau1[[#This Row],[Temps]]-Tableau1[[#This Row],[Heure coucher]],1)</f>
        <v>0.15517361111111105</v>
      </c>
      <c r="N882" s="11">
        <v>0.25972222222222224</v>
      </c>
      <c r="O882" s="12">
        <f>1-Tableau1[[#This Row],[Temps]]+Tableau1[[#This Row],[Heure lever]]</f>
        <v>0.38371527777777786</v>
      </c>
      <c r="P88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82" s="11" t="b">
        <f>IFERROR(Tableau1[[#This Row],[temps avant lever]]&gt;=Tableau1[[#This Row],[temps critère lever en fonction de l''heure de coucher]],0)</f>
        <v>0</v>
      </c>
    </row>
    <row r="883" spans="1:17" x14ac:dyDescent="0.35">
      <c r="A883">
        <v>2017</v>
      </c>
      <c r="B883">
        <v>10</v>
      </c>
      <c r="C883">
        <v>13</v>
      </c>
      <c r="D883">
        <v>21</v>
      </c>
      <c r="E883">
        <v>1</v>
      </c>
      <c r="F883" s="16" t="s">
        <v>46</v>
      </c>
      <c r="G883" s="10">
        <v>43021</v>
      </c>
      <c r="H883" s="11">
        <v>0.87608796296296287</v>
      </c>
      <c r="I883" s="10">
        <v>43021</v>
      </c>
      <c r="J883">
        <v>3.3199999332428001</v>
      </c>
      <c r="K883">
        <v>14.6199998855591</v>
      </c>
      <c r="L883" s="11">
        <v>0.72083333333333333</v>
      </c>
      <c r="M883" s="12">
        <f>MOD(Tableau1[[#This Row],[Temps]]-Tableau1[[#This Row],[Heure coucher]],1)</f>
        <v>0.15525462962962955</v>
      </c>
      <c r="N883" s="11">
        <v>0.25972222222222224</v>
      </c>
      <c r="O883" s="12">
        <f>1-Tableau1[[#This Row],[Temps]]+Tableau1[[#This Row],[Heure lever]]</f>
        <v>0.38363425925925937</v>
      </c>
      <c r="P88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83" s="11" t="b">
        <f>IFERROR(Tableau1[[#This Row],[temps avant lever]]&gt;=Tableau1[[#This Row],[temps critère lever en fonction de l''heure de coucher]],0)</f>
        <v>0</v>
      </c>
    </row>
    <row r="884" spans="1:17" x14ac:dyDescent="0.35">
      <c r="A884">
        <v>2017</v>
      </c>
      <c r="B884">
        <v>10</v>
      </c>
      <c r="C884">
        <v>13</v>
      </c>
      <c r="D884">
        <v>21</v>
      </c>
      <c r="E884">
        <v>1</v>
      </c>
      <c r="F884" s="16" t="s">
        <v>38</v>
      </c>
      <c r="G884" s="10">
        <v>43021</v>
      </c>
      <c r="H884" s="11">
        <v>0.87616898148148159</v>
      </c>
      <c r="I884" s="10">
        <v>43021</v>
      </c>
      <c r="J884">
        <v>3.3199999332428001</v>
      </c>
      <c r="K884">
        <v>14.6199998855591</v>
      </c>
      <c r="L884" s="11">
        <v>0.72083333333333333</v>
      </c>
      <c r="M884" s="12">
        <f>MOD(Tableau1[[#This Row],[Temps]]-Tableau1[[#This Row],[Heure coucher]],1)</f>
        <v>0.15533564814814826</v>
      </c>
      <c r="N884" s="11">
        <v>0.25972222222222224</v>
      </c>
      <c r="O884" s="12">
        <f>1-Tableau1[[#This Row],[Temps]]+Tableau1[[#This Row],[Heure lever]]</f>
        <v>0.38355324074074065</v>
      </c>
      <c r="P88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84" s="11" t="b">
        <f>IFERROR(Tableau1[[#This Row],[temps avant lever]]&gt;=Tableau1[[#This Row],[temps critère lever en fonction de l''heure de coucher]],0)</f>
        <v>0</v>
      </c>
    </row>
    <row r="885" spans="1:17" x14ac:dyDescent="0.35">
      <c r="A885">
        <v>2017</v>
      </c>
      <c r="B885">
        <v>10</v>
      </c>
      <c r="C885">
        <v>13</v>
      </c>
      <c r="D885">
        <v>21</v>
      </c>
      <c r="E885">
        <v>1</v>
      </c>
      <c r="F885" s="16" t="s">
        <v>50</v>
      </c>
      <c r="G885" s="10">
        <v>43021</v>
      </c>
      <c r="H885" s="11">
        <v>0.87625000000000008</v>
      </c>
      <c r="I885" s="10">
        <v>43021</v>
      </c>
      <c r="J885">
        <v>3.3199999332428001</v>
      </c>
      <c r="K885">
        <v>14.6199998855591</v>
      </c>
      <c r="L885" s="11">
        <v>0.72083333333333333</v>
      </c>
      <c r="M885" s="12">
        <f>MOD(Tableau1[[#This Row],[Temps]]-Tableau1[[#This Row],[Heure coucher]],1)</f>
        <v>0.15541666666666676</v>
      </c>
      <c r="N885" s="11">
        <v>0.25972222222222224</v>
      </c>
      <c r="O885" s="12">
        <f>1-Tableau1[[#This Row],[Temps]]+Tableau1[[#This Row],[Heure lever]]</f>
        <v>0.38347222222222216</v>
      </c>
      <c r="P88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85" s="11" t="b">
        <f>IFERROR(Tableau1[[#This Row],[temps avant lever]]&gt;=Tableau1[[#This Row],[temps critère lever en fonction de l''heure de coucher]],0)</f>
        <v>0</v>
      </c>
    </row>
    <row r="886" spans="1:17" x14ac:dyDescent="0.35">
      <c r="A886">
        <v>2017</v>
      </c>
      <c r="B886">
        <v>10</v>
      </c>
      <c r="C886">
        <v>13</v>
      </c>
      <c r="D886">
        <v>21</v>
      </c>
      <c r="E886">
        <v>1</v>
      </c>
      <c r="F886" s="16" t="s">
        <v>51</v>
      </c>
      <c r="G886" s="10">
        <v>43021</v>
      </c>
      <c r="H886" s="11">
        <v>0.87633101851851858</v>
      </c>
      <c r="I886" s="10">
        <v>43021</v>
      </c>
      <c r="J886">
        <v>3.3199999332428001</v>
      </c>
      <c r="K886">
        <v>14.6199998855591</v>
      </c>
      <c r="L886" s="11">
        <v>0.72083333333333333</v>
      </c>
      <c r="M886" s="12">
        <f>MOD(Tableau1[[#This Row],[Temps]]-Tableau1[[#This Row],[Heure coucher]],1)</f>
        <v>0.15549768518518525</v>
      </c>
      <c r="N886" s="11">
        <v>0.25972222222222224</v>
      </c>
      <c r="O886" s="12">
        <f>1-Tableau1[[#This Row],[Temps]]+Tableau1[[#This Row],[Heure lever]]</f>
        <v>0.38339120370370366</v>
      </c>
      <c r="P88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86" s="11" t="b">
        <f>IFERROR(Tableau1[[#This Row],[temps avant lever]]&gt;=Tableau1[[#This Row],[temps critère lever en fonction de l''heure de coucher]],0)</f>
        <v>0</v>
      </c>
    </row>
    <row r="887" spans="1:17" x14ac:dyDescent="0.35">
      <c r="A887">
        <v>2017</v>
      </c>
      <c r="B887">
        <v>10</v>
      </c>
      <c r="C887">
        <v>13</v>
      </c>
      <c r="D887">
        <v>21</v>
      </c>
      <c r="E887">
        <v>2</v>
      </c>
      <c r="F887" s="16" t="s">
        <v>58</v>
      </c>
      <c r="G887" s="10">
        <v>43021</v>
      </c>
      <c r="H887" s="11">
        <v>0.87641203703703707</v>
      </c>
      <c r="I887" s="10">
        <v>43021</v>
      </c>
      <c r="J887">
        <v>3.3199999332428001</v>
      </c>
      <c r="K887">
        <v>14.6199998855591</v>
      </c>
      <c r="L887" s="11">
        <v>0.72083333333333333</v>
      </c>
      <c r="M887" s="12">
        <f>MOD(Tableau1[[#This Row],[Temps]]-Tableau1[[#This Row],[Heure coucher]],1)</f>
        <v>0.15557870370370375</v>
      </c>
      <c r="N887" s="11">
        <v>0.25972222222222224</v>
      </c>
      <c r="O887" s="12">
        <f>1-Tableau1[[#This Row],[Temps]]+Tableau1[[#This Row],[Heure lever]]</f>
        <v>0.38331018518518517</v>
      </c>
      <c r="P88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87" s="11" t="b">
        <f>IFERROR(Tableau1[[#This Row],[temps avant lever]]&gt;=Tableau1[[#This Row],[temps critère lever en fonction de l''heure de coucher]],0)</f>
        <v>0</v>
      </c>
    </row>
    <row r="888" spans="1:17" x14ac:dyDescent="0.35">
      <c r="A888">
        <v>2017</v>
      </c>
      <c r="B888">
        <v>10</v>
      </c>
      <c r="C888">
        <v>13</v>
      </c>
      <c r="D888">
        <v>21</v>
      </c>
      <c r="E888">
        <v>2</v>
      </c>
      <c r="F888" s="16" t="s">
        <v>48</v>
      </c>
      <c r="G888" s="10">
        <v>43021</v>
      </c>
      <c r="H888" s="11">
        <v>0.87649305555555557</v>
      </c>
      <c r="I888" s="10">
        <v>43021</v>
      </c>
      <c r="J888">
        <v>3.3199999332428001</v>
      </c>
      <c r="K888">
        <v>14.6199998855591</v>
      </c>
      <c r="L888" s="11">
        <v>0.72083333333333333</v>
      </c>
      <c r="M888" s="12">
        <f>MOD(Tableau1[[#This Row],[Temps]]-Tableau1[[#This Row],[Heure coucher]],1)</f>
        <v>0.15565972222222224</v>
      </c>
      <c r="N888" s="11">
        <v>0.25972222222222224</v>
      </c>
      <c r="O888" s="12">
        <f>1-Tableau1[[#This Row],[Temps]]+Tableau1[[#This Row],[Heure lever]]</f>
        <v>0.38322916666666668</v>
      </c>
      <c r="P88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88" s="11" t="b">
        <f>IFERROR(Tableau1[[#This Row],[temps avant lever]]&gt;=Tableau1[[#This Row],[temps critère lever en fonction de l''heure de coucher]],0)</f>
        <v>0</v>
      </c>
    </row>
    <row r="889" spans="1:17" x14ac:dyDescent="0.35">
      <c r="A889">
        <v>2017</v>
      </c>
      <c r="B889">
        <v>10</v>
      </c>
      <c r="C889">
        <v>13</v>
      </c>
      <c r="D889">
        <v>21</v>
      </c>
      <c r="E889">
        <v>2</v>
      </c>
      <c r="F889" s="16" t="s">
        <v>49</v>
      </c>
      <c r="G889" s="10">
        <v>43021</v>
      </c>
      <c r="H889" s="11">
        <v>0.87657407407407406</v>
      </c>
      <c r="I889" s="10">
        <v>43021</v>
      </c>
      <c r="J889">
        <v>3.3199999332428001</v>
      </c>
      <c r="K889">
        <v>14.6199998855591</v>
      </c>
      <c r="L889" s="11">
        <v>0.72083333333333333</v>
      </c>
      <c r="M889" s="12">
        <f>MOD(Tableau1[[#This Row],[Temps]]-Tableau1[[#This Row],[Heure coucher]],1)</f>
        <v>0.15574074074074074</v>
      </c>
      <c r="N889" s="11">
        <v>0.25972222222222224</v>
      </c>
      <c r="O889" s="12">
        <f>1-Tableau1[[#This Row],[Temps]]+Tableau1[[#This Row],[Heure lever]]</f>
        <v>0.38314814814814818</v>
      </c>
      <c r="P88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89" s="11" t="b">
        <f>IFERROR(Tableau1[[#This Row],[temps avant lever]]&gt;=Tableau1[[#This Row],[temps critère lever en fonction de l''heure de coucher]],0)</f>
        <v>0</v>
      </c>
    </row>
    <row r="890" spans="1:17" x14ac:dyDescent="0.35">
      <c r="A890">
        <v>2017</v>
      </c>
      <c r="B890">
        <v>10</v>
      </c>
      <c r="C890">
        <v>13</v>
      </c>
      <c r="D890">
        <v>21</v>
      </c>
      <c r="E890">
        <v>2</v>
      </c>
      <c r="F890" s="16" t="s">
        <v>43</v>
      </c>
      <c r="G890" s="10">
        <v>43021</v>
      </c>
      <c r="H890" s="11">
        <v>0.87671296296296297</v>
      </c>
      <c r="I890" s="10">
        <v>43021</v>
      </c>
      <c r="J890">
        <v>3.3199999332428001</v>
      </c>
      <c r="K890">
        <v>14.6199998855591</v>
      </c>
      <c r="L890" s="11">
        <v>0.72083333333333333</v>
      </c>
      <c r="M890" s="12">
        <f>MOD(Tableau1[[#This Row],[Temps]]-Tableau1[[#This Row],[Heure coucher]],1)</f>
        <v>0.15587962962962965</v>
      </c>
      <c r="N890" s="11">
        <v>0.25972222222222224</v>
      </c>
      <c r="O890" s="12">
        <f>1-Tableau1[[#This Row],[Temps]]+Tableau1[[#This Row],[Heure lever]]</f>
        <v>0.38300925925925927</v>
      </c>
      <c r="P89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90" s="11" t="b">
        <f>IFERROR(Tableau1[[#This Row],[temps avant lever]]&gt;=Tableau1[[#This Row],[temps critère lever en fonction de l''heure de coucher]],0)</f>
        <v>0</v>
      </c>
    </row>
    <row r="891" spans="1:17" x14ac:dyDescent="0.35">
      <c r="A891">
        <v>2017</v>
      </c>
      <c r="B891">
        <v>10</v>
      </c>
      <c r="C891">
        <v>13</v>
      </c>
      <c r="D891">
        <v>21</v>
      </c>
      <c r="E891">
        <v>2</v>
      </c>
      <c r="F891" s="16" t="s">
        <v>62</v>
      </c>
      <c r="G891" s="10">
        <v>43021</v>
      </c>
      <c r="H891" s="11">
        <v>0.8768055555555555</v>
      </c>
      <c r="I891" s="10">
        <v>43021</v>
      </c>
      <c r="J891">
        <v>3.3199999332428001</v>
      </c>
      <c r="K891">
        <v>14.6199998855591</v>
      </c>
      <c r="L891" s="11">
        <v>0.72083333333333333</v>
      </c>
      <c r="M891" s="12">
        <f>MOD(Tableau1[[#This Row],[Temps]]-Tableau1[[#This Row],[Heure coucher]],1)</f>
        <v>0.15597222222222218</v>
      </c>
      <c r="N891" s="11">
        <v>0.25972222222222224</v>
      </c>
      <c r="O891" s="12">
        <f>1-Tableau1[[#This Row],[Temps]]+Tableau1[[#This Row],[Heure lever]]</f>
        <v>0.38291666666666674</v>
      </c>
      <c r="P89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91" s="11" t="b">
        <f>IFERROR(Tableau1[[#This Row],[temps avant lever]]&gt;=Tableau1[[#This Row],[temps critère lever en fonction de l''heure de coucher]],0)</f>
        <v>0</v>
      </c>
    </row>
    <row r="892" spans="1:17" x14ac:dyDescent="0.35">
      <c r="A892">
        <v>2017</v>
      </c>
      <c r="B892">
        <v>10</v>
      </c>
      <c r="C892">
        <v>13</v>
      </c>
      <c r="D892">
        <v>21</v>
      </c>
      <c r="E892">
        <v>2</v>
      </c>
      <c r="F892" s="16" t="s">
        <v>78</v>
      </c>
      <c r="G892" s="10">
        <v>43021</v>
      </c>
      <c r="H892" s="11">
        <v>0.876886574074074</v>
      </c>
      <c r="I892" s="10">
        <v>43021</v>
      </c>
      <c r="J892">
        <v>3.3199999332428001</v>
      </c>
      <c r="K892">
        <v>14.6199998855591</v>
      </c>
      <c r="L892" s="11">
        <v>0.72083333333333333</v>
      </c>
      <c r="M892" s="12">
        <f>MOD(Tableau1[[#This Row],[Temps]]-Tableau1[[#This Row],[Heure coucher]],1)</f>
        <v>0.15605324074074067</v>
      </c>
      <c r="N892" s="11">
        <v>0.25972222222222224</v>
      </c>
      <c r="O892" s="12">
        <f>1-Tableau1[[#This Row],[Temps]]+Tableau1[[#This Row],[Heure lever]]</f>
        <v>0.38283564814814824</v>
      </c>
      <c r="P89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92" s="11" t="b">
        <f>IFERROR(Tableau1[[#This Row],[temps avant lever]]&gt;=Tableau1[[#This Row],[temps critère lever en fonction de l''heure de coucher]],0)</f>
        <v>0</v>
      </c>
    </row>
    <row r="893" spans="1:17" x14ac:dyDescent="0.35">
      <c r="A893">
        <v>2017</v>
      </c>
      <c r="B893">
        <v>10</v>
      </c>
      <c r="C893">
        <v>13</v>
      </c>
      <c r="D893">
        <v>21</v>
      </c>
      <c r="E893">
        <v>2</v>
      </c>
      <c r="F893" s="16" t="s">
        <v>39</v>
      </c>
      <c r="G893" s="10">
        <v>43021</v>
      </c>
      <c r="H893" s="11">
        <v>0.87696759259259249</v>
      </c>
      <c r="I893" s="10">
        <v>43021</v>
      </c>
      <c r="J893">
        <v>3.3199999332428001</v>
      </c>
      <c r="K893">
        <v>14.6199998855591</v>
      </c>
      <c r="L893" s="11">
        <v>0.72083333333333333</v>
      </c>
      <c r="M893" s="12">
        <f>MOD(Tableau1[[#This Row],[Temps]]-Tableau1[[#This Row],[Heure coucher]],1)</f>
        <v>0.15613425925925917</v>
      </c>
      <c r="N893" s="11">
        <v>0.25972222222222224</v>
      </c>
      <c r="O893" s="12">
        <f>1-Tableau1[[#This Row],[Temps]]+Tableau1[[#This Row],[Heure lever]]</f>
        <v>0.38275462962962975</v>
      </c>
      <c r="P89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93" s="11" t="b">
        <f>IFERROR(Tableau1[[#This Row],[temps avant lever]]&gt;=Tableau1[[#This Row],[temps critère lever en fonction de l''heure de coucher]],0)</f>
        <v>0</v>
      </c>
    </row>
    <row r="894" spans="1:17" x14ac:dyDescent="0.35">
      <c r="A894">
        <v>2017</v>
      </c>
      <c r="B894">
        <v>10</v>
      </c>
      <c r="C894">
        <v>13</v>
      </c>
      <c r="D894">
        <v>21</v>
      </c>
      <c r="E894">
        <v>2</v>
      </c>
      <c r="F894" s="16" t="s">
        <v>40</v>
      </c>
      <c r="G894" s="10">
        <v>43021</v>
      </c>
      <c r="H894" s="11">
        <v>0.87704861111111121</v>
      </c>
      <c r="I894" s="10">
        <v>43021</v>
      </c>
      <c r="J894">
        <v>3.3199999332428001</v>
      </c>
      <c r="K894">
        <v>14.6199998855591</v>
      </c>
      <c r="L894" s="11">
        <v>0.72083333333333333</v>
      </c>
      <c r="M894" s="12">
        <f>MOD(Tableau1[[#This Row],[Temps]]-Tableau1[[#This Row],[Heure coucher]],1)</f>
        <v>0.15621527777777788</v>
      </c>
      <c r="N894" s="11">
        <v>0.25972222222222224</v>
      </c>
      <c r="O894" s="12">
        <f>1-Tableau1[[#This Row],[Temps]]+Tableau1[[#This Row],[Heure lever]]</f>
        <v>0.38267361111111103</v>
      </c>
      <c r="P89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94" s="11" t="b">
        <f>IFERROR(Tableau1[[#This Row],[temps avant lever]]&gt;=Tableau1[[#This Row],[temps critère lever en fonction de l''heure de coucher]],0)</f>
        <v>0</v>
      </c>
    </row>
    <row r="895" spans="1:17" x14ac:dyDescent="0.35">
      <c r="A895">
        <v>2017</v>
      </c>
      <c r="B895">
        <v>10</v>
      </c>
      <c r="C895">
        <v>13</v>
      </c>
      <c r="D895">
        <v>21</v>
      </c>
      <c r="E895">
        <v>3</v>
      </c>
      <c r="F895" s="16" t="s">
        <v>53</v>
      </c>
      <c r="G895" s="10">
        <v>43021</v>
      </c>
      <c r="H895" s="11">
        <v>0.8771296296296297</v>
      </c>
      <c r="I895" s="10">
        <v>43021</v>
      </c>
      <c r="J895">
        <v>3.3199999332428001</v>
      </c>
      <c r="K895">
        <v>14.6199998855591</v>
      </c>
      <c r="L895" s="11">
        <v>0.72083333333333333</v>
      </c>
      <c r="M895" s="12">
        <f>MOD(Tableau1[[#This Row],[Temps]]-Tableau1[[#This Row],[Heure coucher]],1)</f>
        <v>0.15629629629629638</v>
      </c>
      <c r="N895" s="11">
        <v>0.25972222222222224</v>
      </c>
      <c r="O895" s="12">
        <f>1-Tableau1[[#This Row],[Temps]]+Tableau1[[#This Row],[Heure lever]]</f>
        <v>0.38259259259259254</v>
      </c>
      <c r="P89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95" s="11" t="b">
        <f>IFERROR(Tableau1[[#This Row],[temps avant lever]]&gt;=Tableau1[[#This Row],[temps critère lever en fonction de l''heure de coucher]],0)</f>
        <v>0</v>
      </c>
    </row>
    <row r="896" spans="1:17" x14ac:dyDescent="0.35">
      <c r="A896">
        <v>2017</v>
      </c>
      <c r="B896">
        <v>10</v>
      </c>
      <c r="C896">
        <v>13</v>
      </c>
      <c r="D896">
        <v>21</v>
      </c>
      <c r="E896">
        <v>3</v>
      </c>
      <c r="F896" s="16" t="s">
        <v>32</v>
      </c>
      <c r="G896" s="10">
        <v>43021</v>
      </c>
      <c r="H896" s="11">
        <v>0.8772106481481482</v>
      </c>
      <c r="I896" s="10">
        <v>43021</v>
      </c>
      <c r="J896">
        <v>3.3199999332428001</v>
      </c>
      <c r="K896">
        <v>14.6199998855591</v>
      </c>
      <c r="L896" s="11">
        <v>0.72083333333333333</v>
      </c>
      <c r="M896" s="12">
        <f>MOD(Tableau1[[#This Row],[Temps]]-Tableau1[[#This Row],[Heure coucher]],1)</f>
        <v>0.15637731481481487</v>
      </c>
      <c r="N896" s="11">
        <v>0.25972222222222224</v>
      </c>
      <c r="O896" s="12">
        <f>1-Tableau1[[#This Row],[Temps]]+Tableau1[[#This Row],[Heure lever]]</f>
        <v>0.38251157407407405</v>
      </c>
      <c r="P89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96" s="11" t="b">
        <f>IFERROR(Tableau1[[#This Row],[temps avant lever]]&gt;=Tableau1[[#This Row],[temps critère lever en fonction de l''heure de coucher]],0)</f>
        <v>0</v>
      </c>
    </row>
    <row r="897" spans="1:17" x14ac:dyDescent="0.35">
      <c r="A897">
        <v>2017</v>
      </c>
      <c r="B897">
        <v>10</v>
      </c>
      <c r="C897">
        <v>13</v>
      </c>
      <c r="D897">
        <v>21</v>
      </c>
      <c r="E897">
        <v>3</v>
      </c>
      <c r="F897" s="16" t="s">
        <v>52</v>
      </c>
      <c r="G897" s="10">
        <v>43021</v>
      </c>
      <c r="H897" s="11">
        <v>0.87729166666666669</v>
      </c>
      <c r="I897" s="10">
        <v>43021</v>
      </c>
      <c r="J897">
        <v>3.3199999332428001</v>
      </c>
      <c r="K897">
        <v>14.6199998855591</v>
      </c>
      <c r="L897" s="11">
        <v>0.72083333333333333</v>
      </c>
      <c r="M897" s="12">
        <f>MOD(Tableau1[[#This Row],[Temps]]-Tableau1[[#This Row],[Heure coucher]],1)</f>
        <v>0.15645833333333337</v>
      </c>
      <c r="N897" s="11">
        <v>0.25972222222222224</v>
      </c>
      <c r="O897" s="12">
        <f>1-Tableau1[[#This Row],[Temps]]+Tableau1[[#This Row],[Heure lever]]</f>
        <v>0.38243055555555555</v>
      </c>
      <c r="P89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97" s="11" t="b">
        <f>IFERROR(Tableau1[[#This Row],[temps avant lever]]&gt;=Tableau1[[#This Row],[temps critère lever en fonction de l''heure de coucher]],0)</f>
        <v>0</v>
      </c>
    </row>
    <row r="898" spans="1:17" x14ac:dyDescent="0.35">
      <c r="A898">
        <v>2017</v>
      </c>
      <c r="B898">
        <v>10</v>
      </c>
      <c r="C898">
        <v>13</v>
      </c>
      <c r="D898">
        <v>21</v>
      </c>
      <c r="E898">
        <v>3</v>
      </c>
      <c r="F898" s="16" t="s">
        <v>64</v>
      </c>
      <c r="G898" s="10">
        <v>43021</v>
      </c>
      <c r="H898" s="11">
        <v>0.87737268518518519</v>
      </c>
      <c r="I898" s="10">
        <v>43021</v>
      </c>
      <c r="J898">
        <v>3.3199999332428001</v>
      </c>
      <c r="K898">
        <v>14.6199998855591</v>
      </c>
      <c r="L898" s="11">
        <v>0.72083333333333333</v>
      </c>
      <c r="M898" s="12">
        <f>MOD(Tableau1[[#This Row],[Temps]]-Tableau1[[#This Row],[Heure coucher]],1)</f>
        <v>0.15653935185185186</v>
      </c>
      <c r="N898" s="11">
        <v>0.25972222222222224</v>
      </c>
      <c r="O898" s="12">
        <f>1-Tableau1[[#This Row],[Temps]]+Tableau1[[#This Row],[Heure lever]]</f>
        <v>0.38234953703703706</v>
      </c>
      <c r="P89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98" s="11" t="b">
        <f>IFERROR(Tableau1[[#This Row],[temps avant lever]]&gt;=Tableau1[[#This Row],[temps critère lever en fonction de l''heure de coucher]],0)</f>
        <v>0</v>
      </c>
    </row>
    <row r="899" spans="1:17" x14ac:dyDescent="0.35">
      <c r="A899">
        <v>2017</v>
      </c>
      <c r="B899">
        <v>10</v>
      </c>
      <c r="C899">
        <v>13</v>
      </c>
      <c r="D899">
        <v>21</v>
      </c>
      <c r="E899">
        <v>59</v>
      </c>
      <c r="F899" s="16" t="s">
        <v>32</v>
      </c>
      <c r="G899" s="10">
        <v>43021</v>
      </c>
      <c r="H899" s="11">
        <v>0.91609953703703706</v>
      </c>
      <c r="I899" s="10">
        <v>43021</v>
      </c>
      <c r="J899">
        <v>3.0599999427795401</v>
      </c>
      <c r="K899">
        <v>14.6000003814697</v>
      </c>
      <c r="L899" s="11">
        <v>0.72083333333333333</v>
      </c>
      <c r="M899" s="12">
        <f>MOD(Tableau1[[#This Row],[Temps]]-Tableau1[[#This Row],[Heure coucher]],1)</f>
        <v>0.19526620370370373</v>
      </c>
      <c r="N899" s="11">
        <v>0.25972222222222224</v>
      </c>
      <c r="O899" s="12">
        <f>1-Tableau1[[#This Row],[Temps]]+Tableau1[[#This Row],[Heure lever]]</f>
        <v>0.34362268518518518</v>
      </c>
      <c r="P89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0.45555555555555566</v>
      </c>
      <c r="Q899" s="11" t="b">
        <f>IFERROR(Tableau1[[#This Row],[temps avant lever]]&gt;=Tableau1[[#This Row],[temps critère lever en fonction de l''heure de coucher]],0)</f>
        <v>0</v>
      </c>
    </row>
    <row r="900" spans="1:17" x14ac:dyDescent="0.35">
      <c r="A900">
        <v>2017</v>
      </c>
      <c r="B900">
        <v>10</v>
      </c>
      <c r="C900">
        <v>14</v>
      </c>
      <c r="D900">
        <v>17</v>
      </c>
      <c r="E900">
        <v>59</v>
      </c>
      <c r="F900" s="16" t="s">
        <v>50</v>
      </c>
      <c r="G900" s="10">
        <v>43022</v>
      </c>
      <c r="H900" s="11">
        <v>0.74986111111111109</v>
      </c>
      <c r="I900" s="10">
        <v>43022</v>
      </c>
      <c r="J900">
        <v>0</v>
      </c>
      <c r="K900">
        <v>20.149999618530298</v>
      </c>
      <c r="L900" s="11">
        <v>0.71944444444444444</v>
      </c>
      <c r="M900" s="12">
        <f>MOD(Tableau1[[#This Row],[Temps]]-Tableau1[[#This Row],[Heure coucher]],1)</f>
        <v>3.0416666666666647E-2</v>
      </c>
      <c r="N900" s="11">
        <v>0.26111111111111113</v>
      </c>
      <c r="O900" s="12">
        <f>1-Tableau1[[#This Row],[Temps]]+Tableau1[[#This Row],[Heure lever]]</f>
        <v>0.51124999999999998</v>
      </c>
      <c r="P90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0.45833333333333343</v>
      </c>
      <c r="Q900" s="11" t="b">
        <f>IFERROR(Tableau1[[#This Row],[temps avant lever]]&gt;=Tableau1[[#This Row],[temps critère lever en fonction de l''heure de coucher]],0)</f>
        <v>1</v>
      </c>
    </row>
    <row r="901" spans="1:17" x14ac:dyDescent="0.35">
      <c r="A901">
        <v>2017</v>
      </c>
      <c r="B901">
        <v>10</v>
      </c>
      <c r="C901">
        <v>14</v>
      </c>
      <c r="D901">
        <v>18</v>
      </c>
      <c r="E901">
        <v>8</v>
      </c>
      <c r="F901" s="16" t="s">
        <v>68</v>
      </c>
      <c r="G901" s="10">
        <v>43022</v>
      </c>
      <c r="H901" s="11">
        <v>0.75563657407407403</v>
      </c>
      <c r="I901" s="10">
        <v>43022</v>
      </c>
      <c r="J901">
        <v>0</v>
      </c>
      <c r="K901">
        <v>20.559999465942401</v>
      </c>
      <c r="L901" s="11">
        <v>0.71944444444444444</v>
      </c>
      <c r="M901" s="12">
        <f>MOD(Tableau1[[#This Row],[Temps]]-Tableau1[[#This Row],[Heure coucher]],1)</f>
        <v>3.6192129629629588E-2</v>
      </c>
      <c r="N901" s="11">
        <v>0.26111111111111113</v>
      </c>
      <c r="O901" s="12">
        <f>1-Tableau1[[#This Row],[Temps]]+Tableau1[[#This Row],[Heure lever]]</f>
        <v>0.50547453703703704</v>
      </c>
      <c r="P90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0.45833333333333343</v>
      </c>
      <c r="Q901" s="11" t="b">
        <f>IFERROR(Tableau1[[#This Row],[temps avant lever]]&gt;=Tableau1[[#This Row],[temps critère lever en fonction de l''heure de coucher]],0)</f>
        <v>1</v>
      </c>
    </row>
    <row r="902" spans="1:17" x14ac:dyDescent="0.35">
      <c r="A902">
        <v>2017</v>
      </c>
      <c r="B902">
        <v>10</v>
      </c>
      <c r="C902">
        <v>14</v>
      </c>
      <c r="D902">
        <v>18</v>
      </c>
      <c r="E902">
        <v>19</v>
      </c>
      <c r="F902" s="16" t="s">
        <v>63</v>
      </c>
      <c r="G902" s="10">
        <v>43022</v>
      </c>
      <c r="H902" s="11">
        <v>0.76387731481481491</v>
      </c>
      <c r="I902" s="10">
        <v>43022</v>
      </c>
      <c r="J902">
        <v>0</v>
      </c>
      <c r="K902">
        <v>20.200000762939499</v>
      </c>
      <c r="L902" s="11">
        <v>0.71944444444444444</v>
      </c>
      <c r="M902" s="12">
        <f>MOD(Tableau1[[#This Row],[Temps]]-Tableau1[[#This Row],[Heure coucher]],1)</f>
        <v>4.443287037037047E-2</v>
      </c>
      <c r="N902" s="11">
        <v>0.26111111111111113</v>
      </c>
      <c r="O902" s="12">
        <f>1-Tableau1[[#This Row],[Temps]]+Tableau1[[#This Row],[Heure lever]]</f>
        <v>0.49723379629629622</v>
      </c>
      <c r="P90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0.45833333333333343</v>
      </c>
      <c r="Q902" s="11" t="b">
        <f>IFERROR(Tableau1[[#This Row],[temps avant lever]]&gt;=Tableau1[[#This Row],[temps critère lever en fonction de l''heure de coucher]],0)</f>
        <v>1</v>
      </c>
    </row>
    <row r="903" spans="1:17" x14ac:dyDescent="0.35">
      <c r="A903">
        <v>2017</v>
      </c>
      <c r="B903">
        <v>10</v>
      </c>
      <c r="C903">
        <v>14</v>
      </c>
      <c r="D903">
        <v>18</v>
      </c>
      <c r="E903">
        <v>26</v>
      </c>
      <c r="F903" s="16" t="s">
        <v>65</v>
      </c>
      <c r="G903" s="10">
        <v>43022</v>
      </c>
      <c r="H903" s="11">
        <v>0.76848379629629626</v>
      </c>
      <c r="I903" s="10">
        <v>43022</v>
      </c>
      <c r="J903">
        <v>0</v>
      </c>
      <c r="K903">
        <v>19.889999389648398</v>
      </c>
      <c r="L903" s="11">
        <v>0.71944444444444444</v>
      </c>
      <c r="M903" s="12">
        <f>MOD(Tableau1[[#This Row],[Temps]]-Tableau1[[#This Row],[Heure coucher]],1)</f>
        <v>4.903935185185182E-2</v>
      </c>
      <c r="N903" s="11">
        <v>0.26111111111111113</v>
      </c>
      <c r="O903" s="12">
        <f>1-Tableau1[[#This Row],[Temps]]+Tableau1[[#This Row],[Heure lever]]</f>
        <v>0.49262731481481487</v>
      </c>
      <c r="P90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0.45833333333333343</v>
      </c>
      <c r="Q903" s="11" t="b">
        <f>IFERROR(Tableau1[[#This Row],[temps avant lever]]&gt;=Tableau1[[#This Row],[temps critère lever en fonction de l''heure de coucher]],0)</f>
        <v>1</v>
      </c>
    </row>
    <row r="904" spans="1:17" x14ac:dyDescent="0.35">
      <c r="A904">
        <v>2017</v>
      </c>
      <c r="B904">
        <v>10</v>
      </c>
      <c r="C904">
        <v>14</v>
      </c>
      <c r="D904">
        <v>20</v>
      </c>
      <c r="E904">
        <v>31</v>
      </c>
      <c r="F904" s="16" t="s">
        <v>56</v>
      </c>
      <c r="G904" s="10">
        <v>43022</v>
      </c>
      <c r="H904" s="11">
        <v>0.85501157407407413</v>
      </c>
      <c r="I904" s="10">
        <v>43022</v>
      </c>
      <c r="J904">
        <v>0</v>
      </c>
      <c r="K904">
        <v>17.420000076293899</v>
      </c>
      <c r="L904" s="11">
        <v>0.71944444444444444</v>
      </c>
      <c r="M904" s="12">
        <f>MOD(Tableau1[[#This Row],[Temps]]-Tableau1[[#This Row],[Heure coucher]],1)</f>
        <v>0.13556712962962969</v>
      </c>
      <c r="N904" s="11">
        <v>0.26111111111111113</v>
      </c>
      <c r="O904" s="12">
        <f>1-Tableau1[[#This Row],[Temps]]+Tableau1[[#This Row],[Heure lever]]</f>
        <v>0.406099537037037</v>
      </c>
      <c r="P90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0.45833333333333343</v>
      </c>
      <c r="Q904" s="11" t="b">
        <f>IFERROR(Tableau1[[#This Row],[temps avant lever]]&gt;=Tableau1[[#This Row],[temps critère lever en fonction de l''heure de coucher]],0)</f>
        <v>0</v>
      </c>
    </row>
    <row r="905" spans="1:17" x14ac:dyDescent="0.35">
      <c r="A905">
        <v>2017</v>
      </c>
      <c r="B905">
        <v>10</v>
      </c>
      <c r="C905">
        <v>14</v>
      </c>
      <c r="D905">
        <v>20</v>
      </c>
      <c r="E905">
        <v>59</v>
      </c>
      <c r="F905" s="16" t="s">
        <v>80</v>
      </c>
      <c r="G905" s="10">
        <v>43022</v>
      </c>
      <c r="H905" s="11">
        <v>0.87461805555555561</v>
      </c>
      <c r="I905" s="10">
        <v>43022</v>
      </c>
      <c r="J905">
        <v>0</v>
      </c>
      <c r="K905">
        <v>16.5100002288818</v>
      </c>
      <c r="L905" s="11">
        <v>0.71944444444444444</v>
      </c>
      <c r="M905" s="12">
        <f>MOD(Tableau1[[#This Row],[Temps]]-Tableau1[[#This Row],[Heure coucher]],1)</f>
        <v>0.15517361111111116</v>
      </c>
      <c r="N905" s="11">
        <v>0.26111111111111113</v>
      </c>
      <c r="O905" s="12">
        <f>1-Tableau1[[#This Row],[Temps]]+Tableau1[[#This Row],[Heure lever]]</f>
        <v>0.38649305555555552</v>
      </c>
      <c r="P90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0.45833333333333343</v>
      </c>
      <c r="Q905" s="11" t="b">
        <f>IFERROR(Tableau1[[#This Row],[temps avant lever]]&gt;=Tableau1[[#This Row],[temps critère lever en fonction de l''heure de coucher]],0)</f>
        <v>0</v>
      </c>
    </row>
    <row r="906" spans="1:17" x14ac:dyDescent="0.35">
      <c r="A906">
        <v>2017</v>
      </c>
      <c r="B906">
        <v>10</v>
      </c>
      <c r="C906">
        <v>14</v>
      </c>
      <c r="D906">
        <v>21</v>
      </c>
      <c r="E906">
        <v>24</v>
      </c>
      <c r="F906" s="16" t="s">
        <v>51</v>
      </c>
      <c r="G906" s="10">
        <v>43022</v>
      </c>
      <c r="H906" s="11">
        <v>0.89230324074074074</v>
      </c>
      <c r="I906" s="10">
        <v>43022</v>
      </c>
      <c r="J906">
        <v>0</v>
      </c>
      <c r="K906">
        <v>16.540000915527301</v>
      </c>
      <c r="L906" s="11">
        <v>0.71944444444444444</v>
      </c>
      <c r="M906" s="12">
        <f>MOD(Tableau1[[#This Row],[Temps]]-Tableau1[[#This Row],[Heure coucher]],1)</f>
        <v>0.1728587962962963</v>
      </c>
      <c r="N906" s="11">
        <v>0.26111111111111113</v>
      </c>
      <c r="O906" s="12">
        <f>1-Tableau1[[#This Row],[Temps]]+Tableau1[[#This Row],[Heure lever]]</f>
        <v>0.36880787037037038</v>
      </c>
      <c r="P90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0.45833333333333343</v>
      </c>
      <c r="Q906" s="11" t="b">
        <f>IFERROR(Tableau1[[#This Row],[temps avant lever]]&gt;=Tableau1[[#This Row],[temps critère lever en fonction de l''heure de coucher]],0)</f>
        <v>0</v>
      </c>
    </row>
    <row r="907" spans="1:17" x14ac:dyDescent="0.35">
      <c r="A907">
        <v>2017</v>
      </c>
      <c r="B907">
        <v>10</v>
      </c>
      <c r="C907">
        <v>15</v>
      </c>
      <c r="D907">
        <v>17</v>
      </c>
      <c r="E907">
        <v>49</v>
      </c>
      <c r="F907" s="16" t="s">
        <v>36</v>
      </c>
      <c r="G907" s="10">
        <v>43023</v>
      </c>
      <c r="H907" s="11">
        <v>0.74245370370370367</v>
      </c>
      <c r="I907" s="10">
        <v>43023</v>
      </c>
      <c r="J907">
        <v>7.4099998474121103</v>
      </c>
      <c r="K907">
        <v>21.889999389648398</v>
      </c>
      <c r="L907" s="11">
        <v>0.71805555555555556</v>
      </c>
      <c r="M907" s="12">
        <f>MOD(Tableau1[[#This Row],[Temps]]-Tableau1[[#This Row],[Heure coucher]],1)</f>
        <v>2.4398148148148113E-2</v>
      </c>
      <c r="N907" s="11">
        <v>0.26180555555555557</v>
      </c>
      <c r="O907" s="12">
        <f>1-Tableau1[[#This Row],[Temps]]+Tableau1[[#This Row],[Heure lever]]</f>
        <v>0.51935185185185184</v>
      </c>
      <c r="P90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0.46041666666666664</v>
      </c>
      <c r="Q907" s="11" t="b">
        <f>IFERROR(Tableau1[[#This Row],[temps avant lever]]&gt;=Tableau1[[#This Row],[temps critère lever en fonction de l''heure de coucher]],0)</f>
        <v>1</v>
      </c>
    </row>
    <row r="908" spans="1:17" x14ac:dyDescent="0.35">
      <c r="A908">
        <v>2017</v>
      </c>
      <c r="B908">
        <v>10</v>
      </c>
      <c r="C908">
        <v>15</v>
      </c>
      <c r="D908">
        <v>18</v>
      </c>
      <c r="E908">
        <v>8</v>
      </c>
      <c r="F908" s="16" t="s">
        <v>36</v>
      </c>
      <c r="G908" s="10">
        <v>43023</v>
      </c>
      <c r="H908" s="11">
        <v>0.75564814814814818</v>
      </c>
      <c r="I908" s="10">
        <v>43023</v>
      </c>
      <c r="J908">
        <v>6.4200000762939498</v>
      </c>
      <c r="K908">
        <v>20.959999084472699</v>
      </c>
      <c r="L908" s="11">
        <v>0.71805555555555556</v>
      </c>
      <c r="M908" s="12">
        <f>MOD(Tableau1[[#This Row],[Temps]]-Tableau1[[#This Row],[Heure coucher]],1)</f>
        <v>3.7592592592592622E-2</v>
      </c>
      <c r="N908" s="11">
        <v>0.26180555555555557</v>
      </c>
      <c r="O908" s="12">
        <f>1-Tableau1[[#This Row],[Temps]]+Tableau1[[#This Row],[Heure lever]]</f>
        <v>0.50615740740740733</v>
      </c>
      <c r="P90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0.46041666666666664</v>
      </c>
      <c r="Q908" s="11" t="b">
        <f>IFERROR(Tableau1[[#This Row],[temps avant lever]]&gt;=Tableau1[[#This Row],[temps critère lever en fonction de l''heure de coucher]],0)</f>
        <v>1</v>
      </c>
    </row>
    <row r="909" spans="1:17" x14ac:dyDescent="0.35">
      <c r="A909">
        <v>2017</v>
      </c>
      <c r="B909">
        <v>10</v>
      </c>
      <c r="C909">
        <v>15</v>
      </c>
      <c r="D909">
        <v>18</v>
      </c>
      <c r="E909">
        <v>15</v>
      </c>
      <c r="F909" s="16" t="s">
        <v>35</v>
      </c>
      <c r="G909" s="10">
        <v>43023</v>
      </c>
      <c r="H909" s="11">
        <v>0.76103009259259258</v>
      </c>
      <c r="I909" s="10">
        <v>43023</v>
      </c>
      <c r="J909">
        <v>6.7800002098083496</v>
      </c>
      <c r="K909">
        <v>21.110000610351602</v>
      </c>
      <c r="L909" s="11">
        <v>0.71805555555555556</v>
      </c>
      <c r="M909" s="12">
        <f>MOD(Tableau1[[#This Row],[Temps]]-Tableau1[[#This Row],[Heure coucher]],1)</f>
        <v>4.2974537037037019E-2</v>
      </c>
      <c r="N909" s="11">
        <v>0.26180555555555557</v>
      </c>
      <c r="O909" s="12">
        <f>1-Tableau1[[#This Row],[Temps]]+Tableau1[[#This Row],[Heure lever]]</f>
        <v>0.50077546296296305</v>
      </c>
      <c r="P90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0.46041666666666664</v>
      </c>
      <c r="Q909" s="11" t="b">
        <f>IFERROR(Tableau1[[#This Row],[temps avant lever]]&gt;=Tableau1[[#This Row],[temps critère lever en fonction de l''heure de coucher]],0)</f>
        <v>1</v>
      </c>
    </row>
    <row r="910" spans="1:17" x14ac:dyDescent="0.35">
      <c r="A910">
        <v>2017</v>
      </c>
      <c r="B910">
        <v>10</v>
      </c>
      <c r="C910">
        <v>16</v>
      </c>
      <c r="D910">
        <v>17</v>
      </c>
      <c r="E910">
        <v>45</v>
      </c>
      <c r="F910" s="16" t="s">
        <v>52</v>
      </c>
      <c r="G910" s="10">
        <v>43024</v>
      </c>
      <c r="H910" s="11">
        <v>0.73979166666666663</v>
      </c>
      <c r="I910" s="10">
        <v>43024</v>
      </c>
      <c r="J910">
        <v>3.5499999523162802</v>
      </c>
      <c r="K910">
        <v>20.340000152587901</v>
      </c>
      <c r="L910" s="11">
        <v>0.71736111111111101</v>
      </c>
      <c r="M910" s="12">
        <f>MOD(Tableau1[[#This Row],[Temps]]-Tableau1[[#This Row],[Heure coucher]],1)</f>
        <v>2.243055555555562E-2</v>
      </c>
      <c r="N910" s="11">
        <v>0.26250000000000001</v>
      </c>
      <c r="O910" s="12">
        <f>1-Tableau1[[#This Row],[Temps]]+Tableau1[[#This Row],[Heure lever]]</f>
        <v>0.52270833333333333</v>
      </c>
      <c r="P91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0.46180555555555575</v>
      </c>
      <c r="Q910" s="11" t="b">
        <f>IFERROR(Tableau1[[#This Row],[temps avant lever]]&gt;=Tableau1[[#This Row],[temps critère lever en fonction de l''heure de coucher]],0)</f>
        <v>1</v>
      </c>
    </row>
    <row r="911" spans="1:17" x14ac:dyDescent="0.35">
      <c r="A911">
        <v>2017</v>
      </c>
      <c r="B911">
        <v>10</v>
      </c>
      <c r="C911">
        <v>16</v>
      </c>
      <c r="D911">
        <v>17</v>
      </c>
      <c r="E911">
        <v>56</v>
      </c>
      <c r="F911" s="16" t="s">
        <v>64</v>
      </c>
      <c r="G911" s="10">
        <v>43024</v>
      </c>
      <c r="H911" s="11">
        <v>0.74751157407407398</v>
      </c>
      <c r="I911" s="10">
        <v>43024</v>
      </c>
      <c r="J911">
        <v>2.6700000762939502</v>
      </c>
      <c r="K911">
        <v>19.590000152587901</v>
      </c>
      <c r="L911" s="11">
        <v>0.71736111111111101</v>
      </c>
      <c r="M911" s="12">
        <f>MOD(Tableau1[[#This Row],[Temps]]-Tableau1[[#This Row],[Heure coucher]],1)</f>
        <v>3.0150462962962976E-2</v>
      </c>
      <c r="N911" s="11">
        <v>0.26250000000000001</v>
      </c>
      <c r="O911" s="12">
        <f>1-Tableau1[[#This Row],[Temps]]+Tableau1[[#This Row],[Heure lever]]</f>
        <v>0.51498842592592609</v>
      </c>
      <c r="P91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0.46180555555555575</v>
      </c>
      <c r="Q911" s="11" t="b">
        <f>IFERROR(Tableau1[[#This Row],[temps avant lever]]&gt;=Tableau1[[#This Row],[temps critère lever en fonction de l''heure de coucher]],0)</f>
        <v>1</v>
      </c>
    </row>
    <row r="912" spans="1:17" x14ac:dyDescent="0.35">
      <c r="A912">
        <v>2017</v>
      </c>
      <c r="B912">
        <v>10</v>
      </c>
      <c r="C912">
        <v>16</v>
      </c>
      <c r="D912">
        <v>18</v>
      </c>
      <c r="E912">
        <v>15</v>
      </c>
      <c r="F912" s="16" t="s">
        <v>31</v>
      </c>
      <c r="G912" s="10">
        <v>43024</v>
      </c>
      <c r="H912" s="11">
        <v>0.76055555555555554</v>
      </c>
      <c r="I912" s="10">
        <v>43024</v>
      </c>
      <c r="J912">
        <v>3.0299999713897701</v>
      </c>
      <c r="K912">
        <v>19.280000686645501</v>
      </c>
      <c r="L912" s="11">
        <v>0.71736111111111101</v>
      </c>
      <c r="M912" s="12">
        <f>MOD(Tableau1[[#This Row],[Temps]]-Tableau1[[#This Row],[Heure coucher]],1)</f>
        <v>4.3194444444444535E-2</v>
      </c>
      <c r="N912" s="11">
        <v>0.26250000000000001</v>
      </c>
      <c r="O912" s="12">
        <f>1-Tableau1[[#This Row],[Temps]]+Tableau1[[#This Row],[Heure lever]]</f>
        <v>0.50194444444444453</v>
      </c>
      <c r="P91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0.46180555555555575</v>
      </c>
      <c r="Q912" s="11" t="b">
        <f>IFERROR(Tableau1[[#This Row],[temps avant lever]]&gt;=Tableau1[[#This Row],[temps critère lever en fonction de l''heure de coucher]],0)</f>
        <v>1</v>
      </c>
    </row>
    <row r="913" spans="1:17" x14ac:dyDescent="0.35">
      <c r="A913">
        <v>2017</v>
      </c>
      <c r="B913">
        <v>10</v>
      </c>
      <c r="C913">
        <v>16</v>
      </c>
      <c r="D913">
        <v>18</v>
      </c>
      <c r="E913">
        <v>17</v>
      </c>
      <c r="F913" s="16" t="s">
        <v>31</v>
      </c>
      <c r="G913" s="10">
        <v>43024</v>
      </c>
      <c r="H913" s="11">
        <v>0.76194444444444442</v>
      </c>
      <c r="I913" s="10">
        <v>43024</v>
      </c>
      <c r="J913">
        <v>3.0299999713897701</v>
      </c>
      <c r="K913">
        <v>19.280000686645501</v>
      </c>
      <c r="L913" s="11">
        <v>0.71736111111111101</v>
      </c>
      <c r="M913" s="12">
        <f>MOD(Tableau1[[#This Row],[Temps]]-Tableau1[[#This Row],[Heure coucher]],1)</f>
        <v>4.4583333333333419E-2</v>
      </c>
      <c r="N913" s="11">
        <v>0.26250000000000001</v>
      </c>
      <c r="O913" s="12">
        <f>1-Tableau1[[#This Row],[Temps]]+Tableau1[[#This Row],[Heure lever]]</f>
        <v>0.50055555555555564</v>
      </c>
      <c r="P91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0.46180555555555575</v>
      </c>
      <c r="Q913" s="11" t="b">
        <f>IFERROR(Tableau1[[#This Row],[temps avant lever]]&gt;=Tableau1[[#This Row],[temps critère lever en fonction de l''heure de coucher]],0)</f>
        <v>1</v>
      </c>
    </row>
    <row r="914" spans="1:17" x14ac:dyDescent="0.35">
      <c r="A914">
        <v>2017</v>
      </c>
      <c r="B914">
        <v>10</v>
      </c>
      <c r="C914">
        <v>16</v>
      </c>
      <c r="D914">
        <v>18</v>
      </c>
      <c r="E914">
        <v>21</v>
      </c>
      <c r="F914" s="16" t="s">
        <v>60</v>
      </c>
      <c r="G914" s="10">
        <v>43024</v>
      </c>
      <c r="H914" s="11">
        <v>0.76461805555555562</v>
      </c>
      <c r="I914" s="10">
        <v>43024</v>
      </c>
      <c r="J914">
        <v>3.0299999713897701</v>
      </c>
      <c r="K914">
        <v>19.280000686645501</v>
      </c>
      <c r="L914" s="11">
        <v>0.71736111111111101</v>
      </c>
      <c r="M914" s="12">
        <f>MOD(Tableau1[[#This Row],[Temps]]-Tableau1[[#This Row],[Heure coucher]],1)</f>
        <v>4.7256944444444615E-2</v>
      </c>
      <c r="N914" s="11">
        <v>0.26250000000000001</v>
      </c>
      <c r="O914" s="12">
        <f>1-Tableau1[[#This Row],[Temps]]+Tableau1[[#This Row],[Heure lever]]</f>
        <v>0.49788194444444439</v>
      </c>
      <c r="P91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0.46180555555555575</v>
      </c>
      <c r="Q914" s="11" t="b">
        <f>IFERROR(Tableau1[[#This Row],[temps avant lever]]&gt;=Tableau1[[#This Row],[temps critère lever en fonction de l''heure de coucher]],0)</f>
        <v>1</v>
      </c>
    </row>
    <row r="915" spans="1:17" x14ac:dyDescent="0.35">
      <c r="A915">
        <v>2017</v>
      </c>
      <c r="B915">
        <v>10</v>
      </c>
      <c r="C915">
        <v>16</v>
      </c>
      <c r="D915">
        <v>18</v>
      </c>
      <c r="E915">
        <v>24</v>
      </c>
      <c r="F915" s="16" t="s">
        <v>69</v>
      </c>
      <c r="G915" s="10">
        <v>43024</v>
      </c>
      <c r="H915" s="11">
        <v>0.76729166666666659</v>
      </c>
      <c r="I915" s="10">
        <v>43024</v>
      </c>
      <c r="J915">
        <v>3.0299999713897701</v>
      </c>
      <c r="K915">
        <v>19.280000686645501</v>
      </c>
      <c r="L915" s="11">
        <v>0.71736111111111101</v>
      </c>
      <c r="M915" s="12">
        <f>MOD(Tableau1[[#This Row],[Temps]]-Tableau1[[#This Row],[Heure coucher]],1)</f>
        <v>4.9930555555555589E-2</v>
      </c>
      <c r="N915" s="11">
        <v>0.26250000000000001</v>
      </c>
      <c r="O915" s="12">
        <f>1-Tableau1[[#This Row],[Temps]]+Tableau1[[#This Row],[Heure lever]]</f>
        <v>0.49520833333333342</v>
      </c>
      <c r="P91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0.46180555555555575</v>
      </c>
      <c r="Q915" s="11" t="b">
        <f>IFERROR(Tableau1[[#This Row],[temps avant lever]]&gt;=Tableau1[[#This Row],[temps critère lever en fonction de l''heure de coucher]],0)</f>
        <v>1</v>
      </c>
    </row>
    <row r="916" spans="1:17" x14ac:dyDescent="0.35">
      <c r="A916">
        <v>2017</v>
      </c>
      <c r="B916">
        <v>10</v>
      </c>
      <c r="C916">
        <v>16</v>
      </c>
      <c r="D916">
        <v>19</v>
      </c>
      <c r="E916">
        <v>6</v>
      </c>
      <c r="F916" s="16" t="s">
        <v>34</v>
      </c>
      <c r="G916" s="10">
        <v>43024</v>
      </c>
      <c r="H916" s="11">
        <v>0.79648148148148146</v>
      </c>
      <c r="I916" s="10">
        <v>43024</v>
      </c>
      <c r="J916">
        <v>2.5999999046325701</v>
      </c>
      <c r="K916">
        <v>17.620000839233398</v>
      </c>
      <c r="L916" s="11">
        <v>0.71736111111111101</v>
      </c>
      <c r="M916" s="12">
        <f>MOD(Tableau1[[#This Row],[Temps]]-Tableau1[[#This Row],[Heure coucher]],1)</f>
        <v>7.9120370370370452E-2</v>
      </c>
      <c r="N916" s="11">
        <v>0.26250000000000001</v>
      </c>
      <c r="O916" s="12">
        <f>1-Tableau1[[#This Row],[Temps]]+Tableau1[[#This Row],[Heure lever]]</f>
        <v>0.46601851851851855</v>
      </c>
      <c r="P91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0.46180555555555575</v>
      </c>
      <c r="Q916" s="11" t="b">
        <f>IFERROR(Tableau1[[#This Row],[temps avant lever]]&gt;=Tableau1[[#This Row],[temps critère lever en fonction de l''heure de coucher]],0)</f>
        <v>1</v>
      </c>
    </row>
    <row r="917" spans="1:17" x14ac:dyDescent="0.35">
      <c r="A917">
        <v>2017</v>
      </c>
      <c r="B917">
        <v>10</v>
      </c>
      <c r="C917">
        <v>16</v>
      </c>
      <c r="D917">
        <v>19</v>
      </c>
      <c r="E917">
        <v>17</v>
      </c>
      <c r="F917" s="16" t="s">
        <v>70</v>
      </c>
      <c r="G917" s="10">
        <v>43024</v>
      </c>
      <c r="H917" s="11">
        <v>0.8039236111111111</v>
      </c>
      <c r="I917" s="10">
        <v>43024</v>
      </c>
      <c r="J917">
        <v>2.8399999141693102</v>
      </c>
      <c r="K917">
        <v>17.319999694824201</v>
      </c>
      <c r="L917" s="11">
        <v>0.71736111111111101</v>
      </c>
      <c r="M917" s="12">
        <f>MOD(Tableau1[[#This Row],[Temps]]-Tableau1[[#This Row],[Heure coucher]],1)</f>
        <v>8.6562500000000098E-2</v>
      </c>
      <c r="N917" s="11">
        <v>0.26250000000000001</v>
      </c>
      <c r="O917" s="12">
        <f>1-Tableau1[[#This Row],[Temps]]+Tableau1[[#This Row],[Heure lever]]</f>
        <v>0.45857638888888891</v>
      </c>
      <c r="P91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0.46180555555555575</v>
      </c>
      <c r="Q917" s="11" t="b">
        <f>IFERROR(Tableau1[[#This Row],[temps avant lever]]&gt;=Tableau1[[#This Row],[temps critère lever en fonction de l''heure de coucher]],0)</f>
        <v>0</v>
      </c>
    </row>
    <row r="918" spans="1:17" x14ac:dyDescent="0.35">
      <c r="A918">
        <v>2017</v>
      </c>
      <c r="B918">
        <v>10</v>
      </c>
      <c r="C918">
        <v>16</v>
      </c>
      <c r="D918">
        <v>19</v>
      </c>
      <c r="E918">
        <v>26</v>
      </c>
      <c r="F918" s="16" t="s">
        <v>26</v>
      </c>
      <c r="G918" s="10">
        <v>43024</v>
      </c>
      <c r="H918" s="11">
        <v>0.81010416666666663</v>
      </c>
      <c r="I918" s="10">
        <v>43024</v>
      </c>
      <c r="J918">
        <v>3.2699999809265101</v>
      </c>
      <c r="K918">
        <v>17.889999389648398</v>
      </c>
      <c r="L918" s="11">
        <v>0.71736111111111101</v>
      </c>
      <c r="M918" s="12">
        <f>MOD(Tableau1[[#This Row],[Temps]]-Tableau1[[#This Row],[Heure coucher]],1)</f>
        <v>9.274305555555562E-2</v>
      </c>
      <c r="N918" s="11">
        <v>0.26250000000000001</v>
      </c>
      <c r="O918" s="12">
        <f>1-Tableau1[[#This Row],[Temps]]+Tableau1[[#This Row],[Heure lever]]</f>
        <v>0.45239583333333339</v>
      </c>
      <c r="P91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0.46180555555555575</v>
      </c>
      <c r="Q918" s="11" t="b">
        <f>IFERROR(Tableau1[[#This Row],[temps avant lever]]&gt;=Tableau1[[#This Row],[temps critère lever en fonction de l''heure de coucher]],0)</f>
        <v>0</v>
      </c>
    </row>
    <row r="919" spans="1:17" x14ac:dyDescent="0.35">
      <c r="A919">
        <v>2017</v>
      </c>
      <c r="B919">
        <v>10</v>
      </c>
      <c r="C919">
        <v>16</v>
      </c>
      <c r="D919">
        <v>19</v>
      </c>
      <c r="E919">
        <v>55</v>
      </c>
      <c r="F919" s="16" t="s">
        <v>33</v>
      </c>
      <c r="G919" s="10">
        <v>43024</v>
      </c>
      <c r="H919" s="11">
        <v>0.83042824074074073</v>
      </c>
      <c r="I919" s="10">
        <v>43024</v>
      </c>
      <c r="J919">
        <v>1.9299999475479099</v>
      </c>
      <c r="K919">
        <v>16.879999160766602</v>
      </c>
      <c r="L919" s="11">
        <v>0.71736111111111101</v>
      </c>
      <c r="M919" s="12">
        <f>MOD(Tableau1[[#This Row],[Temps]]-Tableau1[[#This Row],[Heure coucher]],1)</f>
        <v>0.11306712962962973</v>
      </c>
      <c r="N919" s="11">
        <v>0.26250000000000001</v>
      </c>
      <c r="O919" s="12">
        <f>1-Tableau1[[#This Row],[Temps]]+Tableau1[[#This Row],[Heure lever]]</f>
        <v>0.43207175925925928</v>
      </c>
      <c r="P91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0.46180555555555575</v>
      </c>
      <c r="Q919" s="11" t="b">
        <f>IFERROR(Tableau1[[#This Row],[temps avant lever]]&gt;=Tableau1[[#This Row],[temps critère lever en fonction de l''heure de coucher]],0)</f>
        <v>0</v>
      </c>
    </row>
    <row r="920" spans="1:17" x14ac:dyDescent="0.35">
      <c r="A920">
        <v>2017</v>
      </c>
      <c r="B920">
        <v>10</v>
      </c>
      <c r="C920">
        <v>16</v>
      </c>
      <c r="D920">
        <v>19</v>
      </c>
      <c r="E920">
        <v>59</v>
      </c>
      <c r="F920" s="16" t="s">
        <v>49</v>
      </c>
      <c r="G920" s="10">
        <v>43024</v>
      </c>
      <c r="H920" s="11">
        <v>0.83282407407407411</v>
      </c>
      <c r="I920" s="10">
        <v>43024</v>
      </c>
      <c r="J920">
        <v>1.9299999475479099</v>
      </c>
      <c r="K920">
        <v>16.879999160766602</v>
      </c>
      <c r="L920" s="11">
        <v>0.71736111111111101</v>
      </c>
      <c r="M920" s="12">
        <f>MOD(Tableau1[[#This Row],[Temps]]-Tableau1[[#This Row],[Heure coucher]],1)</f>
        <v>0.1154629629629631</v>
      </c>
      <c r="N920" s="11">
        <v>0.26250000000000001</v>
      </c>
      <c r="O920" s="12">
        <f>1-Tableau1[[#This Row],[Temps]]+Tableau1[[#This Row],[Heure lever]]</f>
        <v>0.42967592592592591</v>
      </c>
      <c r="P92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0.46180555555555575</v>
      </c>
      <c r="Q920" s="11" t="b">
        <f>IFERROR(Tableau1[[#This Row],[temps avant lever]]&gt;=Tableau1[[#This Row],[temps critère lever en fonction de l''heure de coucher]],0)</f>
        <v>0</v>
      </c>
    </row>
    <row r="921" spans="1:17" x14ac:dyDescent="0.35">
      <c r="A921">
        <v>2017</v>
      </c>
      <c r="B921">
        <v>10</v>
      </c>
      <c r="C921">
        <v>16</v>
      </c>
      <c r="D921">
        <v>21</v>
      </c>
      <c r="E921">
        <v>34</v>
      </c>
      <c r="F921" s="16" t="s">
        <v>55</v>
      </c>
      <c r="G921" s="10">
        <v>43024</v>
      </c>
      <c r="H921" s="11">
        <v>0.89901620370370372</v>
      </c>
      <c r="I921" s="10">
        <v>43024</v>
      </c>
      <c r="J921">
        <v>3.4000000953674299</v>
      </c>
      <c r="K921">
        <v>16.4799995422363</v>
      </c>
      <c r="L921" s="11">
        <v>0.71736111111111101</v>
      </c>
      <c r="M921" s="12">
        <f>MOD(Tableau1[[#This Row],[Temps]]-Tableau1[[#This Row],[Heure coucher]],1)</f>
        <v>0.18165509259259272</v>
      </c>
      <c r="N921" s="11">
        <v>0.26250000000000001</v>
      </c>
      <c r="O921" s="12">
        <f>1-Tableau1[[#This Row],[Temps]]+Tableau1[[#This Row],[Heure lever]]</f>
        <v>0.36348379629629629</v>
      </c>
      <c r="P92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0.46180555555555575</v>
      </c>
      <c r="Q921" s="11" t="b">
        <f>IFERROR(Tableau1[[#This Row],[temps avant lever]]&gt;=Tableau1[[#This Row],[temps critère lever en fonction de l''heure de coucher]],0)</f>
        <v>0</v>
      </c>
    </row>
    <row r="922" spans="1:17" x14ac:dyDescent="0.35">
      <c r="A922">
        <v>2017</v>
      </c>
      <c r="B922">
        <v>10</v>
      </c>
      <c r="C922">
        <v>16</v>
      </c>
      <c r="D922">
        <v>22</v>
      </c>
      <c r="E922">
        <v>0</v>
      </c>
      <c r="F922" s="16" t="s">
        <v>71</v>
      </c>
      <c r="G922" s="10">
        <v>43024</v>
      </c>
      <c r="H922" s="11">
        <v>0.91666666666666663</v>
      </c>
      <c r="I922" s="10">
        <v>43024</v>
      </c>
      <c r="J922">
        <v>5.21000003814697</v>
      </c>
      <c r="K922">
        <v>16.030000686645501</v>
      </c>
      <c r="L922" s="11">
        <v>0.71736111111111101</v>
      </c>
      <c r="M922" s="12">
        <f>MOD(Tableau1[[#This Row],[Temps]]-Tableau1[[#This Row],[Heure coucher]],1)</f>
        <v>0.19930555555555562</v>
      </c>
      <c r="N922" s="11">
        <v>0.26250000000000001</v>
      </c>
      <c r="O922" s="12">
        <f>1-Tableau1[[#This Row],[Temps]]+Tableau1[[#This Row],[Heure lever]]</f>
        <v>0.34583333333333338</v>
      </c>
      <c r="P92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0.46180555555555575</v>
      </c>
      <c r="Q922" s="11" t="b">
        <f>IFERROR(Tableau1[[#This Row],[temps avant lever]]&gt;=Tableau1[[#This Row],[temps critère lever en fonction de l''heure de coucher]],0)</f>
        <v>0</v>
      </c>
    </row>
    <row r="923" spans="1:17" x14ac:dyDescent="0.35">
      <c r="A923">
        <v>2017</v>
      </c>
      <c r="B923">
        <v>10</v>
      </c>
      <c r="C923">
        <v>16</v>
      </c>
      <c r="D923">
        <v>22</v>
      </c>
      <c r="E923">
        <v>3</v>
      </c>
      <c r="F923" s="16" t="s">
        <v>50</v>
      </c>
      <c r="G923" s="10">
        <v>43024</v>
      </c>
      <c r="H923" s="11">
        <v>0.91930555555555549</v>
      </c>
      <c r="I923" s="10">
        <v>43024</v>
      </c>
      <c r="J923">
        <v>5.21000003814697</v>
      </c>
      <c r="K923">
        <v>16.030000686645501</v>
      </c>
      <c r="L923" s="11">
        <v>0.71736111111111101</v>
      </c>
      <c r="M923" s="12">
        <f>MOD(Tableau1[[#This Row],[Temps]]-Tableau1[[#This Row],[Heure coucher]],1)</f>
        <v>0.20194444444444448</v>
      </c>
      <c r="N923" s="11">
        <v>0.26250000000000001</v>
      </c>
      <c r="O923" s="12">
        <f>1-Tableau1[[#This Row],[Temps]]+Tableau1[[#This Row],[Heure lever]]</f>
        <v>0.34319444444444452</v>
      </c>
      <c r="P92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0.46180555555555575</v>
      </c>
      <c r="Q923" s="11" t="b">
        <f>IFERROR(Tableau1[[#This Row],[temps avant lever]]&gt;=Tableau1[[#This Row],[temps critère lever en fonction de l''heure de coucher]],0)</f>
        <v>0</v>
      </c>
    </row>
    <row r="924" spans="1:17" x14ac:dyDescent="0.35">
      <c r="A924">
        <v>2017</v>
      </c>
      <c r="B924">
        <v>10</v>
      </c>
      <c r="C924">
        <v>16</v>
      </c>
      <c r="D924">
        <v>22</v>
      </c>
      <c r="E924">
        <v>7</v>
      </c>
      <c r="F924" s="16" t="s">
        <v>62</v>
      </c>
      <c r="G924" s="10">
        <v>43024</v>
      </c>
      <c r="H924" s="11">
        <v>0.92194444444444434</v>
      </c>
      <c r="I924" s="10">
        <v>43024</v>
      </c>
      <c r="J924">
        <v>5.7800002098083496</v>
      </c>
      <c r="K924">
        <v>15.9799995422363</v>
      </c>
      <c r="L924" s="11">
        <v>0.71736111111111101</v>
      </c>
      <c r="M924" s="12">
        <f>MOD(Tableau1[[#This Row],[Temps]]-Tableau1[[#This Row],[Heure coucher]],1)</f>
        <v>0.20458333333333334</v>
      </c>
      <c r="N924" s="11">
        <v>0.26250000000000001</v>
      </c>
      <c r="O924" s="12">
        <f>1-Tableau1[[#This Row],[Temps]]+Tableau1[[#This Row],[Heure lever]]</f>
        <v>0.34055555555555567</v>
      </c>
      <c r="P92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0.46180555555555575</v>
      </c>
      <c r="Q924" s="11" t="b">
        <f>IFERROR(Tableau1[[#This Row],[temps avant lever]]&gt;=Tableau1[[#This Row],[temps critère lever en fonction de l''heure de coucher]],0)</f>
        <v>0</v>
      </c>
    </row>
    <row r="925" spans="1:17" x14ac:dyDescent="0.35">
      <c r="A925">
        <v>2017</v>
      </c>
      <c r="B925">
        <v>10</v>
      </c>
      <c r="C925">
        <v>16</v>
      </c>
      <c r="D925">
        <v>22</v>
      </c>
      <c r="E925">
        <v>8</v>
      </c>
      <c r="F925" s="16" t="s">
        <v>62</v>
      </c>
      <c r="G925" s="10">
        <v>43024</v>
      </c>
      <c r="H925" s="11">
        <v>0.9226388888888889</v>
      </c>
      <c r="I925" s="10">
        <v>43024</v>
      </c>
      <c r="J925">
        <v>5.7800002098083496</v>
      </c>
      <c r="K925">
        <v>15.9799995422363</v>
      </c>
      <c r="L925" s="11">
        <v>0.71736111111111101</v>
      </c>
      <c r="M925" s="12">
        <f>MOD(Tableau1[[#This Row],[Temps]]-Tableau1[[#This Row],[Heure coucher]],1)</f>
        <v>0.20527777777777789</v>
      </c>
      <c r="N925" s="11">
        <v>0.26250000000000001</v>
      </c>
      <c r="O925" s="12">
        <f>1-Tableau1[[#This Row],[Temps]]+Tableau1[[#This Row],[Heure lever]]</f>
        <v>0.33986111111111111</v>
      </c>
      <c r="P92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0.46180555555555575</v>
      </c>
      <c r="Q925" s="11" t="b">
        <f>IFERROR(Tableau1[[#This Row],[temps avant lever]]&gt;=Tableau1[[#This Row],[temps critère lever en fonction de l''heure de coucher]],0)</f>
        <v>0</v>
      </c>
    </row>
    <row r="926" spans="1:17" x14ac:dyDescent="0.35">
      <c r="A926">
        <v>2017</v>
      </c>
      <c r="B926">
        <v>10</v>
      </c>
      <c r="C926">
        <v>16</v>
      </c>
      <c r="D926">
        <v>22</v>
      </c>
      <c r="E926">
        <v>9</v>
      </c>
      <c r="F926" s="16" t="s">
        <v>65</v>
      </c>
      <c r="G926" s="10">
        <v>43024</v>
      </c>
      <c r="H926" s="11">
        <v>0.92334490740740749</v>
      </c>
      <c r="I926" s="10">
        <v>43024</v>
      </c>
      <c r="J926">
        <v>5.7800002098083496</v>
      </c>
      <c r="K926">
        <v>15.9799995422363</v>
      </c>
      <c r="L926" s="11">
        <v>0.71736111111111101</v>
      </c>
      <c r="M926" s="12">
        <f>MOD(Tableau1[[#This Row],[Temps]]-Tableau1[[#This Row],[Heure coucher]],1)</f>
        <v>0.20598379629629648</v>
      </c>
      <c r="N926" s="11">
        <v>0.26250000000000001</v>
      </c>
      <c r="O926" s="12">
        <f>1-Tableau1[[#This Row],[Temps]]+Tableau1[[#This Row],[Heure lever]]</f>
        <v>0.33915509259259252</v>
      </c>
      <c r="P92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0.46180555555555575</v>
      </c>
      <c r="Q926" s="11" t="b">
        <f>IFERROR(Tableau1[[#This Row],[temps avant lever]]&gt;=Tableau1[[#This Row],[temps critère lever en fonction de l''heure de coucher]],0)</f>
        <v>0</v>
      </c>
    </row>
    <row r="927" spans="1:17" x14ac:dyDescent="0.35">
      <c r="A927">
        <v>2017</v>
      </c>
      <c r="B927">
        <v>10</v>
      </c>
      <c r="C927">
        <v>16</v>
      </c>
      <c r="D927">
        <v>22</v>
      </c>
      <c r="E927">
        <v>9</v>
      </c>
      <c r="F927" s="16" t="s">
        <v>57</v>
      </c>
      <c r="G927" s="10">
        <v>43024</v>
      </c>
      <c r="H927" s="11">
        <v>0.92340277777777768</v>
      </c>
      <c r="I927" s="10">
        <v>43024</v>
      </c>
      <c r="J927">
        <v>5.7800002098083496</v>
      </c>
      <c r="K927">
        <v>15.9799995422363</v>
      </c>
      <c r="L927" s="11">
        <v>0.71736111111111101</v>
      </c>
      <c r="M927" s="12">
        <f>MOD(Tableau1[[#This Row],[Temps]]-Tableau1[[#This Row],[Heure coucher]],1)</f>
        <v>0.20604166666666668</v>
      </c>
      <c r="N927" s="11">
        <v>0.26250000000000001</v>
      </c>
      <c r="O927" s="12">
        <f>1-Tableau1[[#This Row],[Temps]]+Tableau1[[#This Row],[Heure lever]]</f>
        <v>0.33909722222222233</v>
      </c>
      <c r="P92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0.46180555555555575</v>
      </c>
      <c r="Q927" s="11" t="b">
        <f>IFERROR(Tableau1[[#This Row],[temps avant lever]]&gt;=Tableau1[[#This Row],[temps critère lever en fonction de l''heure de coucher]],0)</f>
        <v>0</v>
      </c>
    </row>
    <row r="928" spans="1:17" x14ac:dyDescent="0.35">
      <c r="A928">
        <v>2017</v>
      </c>
      <c r="B928">
        <v>10</v>
      </c>
      <c r="C928">
        <v>16</v>
      </c>
      <c r="D928">
        <v>22</v>
      </c>
      <c r="E928">
        <v>9</v>
      </c>
      <c r="F928" s="16" t="s">
        <v>67</v>
      </c>
      <c r="G928" s="10">
        <v>43024</v>
      </c>
      <c r="H928" s="11">
        <v>0.92350694444444448</v>
      </c>
      <c r="I928" s="10">
        <v>43024</v>
      </c>
      <c r="J928">
        <v>5.7800002098083496</v>
      </c>
      <c r="K928">
        <v>15.9799995422363</v>
      </c>
      <c r="L928" s="11">
        <v>0.71736111111111101</v>
      </c>
      <c r="M928" s="12">
        <f>MOD(Tableau1[[#This Row],[Temps]]-Tableau1[[#This Row],[Heure coucher]],1)</f>
        <v>0.20614583333333347</v>
      </c>
      <c r="N928" s="11">
        <v>0.26250000000000001</v>
      </c>
      <c r="O928" s="12">
        <f>1-Tableau1[[#This Row],[Temps]]+Tableau1[[#This Row],[Heure lever]]</f>
        <v>0.33899305555555553</v>
      </c>
      <c r="P92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0.46180555555555575</v>
      </c>
      <c r="Q928" s="11" t="b">
        <f>IFERROR(Tableau1[[#This Row],[temps avant lever]]&gt;=Tableau1[[#This Row],[temps critère lever en fonction de l''heure de coucher]],0)</f>
        <v>0</v>
      </c>
    </row>
    <row r="929" spans="1:17" x14ac:dyDescent="0.35">
      <c r="A929">
        <v>2017</v>
      </c>
      <c r="B929">
        <v>10</v>
      </c>
      <c r="C929">
        <v>17</v>
      </c>
      <c r="D929">
        <v>2</v>
      </c>
      <c r="E929">
        <v>32</v>
      </c>
      <c r="F929" s="16" t="s">
        <v>58</v>
      </c>
      <c r="G929" s="10">
        <v>43025</v>
      </c>
      <c r="H929" s="11">
        <v>0.1055787037037037</v>
      </c>
      <c r="I929" s="10">
        <v>43024</v>
      </c>
      <c r="J929">
        <v>2.8199999332428001</v>
      </c>
      <c r="K929">
        <v>13.550000190734901</v>
      </c>
      <c r="L929" s="11">
        <v>0.71736111111111101</v>
      </c>
      <c r="M929" s="12">
        <f>MOD(Tableau1[[#This Row],[Temps]]-Tableau1[[#This Row],[Heure coucher]],1)</f>
        <v>0.3882175925925927</v>
      </c>
      <c r="N929" s="11">
        <v>0.26250000000000001</v>
      </c>
      <c r="O929" s="12">
        <f>1-Tableau1[[#This Row],[Temps]]+Tableau1[[#This Row],[Heure lever]]</f>
        <v>1.1569212962962963</v>
      </c>
      <c r="P92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0.46180555555555575</v>
      </c>
      <c r="Q929" s="11" t="b">
        <f>IFERROR(Tableau1[[#This Row],[temps avant lever]]&gt;=Tableau1[[#This Row],[temps critère lever en fonction de l''heure de coucher]],0)</f>
        <v>1</v>
      </c>
    </row>
    <row r="930" spans="1:17" x14ac:dyDescent="0.35">
      <c r="A930">
        <v>2017</v>
      </c>
      <c r="B930">
        <v>10</v>
      </c>
      <c r="C930">
        <v>17</v>
      </c>
      <c r="D930">
        <v>17</v>
      </c>
      <c r="E930">
        <v>55</v>
      </c>
      <c r="F930" s="16" t="s">
        <v>27</v>
      </c>
      <c r="G930" s="10">
        <v>43025</v>
      </c>
      <c r="H930" s="11">
        <v>0.74678240740740742</v>
      </c>
      <c r="I930" s="10">
        <v>43025</v>
      </c>
      <c r="J930">
        <v>5.7699999809265101</v>
      </c>
      <c r="K930">
        <v>19.590000152587901</v>
      </c>
      <c r="L930" s="11">
        <v>0.71597222222222223</v>
      </c>
      <c r="M930" s="12">
        <f>MOD(Tableau1[[#This Row],[Temps]]-Tableau1[[#This Row],[Heure coucher]],1)</f>
        <v>3.081018518518519E-2</v>
      </c>
      <c r="N930" s="11">
        <v>0.2638888888888889</v>
      </c>
      <c r="O930" s="12">
        <f>1-Tableau1[[#This Row],[Temps]]+Tableau1[[#This Row],[Heure lever]]</f>
        <v>0.51710648148148142</v>
      </c>
      <c r="P93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0.46458333333333329</v>
      </c>
      <c r="Q930" s="11" t="b">
        <f>IFERROR(Tableau1[[#This Row],[temps avant lever]]&gt;=Tableau1[[#This Row],[temps critère lever en fonction de l''heure de coucher]],0)</f>
        <v>1</v>
      </c>
    </row>
    <row r="931" spans="1:17" x14ac:dyDescent="0.35">
      <c r="A931">
        <v>2017</v>
      </c>
      <c r="B931">
        <v>10</v>
      </c>
      <c r="C931">
        <v>17</v>
      </c>
      <c r="D931">
        <v>17</v>
      </c>
      <c r="E931">
        <v>55</v>
      </c>
      <c r="F931" s="16" t="s">
        <v>42</v>
      </c>
      <c r="G931" s="10">
        <v>43025</v>
      </c>
      <c r="H931" s="11">
        <v>0.74686342592592592</v>
      </c>
      <c r="I931" s="10">
        <v>43025</v>
      </c>
      <c r="J931">
        <v>5.7699999809265101</v>
      </c>
      <c r="K931">
        <v>19.590000152587901</v>
      </c>
      <c r="L931" s="11">
        <v>0.71597222222222223</v>
      </c>
      <c r="M931" s="12">
        <f>MOD(Tableau1[[#This Row],[Temps]]-Tableau1[[#This Row],[Heure coucher]],1)</f>
        <v>3.0891203703703685E-2</v>
      </c>
      <c r="N931" s="11">
        <v>0.2638888888888889</v>
      </c>
      <c r="O931" s="12">
        <f>1-Tableau1[[#This Row],[Temps]]+Tableau1[[#This Row],[Heure lever]]</f>
        <v>0.51702546296296292</v>
      </c>
      <c r="P93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0.46458333333333329</v>
      </c>
      <c r="Q931" s="11" t="b">
        <f>IFERROR(Tableau1[[#This Row],[temps avant lever]]&gt;=Tableau1[[#This Row],[temps critère lever en fonction de l''heure de coucher]],0)</f>
        <v>1</v>
      </c>
    </row>
    <row r="932" spans="1:17" x14ac:dyDescent="0.35">
      <c r="A932">
        <v>2017</v>
      </c>
      <c r="B932">
        <v>10</v>
      </c>
      <c r="C932">
        <v>17</v>
      </c>
      <c r="D932">
        <v>17</v>
      </c>
      <c r="E932">
        <v>55</v>
      </c>
      <c r="F932" s="16" t="s">
        <v>62</v>
      </c>
      <c r="G932" s="10">
        <v>43025</v>
      </c>
      <c r="H932" s="11">
        <v>0.74694444444444441</v>
      </c>
      <c r="I932" s="10">
        <v>43025</v>
      </c>
      <c r="J932">
        <v>5.7699999809265101</v>
      </c>
      <c r="K932">
        <v>19.590000152587901</v>
      </c>
      <c r="L932" s="11">
        <v>0.71597222222222223</v>
      </c>
      <c r="M932" s="12">
        <f>MOD(Tableau1[[#This Row],[Temps]]-Tableau1[[#This Row],[Heure coucher]],1)</f>
        <v>3.0972222222222179E-2</v>
      </c>
      <c r="N932" s="11">
        <v>0.2638888888888889</v>
      </c>
      <c r="O932" s="12">
        <f>1-Tableau1[[#This Row],[Temps]]+Tableau1[[#This Row],[Heure lever]]</f>
        <v>0.51694444444444443</v>
      </c>
      <c r="P93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0.46458333333333329</v>
      </c>
      <c r="Q932" s="11" t="b">
        <f>IFERROR(Tableau1[[#This Row],[temps avant lever]]&gt;=Tableau1[[#This Row],[temps critère lever en fonction de l''heure de coucher]],0)</f>
        <v>1</v>
      </c>
    </row>
    <row r="933" spans="1:17" x14ac:dyDescent="0.35">
      <c r="A933">
        <v>2017</v>
      </c>
      <c r="B933">
        <v>10</v>
      </c>
      <c r="C933">
        <v>17</v>
      </c>
      <c r="D933">
        <v>17</v>
      </c>
      <c r="E933">
        <v>55</v>
      </c>
      <c r="F933" s="16" t="s">
        <v>78</v>
      </c>
      <c r="G933" s="10">
        <v>43025</v>
      </c>
      <c r="H933" s="11">
        <v>0.74702546296296291</v>
      </c>
      <c r="I933" s="10">
        <v>43025</v>
      </c>
      <c r="J933">
        <v>5.7699999809265101</v>
      </c>
      <c r="K933">
        <v>19.590000152587901</v>
      </c>
      <c r="L933" s="11">
        <v>0.71597222222222223</v>
      </c>
      <c r="M933" s="12">
        <f>MOD(Tableau1[[#This Row],[Temps]]-Tableau1[[#This Row],[Heure coucher]],1)</f>
        <v>3.1053240740740673E-2</v>
      </c>
      <c r="N933" s="11">
        <v>0.2638888888888889</v>
      </c>
      <c r="O933" s="12">
        <f>1-Tableau1[[#This Row],[Temps]]+Tableau1[[#This Row],[Heure lever]]</f>
        <v>0.51686342592592593</v>
      </c>
      <c r="P93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0.46458333333333329</v>
      </c>
      <c r="Q933" s="11" t="b">
        <f>IFERROR(Tableau1[[#This Row],[temps avant lever]]&gt;=Tableau1[[#This Row],[temps critère lever en fonction de l''heure de coucher]],0)</f>
        <v>1</v>
      </c>
    </row>
    <row r="934" spans="1:17" x14ac:dyDescent="0.35">
      <c r="A934">
        <v>2017</v>
      </c>
      <c r="B934">
        <v>10</v>
      </c>
      <c r="C934">
        <v>17</v>
      </c>
      <c r="D934">
        <v>17</v>
      </c>
      <c r="E934">
        <v>55</v>
      </c>
      <c r="F934" s="16" t="s">
        <v>39</v>
      </c>
      <c r="G934" s="10">
        <v>43025</v>
      </c>
      <c r="H934" s="11">
        <v>0.74710648148148151</v>
      </c>
      <c r="I934" s="10">
        <v>43025</v>
      </c>
      <c r="J934">
        <v>5.7699999809265101</v>
      </c>
      <c r="K934">
        <v>19.590000152587901</v>
      </c>
      <c r="L934" s="11">
        <v>0.71597222222222223</v>
      </c>
      <c r="M934" s="12">
        <f>MOD(Tableau1[[#This Row],[Temps]]-Tableau1[[#This Row],[Heure coucher]],1)</f>
        <v>3.1134259259259278E-2</v>
      </c>
      <c r="N934" s="11">
        <v>0.2638888888888889</v>
      </c>
      <c r="O934" s="12">
        <f>1-Tableau1[[#This Row],[Temps]]+Tableau1[[#This Row],[Heure lever]]</f>
        <v>0.51678240740740744</v>
      </c>
      <c r="P93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0.46458333333333329</v>
      </c>
      <c r="Q934" s="11" t="b">
        <f>IFERROR(Tableau1[[#This Row],[temps avant lever]]&gt;=Tableau1[[#This Row],[temps critère lever en fonction de l''heure de coucher]],0)</f>
        <v>1</v>
      </c>
    </row>
    <row r="935" spans="1:17" x14ac:dyDescent="0.35">
      <c r="A935">
        <v>2017</v>
      </c>
      <c r="B935">
        <v>10</v>
      </c>
      <c r="C935">
        <v>17</v>
      </c>
      <c r="D935">
        <v>17</v>
      </c>
      <c r="E935">
        <v>55</v>
      </c>
      <c r="F935" s="16" t="s">
        <v>40</v>
      </c>
      <c r="G935" s="10">
        <v>43025</v>
      </c>
      <c r="H935" s="11">
        <v>0.7471875</v>
      </c>
      <c r="I935" s="10">
        <v>43025</v>
      </c>
      <c r="J935">
        <v>5.7699999809265101</v>
      </c>
      <c r="K935">
        <v>19.590000152587901</v>
      </c>
      <c r="L935" s="11">
        <v>0.71597222222222223</v>
      </c>
      <c r="M935" s="12">
        <f>MOD(Tableau1[[#This Row],[Temps]]-Tableau1[[#This Row],[Heure coucher]],1)</f>
        <v>3.1215277777777772E-2</v>
      </c>
      <c r="N935" s="11">
        <v>0.2638888888888889</v>
      </c>
      <c r="O935" s="12">
        <f>1-Tableau1[[#This Row],[Temps]]+Tableau1[[#This Row],[Heure lever]]</f>
        <v>0.51670138888888895</v>
      </c>
      <c r="P93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0.46458333333333329</v>
      </c>
      <c r="Q935" s="11" t="b">
        <f>IFERROR(Tableau1[[#This Row],[temps avant lever]]&gt;=Tableau1[[#This Row],[temps critère lever en fonction de l''heure de coucher]],0)</f>
        <v>1</v>
      </c>
    </row>
    <row r="936" spans="1:17" x14ac:dyDescent="0.35">
      <c r="A936">
        <v>2017</v>
      </c>
      <c r="B936">
        <v>10</v>
      </c>
      <c r="C936">
        <v>17</v>
      </c>
      <c r="D936">
        <v>17</v>
      </c>
      <c r="E936">
        <v>56</v>
      </c>
      <c r="F936" s="16" t="s">
        <v>53</v>
      </c>
      <c r="G936" s="10">
        <v>43025</v>
      </c>
      <c r="H936" s="11">
        <v>0.7472685185185185</v>
      </c>
      <c r="I936" s="10">
        <v>43025</v>
      </c>
      <c r="J936">
        <v>5.7699999809265101</v>
      </c>
      <c r="K936">
        <v>19.590000152587901</v>
      </c>
      <c r="L936" s="11">
        <v>0.71597222222222223</v>
      </c>
      <c r="M936" s="12">
        <f>MOD(Tableau1[[#This Row],[Temps]]-Tableau1[[#This Row],[Heure coucher]],1)</f>
        <v>3.1296296296296267E-2</v>
      </c>
      <c r="N936" s="11">
        <v>0.2638888888888889</v>
      </c>
      <c r="O936" s="12">
        <f>1-Tableau1[[#This Row],[Temps]]+Tableau1[[#This Row],[Heure lever]]</f>
        <v>0.51662037037037045</v>
      </c>
      <c r="P93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0.46458333333333329</v>
      </c>
      <c r="Q936" s="11" t="b">
        <f>IFERROR(Tableau1[[#This Row],[temps avant lever]]&gt;=Tableau1[[#This Row],[temps critère lever en fonction de l''heure de coucher]],0)</f>
        <v>1</v>
      </c>
    </row>
    <row r="937" spans="1:17" x14ac:dyDescent="0.35">
      <c r="A937">
        <v>2017</v>
      </c>
      <c r="B937">
        <v>10</v>
      </c>
      <c r="C937">
        <v>17</v>
      </c>
      <c r="D937">
        <v>18</v>
      </c>
      <c r="E937">
        <v>6</v>
      </c>
      <c r="F937" s="16" t="s">
        <v>31</v>
      </c>
      <c r="G937" s="10">
        <v>43025</v>
      </c>
      <c r="H937" s="11">
        <v>0.75430555555555545</v>
      </c>
      <c r="I937" s="10">
        <v>43025</v>
      </c>
      <c r="J937">
        <v>5.5799999237060502</v>
      </c>
      <c r="K937">
        <v>19.440000534057599</v>
      </c>
      <c r="L937" s="11">
        <v>0.71597222222222223</v>
      </c>
      <c r="M937" s="12">
        <f>MOD(Tableau1[[#This Row],[Temps]]-Tableau1[[#This Row],[Heure coucher]],1)</f>
        <v>3.8333333333333219E-2</v>
      </c>
      <c r="N937" s="11">
        <v>0.2638888888888889</v>
      </c>
      <c r="O937" s="12">
        <f>1-Tableau1[[#This Row],[Temps]]+Tableau1[[#This Row],[Heure lever]]</f>
        <v>0.5095833333333335</v>
      </c>
      <c r="P93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0.46458333333333329</v>
      </c>
      <c r="Q937" s="11" t="b">
        <f>IFERROR(Tableau1[[#This Row],[temps avant lever]]&gt;=Tableau1[[#This Row],[temps critère lever en fonction de l''heure de coucher]],0)</f>
        <v>1</v>
      </c>
    </row>
    <row r="938" spans="1:17" x14ac:dyDescent="0.35">
      <c r="A938">
        <v>2017</v>
      </c>
      <c r="B938">
        <v>10</v>
      </c>
      <c r="C938">
        <v>17</v>
      </c>
      <c r="D938">
        <v>18</v>
      </c>
      <c r="E938">
        <v>6</v>
      </c>
      <c r="F938" s="16" t="s">
        <v>21</v>
      </c>
      <c r="G938" s="10">
        <v>43025</v>
      </c>
      <c r="H938" s="11">
        <v>0.7543981481481481</v>
      </c>
      <c r="I938" s="10">
        <v>43025</v>
      </c>
      <c r="J938">
        <v>5.5799999237060502</v>
      </c>
      <c r="K938">
        <v>19.440000534057599</v>
      </c>
      <c r="L938" s="11">
        <v>0.71597222222222223</v>
      </c>
      <c r="M938" s="12">
        <f>MOD(Tableau1[[#This Row],[Temps]]-Tableau1[[#This Row],[Heure coucher]],1)</f>
        <v>3.8425925925925863E-2</v>
      </c>
      <c r="N938" s="11">
        <v>0.2638888888888889</v>
      </c>
      <c r="O938" s="12">
        <f>1-Tableau1[[#This Row],[Temps]]+Tableau1[[#This Row],[Heure lever]]</f>
        <v>0.50949074074074074</v>
      </c>
      <c r="P93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0.46458333333333329</v>
      </c>
      <c r="Q938" s="11" t="b">
        <f>IFERROR(Tableau1[[#This Row],[temps avant lever]]&gt;=Tableau1[[#This Row],[temps critère lever en fonction de l''heure de coucher]],0)</f>
        <v>1</v>
      </c>
    </row>
    <row r="939" spans="1:17" x14ac:dyDescent="0.35">
      <c r="A939">
        <v>2017</v>
      </c>
      <c r="B939">
        <v>10</v>
      </c>
      <c r="C939">
        <v>17</v>
      </c>
      <c r="D939">
        <v>18</v>
      </c>
      <c r="E939">
        <v>10</v>
      </c>
      <c r="F939" s="16" t="s">
        <v>68</v>
      </c>
      <c r="G939" s="10">
        <v>43025</v>
      </c>
      <c r="H939" s="11">
        <v>0.75702546296296302</v>
      </c>
      <c r="I939" s="10">
        <v>43025</v>
      </c>
      <c r="J939">
        <v>5.5799999237060502</v>
      </c>
      <c r="K939">
        <v>19.440000534057599</v>
      </c>
      <c r="L939" s="11">
        <v>0.71597222222222223</v>
      </c>
      <c r="M939" s="12">
        <f>MOD(Tableau1[[#This Row],[Temps]]-Tableau1[[#This Row],[Heure coucher]],1)</f>
        <v>4.1053240740740793E-2</v>
      </c>
      <c r="N939" s="11">
        <v>0.2638888888888889</v>
      </c>
      <c r="O939" s="12">
        <f>1-Tableau1[[#This Row],[Temps]]+Tableau1[[#This Row],[Heure lever]]</f>
        <v>0.50686342592592593</v>
      </c>
      <c r="P93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0.46458333333333329</v>
      </c>
      <c r="Q939" s="11" t="b">
        <f>IFERROR(Tableau1[[#This Row],[temps avant lever]]&gt;=Tableau1[[#This Row],[temps critère lever en fonction de l''heure de coucher]],0)</f>
        <v>1</v>
      </c>
    </row>
    <row r="940" spans="1:17" x14ac:dyDescent="0.35">
      <c r="A940">
        <v>2017</v>
      </c>
      <c r="B940">
        <v>10</v>
      </c>
      <c r="C940">
        <v>17</v>
      </c>
      <c r="D940">
        <v>18</v>
      </c>
      <c r="E940">
        <v>20</v>
      </c>
      <c r="F940" s="16" t="s">
        <v>40</v>
      </c>
      <c r="G940" s="10">
        <v>43025</v>
      </c>
      <c r="H940" s="11">
        <v>0.76454861111111105</v>
      </c>
      <c r="I940" s="10">
        <v>43025</v>
      </c>
      <c r="J940">
        <v>5.7300000190734899</v>
      </c>
      <c r="K940">
        <v>19.170000076293899</v>
      </c>
      <c r="L940" s="11">
        <v>0.71597222222222223</v>
      </c>
      <c r="M940" s="12">
        <f>MOD(Tableau1[[#This Row],[Temps]]-Tableau1[[#This Row],[Heure coucher]],1)</f>
        <v>4.8576388888888822E-2</v>
      </c>
      <c r="N940" s="11">
        <v>0.2638888888888889</v>
      </c>
      <c r="O940" s="12">
        <f>1-Tableau1[[#This Row],[Temps]]+Tableau1[[#This Row],[Heure lever]]</f>
        <v>0.49934027777777784</v>
      </c>
      <c r="P94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0.46458333333333329</v>
      </c>
      <c r="Q940" s="11" t="b">
        <f>IFERROR(Tableau1[[#This Row],[temps avant lever]]&gt;=Tableau1[[#This Row],[temps critère lever en fonction de l''heure de coucher]],0)</f>
        <v>1</v>
      </c>
    </row>
    <row r="941" spans="1:17" x14ac:dyDescent="0.35">
      <c r="A941">
        <v>2017</v>
      </c>
      <c r="B941">
        <v>10</v>
      </c>
      <c r="C941">
        <v>17</v>
      </c>
      <c r="D941">
        <v>19</v>
      </c>
      <c r="E941">
        <v>47</v>
      </c>
      <c r="F941" s="16" t="s">
        <v>51</v>
      </c>
      <c r="G941" s="10">
        <v>43025</v>
      </c>
      <c r="H941" s="11">
        <v>0.82494212962962965</v>
      </c>
      <c r="I941" s="10">
        <v>43025</v>
      </c>
      <c r="J941">
        <v>6.0300002098083496</v>
      </c>
      <c r="K941">
        <v>17.680000305175799</v>
      </c>
      <c r="L941" s="11">
        <v>0.71597222222222223</v>
      </c>
      <c r="M941" s="12">
        <f>MOD(Tableau1[[#This Row],[Temps]]-Tableau1[[#This Row],[Heure coucher]],1)</f>
        <v>0.10896990740740742</v>
      </c>
      <c r="N941" s="11">
        <v>0.2638888888888889</v>
      </c>
      <c r="O941" s="12">
        <f>1-Tableau1[[#This Row],[Temps]]+Tableau1[[#This Row],[Heure lever]]</f>
        <v>0.43894675925925924</v>
      </c>
      <c r="P94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0.46458333333333329</v>
      </c>
      <c r="Q941" s="11" t="b">
        <f>IFERROR(Tableau1[[#This Row],[temps avant lever]]&gt;=Tableau1[[#This Row],[temps critère lever en fonction de l''heure de coucher]],0)</f>
        <v>0</v>
      </c>
    </row>
    <row r="942" spans="1:17" x14ac:dyDescent="0.35">
      <c r="A942">
        <v>2017</v>
      </c>
      <c r="B942">
        <v>10</v>
      </c>
      <c r="C942">
        <v>17</v>
      </c>
      <c r="D942">
        <v>20</v>
      </c>
      <c r="E942">
        <v>3</v>
      </c>
      <c r="F942" s="16" t="s">
        <v>30</v>
      </c>
      <c r="G942" s="10">
        <v>43025</v>
      </c>
      <c r="H942" s="11">
        <v>0.83587962962962958</v>
      </c>
      <c r="I942" s="10">
        <v>43025</v>
      </c>
      <c r="J942">
        <v>6.0599999427795401</v>
      </c>
      <c r="K942">
        <v>17.940000534057599</v>
      </c>
      <c r="L942" s="11">
        <v>0.71597222222222223</v>
      </c>
      <c r="M942" s="12">
        <f>MOD(Tableau1[[#This Row],[Temps]]-Tableau1[[#This Row],[Heure coucher]],1)</f>
        <v>0.11990740740740735</v>
      </c>
      <c r="N942" s="11">
        <v>0.2638888888888889</v>
      </c>
      <c r="O942" s="12">
        <f>1-Tableau1[[#This Row],[Temps]]+Tableau1[[#This Row],[Heure lever]]</f>
        <v>0.42800925925925931</v>
      </c>
      <c r="P94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0.46458333333333329</v>
      </c>
      <c r="Q942" s="11" t="b">
        <f>IFERROR(Tableau1[[#This Row],[temps avant lever]]&gt;=Tableau1[[#This Row],[temps critère lever en fonction de l''heure de coucher]],0)</f>
        <v>0</v>
      </c>
    </row>
    <row r="943" spans="1:17" x14ac:dyDescent="0.35">
      <c r="A943">
        <v>2017</v>
      </c>
      <c r="B943">
        <v>10</v>
      </c>
      <c r="C943">
        <v>17</v>
      </c>
      <c r="D943">
        <v>20</v>
      </c>
      <c r="E943">
        <v>10</v>
      </c>
      <c r="F943" s="16" t="s">
        <v>23</v>
      </c>
      <c r="G943" s="10">
        <v>43025</v>
      </c>
      <c r="H943" s="11">
        <v>0.84087962962962959</v>
      </c>
      <c r="I943" s="10">
        <v>43025</v>
      </c>
      <c r="J943">
        <v>5.8899998664856001</v>
      </c>
      <c r="K943">
        <v>17.2700004577637</v>
      </c>
      <c r="L943" s="11">
        <v>0.71597222222222223</v>
      </c>
      <c r="M943" s="12">
        <f>MOD(Tableau1[[#This Row],[Temps]]-Tableau1[[#This Row],[Heure coucher]],1)</f>
        <v>0.12490740740740736</v>
      </c>
      <c r="N943" s="11">
        <v>0.2638888888888889</v>
      </c>
      <c r="O943" s="12">
        <f>1-Tableau1[[#This Row],[Temps]]+Tableau1[[#This Row],[Heure lever]]</f>
        <v>0.42300925925925931</v>
      </c>
      <c r="P94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0.46458333333333329</v>
      </c>
      <c r="Q943" s="11" t="b">
        <f>IFERROR(Tableau1[[#This Row],[temps avant lever]]&gt;=Tableau1[[#This Row],[temps critère lever en fonction de l''heure de coucher]],0)</f>
        <v>0</v>
      </c>
    </row>
    <row r="944" spans="1:17" x14ac:dyDescent="0.35">
      <c r="A944">
        <v>2017</v>
      </c>
      <c r="B944">
        <v>10</v>
      </c>
      <c r="C944">
        <v>18</v>
      </c>
      <c r="D944">
        <v>17</v>
      </c>
      <c r="E944">
        <v>43</v>
      </c>
      <c r="F944" s="16" t="s">
        <v>59</v>
      </c>
      <c r="G944" s="10">
        <v>43026</v>
      </c>
      <c r="H944" s="11">
        <v>0.73831018518518521</v>
      </c>
      <c r="I944" s="10">
        <v>43026</v>
      </c>
      <c r="J944">
        <v>3.8099999427795401</v>
      </c>
      <c r="K944">
        <v>19.2399997711182</v>
      </c>
      <c r="L944" s="11">
        <v>0.71458333333333324</v>
      </c>
      <c r="M944" s="12">
        <f>MOD(Tableau1[[#This Row],[Temps]]-Tableau1[[#This Row],[Heure coucher]],1)</f>
        <v>2.3726851851851971E-2</v>
      </c>
      <c r="N944" s="11">
        <v>0.26458333333333334</v>
      </c>
      <c r="O944" s="12">
        <f>1-Tableau1[[#This Row],[Temps]]+Tableau1[[#This Row],[Heure lever]]</f>
        <v>0.52627314814814818</v>
      </c>
      <c r="P94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0.46666666666666673</v>
      </c>
      <c r="Q944" s="11" t="b">
        <f>IFERROR(Tableau1[[#This Row],[temps avant lever]]&gt;=Tableau1[[#This Row],[temps critère lever en fonction de l''heure de coucher]],0)</f>
        <v>1</v>
      </c>
    </row>
    <row r="945" spans="1:17" x14ac:dyDescent="0.35">
      <c r="A945">
        <v>2017</v>
      </c>
      <c r="B945">
        <v>10</v>
      </c>
      <c r="C945">
        <v>18</v>
      </c>
      <c r="D945">
        <v>17</v>
      </c>
      <c r="E945">
        <v>44</v>
      </c>
      <c r="F945" s="16" t="s">
        <v>44</v>
      </c>
      <c r="G945" s="10">
        <v>43026</v>
      </c>
      <c r="H945" s="11">
        <v>0.73940972222222223</v>
      </c>
      <c r="I945" s="10">
        <v>43026</v>
      </c>
      <c r="J945">
        <v>3.8099999427795401</v>
      </c>
      <c r="K945">
        <v>19.2399997711182</v>
      </c>
      <c r="L945" s="11">
        <v>0.71458333333333324</v>
      </c>
      <c r="M945" s="12">
        <f>MOD(Tableau1[[#This Row],[Temps]]-Tableau1[[#This Row],[Heure coucher]],1)</f>
        <v>2.4826388888888995E-2</v>
      </c>
      <c r="N945" s="11">
        <v>0.26458333333333334</v>
      </c>
      <c r="O945" s="12">
        <f>1-Tableau1[[#This Row],[Temps]]+Tableau1[[#This Row],[Heure lever]]</f>
        <v>0.52517361111111116</v>
      </c>
      <c r="P94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0.46666666666666673</v>
      </c>
      <c r="Q945" s="11" t="b">
        <f>IFERROR(Tableau1[[#This Row],[temps avant lever]]&gt;=Tableau1[[#This Row],[temps critère lever en fonction de l''heure de coucher]],0)</f>
        <v>1</v>
      </c>
    </row>
    <row r="946" spans="1:17" x14ac:dyDescent="0.35">
      <c r="A946">
        <v>2017</v>
      </c>
      <c r="B946">
        <v>10</v>
      </c>
      <c r="C946">
        <v>18</v>
      </c>
      <c r="D946">
        <v>21</v>
      </c>
      <c r="E946">
        <v>1</v>
      </c>
      <c r="F946" s="16" t="s">
        <v>49</v>
      </c>
      <c r="G946" s="10">
        <v>43026</v>
      </c>
      <c r="H946" s="11">
        <v>0.87587962962962962</v>
      </c>
      <c r="I946" s="10">
        <v>43026</v>
      </c>
      <c r="J946">
        <v>4.7300000190734899</v>
      </c>
      <c r="K946">
        <v>15.199999809265099</v>
      </c>
      <c r="L946" s="11">
        <v>0.71458333333333324</v>
      </c>
      <c r="M946" s="12">
        <f>MOD(Tableau1[[#This Row],[Temps]]-Tableau1[[#This Row],[Heure coucher]],1)</f>
        <v>0.16129629629629638</v>
      </c>
      <c r="N946" s="11">
        <v>0.26458333333333334</v>
      </c>
      <c r="O946" s="12">
        <f>1-Tableau1[[#This Row],[Temps]]+Tableau1[[#This Row],[Heure lever]]</f>
        <v>0.38870370370370372</v>
      </c>
      <c r="P94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0.46666666666666673</v>
      </c>
      <c r="Q946" s="11" t="b">
        <f>IFERROR(Tableau1[[#This Row],[temps avant lever]]&gt;=Tableau1[[#This Row],[temps critère lever en fonction de l''heure de coucher]],0)</f>
        <v>0</v>
      </c>
    </row>
    <row r="947" spans="1:17" x14ac:dyDescent="0.35">
      <c r="A947">
        <v>2017</v>
      </c>
      <c r="B947">
        <v>10</v>
      </c>
      <c r="C947">
        <v>19</v>
      </c>
      <c r="D947">
        <v>0</v>
      </c>
      <c r="E947">
        <v>9</v>
      </c>
      <c r="F947" s="16" t="s">
        <v>34</v>
      </c>
      <c r="G947" s="10">
        <v>43027</v>
      </c>
      <c r="H947" s="11">
        <v>6.8981481481481489E-3</v>
      </c>
      <c r="I947" s="10">
        <v>43026</v>
      </c>
      <c r="J947">
        <v>5.5900001525878897</v>
      </c>
      <c r="K947">
        <v>15.5900001525879</v>
      </c>
      <c r="L947" s="11">
        <v>0.71458333333333324</v>
      </c>
      <c r="M947" s="12">
        <f>MOD(Tableau1[[#This Row],[Temps]]-Tableau1[[#This Row],[Heure coucher]],1)</f>
        <v>0.29231481481481492</v>
      </c>
      <c r="N947" s="11">
        <v>0.26458333333333334</v>
      </c>
      <c r="O947" s="12">
        <f>1-Tableau1[[#This Row],[Temps]]+Tableau1[[#This Row],[Heure lever]]</f>
        <v>1.2576851851851851</v>
      </c>
      <c r="P94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0.46666666666666673</v>
      </c>
      <c r="Q947" s="11" t="b">
        <f>IFERROR(Tableau1[[#This Row],[temps avant lever]]&gt;=Tableau1[[#This Row],[temps critère lever en fonction de l''heure de coucher]],0)</f>
        <v>1</v>
      </c>
    </row>
    <row r="948" spans="1:17" x14ac:dyDescent="0.35">
      <c r="A948">
        <v>2017</v>
      </c>
      <c r="B948">
        <v>10</v>
      </c>
      <c r="C948">
        <v>19</v>
      </c>
      <c r="D948">
        <v>17</v>
      </c>
      <c r="E948">
        <v>33</v>
      </c>
      <c r="F948" s="16" t="s">
        <v>48</v>
      </c>
      <c r="G948" s="10">
        <v>43027</v>
      </c>
      <c r="H948" s="11">
        <v>0.73135416666666664</v>
      </c>
      <c r="I948" s="10">
        <v>43027</v>
      </c>
      <c r="J948">
        <v>8.2299995422363299</v>
      </c>
      <c r="K948">
        <v>15.7299995422363</v>
      </c>
      <c r="L948" s="11">
        <v>0.71319444444444446</v>
      </c>
      <c r="M948" s="12">
        <f>MOD(Tableau1[[#This Row],[Temps]]-Tableau1[[#This Row],[Heure coucher]],1)</f>
        <v>1.8159722222222174E-2</v>
      </c>
      <c r="N948" s="11">
        <v>0.26527777777777778</v>
      </c>
      <c r="O948" s="12">
        <f>1-Tableau1[[#This Row],[Temps]]+Tableau1[[#This Row],[Heure lever]]</f>
        <v>0.5339236111111112</v>
      </c>
      <c r="P94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0.46874999999999994</v>
      </c>
      <c r="Q948" s="11" t="b">
        <f>IFERROR(Tableau1[[#This Row],[temps avant lever]]&gt;=Tableau1[[#This Row],[temps critère lever en fonction de l''heure de coucher]],0)</f>
        <v>1</v>
      </c>
    </row>
    <row r="949" spans="1:17" x14ac:dyDescent="0.35">
      <c r="A949">
        <v>2017</v>
      </c>
      <c r="B949">
        <v>10</v>
      </c>
      <c r="C949">
        <v>19</v>
      </c>
      <c r="D949">
        <v>17</v>
      </c>
      <c r="E949">
        <v>53</v>
      </c>
      <c r="F949" s="16" t="s">
        <v>24</v>
      </c>
      <c r="G949" s="10">
        <v>43027</v>
      </c>
      <c r="H949" s="11">
        <v>0.74567129629629625</v>
      </c>
      <c r="I949" s="10">
        <v>43027</v>
      </c>
      <c r="J949">
        <v>7.7399997711181596</v>
      </c>
      <c r="K949">
        <v>15.5299997329712</v>
      </c>
      <c r="L949" s="11">
        <v>0.71319444444444446</v>
      </c>
      <c r="M949" s="12">
        <f>MOD(Tableau1[[#This Row],[Temps]]-Tableau1[[#This Row],[Heure coucher]],1)</f>
        <v>3.2476851851851785E-2</v>
      </c>
      <c r="N949" s="11">
        <v>0.26527777777777778</v>
      </c>
      <c r="O949" s="12">
        <f>1-Tableau1[[#This Row],[Temps]]+Tableau1[[#This Row],[Heure lever]]</f>
        <v>0.51960648148148159</v>
      </c>
      <c r="P94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0.46874999999999994</v>
      </c>
      <c r="Q949" s="11" t="b">
        <f>IFERROR(Tableau1[[#This Row],[temps avant lever]]&gt;=Tableau1[[#This Row],[temps critère lever en fonction de l''heure de coucher]],0)</f>
        <v>1</v>
      </c>
    </row>
    <row r="950" spans="1:17" x14ac:dyDescent="0.35">
      <c r="A950">
        <v>2017</v>
      </c>
      <c r="B950">
        <v>10</v>
      </c>
      <c r="C950">
        <v>20</v>
      </c>
      <c r="D950">
        <v>17</v>
      </c>
      <c r="E950">
        <v>41</v>
      </c>
      <c r="F950" s="16" t="s">
        <v>52</v>
      </c>
      <c r="G950" s="10">
        <v>43028</v>
      </c>
      <c r="H950" s="11">
        <v>0.73701388888888886</v>
      </c>
      <c r="I950" s="10">
        <v>43028</v>
      </c>
      <c r="J950">
        <v>6.0700001716613796</v>
      </c>
      <c r="K950">
        <v>15.7799997329712</v>
      </c>
      <c r="L950" s="11">
        <v>0.71250000000000002</v>
      </c>
      <c r="M950" s="12">
        <f>MOD(Tableau1[[#This Row],[Temps]]-Tableau1[[#This Row],[Heure coucher]],1)</f>
        <v>2.4513888888888835E-2</v>
      </c>
      <c r="N950" s="11">
        <v>0.26666666666666666</v>
      </c>
      <c r="O950" s="12">
        <f>1-Tableau1[[#This Row],[Temps]]+Tableau1[[#This Row],[Heure lever]]</f>
        <v>0.52965277777777775</v>
      </c>
      <c r="P95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0.47083333333333338</v>
      </c>
      <c r="Q950" s="11" t="b">
        <f>IFERROR(Tableau1[[#This Row],[temps avant lever]]&gt;=Tableau1[[#This Row],[temps critère lever en fonction de l''heure de coucher]],0)</f>
        <v>1</v>
      </c>
    </row>
    <row r="951" spans="1:17" x14ac:dyDescent="0.35">
      <c r="A951">
        <v>2017</v>
      </c>
      <c r="B951">
        <v>10</v>
      </c>
      <c r="C951">
        <v>20</v>
      </c>
      <c r="D951">
        <v>17</v>
      </c>
      <c r="E951">
        <v>55</v>
      </c>
      <c r="F951" s="16" t="s">
        <v>32</v>
      </c>
      <c r="G951" s="10">
        <v>43028</v>
      </c>
      <c r="H951" s="11">
        <v>0.74665509259259266</v>
      </c>
      <c r="I951" s="10">
        <v>43028</v>
      </c>
      <c r="J951">
        <v>5.5799999237060502</v>
      </c>
      <c r="K951">
        <v>15.1599998474121</v>
      </c>
      <c r="L951" s="11">
        <v>0.71250000000000002</v>
      </c>
      <c r="M951" s="12">
        <f>MOD(Tableau1[[#This Row],[Temps]]-Tableau1[[#This Row],[Heure coucher]],1)</f>
        <v>3.415509259259264E-2</v>
      </c>
      <c r="N951" s="11">
        <v>0.26666666666666666</v>
      </c>
      <c r="O951" s="12">
        <f>1-Tableau1[[#This Row],[Temps]]+Tableau1[[#This Row],[Heure lever]]</f>
        <v>0.52001157407407406</v>
      </c>
      <c r="P95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0.47083333333333338</v>
      </c>
      <c r="Q951" s="11" t="b">
        <f>IFERROR(Tableau1[[#This Row],[temps avant lever]]&gt;=Tableau1[[#This Row],[temps critère lever en fonction de l''heure de coucher]],0)</f>
        <v>1</v>
      </c>
    </row>
    <row r="952" spans="1:17" x14ac:dyDescent="0.35">
      <c r="A952">
        <v>2017</v>
      </c>
      <c r="B952">
        <v>10</v>
      </c>
      <c r="C952">
        <v>20</v>
      </c>
      <c r="D952">
        <v>17</v>
      </c>
      <c r="E952">
        <v>58</v>
      </c>
      <c r="F952" s="16" t="s">
        <v>24</v>
      </c>
      <c r="G952" s="10">
        <v>43028</v>
      </c>
      <c r="H952" s="11">
        <v>0.74914351851851846</v>
      </c>
      <c r="I952" s="10">
        <v>43028</v>
      </c>
      <c r="J952">
        <v>5.5799999237060502</v>
      </c>
      <c r="K952">
        <v>15.1599998474121</v>
      </c>
      <c r="L952" s="11">
        <v>0.71250000000000002</v>
      </c>
      <c r="M952" s="12">
        <f>MOD(Tableau1[[#This Row],[Temps]]-Tableau1[[#This Row],[Heure coucher]],1)</f>
        <v>3.6643518518518436E-2</v>
      </c>
      <c r="N952" s="11">
        <v>0.26666666666666666</v>
      </c>
      <c r="O952" s="12">
        <f>1-Tableau1[[#This Row],[Temps]]+Tableau1[[#This Row],[Heure lever]]</f>
        <v>0.51752314814814815</v>
      </c>
      <c r="P95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0.47083333333333338</v>
      </c>
      <c r="Q952" s="11" t="b">
        <f>IFERROR(Tableau1[[#This Row],[temps avant lever]]&gt;=Tableau1[[#This Row],[temps critère lever en fonction de l''heure de coucher]],0)</f>
        <v>1</v>
      </c>
    </row>
    <row r="953" spans="1:17" x14ac:dyDescent="0.35">
      <c r="A953">
        <v>2017</v>
      </c>
      <c r="B953">
        <v>10</v>
      </c>
      <c r="C953">
        <v>20</v>
      </c>
      <c r="D953">
        <v>18</v>
      </c>
      <c r="E953">
        <v>1</v>
      </c>
      <c r="F953" s="16" t="s">
        <v>51</v>
      </c>
      <c r="G953" s="10">
        <v>43028</v>
      </c>
      <c r="H953" s="11">
        <v>0.75133101851851858</v>
      </c>
      <c r="I953" s="10">
        <v>43028</v>
      </c>
      <c r="J953">
        <v>5.5799999237060502</v>
      </c>
      <c r="K953">
        <v>15.1599998474121</v>
      </c>
      <c r="L953" s="11">
        <v>0.71250000000000002</v>
      </c>
      <c r="M953" s="12">
        <f>MOD(Tableau1[[#This Row],[Temps]]-Tableau1[[#This Row],[Heure coucher]],1)</f>
        <v>3.8831018518518556E-2</v>
      </c>
      <c r="N953" s="11">
        <v>0.26666666666666666</v>
      </c>
      <c r="O953" s="12">
        <f>1-Tableau1[[#This Row],[Temps]]+Tableau1[[#This Row],[Heure lever]]</f>
        <v>0.51533564814814814</v>
      </c>
      <c r="P95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0.47083333333333338</v>
      </c>
      <c r="Q953" s="11" t="b">
        <f>IFERROR(Tableau1[[#This Row],[temps avant lever]]&gt;=Tableau1[[#This Row],[temps critère lever en fonction de l''heure de coucher]],0)</f>
        <v>1</v>
      </c>
    </row>
    <row r="954" spans="1:17" x14ac:dyDescent="0.35">
      <c r="A954">
        <v>2017</v>
      </c>
      <c r="B954">
        <v>10</v>
      </c>
      <c r="C954">
        <v>20</v>
      </c>
      <c r="D954">
        <v>18</v>
      </c>
      <c r="E954">
        <v>4</v>
      </c>
      <c r="F954" s="16" t="s">
        <v>24</v>
      </c>
      <c r="G954" s="10">
        <v>43028</v>
      </c>
      <c r="H954" s="11">
        <v>0.75331018518518522</v>
      </c>
      <c r="I954" s="10">
        <v>43028</v>
      </c>
      <c r="J954">
        <v>5.5799999237060502</v>
      </c>
      <c r="K954">
        <v>15.1599998474121</v>
      </c>
      <c r="L954" s="11">
        <v>0.71250000000000002</v>
      </c>
      <c r="M954" s="12">
        <f>MOD(Tableau1[[#This Row],[Temps]]-Tableau1[[#This Row],[Heure coucher]],1)</f>
        <v>4.0810185185185199E-2</v>
      </c>
      <c r="N954" s="11">
        <v>0.26666666666666666</v>
      </c>
      <c r="O954" s="12">
        <f>1-Tableau1[[#This Row],[Temps]]+Tableau1[[#This Row],[Heure lever]]</f>
        <v>0.5133564814814815</v>
      </c>
      <c r="P95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0.47083333333333338</v>
      </c>
      <c r="Q954" s="11" t="b">
        <f>IFERROR(Tableau1[[#This Row],[temps avant lever]]&gt;=Tableau1[[#This Row],[temps critère lever en fonction de l''heure de coucher]],0)</f>
        <v>1</v>
      </c>
    </row>
    <row r="955" spans="1:17" x14ac:dyDescent="0.35">
      <c r="A955">
        <v>2017</v>
      </c>
      <c r="B955">
        <v>10</v>
      </c>
      <c r="C955">
        <v>20</v>
      </c>
      <c r="D955">
        <v>18</v>
      </c>
      <c r="E955">
        <v>41</v>
      </c>
      <c r="F955" s="16" t="s">
        <v>66</v>
      </c>
      <c r="G955" s="10">
        <v>43028</v>
      </c>
      <c r="H955" s="11">
        <v>0.77866898148148145</v>
      </c>
      <c r="I955" s="10">
        <v>43028</v>
      </c>
      <c r="J955">
        <v>5.25</v>
      </c>
      <c r="K955">
        <v>14.7600002288818</v>
      </c>
      <c r="L955" s="11">
        <v>0.71250000000000002</v>
      </c>
      <c r="M955" s="12">
        <f>MOD(Tableau1[[#This Row],[Temps]]-Tableau1[[#This Row],[Heure coucher]],1)</f>
        <v>6.6168981481481426E-2</v>
      </c>
      <c r="N955" s="11">
        <v>0.26666666666666666</v>
      </c>
      <c r="O955" s="12">
        <f>1-Tableau1[[#This Row],[Temps]]+Tableau1[[#This Row],[Heure lever]]</f>
        <v>0.48799768518518521</v>
      </c>
      <c r="P95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0.47083333333333338</v>
      </c>
      <c r="Q955" s="11" t="b">
        <f>IFERROR(Tableau1[[#This Row],[temps avant lever]]&gt;=Tableau1[[#This Row],[temps critère lever en fonction de l''heure de coucher]],0)</f>
        <v>1</v>
      </c>
    </row>
    <row r="956" spans="1:17" x14ac:dyDescent="0.35">
      <c r="A956">
        <v>2017</v>
      </c>
      <c r="B956">
        <v>10</v>
      </c>
      <c r="C956">
        <v>20</v>
      </c>
      <c r="D956">
        <v>18</v>
      </c>
      <c r="E956">
        <v>58</v>
      </c>
      <c r="F956" s="16" t="s">
        <v>46</v>
      </c>
      <c r="G956" s="10">
        <v>43028</v>
      </c>
      <c r="H956" s="11">
        <v>0.7906712962962964</v>
      </c>
      <c r="I956" s="10">
        <v>43028</v>
      </c>
      <c r="J956">
        <v>6.0199999809265101</v>
      </c>
      <c r="K956">
        <v>14.579999923706101</v>
      </c>
      <c r="L956" s="11">
        <v>0.71250000000000002</v>
      </c>
      <c r="M956" s="12">
        <f>MOD(Tableau1[[#This Row],[Temps]]-Tableau1[[#This Row],[Heure coucher]],1)</f>
        <v>7.8171296296296378E-2</v>
      </c>
      <c r="N956" s="11">
        <v>0.26666666666666666</v>
      </c>
      <c r="O956" s="12">
        <f>1-Tableau1[[#This Row],[Temps]]+Tableau1[[#This Row],[Heure lever]]</f>
        <v>0.47599537037037026</v>
      </c>
      <c r="P95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0.47083333333333338</v>
      </c>
      <c r="Q956" s="11" t="b">
        <f>IFERROR(Tableau1[[#This Row],[temps avant lever]]&gt;=Tableau1[[#This Row],[temps critère lever en fonction de l''heure de coucher]],0)</f>
        <v>1</v>
      </c>
    </row>
    <row r="957" spans="1:17" x14ac:dyDescent="0.35">
      <c r="A957">
        <v>2017</v>
      </c>
      <c r="B957">
        <v>10</v>
      </c>
      <c r="C957">
        <v>20</v>
      </c>
      <c r="D957">
        <v>20</v>
      </c>
      <c r="E957">
        <v>15</v>
      </c>
      <c r="F957" s="16" t="s">
        <v>48</v>
      </c>
      <c r="G957" s="10">
        <v>43028</v>
      </c>
      <c r="H957" s="11">
        <v>0.84385416666666668</v>
      </c>
      <c r="I957" s="10">
        <v>43028</v>
      </c>
      <c r="J957">
        <v>7.8000001907348597</v>
      </c>
      <c r="K957">
        <v>14.3400001525879</v>
      </c>
      <c r="L957" s="11">
        <v>0.71250000000000002</v>
      </c>
      <c r="M957" s="12">
        <f>MOD(Tableau1[[#This Row],[Temps]]-Tableau1[[#This Row],[Heure coucher]],1)</f>
        <v>0.13135416666666666</v>
      </c>
      <c r="N957" s="11">
        <v>0.26666666666666666</v>
      </c>
      <c r="O957" s="12">
        <f>1-Tableau1[[#This Row],[Temps]]+Tableau1[[#This Row],[Heure lever]]</f>
        <v>0.42281249999999998</v>
      </c>
      <c r="P95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0.47083333333333338</v>
      </c>
      <c r="Q957" s="11" t="b">
        <f>IFERROR(Tableau1[[#This Row],[temps avant lever]]&gt;=Tableau1[[#This Row],[temps critère lever en fonction de l''heure de coucher]],0)</f>
        <v>0</v>
      </c>
    </row>
    <row r="958" spans="1:17" x14ac:dyDescent="0.35">
      <c r="A958">
        <v>2017</v>
      </c>
      <c r="B958">
        <v>10</v>
      </c>
      <c r="C958">
        <v>20</v>
      </c>
      <c r="D958">
        <v>20</v>
      </c>
      <c r="E958">
        <v>21</v>
      </c>
      <c r="F958" s="16" t="s">
        <v>67</v>
      </c>
      <c r="G958" s="10">
        <v>43028</v>
      </c>
      <c r="H958" s="11">
        <v>0.84850694444444441</v>
      </c>
      <c r="I958" s="10">
        <v>43028</v>
      </c>
      <c r="J958">
        <v>7.8000001907348597</v>
      </c>
      <c r="K958">
        <v>14.3400001525879</v>
      </c>
      <c r="L958" s="11">
        <v>0.71250000000000002</v>
      </c>
      <c r="M958" s="12">
        <f>MOD(Tableau1[[#This Row],[Temps]]-Tableau1[[#This Row],[Heure coucher]],1)</f>
        <v>0.13600694444444439</v>
      </c>
      <c r="N958" s="11">
        <v>0.26666666666666666</v>
      </c>
      <c r="O958" s="12">
        <f>1-Tableau1[[#This Row],[Temps]]+Tableau1[[#This Row],[Heure lever]]</f>
        <v>0.41815972222222225</v>
      </c>
      <c r="P95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0.47083333333333338</v>
      </c>
      <c r="Q958" s="11" t="b">
        <f>IFERROR(Tableau1[[#This Row],[temps avant lever]]&gt;=Tableau1[[#This Row],[temps critère lever en fonction de l''heure de coucher]],0)</f>
        <v>0</v>
      </c>
    </row>
    <row r="959" spans="1:17" x14ac:dyDescent="0.35">
      <c r="A959">
        <v>2017</v>
      </c>
      <c r="B959">
        <v>10</v>
      </c>
      <c r="C959">
        <v>21</v>
      </c>
      <c r="D959">
        <v>17</v>
      </c>
      <c r="E959">
        <v>42</v>
      </c>
      <c r="F959" s="16" t="s">
        <v>52</v>
      </c>
      <c r="G959" s="10">
        <v>43029</v>
      </c>
      <c r="H959" s="11">
        <v>0.7377083333333333</v>
      </c>
      <c r="I959" s="10">
        <v>43029</v>
      </c>
      <c r="J959">
        <v>6.6599998474121103</v>
      </c>
      <c r="K959">
        <v>10.7799997329712</v>
      </c>
      <c r="L959" s="11">
        <v>0.71111111111111114</v>
      </c>
      <c r="M959" s="12">
        <f>MOD(Tableau1[[#This Row],[Temps]]-Tableau1[[#This Row],[Heure coucher]],1)</f>
        <v>2.6597222222222161E-2</v>
      </c>
      <c r="N959" s="11">
        <v>0.2673611111111111</v>
      </c>
      <c r="O959" s="12">
        <f>1-Tableau1[[#This Row],[Temps]]+Tableau1[[#This Row],[Heure lever]]</f>
        <v>0.52965277777777775</v>
      </c>
      <c r="P95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0.4729166666666666</v>
      </c>
      <c r="Q959" s="11" t="b">
        <f>IFERROR(Tableau1[[#This Row],[temps avant lever]]&gt;=Tableau1[[#This Row],[temps critère lever en fonction de l''heure de coucher]],0)</f>
        <v>1</v>
      </c>
    </row>
    <row r="960" spans="1:17" x14ac:dyDescent="0.35">
      <c r="A960">
        <v>2017</v>
      </c>
      <c r="B960">
        <v>10</v>
      </c>
      <c r="C960">
        <v>22</v>
      </c>
      <c r="D960">
        <v>18</v>
      </c>
      <c r="E960">
        <v>21</v>
      </c>
      <c r="F960" s="16" t="s">
        <v>45</v>
      </c>
      <c r="G960" s="10">
        <v>43030</v>
      </c>
      <c r="H960" s="11">
        <v>0.7649421296296296</v>
      </c>
      <c r="I960" s="10">
        <v>43030</v>
      </c>
      <c r="J960">
        <v>5.1500000953674299</v>
      </c>
      <c r="K960">
        <v>10.2299995422363</v>
      </c>
      <c r="L960" s="11">
        <v>0.70972222222222225</v>
      </c>
      <c r="M960" s="12">
        <f>MOD(Tableau1[[#This Row],[Temps]]-Tableau1[[#This Row],[Heure coucher]],1)</f>
        <v>5.5219907407407343E-2</v>
      </c>
      <c r="N960" s="11">
        <v>0.26874999999999999</v>
      </c>
      <c r="O960" s="12">
        <f>1-Tableau1[[#This Row],[Temps]]+Tableau1[[#This Row],[Heure lever]]</f>
        <v>0.50380787037037034</v>
      </c>
      <c r="P96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0.47569444444444436</v>
      </c>
      <c r="Q960" s="11" t="b">
        <f>IFERROR(Tableau1[[#This Row],[temps avant lever]]&gt;=Tableau1[[#This Row],[temps critère lever en fonction de l''heure de coucher]],0)</f>
        <v>1</v>
      </c>
    </row>
    <row r="961" spans="1:17" x14ac:dyDescent="0.35">
      <c r="A961">
        <v>2017</v>
      </c>
      <c r="B961">
        <v>10</v>
      </c>
      <c r="C961">
        <v>24</v>
      </c>
      <c r="D961">
        <v>2</v>
      </c>
      <c r="E961">
        <v>11</v>
      </c>
      <c r="F961" s="16" t="s">
        <v>70</v>
      </c>
      <c r="G961" s="10">
        <v>43032</v>
      </c>
      <c r="H961" s="11">
        <v>9.1423611111111122E-2</v>
      </c>
      <c r="I961" s="10">
        <v>43031</v>
      </c>
      <c r="J961">
        <v>4.5100002288818404</v>
      </c>
      <c r="K961">
        <v>13.4099998474121</v>
      </c>
      <c r="L961" s="11">
        <v>0.70833333333333337</v>
      </c>
      <c r="M961" s="12">
        <f>MOD(Tableau1[[#This Row],[Temps]]-Tableau1[[#This Row],[Heure coucher]],1)</f>
        <v>0.38309027777777771</v>
      </c>
      <c r="N961" s="11">
        <v>0.26944444444444443</v>
      </c>
      <c r="O961" s="12">
        <f>1-Tableau1[[#This Row],[Temps]]+Tableau1[[#This Row],[Heure lever]]</f>
        <v>1.1780208333333333</v>
      </c>
      <c r="P96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0.4777777777777778</v>
      </c>
      <c r="Q961" s="11" t="b">
        <f>IFERROR(Tableau1[[#This Row],[temps avant lever]]&gt;=Tableau1[[#This Row],[temps critère lever en fonction de l''heure de coucher]],0)</f>
        <v>1</v>
      </c>
    </row>
    <row r="962" spans="1:17" x14ac:dyDescent="0.35">
      <c r="A962">
        <v>2017</v>
      </c>
      <c r="B962">
        <v>10</v>
      </c>
      <c r="C962">
        <v>24</v>
      </c>
      <c r="D962">
        <v>4</v>
      </c>
      <c r="E962">
        <v>5</v>
      </c>
      <c r="F962" s="16" t="s">
        <v>21</v>
      </c>
      <c r="G962" s="10">
        <v>43032</v>
      </c>
      <c r="H962" s="11">
        <v>0.17037037037037037</v>
      </c>
      <c r="I962" s="10">
        <v>43031</v>
      </c>
      <c r="J962">
        <v>6.1100001335143999</v>
      </c>
      <c r="K962">
        <v>13.180000305175801</v>
      </c>
      <c r="L962" s="11">
        <v>0.70833333333333337</v>
      </c>
      <c r="M962" s="12">
        <f>MOD(Tableau1[[#This Row],[Temps]]-Tableau1[[#This Row],[Heure coucher]],1)</f>
        <v>0.46203703703703702</v>
      </c>
      <c r="N962" s="11">
        <v>0.26944444444444443</v>
      </c>
      <c r="O962" s="12">
        <f>1-Tableau1[[#This Row],[Temps]]+Tableau1[[#This Row],[Heure lever]]</f>
        <v>1.0990740740740741</v>
      </c>
      <c r="P96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0.4777777777777778</v>
      </c>
      <c r="Q962" s="11" t="b">
        <f>IFERROR(Tableau1[[#This Row],[temps avant lever]]&gt;=Tableau1[[#This Row],[temps critère lever en fonction de l''heure de coucher]],0)</f>
        <v>1</v>
      </c>
    </row>
    <row r="963" spans="1:17" x14ac:dyDescent="0.35">
      <c r="A963">
        <v>2017</v>
      </c>
      <c r="B963">
        <v>10</v>
      </c>
      <c r="C963">
        <v>24</v>
      </c>
      <c r="D963">
        <v>18</v>
      </c>
      <c r="E963">
        <v>6</v>
      </c>
      <c r="F963" s="16" t="s">
        <v>45</v>
      </c>
      <c r="G963" s="10">
        <v>43032</v>
      </c>
      <c r="H963" s="11">
        <v>0.75452546296296286</v>
      </c>
      <c r="I963" s="10">
        <v>43032</v>
      </c>
      <c r="J963">
        <v>5.3299999237060502</v>
      </c>
      <c r="K963">
        <v>15.710000038146999</v>
      </c>
      <c r="L963" s="11">
        <v>0.70763888888888893</v>
      </c>
      <c r="M963" s="12">
        <f>MOD(Tableau1[[#This Row],[Temps]]-Tableau1[[#This Row],[Heure coucher]],1)</f>
        <v>4.6886574074073928E-2</v>
      </c>
      <c r="N963" s="11">
        <v>0.27013888888888887</v>
      </c>
      <c r="O963" s="12">
        <f>1-Tableau1[[#This Row],[Temps]]+Tableau1[[#This Row],[Heure lever]]</f>
        <v>0.51561342592592596</v>
      </c>
      <c r="P96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0.47916666666666669</v>
      </c>
      <c r="Q963" s="11" t="b">
        <f>IFERROR(Tableau1[[#This Row],[temps avant lever]]&gt;=Tableau1[[#This Row],[temps critère lever en fonction de l''heure de coucher]],0)</f>
        <v>1</v>
      </c>
    </row>
    <row r="964" spans="1:17" x14ac:dyDescent="0.35">
      <c r="A964">
        <v>2017</v>
      </c>
      <c r="B964">
        <v>10</v>
      </c>
      <c r="C964">
        <v>24</v>
      </c>
      <c r="D964">
        <v>19</v>
      </c>
      <c r="E964">
        <v>2</v>
      </c>
      <c r="F964" s="16" t="s">
        <v>79</v>
      </c>
      <c r="G964" s="10">
        <v>43032</v>
      </c>
      <c r="H964" s="11">
        <v>0.79312499999999997</v>
      </c>
      <c r="I964" s="10">
        <v>43032</v>
      </c>
      <c r="J964">
        <v>6.0300002098083496</v>
      </c>
      <c r="K964">
        <v>14.7799997329712</v>
      </c>
      <c r="L964" s="11">
        <v>0.70763888888888893</v>
      </c>
      <c r="M964" s="12">
        <f>MOD(Tableau1[[#This Row],[Temps]]-Tableau1[[#This Row],[Heure coucher]],1)</f>
        <v>8.5486111111111041E-2</v>
      </c>
      <c r="N964" s="11">
        <v>0.27013888888888887</v>
      </c>
      <c r="O964" s="12">
        <f>1-Tableau1[[#This Row],[Temps]]+Tableau1[[#This Row],[Heure lever]]</f>
        <v>0.4770138888888889</v>
      </c>
      <c r="P96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0.47916666666666669</v>
      </c>
      <c r="Q964" s="11" t="b">
        <f>IFERROR(Tableau1[[#This Row],[temps avant lever]]&gt;=Tableau1[[#This Row],[temps critère lever en fonction de l''heure de coucher]],0)</f>
        <v>0</v>
      </c>
    </row>
    <row r="965" spans="1:17" x14ac:dyDescent="0.35">
      <c r="A965">
        <v>2017</v>
      </c>
      <c r="B965">
        <v>10</v>
      </c>
      <c r="C965">
        <v>24</v>
      </c>
      <c r="D965">
        <v>19</v>
      </c>
      <c r="E965">
        <v>14</v>
      </c>
      <c r="F965" s="16" t="s">
        <v>53</v>
      </c>
      <c r="G965" s="10">
        <v>43032</v>
      </c>
      <c r="H965" s="11">
        <v>0.80143518518518519</v>
      </c>
      <c r="I965" s="10">
        <v>43032</v>
      </c>
      <c r="J965">
        <v>6.0500001907348597</v>
      </c>
      <c r="K965">
        <v>14.670000076293899</v>
      </c>
      <c r="L965" s="11">
        <v>0.70763888888888893</v>
      </c>
      <c r="M965" s="12">
        <f>MOD(Tableau1[[#This Row],[Temps]]-Tableau1[[#This Row],[Heure coucher]],1)</f>
        <v>9.3796296296296267E-2</v>
      </c>
      <c r="N965" s="11">
        <v>0.27013888888888887</v>
      </c>
      <c r="O965" s="12">
        <f>1-Tableau1[[#This Row],[Temps]]+Tableau1[[#This Row],[Heure lever]]</f>
        <v>0.46870370370370368</v>
      </c>
      <c r="P96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0.47916666666666669</v>
      </c>
      <c r="Q965" s="11" t="b">
        <f>IFERROR(Tableau1[[#This Row],[temps avant lever]]&gt;=Tableau1[[#This Row],[temps critère lever en fonction de l''heure de coucher]],0)</f>
        <v>0</v>
      </c>
    </row>
    <row r="966" spans="1:17" x14ac:dyDescent="0.35">
      <c r="A966">
        <v>2017</v>
      </c>
      <c r="B966">
        <v>10</v>
      </c>
      <c r="C966">
        <v>24</v>
      </c>
      <c r="D966">
        <v>19</v>
      </c>
      <c r="E966">
        <v>45</v>
      </c>
      <c r="F966" s="16" t="s">
        <v>73</v>
      </c>
      <c r="G966" s="10">
        <v>43032</v>
      </c>
      <c r="H966" s="11">
        <v>0.82328703703703709</v>
      </c>
      <c r="I966" s="10">
        <v>43032</v>
      </c>
      <c r="J966">
        <v>5.0300002098083496</v>
      </c>
      <c r="K966">
        <v>14.329999923706101</v>
      </c>
      <c r="L966" s="11">
        <v>0.70763888888888893</v>
      </c>
      <c r="M966" s="12">
        <f>MOD(Tableau1[[#This Row],[Temps]]-Tableau1[[#This Row],[Heure coucher]],1)</f>
        <v>0.11564814814814817</v>
      </c>
      <c r="N966" s="11">
        <v>0.27013888888888887</v>
      </c>
      <c r="O966" s="12">
        <f>1-Tableau1[[#This Row],[Temps]]+Tableau1[[#This Row],[Heure lever]]</f>
        <v>0.44685185185185178</v>
      </c>
      <c r="P96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0.47916666666666669</v>
      </c>
      <c r="Q966" s="11" t="b">
        <f>IFERROR(Tableau1[[#This Row],[temps avant lever]]&gt;=Tableau1[[#This Row],[temps critère lever en fonction de l''heure de coucher]],0)</f>
        <v>0</v>
      </c>
    </row>
    <row r="967" spans="1:17" x14ac:dyDescent="0.35">
      <c r="A967">
        <v>2017</v>
      </c>
      <c r="B967">
        <v>10</v>
      </c>
      <c r="C967">
        <v>24</v>
      </c>
      <c r="D967">
        <v>20</v>
      </c>
      <c r="E967">
        <v>22</v>
      </c>
      <c r="F967" s="16" t="s">
        <v>75</v>
      </c>
      <c r="G967" s="10">
        <v>43032</v>
      </c>
      <c r="H967" s="11">
        <v>0.84928240740740746</v>
      </c>
      <c r="I967" s="10">
        <v>43032</v>
      </c>
      <c r="J967">
        <v>4.8299999237060502</v>
      </c>
      <c r="K967">
        <v>13.4799995422363</v>
      </c>
      <c r="L967" s="11">
        <v>0.70763888888888893</v>
      </c>
      <c r="M967" s="12">
        <f>MOD(Tableau1[[#This Row],[Temps]]-Tableau1[[#This Row],[Heure coucher]],1)</f>
        <v>0.14164351851851853</v>
      </c>
      <c r="N967" s="11">
        <v>0.27013888888888887</v>
      </c>
      <c r="O967" s="12">
        <f>1-Tableau1[[#This Row],[Temps]]+Tableau1[[#This Row],[Heure lever]]</f>
        <v>0.42085648148148141</v>
      </c>
      <c r="P96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0.47916666666666669</v>
      </c>
      <c r="Q967" s="11" t="b">
        <f>IFERROR(Tableau1[[#This Row],[temps avant lever]]&gt;=Tableau1[[#This Row],[temps critère lever en fonction de l''heure de coucher]],0)</f>
        <v>0</v>
      </c>
    </row>
    <row r="968" spans="1:17" x14ac:dyDescent="0.35">
      <c r="A968">
        <v>2017</v>
      </c>
      <c r="B968">
        <v>10</v>
      </c>
      <c r="C968">
        <v>25</v>
      </c>
      <c r="D968">
        <v>0</v>
      </c>
      <c r="E968">
        <v>5</v>
      </c>
      <c r="F968" s="16" t="s">
        <v>75</v>
      </c>
      <c r="G968" s="10">
        <v>43033</v>
      </c>
      <c r="H968" s="11">
        <v>4.1435185185185186E-3</v>
      </c>
      <c r="I968" s="10">
        <v>43032</v>
      </c>
      <c r="J968">
        <v>2.9000000953674299</v>
      </c>
      <c r="K968">
        <v>11.710000038146999</v>
      </c>
      <c r="L968" s="11">
        <v>0.70763888888888893</v>
      </c>
      <c r="M968" s="12">
        <f>MOD(Tableau1[[#This Row],[Temps]]-Tableau1[[#This Row],[Heure coucher]],1)</f>
        <v>0.29650462962962965</v>
      </c>
      <c r="N968" s="11">
        <v>0.27013888888888887</v>
      </c>
      <c r="O968" s="12">
        <f>1-Tableau1[[#This Row],[Temps]]+Tableau1[[#This Row],[Heure lever]]</f>
        <v>1.2659953703703704</v>
      </c>
      <c r="P96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0.47916666666666669</v>
      </c>
      <c r="Q968" s="11" t="b">
        <f>IFERROR(Tableau1[[#This Row],[temps avant lever]]&gt;=Tableau1[[#This Row],[temps critère lever en fonction de l''heure de coucher]],0)</f>
        <v>1</v>
      </c>
    </row>
    <row r="969" spans="1:17" x14ac:dyDescent="0.35">
      <c r="A969">
        <v>2017</v>
      </c>
      <c r="B969">
        <v>10</v>
      </c>
      <c r="C969">
        <v>25</v>
      </c>
      <c r="D969">
        <v>4</v>
      </c>
      <c r="E969">
        <v>56</v>
      </c>
      <c r="F969" s="16" t="s">
        <v>71</v>
      </c>
      <c r="G969" s="10">
        <v>43033</v>
      </c>
      <c r="H969" s="11">
        <v>0.20555555555555557</v>
      </c>
      <c r="I969" s="10">
        <v>43032</v>
      </c>
      <c r="J969">
        <v>4.6999998092651403</v>
      </c>
      <c r="K969">
        <v>11.0900001525879</v>
      </c>
      <c r="L969" s="11">
        <v>0.70763888888888893</v>
      </c>
      <c r="M969" s="12">
        <f>MOD(Tableau1[[#This Row],[Temps]]-Tableau1[[#This Row],[Heure coucher]],1)</f>
        <v>0.49791666666666667</v>
      </c>
      <c r="N969" s="11">
        <v>0.27013888888888887</v>
      </c>
      <c r="O969" s="12">
        <f>1-Tableau1[[#This Row],[Temps]]+Tableau1[[#This Row],[Heure lever]]</f>
        <v>1.0645833333333332</v>
      </c>
      <c r="P96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0.47916666666666669</v>
      </c>
      <c r="Q969" s="11" t="b">
        <f>IFERROR(Tableau1[[#This Row],[temps avant lever]]&gt;=Tableau1[[#This Row],[temps critère lever en fonction de l''heure de coucher]],0)</f>
        <v>1</v>
      </c>
    </row>
    <row r="970" spans="1:17" x14ac:dyDescent="0.35">
      <c r="A970">
        <v>2017</v>
      </c>
      <c r="B970">
        <v>10</v>
      </c>
      <c r="C970">
        <v>25</v>
      </c>
      <c r="D970">
        <v>17</v>
      </c>
      <c r="E970">
        <v>0</v>
      </c>
      <c r="F970" s="16" t="s">
        <v>59</v>
      </c>
      <c r="G970" s="10">
        <v>43033</v>
      </c>
      <c r="H970" s="11">
        <v>0.70844907407407398</v>
      </c>
      <c r="I970" s="10">
        <v>43033</v>
      </c>
      <c r="J970">
        <v>0</v>
      </c>
      <c r="K970">
        <v>20.850000381469702</v>
      </c>
      <c r="L970" s="11">
        <v>0.70624999999999993</v>
      </c>
      <c r="M970" s="12">
        <f>MOD(Tableau1[[#This Row],[Temps]]-Tableau1[[#This Row],[Heure coucher]],1)</f>
        <v>2.1990740740740478E-3</v>
      </c>
      <c r="N970" s="11">
        <v>0.27152777777777776</v>
      </c>
      <c r="O970" s="12">
        <f>1-Tableau1[[#This Row],[Temps]]+Tableau1[[#This Row],[Heure lever]]</f>
        <v>0.56307870370370372</v>
      </c>
      <c r="P97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0.48194444444444445</v>
      </c>
      <c r="Q970" s="11" t="b">
        <f>IFERROR(Tableau1[[#This Row],[temps avant lever]]&gt;=Tableau1[[#This Row],[temps critère lever en fonction de l''heure de coucher]],0)</f>
        <v>1</v>
      </c>
    </row>
    <row r="971" spans="1:17" x14ac:dyDescent="0.35">
      <c r="A971">
        <v>2017</v>
      </c>
      <c r="B971">
        <v>10</v>
      </c>
      <c r="C971">
        <v>25</v>
      </c>
      <c r="D971">
        <v>17</v>
      </c>
      <c r="E971">
        <v>36</v>
      </c>
      <c r="F971" s="16" t="s">
        <v>66</v>
      </c>
      <c r="G971" s="10">
        <v>43033</v>
      </c>
      <c r="H971" s="11">
        <v>0.73353009259259261</v>
      </c>
      <c r="I971" s="10">
        <v>43033</v>
      </c>
      <c r="J971">
        <v>0</v>
      </c>
      <c r="K971">
        <v>18.7600002288818</v>
      </c>
      <c r="L971" s="11">
        <v>0.70624999999999993</v>
      </c>
      <c r="M971" s="12">
        <f>MOD(Tableau1[[#This Row],[Temps]]-Tableau1[[#This Row],[Heure coucher]],1)</f>
        <v>2.7280092592592675E-2</v>
      </c>
      <c r="N971" s="11">
        <v>0.27152777777777776</v>
      </c>
      <c r="O971" s="12">
        <f>1-Tableau1[[#This Row],[Temps]]+Tableau1[[#This Row],[Heure lever]]</f>
        <v>0.53799768518518509</v>
      </c>
      <c r="P97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0.48194444444444445</v>
      </c>
      <c r="Q971" s="11" t="b">
        <f>IFERROR(Tableau1[[#This Row],[temps avant lever]]&gt;=Tableau1[[#This Row],[temps critère lever en fonction de l''heure de coucher]],0)</f>
        <v>1</v>
      </c>
    </row>
    <row r="972" spans="1:17" x14ac:dyDescent="0.35">
      <c r="A972">
        <v>2017</v>
      </c>
      <c r="B972">
        <v>10</v>
      </c>
      <c r="C972">
        <v>25</v>
      </c>
      <c r="D972">
        <v>17</v>
      </c>
      <c r="E972">
        <v>43</v>
      </c>
      <c r="F972" s="16" t="s">
        <v>79</v>
      </c>
      <c r="G972" s="10">
        <v>43033</v>
      </c>
      <c r="H972" s="11">
        <v>0.73826388888888894</v>
      </c>
      <c r="I972" s="10">
        <v>43033</v>
      </c>
      <c r="J972">
        <v>0</v>
      </c>
      <c r="K972">
        <v>18.7600002288818</v>
      </c>
      <c r="L972" s="11">
        <v>0.70624999999999993</v>
      </c>
      <c r="M972" s="12">
        <f>MOD(Tableau1[[#This Row],[Temps]]-Tableau1[[#This Row],[Heure coucher]],1)</f>
        <v>3.2013888888889008E-2</v>
      </c>
      <c r="N972" s="11">
        <v>0.27152777777777776</v>
      </c>
      <c r="O972" s="12">
        <f>1-Tableau1[[#This Row],[Temps]]+Tableau1[[#This Row],[Heure lever]]</f>
        <v>0.53326388888888876</v>
      </c>
      <c r="P97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0.48194444444444445</v>
      </c>
      <c r="Q972" s="11" t="b">
        <f>IFERROR(Tableau1[[#This Row],[temps avant lever]]&gt;=Tableau1[[#This Row],[temps critère lever en fonction de l''heure de coucher]],0)</f>
        <v>1</v>
      </c>
    </row>
    <row r="973" spans="1:17" x14ac:dyDescent="0.35">
      <c r="A973">
        <v>2017</v>
      </c>
      <c r="B973">
        <v>10</v>
      </c>
      <c r="C973">
        <v>25</v>
      </c>
      <c r="D973">
        <v>17</v>
      </c>
      <c r="E973">
        <v>43</v>
      </c>
      <c r="F973" s="16" t="s">
        <v>56</v>
      </c>
      <c r="G973" s="10">
        <v>43033</v>
      </c>
      <c r="H973" s="11">
        <v>0.73834490740740744</v>
      </c>
      <c r="I973" s="10">
        <v>43033</v>
      </c>
      <c r="J973">
        <v>0</v>
      </c>
      <c r="K973">
        <v>18.7600002288818</v>
      </c>
      <c r="L973" s="11">
        <v>0.70624999999999993</v>
      </c>
      <c r="M973" s="12">
        <f>MOD(Tableau1[[#This Row],[Temps]]-Tableau1[[#This Row],[Heure coucher]],1)</f>
        <v>3.2094907407407502E-2</v>
      </c>
      <c r="N973" s="11">
        <v>0.27152777777777776</v>
      </c>
      <c r="O973" s="12">
        <f>1-Tableau1[[#This Row],[Temps]]+Tableau1[[#This Row],[Heure lever]]</f>
        <v>0.53318287037037027</v>
      </c>
      <c r="P97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0.48194444444444445</v>
      </c>
      <c r="Q973" s="11" t="b">
        <f>IFERROR(Tableau1[[#This Row],[temps avant lever]]&gt;=Tableau1[[#This Row],[temps critère lever en fonction de l''heure de coucher]],0)</f>
        <v>1</v>
      </c>
    </row>
    <row r="974" spans="1:17" x14ac:dyDescent="0.35">
      <c r="A974">
        <v>2017</v>
      </c>
      <c r="B974">
        <v>10</v>
      </c>
      <c r="C974">
        <v>25</v>
      </c>
      <c r="D974">
        <v>17</v>
      </c>
      <c r="E974">
        <v>45</v>
      </c>
      <c r="F974" s="16" t="s">
        <v>41</v>
      </c>
      <c r="G974" s="10">
        <v>43033</v>
      </c>
      <c r="H974" s="11">
        <v>0.73986111111111119</v>
      </c>
      <c r="I974" s="10">
        <v>43033</v>
      </c>
      <c r="J974">
        <v>0</v>
      </c>
      <c r="K974">
        <v>18.7600002288818</v>
      </c>
      <c r="L974" s="11">
        <v>0.70624999999999993</v>
      </c>
      <c r="M974" s="12">
        <f>MOD(Tableau1[[#This Row],[Temps]]-Tableau1[[#This Row],[Heure coucher]],1)</f>
        <v>3.3611111111111258E-2</v>
      </c>
      <c r="N974" s="11">
        <v>0.27152777777777776</v>
      </c>
      <c r="O974" s="12">
        <f>1-Tableau1[[#This Row],[Temps]]+Tableau1[[#This Row],[Heure lever]]</f>
        <v>0.53166666666666651</v>
      </c>
      <c r="P97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0.48194444444444445</v>
      </c>
      <c r="Q974" s="11" t="b">
        <f>IFERROR(Tableau1[[#This Row],[temps avant lever]]&gt;=Tableau1[[#This Row],[temps critère lever en fonction de l''heure de coucher]],0)</f>
        <v>1</v>
      </c>
    </row>
    <row r="975" spans="1:17" x14ac:dyDescent="0.35">
      <c r="A975">
        <v>2017</v>
      </c>
      <c r="B975">
        <v>10</v>
      </c>
      <c r="C975">
        <v>25</v>
      </c>
      <c r="D975">
        <v>17</v>
      </c>
      <c r="E975">
        <v>54</v>
      </c>
      <c r="F975" s="16" t="s">
        <v>37</v>
      </c>
      <c r="G975" s="10">
        <v>43033</v>
      </c>
      <c r="H975" s="11">
        <v>0.74584490740740739</v>
      </c>
      <c r="I975" s="10">
        <v>43033</v>
      </c>
      <c r="J975">
        <v>0</v>
      </c>
      <c r="K975">
        <v>18.9899997711182</v>
      </c>
      <c r="L975" s="11">
        <v>0.70624999999999993</v>
      </c>
      <c r="M975" s="12">
        <f>MOD(Tableau1[[#This Row],[Temps]]-Tableau1[[#This Row],[Heure coucher]],1)</f>
        <v>3.9594907407407454E-2</v>
      </c>
      <c r="N975" s="11">
        <v>0.27152777777777776</v>
      </c>
      <c r="O975" s="12">
        <f>1-Tableau1[[#This Row],[Temps]]+Tableau1[[#This Row],[Heure lever]]</f>
        <v>0.52568287037037043</v>
      </c>
      <c r="P97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0.48194444444444445</v>
      </c>
      <c r="Q975" s="11" t="b">
        <f>IFERROR(Tableau1[[#This Row],[temps avant lever]]&gt;=Tableau1[[#This Row],[temps critère lever en fonction de l''heure de coucher]],0)</f>
        <v>1</v>
      </c>
    </row>
    <row r="976" spans="1:17" x14ac:dyDescent="0.35">
      <c r="A976">
        <v>2017</v>
      </c>
      <c r="B976">
        <v>10</v>
      </c>
      <c r="C976">
        <v>25</v>
      </c>
      <c r="D976">
        <v>18</v>
      </c>
      <c r="E976">
        <v>4</v>
      </c>
      <c r="F976" s="16" t="s">
        <v>59</v>
      </c>
      <c r="G976" s="10">
        <v>43033</v>
      </c>
      <c r="H976" s="11">
        <v>0.75289351851851849</v>
      </c>
      <c r="I976" s="10">
        <v>43033</v>
      </c>
      <c r="J976">
        <v>0</v>
      </c>
      <c r="K976">
        <v>18.709999084472699</v>
      </c>
      <c r="L976" s="11">
        <v>0.70624999999999993</v>
      </c>
      <c r="M976" s="12">
        <f>MOD(Tableau1[[#This Row],[Temps]]-Tableau1[[#This Row],[Heure coucher]],1)</f>
        <v>4.6643518518518556E-2</v>
      </c>
      <c r="N976" s="11">
        <v>0.27152777777777776</v>
      </c>
      <c r="O976" s="12">
        <f>1-Tableau1[[#This Row],[Temps]]+Tableau1[[#This Row],[Heure lever]]</f>
        <v>0.51863425925925921</v>
      </c>
      <c r="P97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0.48194444444444445</v>
      </c>
      <c r="Q976" s="11" t="b">
        <f>IFERROR(Tableau1[[#This Row],[temps avant lever]]&gt;=Tableau1[[#This Row],[temps critère lever en fonction de l''heure de coucher]],0)</f>
        <v>1</v>
      </c>
    </row>
    <row r="977" spans="1:17" x14ac:dyDescent="0.35">
      <c r="A977">
        <v>2017</v>
      </c>
      <c r="B977">
        <v>10</v>
      </c>
      <c r="C977">
        <v>25</v>
      </c>
      <c r="D977">
        <v>18</v>
      </c>
      <c r="E977">
        <v>12</v>
      </c>
      <c r="F977" s="16" t="s">
        <v>58</v>
      </c>
      <c r="G977" s="10">
        <v>43033</v>
      </c>
      <c r="H977" s="11">
        <v>0.75835648148148149</v>
      </c>
      <c r="I977" s="10">
        <v>43033</v>
      </c>
      <c r="J977">
        <v>0</v>
      </c>
      <c r="K977">
        <v>18.2299995422363</v>
      </c>
      <c r="L977" s="11">
        <v>0.70624999999999993</v>
      </c>
      <c r="M977" s="12">
        <f>MOD(Tableau1[[#This Row],[Temps]]-Tableau1[[#This Row],[Heure coucher]],1)</f>
        <v>5.2106481481481559E-2</v>
      </c>
      <c r="N977" s="11">
        <v>0.27152777777777776</v>
      </c>
      <c r="O977" s="12">
        <f>1-Tableau1[[#This Row],[Temps]]+Tableau1[[#This Row],[Heure lever]]</f>
        <v>0.51317129629629621</v>
      </c>
      <c r="P97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0.48194444444444445</v>
      </c>
      <c r="Q977" s="11" t="b">
        <f>IFERROR(Tableau1[[#This Row],[temps avant lever]]&gt;=Tableau1[[#This Row],[temps critère lever en fonction de l''heure de coucher]],0)</f>
        <v>1</v>
      </c>
    </row>
    <row r="978" spans="1:17" x14ac:dyDescent="0.35">
      <c r="A978">
        <v>2017</v>
      </c>
      <c r="B978">
        <v>10</v>
      </c>
      <c r="C978">
        <v>25</v>
      </c>
      <c r="D978">
        <v>18</v>
      </c>
      <c r="E978">
        <v>21</v>
      </c>
      <c r="F978" s="16" t="s">
        <v>65</v>
      </c>
      <c r="G978" s="10">
        <v>43033</v>
      </c>
      <c r="H978" s="11">
        <v>0.76501157407407405</v>
      </c>
      <c r="I978" s="10">
        <v>43033</v>
      </c>
      <c r="J978">
        <v>0</v>
      </c>
      <c r="K978">
        <v>17.809999465942401</v>
      </c>
      <c r="L978" s="11">
        <v>0.70624999999999993</v>
      </c>
      <c r="M978" s="12">
        <f>MOD(Tableau1[[#This Row],[Temps]]-Tableau1[[#This Row],[Heure coucher]],1)</f>
        <v>5.8761574074074119E-2</v>
      </c>
      <c r="N978" s="11">
        <v>0.27152777777777776</v>
      </c>
      <c r="O978" s="12">
        <f>1-Tableau1[[#This Row],[Temps]]+Tableau1[[#This Row],[Heure lever]]</f>
        <v>0.50651620370370365</v>
      </c>
      <c r="P97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0.48194444444444445</v>
      </c>
      <c r="Q978" s="11" t="b">
        <f>IFERROR(Tableau1[[#This Row],[temps avant lever]]&gt;=Tableau1[[#This Row],[temps critère lever en fonction de l''heure de coucher]],0)</f>
        <v>1</v>
      </c>
    </row>
    <row r="979" spans="1:17" x14ac:dyDescent="0.35">
      <c r="A979">
        <v>2017</v>
      </c>
      <c r="B979">
        <v>10</v>
      </c>
      <c r="C979">
        <v>25</v>
      </c>
      <c r="D979">
        <v>18</v>
      </c>
      <c r="E979">
        <v>27</v>
      </c>
      <c r="F979" s="16" t="s">
        <v>55</v>
      </c>
      <c r="G979" s="10">
        <v>43033</v>
      </c>
      <c r="H979" s="11">
        <v>0.76915509259259263</v>
      </c>
      <c r="I979" s="10">
        <v>43033</v>
      </c>
      <c r="J979">
        <v>0</v>
      </c>
      <c r="K979">
        <v>17.540000915527301</v>
      </c>
      <c r="L979" s="11">
        <v>0.70624999999999993</v>
      </c>
      <c r="M979" s="12">
        <f>MOD(Tableau1[[#This Row],[Temps]]-Tableau1[[#This Row],[Heure coucher]],1)</f>
        <v>6.2905092592592693E-2</v>
      </c>
      <c r="N979" s="11">
        <v>0.27152777777777776</v>
      </c>
      <c r="O979" s="12">
        <f>1-Tableau1[[#This Row],[Temps]]+Tableau1[[#This Row],[Heure lever]]</f>
        <v>0.50237268518518507</v>
      </c>
      <c r="P97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0.48194444444444445</v>
      </c>
      <c r="Q979" s="11" t="b">
        <f>IFERROR(Tableau1[[#This Row],[temps avant lever]]&gt;=Tableau1[[#This Row],[temps critère lever en fonction de l''heure de coucher]],0)</f>
        <v>1</v>
      </c>
    </row>
    <row r="980" spans="1:17" x14ac:dyDescent="0.35">
      <c r="A980">
        <v>2017</v>
      </c>
      <c r="B980">
        <v>10</v>
      </c>
      <c r="C980">
        <v>25</v>
      </c>
      <c r="D980">
        <v>18</v>
      </c>
      <c r="E980">
        <v>45</v>
      </c>
      <c r="F980" s="16" t="s">
        <v>68</v>
      </c>
      <c r="G980" s="10">
        <v>43033</v>
      </c>
      <c r="H980" s="11">
        <v>0.78133101851851849</v>
      </c>
      <c r="I980" s="10">
        <v>43033</v>
      </c>
      <c r="J980">
        <v>0</v>
      </c>
      <c r="K980">
        <v>17.209999084472699</v>
      </c>
      <c r="L980" s="11">
        <v>0.70624999999999993</v>
      </c>
      <c r="M980" s="12">
        <f>MOD(Tableau1[[#This Row],[Temps]]-Tableau1[[#This Row],[Heure coucher]],1)</f>
        <v>7.5081018518518561E-2</v>
      </c>
      <c r="N980" s="11">
        <v>0.27152777777777776</v>
      </c>
      <c r="O980" s="12">
        <f>1-Tableau1[[#This Row],[Temps]]+Tableau1[[#This Row],[Heure lever]]</f>
        <v>0.49019675925925926</v>
      </c>
      <c r="P98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0.48194444444444445</v>
      </c>
      <c r="Q980" s="11" t="b">
        <f>IFERROR(Tableau1[[#This Row],[temps avant lever]]&gt;=Tableau1[[#This Row],[temps critère lever en fonction de l''heure de coucher]],0)</f>
        <v>1</v>
      </c>
    </row>
    <row r="981" spans="1:17" x14ac:dyDescent="0.35">
      <c r="A981">
        <v>2017</v>
      </c>
      <c r="B981">
        <v>10</v>
      </c>
      <c r="C981">
        <v>25</v>
      </c>
      <c r="D981">
        <v>20</v>
      </c>
      <c r="E981">
        <v>21</v>
      </c>
      <c r="F981" s="16" t="s">
        <v>40</v>
      </c>
      <c r="G981" s="10">
        <v>43033</v>
      </c>
      <c r="H981" s="11">
        <v>0.84857638888888898</v>
      </c>
      <c r="I981" s="10">
        <v>43033</v>
      </c>
      <c r="J981">
        <v>0</v>
      </c>
      <c r="K981">
        <v>16.200000762939499</v>
      </c>
      <c r="L981" s="11">
        <v>0.70624999999999993</v>
      </c>
      <c r="M981" s="12">
        <f>MOD(Tableau1[[#This Row],[Temps]]-Tableau1[[#This Row],[Heure coucher]],1)</f>
        <v>0.14232638888888904</v>
      </c>
      <c r="N981" s="11">
        <v>0.27152777777777776</v>
      </c>
      <c r="O981" s="12">
        <f>1-Tableau1[[#This Row],[Temps]]+Tableau1[[#This Row],[Heure lever]]</f>
        <v>0.42295138888888878</v>
      </c>
      <c r="P98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0.48194444444444445</v>
      </c>
      <c r="Q981" s="11" t="b">
        <f>IFERROR(Tableau1[[#This Row],[temps avant lever]]&gt;=Tableau1[[#This Row],[temps critère lever en fonction de l''heure de coucher]],0)</f>
        <v>0</v>
      </c>
    </row>
    <row r="982" spans="1:17" x14ac:dyDescent="0.35">
      <c r="A982">
        <v>2017</v>
      </c>
      <c r="B982">
        <v>10</v>
      </c>
      <c r="C982">
        <v>25</v>
      </c>
      <c r="D982">
        <v>20</v>
      </c>
      <c r="E982">
        <v>38</v>
      </c>
      <c r="F982" s="16" t="s">
        <v>34</v>
      </c>
      <c r="G982" s="10">
        <v>43033</v>
      </c>
      <c r="H982" s="11">
        <v>0.86037037037037034</v>
      </c>
      <c r="I982" s="10">
        <v>43033</v>
      </c>
      <c r="J982">
        <v>0</v>
      </c>
      <c r="K982">
        <v>15.7700004577637</v>
      </c>
      <c r="L982" s="11">
        <v>0.70624999999999993</v>
      </c>
      <c r="M982" s="12">
        <f>MOD(Tableau1[[#This Row],[Temps]]-Tableau1[[#This Row],[Heure coucher]],1)</f>
        <v>0.15412037037037041</v>
      </c>
      <c r="N982" s="11">
        <v>0.27152777777777776</v>
      </c>
      <c r="O982" s="12">
        <f>1-Tableau1[[#This Row],[Temps]]+Tableau1[[#This Row],[Heure lever]]</f>
        <v>0.41115740740740742</v>
      </c>
      <c r="P98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0.48194444444444445</v>
      </c>
      <c r="Q982" s="11" t="b">
        <f>IFERROR(Tableau1[[#This Row],[temps avant lever]]&gt;=Tableau1[[#This Row],[temps critère lever en fonction de l''heure de coucher]],0)</f>
        <v>0</v>
      </c>
    </row>
    <row r="983" spans="1:17" x14ac:dyDescent="0.35">
      <c r="A983">
        <v>2017</v>
      </c>
      <c r="B983">
        <v>10</v>
      </c>
      <c r="C983">
        <v>25</v>
      </c>
      <c r="D983">
        <v>22</v>
      </c>
      <c r="E983">
        <v>13</v>
      </c>
      <c r="F983" s="16" t="s">
        <v>25</v>
      </c>
      <c r="G983" s="10">
        <v>43033</v>
      </c>
      <c r="H983" s="11">
        <v>0.92604166666666676</v>
      </c>
      <c r="I983" s="10">
        <v>43033</v>
      </c>
      <c r="J983">
        <v>3.7999999523162802</v>
      </c>
      <c r="K983">
        <v>15</v>
      </c>
      <c r="L983" s="11">
        <v>0.70624999999999993</v>
      </c>
      <c r="M983" s="12">
        <f>MOD(Tableau1[[#This Row],[Temps]]-Tableau1[[#This Row],[Heure coucher]],1)</f>
        <v>0.21979166666666683</v>
      </c>
      <c r="N983" s="11">
        <v>0.27152777777777776</v>
      </c>
      <c r="O983" s="12">
        <f>1-Tableau1[[#This Row],[Temps]]+Tableau1[[#This Row],[Heure lever]]</f>
        <v>0.34548611111111099</v>
      </c>
      <c r="P98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0.48194444444444445</v>
      </c>
      <c r="Q983" s="11" t="b">
        <f>IFERROR(Tableau1[[#This Row],[temps avant lever]]&gt;=Tableau1[[#This Row],[temps critère lever en fonction de l''heure de coucher]],0)</f>
        <v>0</v>
      </c>
    </row>
    <row r="984" spans="1:17" x14ac:dyDescent="0.35">
      <c r="A984">
        <v>2017</v>
      </c>
      <c r="B984">
        <v>10</v>
      </c>
      <c r="C984">
        <v>25</v>
      </c>
      <c r="D984">
        <v>22</v>
      </c>
      <c r="E984">
        <v>34</v>
      </c>
      <c r="F984" s="16" t="s">
        <v>42</v>
      </c>
      <c r="G984" s="10">
        <v>43033</v>
      </c>
      <c r="H984" s="11">
        <v>0.94061342592592589</v>
      </c>
      <c r="I984" s="10">
        <v>43033</v>
      </c>
      <c r="J984">
        <v>3.9300000667571999</v>
      </c>
      <c r="K984">
        <v>14.6099996566772</v>
      </c>
      <c r="L984" s="11">
        <v>0.70624999999999993</v>
      </c>
      <c r="M984" s="12">
        <f>MOD(Tableau1[[#This Row],[Temps]]-Tableau1[[#This Row],[Heure coucher]],1)</f>
        <v>0.23436342592592596</v>
      </c>
      <c r="N984" s="11">
        <v>0.27152777777777776</v>
      </c>
      <c r="O984" s="12">
        <f>1-Tableau1[[#This Row],[Temps]]+Tableau1[[#This Row],[Heure lever]]</f>
        <v>0.33091435185185186</v>
      </c>
      <c r="P98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0.48194444444444445</v>
      </c>
      <c r="Q984" s="11" t="b">
        <f>IFERROR(Tableau1[[#This Row],[temps avant lever]]&gt;=Tableau1[[#This Row],[temps critère lever en fonction de l''heure de coucher]],0)</f>
        <v>0</v>
      </c>
    </row>
    <row r="985" spans="1:17" x14ac:dyDescent="0.35">
      <c r="A985">
        <v>2017</v>
      </c>
      <c r="B985">
        <v>10</v>
      </c>
      <c r="C985">
        <v>25</v>
      </c>
      <c r="D985">
        <v>23</v>
      </c>
      <c r="E985">
        <v>11</v>
      </c>
      <c r="F985" s="16" t="s">
        <v>31</v>
      </c>
      <c r="G985" s="10">
        <v>43033</v>
      </c>
      <c r="H985" s="11">
        <v>0.96611111111111114</v>
      </c>
      <c r="I985" s="10">
        <v>43033</v>
      </c>
      <c r="J985">
        <v>3.8199999332428001</v>
      </c>
      <c r="K985">
        <v>14.930000305175801</v>
      </c>
      <c r="L985" s="11">
        <v>0.70624999999999993</v>
      </c>
      <c r="M985" s="12">
        <f>MOD(Tableau1[[#This Row],[Temps]]-Tableau1[[#This Row],[Heure coucher]],1)</f>
        <v>0.25986111111111121</v>
      </c>
      <c r="N985" s="11">
        <v>0.27152777777777776</v>
      </c>
      <c r="O985" s="12">
        <f>1-Tableau1[[#This Row],[Temps]]+Tableau1[[#This Row],[Heure lever]]</f>
        <v>0.30541666666666661</v>
      </c>
      <c r="P98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0.48194444444444445</v>
      </c>
      <c r="Q985" s="11" t="b">
        <f>IFERROR(Tableau1[[#This Row],[temps avant lever]]&gt;=Tableau1[[#This Row],[temps critère lever en fonction de l''heure de coucher]],0)</f>
        <v>0</v>
      </c>
    </row>
    <row r="986" spans="1:17" x14ac:dyDescent="0.35">
      <c r="A986">
        <v>2017</v>
      </c>
      <c r="B986">
        <v>10</v>
      </c>
      <c r="C986">
        <v>25</v>
      </c>
      <c r="D986">
        <v>23</v>
      </c>
      <c r="E986">
        <v>52</v>
      </c>
      <c r="F986" s="16" t="s">
        <v>30</v>
      </c>
      <c r="G986" s="10">
        <v>43033</v>
      </c>
      <c r="H986" s="11">
        <v>0.99490740740740735</v>
      </c>
      <c r="I986" s="10">
        <v>43033</v>
      </c>
      <c r="J986">
        <v>4.5999999046325701</v>
      </c>
      <c r="K986">
        <v>14.939999580383301</v>
      </c>
      <c r="L986" s="11">
        <v>0.70624999999999993</v>
      </c>
      <c r="M986" s="12">
        <f>MOD(Tableau1[[#This Row],[Temps]]-Tableau1[[#This Row],[Heure coucher]],1)</f>
        <v>0.28865740740740742</v>
      </c>
      <c r="N986" s="11">
        <v>0.27152777777777776</v>
      </c>
      <c r="O986" s="12">
        <f>1-Tableau1[[#This Row],[Temps]]+Tableau1[[#This Row],[Heure lever]]</f>
        <v>0.27662037037037041</v>
      </c>
      <c r="P98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0.48194444444444445</v>
      </c>
      <c r="Q986" s="11" t="b">
        <f>IFERROR(Tableau1[[#This Row],[temps avant lever]]&gt;=Tableau1[[#This Row],[temps critère lever en fonction de l''heure de coucher]],0)</f>
        <v>0</v>
      </c>
    </row>
    <row r="987" spans="1:17" x14ac:dyDescent="0.35">
      <c r="A987">
        <v>2017</v>
      </c>
      <c r="B987">
        <v>10</v>
      </c>
      <c r="C987">
        <v>26</v>
      </c>
      <c r="D987">
        <v>0</v>
      </c>
      <c r="E987">
        <v>16</v>
      </c>
      <c r="F987" s="16" t="s">
        <v>37</v>
      </c>
      <c r="G987" s="10">
        <v>43034</v>
      </c>
      <c r="H987" s="11">
        <v>1.1122685185185185E-2</v>
      </c>
      <c r="I987" s="10">
        <v>43033</v>
      </c>
      <c r="J987">
        <v>3.8599998950958301</v>
      </c>
      <c r="K987">
        <v>14.920000076293899</v>
      </c>
      <c r="L987" s="11">
        <v>0.70624999999999993</v>
      </c>
      <c r="M987" s="12">
        <f>MOD(Tableau1[[#This Row],[Temps]]-Tableau1[[#This Row],[Heure coucher]],1)</f>
        <v>0.30487268518518529</v>
      </c>
      <c r="N987" s="11">
        <v>0.27152777777777776</v>
      </c>
      <c r="O987" s="12">
        <f>1-Tableau1[[#This Row],[Temps]]+Tableau1[[#This Row],[Heure lever]]</f>
        <v>1.2604050925925925</v>
      </c>
      <c r="P98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0.48194444444444445</v>
      </c>
      <c r="Q987" s="11" t="b">
        <f>IFERROR(Tableau1[[#This Row],[temps avant lever]]&gt;=Tableau1[[#This Row],[temps critère lever en fonction de l''heure de coucher]],0)</f>
        <v>1</v>
      </c>
    </row>
    <row r="988" spans="1:17" x14ac:dyDescent="0.35">
      <c r="A988">
        <v>2017</v>
      </c>
      <c r="B988">
        <v>10</v>
      </c>
      <c r="C988">
        <v>26</v>
      </c>
      <c r="D988">
        <v>0</v>
      </c>
      <c r="E988">
        <v>25</v>
      </c>
      <c r="F988" s="16" t="s">
        <v>22</v>
      </c>
      <c r="G988" s="10">
        <v>43034</v>
      </c>
      <c r="H988" s="11">
        <v>1.758101851851852E-2</v>
      </c>
      <c r="I988" s="10">
        <v>43033</v>
      </c>
      <c r="J988">
        <v>3.8599998950958301</v>
      </c>
      <c r="K988">
        <v>14.920000076293899</v>
      </c>
      <c r="L988" s="11">
        <v>0.70624999999999993</v>
      </c>
      <c r="M988" s="12">
        <f>MOD(Tableau1[[#This Row],[Temps]]-Tableau1[[#This Row],[Heure coucher]],1)</f>
        <v>0.31133101851851863</v>
      </c>
      <c r="N988" s="11">
        <v>0.27152777777777776</v>
      </c>
      <c r="O988" s="12">
        <f>1-Tableau1[[#This Row],[Temps]]+Tableau1[[#This Row],[Heure lever]]</f>
        <v>1.2539467592592592</v>
      </c>
      <c r="P98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0.48194444444444445</v>
      </c>
      <c r="Q988" s="11" t="b">
        <f>IFERROR(Tableau1[[#This Row],[temps avant lever]]&gt;=Tableau1[[#This Row],[temps critère lever en fonction de l''heure de coucher]],0)</f>
        <v>1</v>
      </c>
    </row>
    <row r="989" spans="1:17" x14ac:dyDescent="0.35">
      <c r="A989">
        <v>2017</v>
      </c>
      <c r="B989">
        <v>10</v>
      </c>
      <c r="C989">
        <v>26</v>
      </c>
      <c r="D989">
        <v>0</v>
      </c>
      <c r="E989">
        <v>37</v>
      </c>
      <c r="F989" s="16" t="s">
        <v>42</v>
      </c>
      <c r="G989" s="10">
        <v>43034</v>
      </c>
      <c r="H989" s="11">
        <v>2.6030092592592594E-2</v>
      </c>
      <c r="I989" s="10">
        <v>43033</v>
      </c>
      <c r="J989">
        <v>3.5</v>
      </c>
      <c r="K989">
        <v>14.5</v>
      </c>
      <c r="L989" s="11">
        <v>0.70624999999999993</v>
      </c>
      <c r="M989" s="12">
        <f>MOD(Tableau1[[#This Row],[Temps]]-Tableau1[[#This Row],[Heure coucher]],1)</f>
        <v>0.31978009259259266</v>
      </c>
      <c r="N989" s="11">
        <v>0.27152777777777776</v>
      </c>
      <c r="O989" s="12">
        <f>1-Tableau1[[#This Row],[Temps]]+Tableau1[[#This Row],[Heure lever]]</f>
        <v>1.2454976851851851</v>
      </c>
      <c r="P98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0.48194444444444445</v>
      </c>
      <c r="Q989" s="11" t="b">
        <f>IFERROR(Tableau1[[#This Row],[temps avant lever]]&gt;=Tableau1[[#This Row],[temps critère lever en fonction de l''heure de coucher]],0)</f>
        <v>1</v>
      </c>
    </row>
    <row r="990" spans="1:17" x14ac:dyDescent="0.35">
      <c r="A990">
        <v>2017</v>
      </c>
      <c r="B990">
        <v>10</v>
      </c>
      <c r="C990">
        <v>26</v>
      </c>
      <c r="D990">
        <v>0</v>
      </c>
      <c r="E990">
        <v>49</v>
      </c>
      <c r="F990" s="16" t="s">
        <v>70</v>
      </c>
      <c r="G990" s="10">
        <v>43034</v>
      </c>
      <c r="H990" s="11">
        <v>3.4479166666666665E-2</v>
      </c>
      <c r="I990" s="10">
        <v>43033</v>
      </c>
      <c r="J990">
        <v>3</v>
      </c>
      <c r="K990">
        <v>14.2799997329712</v>
      </c>
      <c r="L990" s="11">
        <v>0.70624999999999993</v>
      </c>
      <c r="M990" s="12">
        <f>MOD(Tableau1[[#This Row],[Temps]]-Tableau1[[#This Row],[Heure coucher]],1)</f>
        <v>0.32822916666666668</v>
      </c>
      <c r="N990" s="11">
        <v>0.27152777777777776</v>
      </c>
      <c r="O990" s="12">
        <f>1-Tableau1[[#This Row],[Temps]]+Tableau1[[#This Row],[Heure lever]]</f>
        <v>1.2370486111111112</v>
      </c>
      <c r="P99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0.48194444444444445</v>
      </c>
      <c r="Q990" s="11" t="b">
        <f>IFERROR(Tableau1[[#This Row],[temps avant lever]]&gt;=Tableau1[[#This Row],[temps critère lever en fonction de l''heure de coucher]],0)</f>
        <v>1</v>
      </c>
    </row>
    <row r="991" spans="1:17" x14ac:dyDescent="0.35">
      <c r="A991">
        <v>2017</v>
      </c>
      <c r="B991">
        <v>10</v>
      </c>
      <c r="C991">
        <v>26</v>
      </c>
      <c r="D991">
        <v>17</v>
      </c>
      <c r="E991">
        <v>27</v>
      </c>
      <c r="F991" s="16" t="s">
        <v>72</v>
      </c>
      <c r="G991" s="10">
        <v>43034</v>
      </c>
      <c r="H991" s="11">
        <v>0.72752314814814811</v>
      </c>
      <c r="I991" s="10">
        <v>43034</v>
      </c>
      <c r="J991">
        <v>0</v>
      </c>
      <c r="K991">
        <v>20.149999618530298</v>
      </c>
      <c r="L991" s="11">
        <v>0.70486111111111116</v>
      </c>
      <c r="M991" s="12">
        <f>MOD(Tableau1[[#This Row],[Temps]]-Tableau1[[#This Row],[Heure coucher]],1)</f>
        <v>2.2662037037036953E-2</v>
      </c>
      <c r="N991" s="11">
        <v>0.2722222222222222</v>
      </c>
      <c r="O991" s="12">
        <f>1-Tableau1[[#This Row],[Temps]]+Tableau1[[#This Row],[Heure lever]]</f>
        <v>0.54469907407407403</v>
      </c>
      <c r="P99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0.48402777777777767</v>
      </c>
      <c r="Q991" s="11" t="b">
        <f>IFERROR(Tableau1[[#This Row],[temps avant lever]]&gt;=Tableau1[[#This Row],[temps critère lever en fonction de l''heure de coucher]],0)</f>
        <v>1</v>
      </c>
    </row>
    <row r="992" spans="1:17" x14ac:dyDescent="0.35">
      <c r="A992">
        <v>2017</v>
      </c>
      <c r="B992">
        <v>10</v>
      </c>
      <c r="C992">
        <v>26</v>
      </c>
      <c r="D992">
        <v>18</v>
      </c>
      <c r="E992">
        <v>8</v>
      </c>
      <c r="F992" s="16" t="s">
        <v>55</v>
      </c>
      <c r="G992" s="10">
        <v>43034</v>
      </c>
      <c r="H992" s="11">
        <v>0.75596064814814812</v>
      </c>
      <c r="I992" s="10">
        <v>43034</v>
      </c>
      <c r="J992">
        <v>0</v>
      </c>
      <c r="K992">
        <v>19.049999237060501</v>
      </c>
      <c r="L992" s="11">
        <v>0.70486111111111116</v>
      </c>
      <c r="M992" s="12">
        <f>MOD(Tableau1[[#This Row],[Temps]]-Tableau1[[#This Row],[Heure coucher]],1)</f>
        <v>5.1099537037036957E-2</v>
      </c>
      <c r="N992" s="11">
        <v>0.2722222222222222</v>
      </c>
      <c r="O992" s="12">
        <f>1-Tableau1[[#This Row],[Temps]]+Tableau1[[#This Row],[Heure lever]]</f>
        <v>0.51626157407407414</v>
      </c>
      <c r="P99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0.48402777777777767</v>
      </c>
      <c r="Q992" s="11" t="b">
        <f>IFERROR(Tableau1[[#This Row],[temps avant lever]]&gt;=Tableau1[[#This Row],[temps critère lever en fonction de l''heure de coucher]],0)</f>
        <v>1</v>
      </c>
    </row>
    <row r="993" spans="1:17" x14ac:dyDescent="0.35">
      <c r="A993">
        <v>2017</v>
      </c>
      <c r="B993">
        <v>10</v>
      </c>
      <c r="C993">
        <v>26</v>
      </c>
      <c r="D993">
        <v>19</v>
      </c>
      <c r="E993">
        <v>1</v>
      </c>
      <c r="F993" s="16" t="s">
        <v>52</v>
      </c>
      <c r="G993" s="10">
        <v>43034</v>
      </c>
      <c r="H993" s="11">
        <v>0.79256944444444455</v>
      </c>
      <c r="I993" s="10">
        <v>43034</v>
      </c>
      <c r="J993">
        <v>0</v>
      </c>
      <c r="K993">
        <v>17.420000076293899</v>
      </c>
      <c r="L993" s="11">
        <v>0.70486111111111116</v>
      </c>
      <c r="M993" s="12">
        <f>MOD(Tableau1[[#This Row],[Temps]]-Tableau1[[#This Row],[Heure coucher]],1)</f>
        <v>8.7708333333333388E-2</v>
      </c>
      <c r="N993" s="11">
        <v>0.2722222222222222</v>
      </c>
      <c r="O993" s="12">
        <f>1-Tableau1[[#This Row],[Temps]]+Tableau1[[#This Row],[Heure lever]]</f>
        <v>0.47965277777777765</v>
      </c>
      <c r="P99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0.48402777777777767</v>
      </c>
      <c r="Q993" s="11" t="b">
        <f>IFERROR(Tableau1[[#This Row],[temps avant lever]]&gt;=Tableau1[[#This Row],[temps critère lever en fonction de l''heure de coucher]],0)</f>
        <v>0</v>
      </c>
    </row>
    <row r="994" spans="1:17" x14ac:dyDescent="0.35">
      <c r="A994">
        <v>2017</v>
      </c>
      <c r="B994">
        <v>10</v>
      </c>
      <c r="C994">
        <v>26</v>
      </c>
      <c r="D994">
        <v>19</v>
      </c>
      <c r="E994">
        <v>8</v>
      </c>
      <c r="F994" s="16" t="s">
        <v>59</v>
      </c>
      <c r="G994" s="10">
        <v>43034</v>
      </c>
      <c r="H994" s="11">
        <v>0.797337962962963</v>
      </c>
      <c r="I994" s="10">
        <v>43034</v>
      </c>
      <c r="J994">
        <v>0</v>
      </c>
      <c r="K994">
        <v>17.059999465942401</v>
      </c>
      <c r="L994" s="11">
        <v>0.70486111111111116</v>
      </c>
      <c r="M994" s="12">
        <f>MOD(Tableau1[[#This Row],[Temps]]-Tableau1[[#This Row],[Heure coucher]],1)</f>
        <v>9.2476851851851838E-2</v>
      </c>
      <c r="N994" s="11">
        <v>0.2722222222222222</v>
      </c>
      <c r="O994" s="12">
        <f>1-Tableau1[[#This Row],[Temps]]+Tableau1[[#This Row],[Heure lever]]</f>
        <v>0.4748842592592592</v>
      </c>
      <c r="P99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0.48402777777777767</v>
      </c>
      <c r="Q994" s="11" t="b">
        <f>IFERROR(Tableau1[[#This Row],[temps avant lever]]&gt;=Tableau1[[#This Row],[temps critère lever en fonction de l''heure de coucher]],0)</f>
        <v>0</v>
      </c>
    </row>
    <row r="995" spans="1:17" x14ac:dyDescent="0.35">
      <c r="A995">
        <v>2017</v>
      </c>
      <c r="B995">
        <v>10</v>
      </c>
      <c r="C995">
        <v>26</v>
      </c>
      <c r="D995">
        <v>23</v>
      </c>
      <c r="E995">
        <v>18</v>
      </c>
      <c r="F995" s="16" t="s">
        <v>60</v>
      </c>
      <c r="G995" s="10">
        <v>43034</v>
      </c>
      <c r="H995" s="11">
        <v>0.97086805555555555</v>
      </c>
      <c r="I995" s="10">
        <v>43034</v>
      </c>
      <c r="J995">
        <v>0</v>
      </c>
      <c r="K995">
        <v>13.170000076293899</v>
      </c>
      <c r="L995" s="11">
        <v>0.70486111111111116</v>
      </c>
      <c r="M995" s="12">
        <f>MOD(Tableau1[[#This Row],[Temps]]-Tableau1[[#This Row],[Heure coucher]],1)</f>
        <v>0.26600694444444439</v>
      </c>
      <c r="N995" s="11">
        <v>0.2722222222222222</v>
      </c>
      <c r="O995" s="12">
        <f>1-Tableau1[[#This Row],[Temps]]+Tableau1[[#This Row],[Heure lever]]</f>
        <v>0.30135416666666665</v>
      </c>
      <c r="P99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0.48402777777777767</v>
      </c>
      <c r="Q995" s="11" t="b">
        <f>IFERROR(Tableau1[[#This Row],[temps avant lever]]&gt;=Tableau1[[#This Row],[temps critère lever en fonction de l''heure de coucher]],0)</f>
        <v>0</v>
      </c>
    </row>
    <row r="996" spans="1:17" x14ac:dyDescent="0.35">
      <c r="A996">
        <v>2017</v>
      </c>
      <c r="B996">
        <v>10</v>
      </c>
      <c r="C996">
        <v>27</v>
      </c>
      <c r="D996">
        <v>19</v>
      </c>
      <c r="E996">
        <v>22</v>
      </c>
      <c r="F996" s="16" t="s">
        <v>59</v>
      </c>
      <c r="G996" s="10">
        <v>43035</v>
      </c>
      <c r="H996" s="11">
        <v>0.80706018518518519</v>
      </c>
      <c r="I996" s="10">
        <v>43035</v>
      </c>
      <c r="J996">
        <v>4.1700000762939498</v>
      </c>
      <c r="K996">
        <v>11.3900003433228</v>
      </c>
      <c r="L996" s="11">
        <v>0.70416666666666661</v>
      </c>
      <c r="M996" s="12">
        <f>MOD(Tableau1[[#This Row],[Temps]]-Tableau1[[#This Row],[Heure coucher]],1)</f>
        <v>0.10289351851851858</v>
      </c>
      <c r="N996" s="11">
        <v>0.27361111111111108</v>
      </c>
      <c r="O996" s="12">
        <f>1-Tableau1[[#This Row],[Temps]]+Tableau1[[#This Row],[Heure lever]]</f>
        <v>0.4665509259259259</v>
      </c>
      <c r="P99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0.4861111111111111</v>
      </c>
      <c r="Q996" s="11" t="b">
        <f>IFERROR(Tableau1[[#This Row],[temps avant lever]]&gt;=Tableau1[[#This Row],[temps critère lever en fonction de l''heure de coucher]],0)</f>
        <v>0</v>
      </c>
    </row>
    <row r="997" spans="1:17" x14ac:dyDescent="0.35">
      <c r="A997">
        <v>2017</v>
      </c>
      <c r="B997">
        <v>10</v>
      </c>
      <c r="C997">
        <v>27</v>
      </c>
      <c r="D997">
        <v>19</v>
      </c>
      <c r="E997">
        <v>22</v>
      </c>
      <c r="F997" s="16" t="s">
        <v>49</v>
      </c>
      <c r="G997" s="10">
        <v>43035</v>
      </c>
      <c r="H997" s="11">
        <v>0.80712962962962964</v>
      </c>
      <c r="I997" s="10">
        <v>43035</v>
      </c>
      <c r="J997">
        <v>4.1700000762939498</v>
      </c>
      <c r="K997">
        <v>11.3900003433228</v>
      </c>
      <c r="L997" s="11">
        <v>0.70416666666666661</v>
      </c>
      <c r="M997" s="12">
        <f>MOD(Tableau1[[#This Row],[Temps]]-Tableau1[[#This Row],[Heure coucher]],1)</f>
        <v>0.10296296296296303</v>
      </c>
      <c r="N997" s="11">
        <v>0.27361111111111108</v>
      </c>
      <c r="O997" s="12">
        <f>1-Tableau1[[#This Row],[Temps]]+Tableau1[[#This Row],[Heure lever]]</f>
        <v>0.46648148148148144</v>
      </c>
      <c r="P99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0.4861111111111111</v>
      </c>
      <c r="Q997" s="11" t="b">
        <f>IFERROR(Tableau1[[#This Row],[temps avant lever]]&gt;=Tableau1[[#This Row],[temps critère lever en fonction de l''heure de coucher]],0)</f>
        <v>0</v>
      </c>
    </row>
    <row r="998" spans="1:17" x14ac:dyDescent="0.35">
      <c r="A998">
        <v>2017</v>
      </c>
      <c r="B998">
        <v>10</v>
      </c>
      <c r="C998">
        <v>27</v>
      </c>
      <c r="D998">
        <v>19</v>
      </c>
      <c r="E998">
        <v>55</v>
      </c>
      <c r="F998" s="16" t="s">
        <v>55</v>
      </c>
      <c r="G998" s="10">
        <v>43035</v>
      </c>
      <c r="H998" s="11">
        <v>0.83026620370370363</v>
      </c>
      <c r="I998" s="10">
        <v>43035</v>
      </c>
      <c r="J998">
        <v>4.7600002288818404</v>
      </c>
      <c r="K998">
        <v>11.0100002288818</v>
      </c>
      <c r="L998" s="11">
        <v>0.70416666666666661</v>
      </c>
      <c r="M998" s="12">
        <f>MOD(Tableau1[[#This Row],[Temps]]-Tableau1[[#This Row],[Heure coucher]],1)</f>
        <v>0.12609953703703702</v>
      </c>
      <c r="N998" s="11">
        <v>0.27361111111111108</v>
      </c>
      <c r="O998" s="12">
        <f>1-Tableau1[[#This Row],[Temps]]+Tableau1[[#This Row],[Heure lever]]</f>
        <v>0.44334490740740745</v>
      </c>
      <c r="P99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0.4861111111111111</v>
      </c>
      <c r="Q998" s="11" t="b">
        <f>IFERROR(Tableau1[[#This Row],[temps avant lever]]&gt;=Tableau1[[#This Row],[temps critère lever en fonction de l''heure de coucher]],0)</f>
        <v>0</v>
      </c>
    </row>
    <row r="999" spans="1:17" x14ac:dyDescent="0.35">
      <c r="A999">
        <v>2017</v>
      </c>
      <c r="B999">
        <v>10</v>
      </c>
      <c r="C999">
        <v>27</v>
      </c>
      <c r="D999">
        <v>19</v>
      </c>
      <c r="E999">
        <v>55</v>
      </c>
      <c r="F999" s="16" t="s">
        <v>33</v>
      </c>
      <c r="G999" s="10">
        <v>43035</v>
      </c>
      <c r="H999" s="11">
        <v>0.83042824074074073</v>
      </c>
      <c r="I999" s="10">
        <v>43035</v>
      </c>
      <c r="J999">
        <v>4.7600002288818404</v>
      </c>
      <c r="K999">
        <v>11.0100002288818</v>
      </c>
      <c r="L999" s="11">
        <v>0.70416666666666661</v>
      </c>
      <c r="M999" s="12">
        <f>MOD(Tableau1[[#This Row],[Temps]]-Tableau1[[#This Row],[Heure coucher]],1)</f>
        <v>0.12626157407407412</v>
      </c>
      <c r="N999" s="11">
        <v>0.27361111111111108</v>
      </c>
      <c r="O999" s="12">
        <f>1-Tableau1[[#This Row],[Temps]]+Tableau1[[#This Row],[Heure lever]]</f>
        <v>0.44318287037037035</v>
      </c>
      <c r="P99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0.4861111111111111</v>
      </c>
      <c r="Q999" s="11" t="b">
        <f>IFERROR(Tableau1[[#This Row],[temps avant lever]]&gt;=Tableau1[[#This Row],[temps critère lever en fonction de l''heure de coucher]],0)</f>
        <v>0</v>
      </c>
    </row>
    <row r="1000" spans="1:17" x14ac:dyDescent="0.35">
      <c r="A1000">
        <v>2017</v>
      </c>
      <c r="B1000">
        <v>10</v>
      </c>
      <c r="C1000">
        <v>27</v>
      </c>
      <c r="D1000">
        <v>20</v>
      </c>
      <c r="E1000">
        <v>25</v>
      </c>
      <c r="F1000" s="16" t="s">
        <v>24</v>
      </c>
      <c r="G1000" s="10">
        <v>43035</v>
      </c>
      <c r="H1000" s="11">
        <v>0.85122685185185187</v>
      </c>
      <c r="I1000" s="10">
        <v>43035</v>
      </c>
      <c r="J1000">
        <v>5.6799998283386204</v>
      </c>
      <c r="K1000">
        <v>10.680000305175801</v>
      </c>
      <c r="L1000" s="11">
        <v>0.70416666666666661</v>
      </c>
      <c r="M1000" s="12">
        <f>MOD(Tableau1[[#This Row],[Temps]]-Tableau1[[#This Row],[Heure coucher]],1)</f>
        <v>0.14706018518518527</v>
      </c>
      <c r="N1000" s="11">
        <v>0.27361111111111108</v>
      </c>
      <c r="O1000" s="12">
        <f>1-Tableau1[[#This Row],[Temps]]+Tableau1[[#This Row],[Heure lever]]</f>
        <v>0.42238425925925921</v>
      </c>
      <c r="P100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0.4861111111111111</v>
      </c>
      <c r="Q1000" s="11" t="b">
        <f>IFERROR(Tableau1[[#This Row],[temps avant lever]]&gt;=Tableau1[[#This Row],[temps critère lever en fonction de l''heure de coucher]],0)</f>
        <v>0</v>
      </c>
    </row>
    <row r="1001" spans="1:17" x14ac:dyDescent="0.35">
      <c r="A1001">
        <v>2017</v>
      </c>
      <c r="B1001">
        <v>10</v>
      </c>
      <c r="C1001">
        <v>27</v>
      </c>
      <c r="D1001">
        <v>21</v>
      </c>
      <c r="E1001">
        <v>8</v>
      </c>
      <c r="F1001" s="16" t="s">
        <v>50</v>
      </c>
      <c r="G1001" s="10">
        <v>43035</v>
      </c>
      <c r="H1001" s="11">
        <v>0.88111111111111118</v>
      </c>
      <c r="I1001" s="10">
        <v>43035</v>
      </c>
      <c r="J1001">
        <v>6.0500001907348597</v>
      </c>
      <c r="K1001">
        <v>10.1099996566772</v>
      </c>
      <c r="L1001" s="11">
        <v>0.70416666666666661</v>
      </c>
      <c r="M1001" s="12">
        <f>MOD(Tableau1[[#This Row],[Temps]]-Tableau1[[#This Row],[Heure coucher]],1)</f>
        <v>0.17694444444444457</v>
      </c>
      <c r="N1001" s="11">
        <v>0.27361111111111108</v>
      </c>
      <c r="O1001" s="12">
        <f>1-Tableau1[[#This Row],[Temps]]+Tableau1[[#This Row],[Heure lever]]</f>
        <v>0.3924999999999999</v>
      </c>
      <c r="P100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0.4861111111111111</v>
      </c>
      <c r="Q1001" s="11" t="b">
        <f>IFERROR(Tableau1[[#This Row],[temps avant lever]]&gt;=Tableau1[[#This Row],[temps critère lever en fonction de l''heure de coucher]],0)</f>
        <v>0</v>
      </c>
    </row>
    <row r="1002" spans="1:17" x14ac:dyDescent="0.35">
      <c r="A1002">
        <v>2017</v>
      </c>
      <c r="B1002">
        <v>10</v>
      </c>
      <c r="C1002">
        <v>27</v>
      </c>
      <c r="D1002">
        <v>21</v>
      </c>
      <c r="E1002">
        <v>21</v>
      </c>
      <c r="F1002" s="16" t="s">
        <v>26</v>
      </c>
      <c r="G1002" s="10">
        <v>43035</v>
      </c>
      <c r="H1002" s="11">
        <v>0.88996527777777779</v>
      </c>
      <c r="I1002" s="10">
        <v>43035</v>
      </c>
      <c r="J1002">
        <v>5.5599999427795401</v>
      </c>
      <c r="K1002">
        <v>10.0299997329712</v>
      </c>
      <c r="L1002" s="11">
        <v>0.70416666666666661</v>
      </c>
      <c r="M1002" s="12">
        <f>MOD(Tableau1[[#This Row],[Temps]]-Tableau1[[#This Row],[Heure coucher]],1)</f>
        <v>0.18579861111111118</v>
      </c>
      <c r="N1002" s="11">
        <v>0.27361111111111108</v>
      </c>
      <c r="O1002" s="12">
        <f>1-Tableau1[[#This Row],[Temps]]+Tableau1[[#This Row],[Heure lever]]</f>
        <v>0.3836458333333333</v>
      </c>
      <c r="P100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0.4861111111111111</v>
      </c>
      <c r="Q1002" s="11" t="b">
        <f>IFERROR(Tableau1[[#This Row],[temps avant lever]]&gt;=Tableau1[[#This Row],[temps critère lever en fonction de l''heure de coucher]],0)</f>
        <v>0</v>
      </c>
    </row>
    <row r="1003" spans="1:17" x14ac:dyDescent="0.35">
      <c r="A1003">
        <v>2017</v>
      </c>
      <c r="B1003">
        <v>10</v>
      </c>
      <c r="C1003">
        <v>27</v>
      </c>
      <c r="D1003">
        <v>21</v>
      </c>
      <c r="E1003">
        <v>21</v>
      </c>
      <c r="F1003" s="16" t="s">
        <v>38</v>
      </c>
      <c r="G1003" s="10">
        <v>43035</v>
      </c>
      <c r="H1003" s="11">
        <v>0.89005787037037043</v>
      </c>
      <c r="I1003" s="10">
        <v>43035</v>
      </c>
      <c r="J1003">
        <v>5.5599999427795401</v>
      </c>
      <c r="K1003">
        <v>10.0299997329712</v>
      </c>
      <c r="L1003" s="11">
        <v>0.70416666666666661</v>
      </c>
      <c r="M1003" s="12">
        <f>MOD(Tableau1[[#This Row],[Temps]]-Tableau1[[#This Row],[Heure coucher]],1)</f>
        <v>0.18589120370370382</v>
      </c>
      <c r="N1003" s="11">
        <v>0.27361111111111108</v>
      </c>
      <c r="O1003" s="12">
        <f>1-Tableau1[[#This Row],[Temps]]+Tableau1[[#This Row],[Heure lever]]</f>
        <v>0.38355324074074065</v>
      </c>
      <c r="P100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0.4861111111111111</v>
      </c>
      <c r="Q1003" s="11" t="b">
        <f>IFERROR(Tableau1[[#This Row],[temps avant lever]]&gt;=Tableau1[[#This Row],[temps critère lever en fonction de l''heure de coucher]],0)</f>
        <v>0</v>
      </c>
    </row>
    <row r="1004" spans="1:17" x14ac:dyDescent="0.35">
      <c r="A1004">
        <v>2017</v>
      </c>
      <c r="B1004">
        <v>10</v>
      </c>
      <c r="C1004">
        <v>27</v>
      </c>
      <c r="D1004">
        <v>22</v>
      </c>
      <c r="E1004">
        <v>51</v>
      </c>
      <c r="F1004" s="16" t="s">
        <v>32</v>
      </c>
      <c r="G1004" s="10">
        <v>43035</v>
      </c>
      <c r="H1004" s="11">
        <v>0.95221064814814815</v>
      </c>
      <c r="I1004" s="10">
        <v>43035</v>
      </c>
      <c r="J1004">
        <v>5.7800002098083496</v>
      </c>
      <c r="K1004">
        <v>10.699999809265099</v>
      </c>
      <c r="L1004" s="11">
        <v>0.70416666666666661</v>
      </c>
      <c r="M1004" s="12">
        <f>MOD(Tableau1[[#This Row],[Temps]]-Tableau1[[#This Row],[Heure coucher]],1)</f>
        <v>0.24804398148148155</v>
      </c>
      <c r="N1004" s="11">
        <v>0.27361111111111108</v>
      </c>
      <c r="O1004" s="12">
        <f>1-Tableau1[[#This Row],[Temps]]+Tableau1[[#This Row],[Heure lever]]</f>
        <v>0.32140046296296293</v>
      </c>
      <c r="P100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0.4861111111111111</v>
      </c>
      <c r="Q1004" s="11" t="b">
        <f>IFERROR(Tableau1[[#This Row],[temps avant lever]]&gt;=Tableau1[[#This Row],[temps critère lever en fonction de l''heure de coucher]],0)</f>
        <v>0</v>
      </c>
    </row>
    <row r="1005" spans="1:17" x14ac:dyDescent="0.35">
      <c r="A1005">
        <v>2017</v>
      </c>
      <c r="B1005">
        <v>10</v>
      </c>
      <c r="C1005">
        <v>27</v>
      </c>
      <c r="D1005">
        <v>22</v>
      </c>
      <c r="E1005">
        <v>52</v>
      </c>
      <c r="F1005" s="16" t="s">
        <v>53</v>
      </c>
      <c r="G1005" s="10">
        <v>43035</v>
      </c>
      <c r="H1005" s="11">
        <v>0.9528240740740741</v>
      </c>
      <c r="I1005" s="10">
        <v>43035</v>
      </c>
      <c r="J1005">
        <v>5.7800002098083496</v>
      </c>
      <c r="K1005">
        <v>10.699999809265099</v>
      </c>
      <c r="L1005" s="11">
        <v>0.70416666666666661</v>
      </c>
      <c r="M1005" s="12">
        <f>MOD(Tableau1[[#This Row],[Temps]]-Tableau1[[#This Row],[Heure coucher]],1)</f>
        <v>0.24865740740740749</v>
      </c>
      <c r="N1005" s="11">
        <v>0.27361111111111108</v>
      </c>
      <c r="O1005" s="12">
        <f>1-Tableau1[[#This Row],[Temps]]+Tableau1[[#This Row],[Heure lever]]</f>
        <v>0.32078703703703698</v>
      </c>
      <c r="P100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0.4861111111111111</v>
      </c>
      <c r="Q1005" s="11" t="b">
        <f>IFERROR(Tableau1[[#This Row],[temps avant lever]]&gt;=Tableau1[[#This Row],[temps critère lever en fonction de l''heure de coucher]],0)</f>
        <v>0</v>
      </c>
    </row>
    <row r="1006" spans="1:17" x14ac:dyDescent="0.35">
      <c r="A1006">
        <v>2017</v>
      </c>
      <c r="B1006">
        <v>10</v>
      </c>
      <c r="C1006">
        <v>28</v>
      </c>
      <c r="D1006">
        <v>3</v>
      </c>
      <c r="E1006">
        <v>22</v>
      </c>
      <c r="F1006" s="16" t="s">
        <v>71</v>
      </c>
      <c r="G1006" s="10">
        <v>43036</v>
      </c>
      <c r="H1006" s="11">
        <v>0.14027777777777778</v>
      </c>
      <c r="I1006" s="10">
        <v>43035</v>
      </c>
      <c r="J1006">
        <v>1.8999999761581401</v>
      </c>
      <c r="K1006">
        <v>8.3400001525878906</v>
      </c>
      <c r="L1006" s="11">
        <v>0.70416666666666661</v>
      </c>
      <c r="M1006" s="12">
        <f>MOD(Tableau1[[#This Row],[Temps]]-Tableau1[[#This Row],[Heure coucher]],1)</f>
        <v>0.43611111111111112</v>
      </c>
      <c r="N1006" s="11">
        <v>0.27361111111111108</v>
      </c>
      <c r="O1006" s="12">
        <f>1-Tableau1[[#This Row],[Temps]]+Tableau1[[#This Row],[Heure lever]]</f>
        <v>1.1333333333333333</v>
      </c>
      <c r="P100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0.4861111111111111</v>
      </c>
      <c r="Q1006" s="11" t="b">
        <f>IFERROR(Tableau1[[#This Row],[temps avant lever]]&gt;=Tableau1[[#This Row],[temps critère lever en fonction de l''heure de coucher]],0)</f>
        <v>1</v>
      </c>
    </row>
    <row r="1007" spans="1:17" x14ac:dyDescent="0.35">
      <c r="A1007">
        <v>2017</v>
      </c>
      <c r="B1007">
        <v>10</v>
      </c>
      <c r="C1007">
        <v>31</v>
      </c>
      <c r="D1007">
        <v>18</v>
      </c>
      <c r="E1007">
        <v>42</v>
      </c>
      <c r="F1007" s="16" t="s">
        <v>73</v>
      </c>
      <c r="G1007" s="10">
        <v>43039</v>
      </c>
      <c r="H1007" s="11">
        <v>0.77953703703703703</v>
      </c>
      <c r="I1007" s="10">
        <v>43039</v>
      </c>
      <c r="J1007">
        <v>6.0300002098083496</v>
      </c>
      <c r="K1007">
        <v>8.4700002670288104</v>
      </c>
      <c r="L1007" s="11">
        <v>0.70000000000000007</v>
      </c>
      <c r="M1007" s="12">
        <f>MOD(Tableau1[[#This Row],[Temps]]-Tableau1[[#This Row],[Heure coucher]],1)</f>
        <v>7.9537037037036962E-2</v>
      </c>
      <c r="N1007" s="11">
        <v>0.27708333333333335</v>
      </c>
      <c r="O1007" s="12">
        <f>1-Tableau1[[#This Row],[Temps]]+Tableau1[[#This Row],[Heure lever]]</f>
        <v>0.49754629629629632</v>
      </c>
      <c r="P100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0.49374999999999997</v>
      </c>
      <c r="Q1007" s="11" t="b">
        <f>IFERROR(Tableau1[[#This Row],[temps avant lever]]&gt;=Tableau1[[#This Row],[temps critère lever en fonction de l''heure de coucher]],0)</f>
        <v>1</v>
      </c>
    </row>
    <row r="1008" spans="1:17" x14ac:dyDescent="0.35">
      <c r="A1008">
        <v>2017</v>
      </c>
      <c r="B1008">
        <v>10</v>
      </c>
      <c r="C1008">
        <v>31</v>
      </c>
      <c r="D1008">
        <v>22</v>
      </c>
      <c r="E1008">
        <v>3</v>
      </c>
      <c r="F1008" s="16" t="s">
        <v>42</v>
      </c>
      <c r="G1008" s="10">
        <v>43039</v>
      </c>
      <c r="H1008" s="11">
        <v>0.91908564814814808</v>
      </c>
      <c r="I1008" s="10">
        <v>43039</v>
      </c>
      <c r="J1008">
        <v>5.5799999237060502</v>
      </c>
      <c r="K1008">
        <v>5.6799998283386204</v>
      </c>
      <c r="L1008" s="11">
        <v>0.70000000000000007</v>
      </c>
      <c r="M1008" s="12">
        <f>MOD(Tableau1[[#This Row],[Temps]]-Tableau1[[#This Row],[Heure coucher]],1)</f>
        <v>0.21908564814814802</v>
      </c>
      <c r="N1008" s="11">
        <v>0.27708333333333335</v>
      </c>
      <c r="O1008" s="12">
        <f>1-Tableau1[[#This Row],[Temps]]+Tableau1[[#This Row],[Heure lever]]</f>
        <v>0.35799768518518527</v>
      </c>
      <c r="P100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0.49374999999999997</v>
      </c>
      <c r="Q1008" s="11" t="b">
        <f>IFERROR(Tableau1[[#This Row],[temps avant lever]]&gt;=Tableau1[[#This Row],[temps critère lever en fonction de l''heure de coucher]],0)</f>
        <v>0</v>
      </c>
    </row>
    <row r="1009" spans="1:17" x14ac:dyDescent="0.35">
      <c r="A1009">
        <v>2017</v>
      </c>
      <c r="B1009">
        <v>11</v>
      </c>
      <c r="C1009">
        <v>1</v>
      </c>
      <c r="D1009">
        <v>17</v>
      </c>
      <c r="E1009">
        <v>28</v>
      </c>
      <c r="F1009" s="16" t="s">
        <v>34</v>
      </c>
      <c r="G1009" s="10">
        <v>43040</v>
      </c>
      <c r="H1009" s="11">
        <v>0.72842592592592592</v>
      </c>
      <c r="I1009" s="10">
        <v>43040</v>
      </c>
      <c r="J1009">
        <v>6.5500001907348597</v>
      </c>
      <c r="K1009">
        <v>13.789999961853001</v>
      </c>
      <c r="L1009" s="11">
        <v>0.69861111111111107</v>
      </c>
      <c r="M1009" s="12">
        <f>MOD(Tableau1[[#This Row],[Temps]]-Tableau1[[#This Row],[Heure coucher]],1)</f>
        <v>2.981481481481485E-2</v>
      </c>
      <c r="N1009" s="11">
        <v>0.27847222222222223</v>
      </c>
      <c r="O1009" s="12">
        <f>1-Tableau1[[#This Row],[Temps]]+Tableau1[[#This Row],[Heure lever]]</f>
        <v>0.55004629629629631</v>
      </c>
      <c r="P100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0.57986111111111116</v>
      </c>
      <c r="Q1009" s="11" t="b">
        <f>IFERROR(Tableau1[[#This Row],[temps avant lever]]&gt;=Tableau1[[#This Row],[temps critère lever en fonction de l''heure de coucher]],0)</f>
        <v>0</v>
      </c>
    </row>
    <row r="1010" spans="1:17" x14ac:dyDescent="0.35">
      <c r="A1010">
        <v>2017</v>
      </c>
      <c r="B1010">
        <v>11</v>
      </c>
      <c r="C1010">
        <v>2</v>
      </c>
      <c r="D1010">
        <v>17</v>
      </c>
      <c r="E1010">
        <v>15</v>
      </c>
      <c r="F1010" s="16" t="s">
        <v>77</v>
      </c>
      <c r="G1010" s="10">
        <v>43041</v>
      </c>
      <c r="H1010" s="11">
        <v>0.71925925925925915</v>
      </c>
      <c r="I1010" s="10">
        <v>43041</v>
      </c>
      <c r="J1010">
        <v>4</v>
      </c>
      <c r="K1010">
        <v>15.439999580383301</v>
      </c>
      <c r="L1010" s="11">
        <v>0.69791666666666663</v>
      </c>
      <c r="M1010" s="12">
        <f>MOD(Tableau1[[#This Row],[Temps]]-Tableau1[[#This Row],[Heure coucher]],1)</f>
        <v>2.1342592592592524E-2</v>
      </c>
      <c r="N1010" s="11">
        <v>0.27916666666666667</v>
      </c>
      <c r="O1010" s="12">
        <f>1-Tableau1[[#This Row],[Temps]]+Tableau1[[#This Row],[Heure lever]]</f>
        <v>0.55990740740740752</v>
      </c>
      <c r="P101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0.58125000000000004</v>
      </c>
      <c r="Q1010" s="11" t="b">
        <f>IFERROR(Tableau1[[#This Row],[temps avant lever]]&gt;=Tableau1[[#This Row],[temps critère lever en fonction de l''heure de coucher]],0)</f>
        <v>0</v>
      </c>
    </row>
    <row r="1011" spans="1:17" x14ac:dyDescent="0.35">
      <c r="A1011">
        <v>2017</v>
      </c>
      <c r="B1011">
        <v>11</v>
      </c>
      <c r="C1011">
        <v>2</v>
      </c>
      <c r="D1011">
        <v>17</v>
      </c>
      <c r="E1011">
        <v>52</v>
      </c>
      <c r="F1011" s="16" t="s">
        <v>59</v>
      </c>
      <c r="G1011" s="10">
        <v>43041</v>
      </c>
      <c r="H1011" s="11">
        <v>0.74456018518518519</v>
      </c>
      <c r="I1011" s="10">
        <v>43041</v>
      </c>
      <c r="J1011">
        <v>3</v>
      </c>
      <c r="K1011">
        <v>15.1199998855591</v>
      </c>
      <c r="L1011" s="11">
        <v>0.69791666666666663</v>
      </c>
      <c r="M1011" s="12">
        <f>MOD(Tableau1[[#This Row],[Temps]]-Tableau1[[#This Row],[Heure coucher]],1)</f>
        <v>4.6643518518518556E-2</v>
      </c>
      <c r="N1011" s="11">
        <v>0.27916666666666667</v>
      </c>
      <c r="O1011" s="12">
        <f>1-Tableau1[[#This Row],[Temps]]+Tableau1[[#This Row],[Heure lever]]</f>
        <v>0.53460648148148149</v>
      </c>
      <c r="P101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0.58125000000000004</v>
      </c>
      <c r="Q1011" s="11" t="b">
        <f>IFERROR(Tableau1[[#This Row],[temps avant lever]]&gt;=Tableau1[[#This Row],[temps critère lever en fonction de l''heure de coucher]],0)</f>
        <v>0</v>
      </c>
    </row>
    <row r="1012" spans="1:17" x14ac:dyDescent="0.35">
      <c r="A1012">
        <v>2017</v>
      </c>
      <c r="B1012">
        <v>11</v>
      </c>
      <c r="C1012">
        <v>2</v>
      </c>
      <c r="D1012">
        <v>20</v>
      </c>
      <c r="E1012">
        <v>28</v>
      </c>
      <c r="F1012" s="16" t="s">
        <v>59</v>
      </c>
      <c r="G1012" s="10">
        <v>43041</v>
      </c>
      <c r="H1012" s="11">
        <v>0.85289351851851858</v>
      </c>
      <c r="I1012" s="10">
        <v>43041</v>
      </c>
      <c r="J1012">
        <v>4.25</v>
      </c>
      <c r="K1012">
        <v>12.0299997329712</v>
      </c>
      <c r="L1012" s="11">
        <v>0.69791666666666663</v>
      </c>
      <c r="M1012" s="12">
        <f>MOD(Tableau1[[#This Row],[Temps]]-Tableau1[[#This Row],[Heure coucher]],1)</f>
        <v>0.15497685185185195</v>
      </c>
      <c r="N1012" s="11">
        <v>0.27916666666666667</v>
      </c>
      <c r="O1012" s="12">
        <f>1-Tableau1[[#This Row],[Temps]]+Tableau1[[#This Row],[Heure lever]]</f>
        <v>0.4262731481481481</v>
      </c>
      <c r="P101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0.58125000000000004</v>
      </c>
      <c r="Q1012" s="11" t="b">
        <f>IFERROR(Tableau1[[#This Row],[temps avant lever]]&gt;=Tableau1[[#This Row],[temps critère lever en fonction de l''heure de coucher]],0)</f>
        <v>0</v>
      </c>
    </row>
    <row r="1013" spans="1:17" x14ac:dyDescent="0.35">
      <c r="A1013">
        <v>2017</v>
      </c>
      <c r="B1013">
        <v>11</v>
      </c>
      <c r="C1013">
        <v>3</v>
      </c>
      <c r="D1013">
        <v>2</v>
      </c>
      <c r="E1013">
        <v>4</v>
      </c>
      <c r="F1013" s="16" t="s">
        <v>72</v>
      </c>
      <c r="G1013" s="10">
        <v>43042</v>
      </c>
      <c r="H1013" s="11">
        <v>8.6550925925925934E-2</v>
      </c>
      <c r="I1013" s="10">
        <v>43041</v>
      </c>
      <c r="J1013">
        <v>6.8800001144409197</v>
      </c>
      <c r="K1013">
        <v>10.5900001525879</v>
      </c>
      <c r="L1013" s="11">
        <v>0.69791666666666663</v>
      </c>
      <c r="M1013" s="12">
        <f>MOD(Tableau1[[#This Row],[Temps]]-Tableau1[[#This Row],[Heure coucher]],1)</f>
        <v>0.38863425925925932</v>
      </c>
      <c r="N1013" s="11">
        <v>0.27916666666666667</v>
      </c>
      <c r="O1013" s="12">
        <f>1-Tableau1[[#This Row],[Temps]]+Tableau1[[#This Row],[Heure lever]]</f>
        <v>1.1926157407407407</v>
      </c>
      <c r="P101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0.58125000000000004</v>
      </c>
      <c r="Q1013" s="11" t="b">
        <f>IFERROR(Tableau1[[#This Row],[temps avant lever]]&gt;=Tableau1[[#This Row],[temps critère lever en fonction de l''heure de coucher]],0)</f>
        <v>1</v>
      </c>
    </row>
    <row r="1014" spans="1:17" x14ac:dyDescent="0.35">
      <c r="A1014">
        <v>2017</v>
      </c>
      <c r="B1014">
        <v>11</v>
      </c>
      <c r="C1014">
        <v>3</v>
      </c>
      <c r="D1014">
        <v>2</v>
      </c>
      <c r="E1014">
        <v>40</v>
      </c>
      <c r="F1014" s="16" t="s">
        <v>65</v>
      </c>
      <c r="G1014" s="10">
        <v>43042</v>
      </c>
      <c r="H1014" s="11">
        <v>0.11153935185185186</v>
      </c>
      <c r="I1014" s="10">
        <v>43041</v>
      </c>
      <c r="J1014">
        <v>4.1900000572204599</v>
      </c>
      <c r="K1014">
        <v>9.2700004577636701</v>
      </c>
      <c r="L1014" s="11">
        <v>0.69791666666666663</v>
      </c>
      <c r="M1014" s="12">
        <f>MOD(Tableau1[[#This Row],[Temps]]-Tableau1[[#This Row],[Heure coucher]],1)</f>
        <v>0.41362268518518519</v>
      </c>
      <c r="N1014" s="11">
        <v>0.27916666666666667</v>
      </c>
      <c r="O1014" s="12">
        <f>1-Tableau1[[#This Row],[Temps]]+Tableau1[[#This Row],[Heure lever]]</f>
        <v>1.1676273148148149</v>
      </c>
      <c r="P101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0.58125000000000004</v>
      </c>
      <c r="Q1014" s="11" t="b">
        <f>IFERROR(Tableau1[[#This Row],[temps avant lever]]&gt;=Tableau1[[#This Row],[temps critère lever en fonction de l''heure de coucher]],0)</f>
        <v>1</v>
      </c>
    </row>
    <row r="1015" spans="1:17" x14ac:dyDescent="0.35">
      <c r="A1015">
        <v>2017</v>
      </c>
      <c r="B1015">
        <v>11</v>
      </c>
      <c r="C1015">
        <v>3</v>
      </c>
      <c r="D1015">
        <v>18</v>
      </c>
      <c r="E1015">
        <v>54</v>
      </c>
      <c r="F1015" s="16" t="s">
        <v>74</v>
      </c>
      <c r="G1015" s="10">
        <v>43042</v>
      </c>
      <c r="H1015" s="11">
        <v>0.78780092592592599</v>
      </c>
      <c r="I1015" s="10">
        <v>43042</v>
      </c>
      <c r="J1015">
        <v>6.6500000953674299</v>
      </c>
      <c r="K1015">
        <v>14.550000190734901</v>
      </c>
      <c r="L1015" s="11">
        <v>0.69652777777777775</v>
      </c>
      <c r="M1015" s="12">
        <f>MOD(Tableau1[[#This Row],[Temps]]-Tableau1[[#This Row],[Heure coucher]],1)</f>
        <v>9.1273148148148242E-2</v>
      </c>
      <c r="N1015" s="11">
        <v>0.28055555555555556</v>
      </c>
      <c r="O1015" s="12">
        <f>1-Tableau1[[#This Row],[Temps]]+Tableau1[[#This Row],[Heure lever]]</f>
        <v>0.49275462962962957</v>
      </c>
      <c r="P101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0.58402777777777781</v>
      </c>
      <c r="Q1015" s="11" t="b">
        <f>IFERROR(Tableau1[[#This Row],[temps avant lever]]&gt;=Tableau1[[#This Row],[temps critère lever en fonction de l''heure de coucher]],0)</f>
        <v>0</v>
      </c>
    </row>
    <row r="1016" spans="1:17" x14ac:dyDescent="0.35">
      <c r="A1016">
        <v>2017</v>
      </c>
      <c r="B1016">
        <v>11</v>
      </c>
      <c r="C1016">
        <v>3</v>
      </c>
      <c r="D1016">
        <v>19</v>
      </c>
      <c r="E1016">
        <v>3</v>
      </c>
      <c r="F1016" s="16" t="s">
        <v>61</v>
      </c>
      <c r="G1016" s="10">
        <v>43042</v>
      </c>
      <c r="H1016" s="11">
        <v>0.79429398148148145</v>
      </c>
      <c r="I1016" s="10">
        <v>43042</v>
      </c>
      <c r="J1016">
        <v>7.0900001525878897</v>
      </c>
      <c r="K1016">
        <v>14.3500003814697</v>
      </c>
      <c r="L1016" s="11">
        <v>0.69652777777777775</v>
      </c>
      <c r="M1016" s="12">
        <f>MOD(Tableau1[[#This Row],[Temps]]-Tableau1[[#This Row],[Heure coucher]],1)</f>
        <v>9.7766203703703702E-2</v>
      </c>
      <c r="N1016" s="11">
        <v>0.28055555555555556</v>
      </c>
      <c r="O1016" s="12">
        <f>1-Tableau1[[#This Row],[Temps]]+Tableau1[[#This Row],[Heure lever]]</f>
        <v>0.48626157407407411</v>
      </c>
      <c r="P101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0.58402777777777781</v>
      </c>
      <c r="Q1016" s="11" t="b">
        <f>IFERROR(Tableau1[[#This Row],[temps avant lever]]&gt;=Tableau1[[#This Row],[temps critère lever en fonction de l''heure de coucher]],0)</f>
        <v>0</v>
      </c>
    </row>
    <row r="1017" spans="1:17" x14ac:dyDescent="0.35">
      <c r="A1017">
        <v>2017</v>
      </c>
      <c r="B1017">
        <v>11</v>
      </c>
      <c r="C1017">
        <v>4</v>
      </c>
      <c r="D1017">
        <v>17</v>
      </c>
      <c r="E1017">
        <v>4</v>
      </c>
      <c r="F1017" s="16" t="s">
        <v>39</v>
      </c>
      <c r="G1017" s="10">
        <v>43043</v>
      </c>
      <c r="H1017" s="11">
        <v>0.71168981481481486</v>
      </c>
      <c r="I1017" s="10">
        <v>43043</v>
      </c>
      <c r="J1017">
        <v>3.3900001049041699</v>
      </c>
      <c r="K1017">
        <v>14.180000305175801</v>
      </c>
      <c r="L1017" s="11">
        <v>0.6958333333333333</v>
      </c>
      <c r="M1017" s="12">
        <f>MOD(Tableau1[[#This Row],[Temps]]-Tableau1[[#This Row],[Heure coucher]],1)</f>
        <v>1.5856481481481555E-2</v>
      </c>
      <c r="N1017" s="11">
        <v>0.28125</v>
      </c>
      <c r="O1017" s="12">
        <f>1-Tableau1[[#This Row],[Temps]]+Tableau1[[#This Row],[Heure lever]]</f>
        <v>0.56956018518518514</v>
      </c>
      <c r="P101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0.5854166666666667</v>
      </c>
      <c r="Q1017" s="11" t="b">
        <f>IFERROR(Tableau1[[#This Row],[temps avant lever]]&gt;=Tableau1[[#This Row],[temps critère lever en fonction de l''heure de coucher]],0)</f>
        <v>0</v>
      </c>
    </row>
    <row r="1018" spans="1:17" x14ac:dyDescent="0.35">
      <c r="A1018">
        <v>2017</v>
      </c>
      <c r="B1018">
        <v>11</v>
      </c>
      <c r="C1018">
        <v>4</v>
      </c>
      <c r="D1018">
        <v>17</v>
      </c>
      <c r="E1018">
        <v>29</v>
      </c>
      <c r="F1018" s="16" t="s">
        <v>71</v>
      </c>
      <c r="G1018" s="10">
        <v>43043</v>
      </c>
      <c r="H1018" s="11">
        <v>0.7284722222222223</v>
      </c>
      <c r="I1018" s="10">
        <v>43043</v>
      </c>
      <c r="J1018">
        <v>4.1700000762939498</v>
      </c>
      <c r="K1018">
        <v>14.1300001144409</v>
      </c>
      <c r="L1018" s="11">
        <v>0.6958333333333333</v>
      </c>
      <c r="M1018" s="12">
        <f>MOD(Tableau1[[#This Row],[Temps]]-Tableau1[[#This Row],[Heure coucher]],1)</f>
        <v>3.2638888888888995E-2</v>
      </c>
      <c r="N1018" s="11">
        <v>0.28125</v>
      </c>
      <c r="O1018" s="12">
        <f>1-Tableau1[[#This Row],[Temps]]+Tableau1[[#This Row],[Heure lever]]</f>
        <v>0.5527777777777777</v>
      </c>
      <c r="P101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0.5854166666666667</v>
      </c>
      <c r="Q1018" s="11" t="b">
        <f>IFERROR(Tableau1[[#This Row],[temps avant lever]]&gt;=Tableau1[[#This Row],[temps critère lever en fonction de l''heure de coucher]],0)</f>
        <v>0</v>
      </c>
    </row>
    <row r="1019" spans="1:17" x14ac:dyDescent="0.35">
      <c r="A1019">
        <v>2017</v>
      </c>
      <c r="B1019">
        <v>11</v>
      </c>
      <c r="C1019">
        <v>14</v>
      </c>
      <c r="D1019">
        <v>17</v>
      </c>
      <c r="E1019">
        <v>16</v>
      </c>
      <c r="F1019" s="16" t="s">
        <v>52</v>
      </c>
      <c r="G1019" s="10">
        <v>43053</v>
      </c>
      <c r="H1019" s="11">
        <v>0.71965277777777781</v>
      </c>
      <c r="I1019" s="10">
        <v>43053</v>
      </c>
      <c r="J1019">
        <v>3.0799999237060498</v>
      </c>
      <c r="K1019">
        <v>5.3299999237060502</v>
      </c>
      <c r="L1019" s="11">
        <v>0.68680555555555556</v>
      </c>
      <c r="M1019" s="12">
        <f>MOD(Tableau1[[#This Row],[Temps]]-Tableau1[[#This Row],[Heure coucher]],1)</f>
        <v>3.284722222222225E-2</v>
      </c>
      <c r="N1019" s="11">
        <v>0.29166666666666669</v>
      </c>
      <c r="O1019" s="12">
        <f>1-Tableau1[[#This Row],[Temps]]+Tableau1[[#This Row],[Heure lever]]</f>
        <v>0.57201388888888882</v>
      </c>
      <c r="P101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0.60486111111111107</v>
      </c>
      <c r="Q1019" s="11" t="b">
        <f>IFERROR(Tableau1[[#This Row],[temps avant lever]]&gt;=Tableau1[[#This Row],[temps critère lever en fonction de l''heure de coucher]],0)</f>
        <v>0</v>
      </c>
    </row>
    <row r="1020" spans="1:17" x14ac:dyDescent="0.35">
      <c r="A1020">
        <v>2017</v>
      </c>
      <c r="B1020">
        <v>11</v>
      </c>
      <c r="C1020">
        <v>14</v>
      </c>
      <c r="D1020">
        <v>17</v>
      </c>
      <c r="E1020">
        <v>16</v>
      </c>
      <c r="F1020" s="16" t="s">
        <v>80</v>
      </c>
      <c r="G1020" s="10">
        <v>43053</v>
      </c>
      <c r="H1020" s="11">
        <v>0.71975694444444438</v>
      </c>
      <c r="I1020" s="10">
        <v>43053</v>
      </c>
      <c r="J1020">
        <v>3.0799999237060498</v>
      </c>
      <c r="K1020">
        <v>5.3299999237060502</v>
      </c>
      <c r="L1020" s="11">
        <v>0.68680555555555556</v>
      </c>
      <c r="M1020" s="12">
        <f>MOD(Tableau1[[#This Row],[Temps]]-Tableau1[[#This Row],[Heure coucher]],1)</f>
        <v>3.2951388888888822E-2</v>
      </c>
      <c r="N1020" s="11">
        <v>0.29166666666666669</v>
      </c>
      <c r="O1020" s="12">
        <f>1-Tableau1[[#This Row],[Temps]]+Tableau1[[#This Row],[Heure lever]]</f>
        <v>0.57190972222222225</v>
      </c>
      <c r="P102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0.60486111111111107</v>
      </c>
      <c r="Q1020" s="11" t="b">
        <f>IFERROR(Tableau1[[#This Row],[temps avant lever]]&gt;=Tableau1[[#This Row],[temps critère lever en fonction de l''heure de coucher]],0)</f>
        <v>0</v>
      </c>
    </row>
    <row r="1021" spans="1:17" x14ac:dyDescent="0.35">
      <c r="A1021">
        <v>2017</v>
      </c>
      <c r="B1021">
        <v>11</v>
      </c>
      <c r="C1021">
        <v>14</v>
      </c>
      <c r="D1021">
        <v>17</v>
      </c>
      <c r="E1021">
        <v>27</v>
      </c>
      <c r="F1021" s="16" t="s">
        <v>46</v>
      </c>
      <c r="G1021" s="10">
        <v>43053</v>
      </c>
      <c r="H1021" s="11">
        <v>0.72747685185185185</v>
      </c>
      <c r="I1021" s="10">
        <v>43053</v>
      </c>
      <c r="J1021">
        <v>3.0199999809265101</v>
      </c>
      <c r="K1021">
        <v>5.0100002288818404</v>
      </c>
      <c r="L1021" s="11">
        <v>0.68680555555555556</v>
      </c>
      <c r="M1021" s="12">
        <f>MOD(Tableau1[[#This Row],[Temps]]-Tableau1[[#This Row],[Heure coucher]],1)</f>
        <v>4.0671296296296289E-2</v>
      </c>
      <c r="N1021" s="11">
        <v>0.29166666666666669</v>
      </c>
      <c r="O1021" s="12">
        <f>1-Tableau1[[#This Row],[Temps]]+Tableau1[[#This Row],[Heure lever]]</f>
        <v>0.56418981481481478</v>
      </c>
      <c r="P102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0.60486111111111107</v>
      </c>
      <c r="Q1021" s="11" t="b">
        <f>IFERROR(Tableau1[[#This Row],[temps avant lever]]&gt;=Tableau1[[#This Row],[temps critère lever en fonction de l''heure de coucher]],0)</f>
        <v>0</v>
      </c>
    </row>
    <row r="1022" spans="1:17" x14ac:dyDescent="0.35">
      <c r="A1022">
        <v>2018</v>
      </c>
      <c r="B1022">
        <v>3</v>
      </c>
      <c r="C1022">
        <v>25</v>
      </c>
      <c r="D1022">
        <v>18</v>
      </c>
      <c r="E1022">
        <v>45</v>
      </c>
      <c r="F1022" s="16" t="s">
        <v>35</v>
      </c>
      <c r="G1022" s="10">
        <v>43184</v>
      </c>
      <c r="H1022" s="11">
        <v>0.78186342592592595</v>
      </c>
      <c r="I1022" s="10">
        <v>43184</v>
      </c>
      <c r="J1022">
        <v>0</v>
      </c>
      <c r="K1022">
        <v>10.939999580383301</v>
      </c>
      <c r="L1022" s="11">
        <v>0.7631944444444444</v>
      </c>
      <c r="M1022" s="12">
        <f>MOD(Tableau1[[#This Row],[Temps]]-Tableau1[[#This Row],[Heure coucher]],1)</f>
        <v>1.866898148148155E-2</v>
      </c>
      <c r="N1022" s="11">
        <v>0.24513888888888888</v>
      </c>
      <c r="O1022" s="12">
        <f>1-Tableau1[[#This Row],[Temps]]+Tableau1[[#This Row],[Heure lever]]</f>
        <v>0.46327546296296296</v>
      </c>
      <c r="P102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0.48194444444444451</v>
      </c>
      <c r="Q1022" s="11" t="b">
        <f>IFERROR(Tableau1[[#This Row],[temps avant lever]]&gt;=Tableau1[[#This Row],[temps critère lever en fonction de l''heure de coucher]],0)</f>
        <v>0</v>
      </c>
    </row>
    <row r="1023" spans="1:17" x14ac:dyDescent="0.35">
      <c r="A1023">
        <v>2018</v>
      </c>
      <c r="B1023">
        <v>4</v>
      </c>
      <c r="C1023">
        <v>1</v>
      </c>
      <c r="D1023">
        <v>20</v>
      </c>
      <c r="E1023">
        <v>15</v>
      </c>
      <c r="F1023" s="16" t="s">
        <v>36</v>
      </c>
      <c r="G1023" s="10">
        <v>43191</v>
      </c>
      <c r="H1023" s="11">
        <v>0.84384259259259264</v>
      </c>
      <c r="I1023" s="10">
        <v>43191</v>
      </c>
      <c r="J1023">
        <v>3.9200000762939502</v>
      </c>
      <c r="K1023">
        <v>10.430000305175801</v>
      </c>
      <c r="L1023" s="11">
        <v>0.76944444444444438</v>
      </c>
      <c r="M1023" s="12">
        <f>MOD(Tableau1[[#This Row],[Temps]]-Tableau1[[#This Row],[Heure coucher]],1)</f>
        <v>7.4398148148148269E-2</v>
      </c>
      <c r="N1023" s="11">
        <v>0.23611111111111113</v>
      </c>
      <c r="O1023" s="12">
        <f>1-Tableau1[[#This Row],[Temps]]+Tableau1[[#This Row],[Heure lever]]</f>
        <v>0.39226851851851852</v>
      </c>
      <c r="P102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0.38333333333333347</v>
      </c>
      <c r="Q1023" s="11" t="b">
        <f>IFERROR(Tableau1[[#This Row],[temps avant lever]]&gt;=Tableau1[[#This Row],[temps critère lever en fonction de l''heure de coucher]],0)</f>
        <v>1</v>
      </c>
    </row>
    <row r="1024" spans="1:17" x14ac:dyDescent="0.35">
      <c r="A1024">
        <v>2018</v>
      </c>
      <c r="B1024">
        <v>4</v>
      </c>
      <c r="C1024">
        <v>2</v>
      </c>
      <c r="D1024">
        <v>19</v>
      </c>
      <c r="E1024">
        <v>4</v>
      </c>
      <c r="F1024" s="16" t="s">
        <v>47</v>
      </c>
      <c r="G1024" s="10">
        <v>43192</v>
      </c>
      <c r="H1024" s="11">
        <v>0.79471064814814818</v>
      </c>
      <c r="I1024" s="10">
        <v>43192</v>
      </c>
      <c r="J1024">
        <v>2.71000003814697</v>
      </c>
      <c r="K1024">
        <v>12.710000038146999</v>
      </c>
      <c r="L1024" s="11">
        <v>0.77013888888888893</v>
      </c>
      <c r="M1024" s="12">
        <f>MOD(Tableau1[[#This Row],[Temps]]-Tableau1[[#This Row],[Heure coucher]],1)</f>
        <v>2.4571759259259252E-2</v>
      </c>
      <c r="N1024" s="11">
        <v>0.23472222222222219</v>
      </c>
      <c r="O1024" s="12">
        <f>1-Tableau1[[#This Row],[Temps]]+Tableau1[[#This Row],[Heure lever]]</f>
        <v>0.44001157407407399</v>
      </c>
      <c r="P102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0.38124999999999992</v>
      </c>
      <c r="Q1024" s="11" t="b">
        <f>IFERROR(Tableau1[[#This Row],[temps avant lever]]&gt;=Tableau1[[#This Row],[temps critère lever en fonction de l''heure de coucher]],0)</f>
        <v>1</v>
      </c>
    </row>
    <row r="1025" spans="1:17" x14ac:dyDescent="0.35">
      <c r="A1025">
        <v>2018</v>
      </c>
      <c r="B1025">
        <v>4</v>
      </c>
      <c r="C1025">
        <v>2</v>
      </c>
      <c r="D1025">
        <v>19</v>
      </c>
      <c r="E1025">
        <v>8</v>
      </c>
      <c r="F1025" s="16" t="s">
        <v>32</v>
      </c>
      <c r="G1025" s="10">
        <v>43192</v>
      </c>
      <c r="H1025" s="11">
        <v>0.79734953703703704</v>
      </c>
      <c r="I1025" s="10">
        <v>43192</v>
      </c>
      <c r="J1025">
        <v>2.9300000667571999</v>
      </c>
      <c r="K1025">
        <v>12.4799995422363</v>
      </c>
      <c r="L1025" s="11">
        <v>0.77013888888888893</v>
      </c>
      <c r="M1025" s="12">
        <f>MOD(Tableau1[[#This Row],[Temps]]-Tableau1[[#This Row],[Heure coucher]],1)</f>
        <v>2.7210648148148109E-2</v>
      </c>
      <c r="N1025" s="11">
        <v>0.23472222222222219</v>
      </c>
      <c r="O1025" s="12">
        <f>1-Tableau1[[#This Row],[Temps]]+Tableau1[[#This Row],[Heure lever]]</f>
        <v>0.43737268518518513</v>
      </c>
      <c r="P102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0.38124999999999992</v>
      </c>
      <c r="Q1025" s="11" t="b">
        <f>IFERROR(Tableau1[[#This Row],[temps avant lever]]&gt;=Tableau1[[#This Row],[temps critère lever en fonction de l''heure de coucher]],0)</f>
        <v>1</v>
      </c>
    </row>
    <row r="1026" spans="1:17" x14ac:dyDescent="0.35">
      <c r="A1026">
        <v>2018</v>
      </c>
      <c r="B1026">
        <v>4</v>
      </c>
      <c r="C1026">
        <v>2</v>
      </c>
      <c r="D1026">
        <v>19</v>
      </c>
      <c r="E1026">
        <v>8</v>
      </c>
      <c r="F1026" s="16" t="s">
        <v>52</v>
      </c>
      <c r="G1026" s="10">
        <v>43192</v>
      </c>
      <c r="H1026" s="11">
        <v>0.79743055555555553</v>
      </c>
      <c r="I1026" s="10">
        <v>43192</v>
      </c>
      <c r="J1026">
        <v>2.9300000667571999</v>
      </c>
      <c r="K1026">
        <v>12.4799995422363</v>
      </c>
      <c r="L1026" s="11">
        <v>0.77013888888888893</v>
      </c>
      <c r="M1026" s="12">
        <f>MOD(Tableau1[[#This Row],[Temps]]-Tableau1[[#This Row],[Heure coucher]],1)</f>
        <v>2.7291666666666603E-2</v>
      </c>
      <c r="N1026" s="11">
        <v>0.23472222222222219</v>
      </c>
      <c r="O1026" s="12">
        <f>1-Tableau1[[#This Row],[Temps]]+Tableau1[[#This Row],[Heure lever]]</f>
        <v>0.43729166666666663</v>
      </c>
      <c r="P102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0.38124999999999992</v>
      </c>
      <c r="Q1026" s="11" t="b">
        <f>IFERROR(Tableau1[[#This Row],[temps avant lever]]&gt;=Tableau1[[#This Row],[temps critère lever en fonction de l''heure de coucher]],0)</f>
        <v>1</v>
      </c>
    </row>
    <row r="1027" spans="1:17" x14ac:dyDescent="0.35">
      <c r="A1027">
        <v>2018</v>
      </c>
      <c r="B1027">
        <v>4</v>
      </c>
      <c r="C1027">
        <v>2</v>
      </c>
      <c r="D1027">
        <v>19</v>
      </c>
      <c r="E1027">
        <v>8</v>
      </c>
      <c r="F1027" s="16" t="s">
        <v>64</v>
      </c>
      <c r="G1027" s="10">
        <v>43192</v>
      </c>
      <c r="H1027" s="11">
        <v>0.79751157407407414</v>
      </c>
      <c r="I1027" s="10">
        <v>43192</v>
      </c>
      <c r="J1027">
        <v>2.9300000667571999</v>
      </c>
      <c r="K1027">
        <v>12.4799995422363</v>
      </c>
      <c r="L1027" s="11">
        <v>0.77013888888888893</v>
      </c>
      <c r="M1027" s="12">
        <f>MOD(Tableau1[[#This Row],[Temps]]-Tableau1[[#This Row],[Heure coucher]],1)</f>
        <v>2.7372685185185208E-2</v>
      </c>
      <c r="N1027" s="11">
        <v>0.23472222222222219</v>
      </c>
      <c r="O1027" s="12">
        <f>1-Tableau1[[#This Row],[Temps]]+Tableau1[[#This Row],[Heure lever]]</f>
        <v>0.43721064814814803</v>
      </c>
      <c r="P102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0.38124999999999992</v>
      </c>
      <c r="Q1027" s="11" t="b">
        <f>IFERROR(Tableau1[[#This Row],[temps avant lever]]&gt;=Tableau1[[#This Row],[temps critère lever en fonction de l''heure de coucher]],0)</f>
        <v>1</v>
      </c>
    </row>
    <row r="1028" spans="1:17" x14ac:dyDescent="0.35">
      <c r="A1028">
        <v>2018</v>
      </c>
      <c r="B1028">
        <v>4</v>
      </c>
      <c r="C1028">
        <v>2</v>
      </c>
      <c r="D1028">
        <v>19</v>
      </c>
      <c r="E1028">
        <v>42</v>
      </c>
      <c r="F1028" s="16" t="s">
        <v>72</v>
      </c>
      <c r="G1028" s="10">
        <v>43192</v>
      </c>
      <c r="H1028" s="11">
        <v>0.82127314814814811</v>
      </c>
      <c r="I1028" s="10">
        <v>43192</v>
      </c>
      <c r="J1028">
        <v>5.5199999809265101</v>
      </c>
      <c r="K1028">
        <v>12.6199998855591</v>
      </c>
      <c r="L1028" s="11">
        <v>0.77013888888888893</v>
      </c>
      <c r="M1028" s="12">
        <f>MOD(Tableau1[[#This Row],[Temps]]-Tableau1[[#This Row],[Heure coucher]],1)</f>
        <v>5.1134259259259185E-2</v>
      </c>
      <c r="N1028" s="11">
        <v>0.23472222222222219</v>
      </c>
      <c r="O1028" s="12">
        <f>1-Tableau1[[#This Row],[Temps]]+Tableau1[[#This Row],[Heure lever]]</f>
        <v>0.41344907407407405</v>
      </c>
      <c r="P102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0.38124999999999992</v>
      </c>
      <c r="Q1028" s="11" t="b">
        <f>IFERROR(Tableau1[[#This Row],[temps avant lever]]&gt;=Tableau1[[#This Row],[temps critère lever en fonction de l''heure de coucher]],0)</f>
        <v>1</v>
      </c>
    </row>
    <row r="1029" spans="1:17" x14ac:dyDescent="0.35">
      <c r="A1029">
        <v>2018</v>
      </c>
      <c r="B1029">
        <v>4</v>
      </c>
      <c r="C1029">
        <v>8</v>
      </c>
      <c r="D1029">
        <v>18</v>
      </c>
      <c r="E1029">
        <v>51</v>
      </c>
      <c r="F1029" s="16" t="s">
        <v>23</v>
      </c>
      <c r="G1029" s="10">
        <v>43198</v>
      </c>
      <c r="H1029" s="11">
        <v>0.78601851851851856</v>
      </c>
      <c r="I1029" s="10">
        <v>43198</v>
      </c>
      <c r="J1029">
        <v>4.0999999046325701</v>
      </c>
      <c r="K1029">
        <v>11.7200002670288</v>
      </c>
      <c r="L1029" s="11">
        <v>0.77569444444444446</v>
      </c>
      <c r="M1029" s="12">
        <f>MOD(Tableau1[[#This Row],[Temps]]-Tableau1[[#This Row],[Heure coucher]],1)</f>
        <v>1.0324074074074097E-2</v>
      </c>
      <c r="N1029" s="11">
        <v>0.22638888888888889</v>
      </c>
      <c r="O1029" s="12">
        <f>1-Tableau1[[#This Row],[Temps]]+Tableau1[[#This Row],[Heure lever]]</f>
        <v>0.4403703703703703</v>
      </c>
      <c r="P102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0.36736111111111108</v>
      </c>
      <c r="Q1029" s="11" t="b">
        <f>IFERROR(Tableau1[[#This Row],[temps avant lever]]&gt;=Tableau1[[#This Row],[temps critère lever en fonction de l''heure de coucher]],0)</f>
        <v>1</v>
      </c>
    </row>
    <row r="1030" spans="1:17" x14ac:dyDescent="0.35">
      <c r="A1030">
        <v>2018</v>
      </c>
      <c r="B1030">
        <v>4</v>
      </c>
      <c r="C1030">
        <v>8</v>
      </c>
      <c r="D1030">
        <v>18</v>
      </c>
      <c r="E1030">
        <v>55</v>
      </c>
      <c r="F1030" s="16" t="s">
        <v>34</v>
      </c>
      <c r="G1030" s="10">
        <v>43198</v>
      </c>
      <c r="H1030" s="11">
        <v>0.7888425925925926</v>
      </c>
      <c r="I1030" s="10">
        <v>43198</v>
      </c>
      <c r="J1030">
        <v>3.8399999141693102</v>
      </c>
      <c r="K1030">
        <v>11.6400003433228</v>
      </c>
      <c r="L1030" s="11">
        <v>0.77569444444444446</v>
      </c>
      <c r="M1030" s="12">
        <f>MOD(Tableau1[[#This Row],[Temps]]-Tableau1[[#This Row],[Heure coucher]],1)</f>
        <v>1.3148148148148131E-2</v>
      </c>
      <c r="N1030" s="11">
        <v>0.22638888888888889</v>
      </c>
      <c r="O1030" s="12">
        <f>1-Tableau1[[#This Row],[Temps]]+Tableau1[[#This Row],[Heure lever]]</f>
        <v>0.43754629629629627</v>
      </c>
      <c r="P103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0.36736111111111108</v>
      </c>
      <c r="Q1030" s="11" t="b">
        <f>IFERROR(Tableau1[[#This Row],[temps avant lever]]&gt;=Tableau1[[#This Row],[temps critère lever en fonction de l''heure de coucher]],0)</f>
        <v>1</v>
      </c>
    </row>
    <row r="1031" spans="1:17" x14ac:dyDescent="0.35">
      <c r="A1031">
        <v>2018</v>
      </c>
      <c r="B1031">
        <v>4</v>
      </c>
      <c r="C1031">
        <v>8</v>
      </c>
      <c r="D1031">
        <v>18</v>
      </c>
      <c r="E1031">
        <v>56</v>
      </c>
      <c r="F1031" s="16" t="s">
        <v>58</v>
      </c>
      <c r="G1031" s="10">
        <v>43198</v>
      </c>
      <c r="H1031" s="11">
        <v>0.78891203703703694</v>
      </c>
      <c r="I1031" s="10">
        <v>43198</v>
      </c>
      <c r="J1031">
        <v>3.8399999141693102</v>
      </c>
      <c r="K1031">
        <v>11.6400003433228</v>
      </c>
      <c r="L1031" s="11">
        <v>0.77569444444444446</v>
      </c>
      <c r="M1031" s="12">
        <f>MOD(Tableau1[[#This Row],[Temps]]-Tableau1[[#This Row],[Heure coucher]],1)</f>
        <v>1.3217592592592475E-2</v>
      </c>
      <c r="N1031" s="11">
        <v>0.22638888888888889</v>
      </c>
      <c r="O1031" s="12">
        <f>1-Tableau1[[#This Row],[Temps]]+Tableau1[[#This Row],[Heure lever]]</f>
        <v>0.43747685185185192</v>
      </c>
      <c r="P103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0.36736111111111108</v>
      </c>
      <c r="Q1031" s="11" t="b">
        <f>IFERROR(Tableau1[[#This Row],[temps avant lever]]&gt;=Tableau1[[#This Row],[temps critère lever en fonction de l''heure de coucher]],0)</f>
        <v>1</v>
      </c>
    </row>
    <row r="1032" spans="1:17" x14ac:dyDescent="0.35">
      <c r="A1032">
        <v>2018</v>
      </c>
      <c r="B1032">
        <v>4</v>
      </c>
      <c r="C1032">
        <v>11</v>
      </c>
      <c r="D1032">
        <v>1</v>
      </c>
      <c r="E1032">
        <v>3</v>
      </c>
      <c r="F1032" s="16" t="s">
        <v>23</v>
      </c>
      <c r="G1032" s="10">
        <v>43201</v>
      </c>
      <c r="H1032" s="11">
        <v>4.4351851851851858E-2</v>
      </c>
      <c r="I1032" s="10">
        <v>43200</v>
      </c>
      <c r="J1032">
        <v>5.1500000953674299</v>
      </c>
      <c r="K1032">
        <v>9.4499998092651403</v>
      </c>
      <c r="L1032" s="11">
        <v>0.77777777777777779</v>
      </c>
      <c r="M1032" s="12">
        <f>MOD(Tableau1[[#This Row],[Temps]]-Tableau1[[#This Row],[Heure coucher]],1)</f>
        <v>0.26657407407407407</v>
      </c>
      <c r="N1032" s="11">
        <v>0.22430555555555556</v>
      </c>
      <c r="O1032" s="12">
        <f>1-Tableau1[[#This Row],[Temps]]+Tableau1[[#This Row],[Heure lever]]</f>
        <v>1.1799537037037038</v>
      </c>
      <c r="P103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0.36319444444444443</v>
      </c>
      <c r="Q1032" s="11" t="b">
        <f>IFERROR(Tableau1[[#This Row],[temps avant lever]]&gt;=Tableau1[[#This Row],[temps critère lever en fonction de l''heure de coucher]],0)</f>
        <v>1</v>
      </c>
    </row>
    <row r="1033" spans="1:17" x14ac:dyDescent="0.35">
      <c r="A1033">
        <v>2018</v>
      </c>
      <c r="B1033">
        <v>4</v>
      </c>
      <c r="C1033">
        <v>12</v>
      </c>
      <c r="D1033">
        <v>18</v>
      </c>
      <c r="E1033">
        <v>58</v>
      </c>
      <c r="F1033" s="16" t="s">
        <v>60</v>
      </c>
      <c r="G1033" s="10">
        <v>43202</v>
      </c>
      <c r="H1033" s="11">
        <v>0.79031250000000008</v>
      </c>
      <c r="I1033" s="10">
        <v>43202</v>
      </c>
      <c r="J1033">
        <v>1.0700000524520901</v>
      </c>
      <c r="K1033">
        <v>9.5900001525878906</v>
      </c>
      <c r="L1033" s="11">
        <v>0.77986111111111101</v>
      </c>
      <c r="M1033" s="12">
        <f>MOD(Tableau1[[#This Row],[Temps]]-Tableau1[[#This Row],[Heure coucher]],1)</f>
        <v>1.0451388888889079E-2</v>
      </c>
      <c r="N1033" s="11">
        <v>0.22152777777777777</v>
      </c>
      <c r="O1033" s="12">
        <f>1-Tableau1[[#This Row],[Temps]]+Tableau1[[#This Row],[Heure lever]]</f>
        <v>0.43121527777777768</v>
      </c>
      <c r="P103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0.35833333333333345</v>
      </c>
      <c r="Q1033" s="11" t="b">
        <f>IFERROR(Tableau1[[#This Row],[temps avant lever]]&gt;=Tableau1[[#This Row],[temps critère lever en fonction de l''heure de coucher]],0)</f>
        <v>1</v>
      </c>
    </row>
    <row r="1034" spans="1:17" x14ac:dyDescent="0.35">
      <c r="A1034">
        <v>2018</v>
      </c>
      <c r="B1034">
        <v>4</v>
      </c>
      <c r="C1034">
        <v>13</v>
      </c>
      <c r="D1034">
        <v>18</v>
      </c>
      <c r="E1034">
        <v>16</v>
      </c>
      <c r="F1034" s="16" t="s">
        <v>63</v>
      </c>
      <c r="G1034" s="10">
        <v>43203</v>
      </c>
      <c r="H1034" s="11">
        <v>0.76179398148148147</v>
      </c>
      <c r="I1034" s="10">
        <v>43203</v>
      </c>
      <c r="J1034">
        <v>4.0799999237060502</v>
      </c>
      <c r="K1034">
        <v>13.810000419616699</v>
      </c>
      <c r="L1034" s="11">
        <v>0.78055555555555556</v>
      </c>
      <c r="M1034" s="12">
        <f>MOD(Tableau1[[#This Row],[Temps]]-Tableau1[[#This Row],[Heure coucher]],1)</f>
        <v>0.98123842592592592</v>
      </c>
      <c r="N1034" s="11">
        <v>0.22013888888888888</v>
      </c>
      <c r="O1034" s="12">
        <f>1-Tableau1[[#This Row],[Temps]]+Tableau1[[#This Row],[Heure lever]]</f>
        <v>0.45834490740740741</v>
      </c>
      <c r="P103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0.35625000000000001</v>
      </c>
      <c r="Q1034" s="11" t="b">
        <f>IFERROR(Tableau1[[#This Row],[temps avant lever]]&gt;=Tableau1[[#This Row],[temps critère lever en fonction de l''heure de coucher]],0)</f>
        <v>1</v>
      </c>
    </row>
    <row r="1035" spans="1:17" x14ac:dyDescent="0.35">
      <c r="A1035">
        <v>2018</v>
      </c>
      <c r="B1035">
        <v>4</v>
      </c>
      <c r="C1035">
        <v>13</v>
      </c>
      <c r="D1035">
        <v>18</v>
      </c>
      <c r="E1035">
        <v>50</v>
      </c>
      <c r="F1035" s="16" t="s">
        <v>79</v>
      </c>
      <c r="G1035" s="10">
        <v>43203</v>
      </c>
      <c r="H1035" s="11">
        <v>0.78479166666666667</v>
      </c>
      <c r="I1035" s="10">
        <v>43203</v>
      </c>
      <c r="J1035">
        <v>4.0900001525878897</v>
      </c>
      <c r="K1035">
        <v>13.1099996566772</v>
      </c>
      <c r="L1035" s="11">
        <v>0.78055555555555556</v>
      </c>
      <c r="M1035" s="12">
        <f>MOD(Tableau1[[#This Row],[Temps]]-Tableau1[[#This Row],[Heure coucher]],1)</f>
        <v>4.2361111111111072E-3</v>
      </c>
      <c r="N1035" s="11">
        <v>0.22013888888888888</v>
      </c>
      <c r="O1035" s="12">
        <f>1-Tableau1[[#This Row],[Temps]]+Tableau1[[#This Row],[Heure lever]]</f>
        <v>0.43534722222222222</v>
      </c>
      <c r="P103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0.35625000000000001</v>
      </c>
      <c r="Q1035" s="11" t="b">
        <f>IFERROR(Tableau1[[#This Row],[temps avant lever]]&gt;=Tableau1[[#This Row],[temps critère lever en fonction de l''heure de coucher]],0)</f>
        <v>1</v>
      </c>
    </row>
    <row r="1036" spans="1:17" x14ac:dyDescent="0.35">
      <c r="A1036">
        <v>2018</v>
      </c>
      <c r="B1036">
        <v>4</v>
      </c>
      <c r="C1036">
        <v>13</v>
      </c>
      <c r="D1036">
        <v>19</v>
      </c>
      <c r="E1036">
        <v>21</v>
      </c>
      <c r="F1036" s="16" t="s">
        <v>27</v>
      </c>
      <c r="G1036" s="10">
        <v>43203</v>
      </c>
      <c r="H1036" s="11">
        <v>0.80650462962962965</v>
      </c>
      <c r="I1036" s="10">
        <v>43203</v>
      </c>
      <c r="J1036">
        <v>4.4000000953674299</v>
      </c>
      <c r="K1036">
        <v>12.939999580383301</v>
      </c>
      <c r="L1036" s="11">
        <v>0.78055555555555556</v>
      </c>
      <c r="M1036" s="12">
        <f>MOD(Tableau1[[#This Row],[Temps]]-Tableau1[[#This Row],[Heure coucher]],1)</f>
        <v>2.5949074074074097E-2</v>
      </c>
      <c r="N1036" s="11">
        <v>0.22013888888888888</v>
      </c>
      <c r="O1036" s="12">
        <f>1-Tableau1[[#This Row],[Temps]]+Tableau1[[#This Row],[Heure lever]]</f>
        <v>0.41363425925925923</v>
      </c>
      <c r="P103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0.35625000000000001</v>
      </c>
      <c r="Q1036" s="11" t="b">
        <f>IFERROR(Tableau1[[#This Row],[temps avant lever]]&gt;=Tableau1[[#This Row],[temps critère lever en fonction de l''heure de coucher]],0)</f>
        <v>1</v>
      </c>
    </row>
    <row r="1037" spans="1:17" x14ac:dyDescent="0.35">
      <c r="A1037">
        <v>2018</v>
      </c>
      <c r="B1037">
        <v>4</v>
      </c>
      <c r="C1037">
        <v>13</v>
      </c>
      <c r="D1037">
        <v>22</v>
      </c>
      <c r="E1037">
        <v>15</v>
      </c>
      <c r="F1037" s="16" t="s">
        <v>60</v>
      </c>
      <c r="G1037" s="10">
        <v>43203</v>
      </c>
      <c r="H1037" s="11">
        <v>0.92711805555555549</v>
      </c>
      <c r="I1037" s="10">
        <v>43203</v>
      </c>
      <c r="J1037">
        <v>3.5499999523162802</v>
      </c>
      <c r="K1037">
        <v>10.579999923706101</v>
      </c>
      <c r="L1037" s="11">
        <v>0.78055555555555556</v>
      </c>
      <c r="M1037" s="12">
        <f>MOD(Tableau1[[#This Row],[Temps]]-Tableau1[[#This Row],[Heure coucher]],1)</f>
        <v>0.14656249999999993</v>
      </c>
      <c r="N1037" s="11">
        <v>0.22013888888888888</v>
      </c>
      <c r="O1037" s="12">
        <f>1-Tableau1[[#This Row],[Temps]]+Tableau1[[#This Row],[Heure lever]]</f>
        <v>0.2930208333333334</v>
      </c>
      <c r="P103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0.35625000000000001</v>
      </c>
      <c r="Q1037" s="11" t="b">
        <f>IFERROR(Tableau1[[#This Row],[temps avant lever]]&gt;=Tableau1[[#This Row],[temps critère lever en fonction de l''heure de coucher]],0)</f>
        <v>0</v>
      </c>
    </row>
    <row r="1038" spans="1:17" x14ac:dyDescent="0.35">
      <c r="A1038">
        <v>2018</v>
      </c>
      <c r="B1038">
        <v>4</v>
      </c>
      <c r="C1038">
        <v>14</v>
      </c>
      <c r="D1038">
        <v>20</v>
      </c>
      <c r="E1038">
        <v>24</v>
      </c>
      <c r="F1038" s="16" t="s">
        <v>42</v>
      </c>
      <c r="G1038" s="10">
        <v>43204</v>
      </c>
      <c r="H1038" s="11">
        <v>0.85033564814814822</v>
      </c>
      <c r="I1038" s="10">
        <v>43204</v>
      </c>
      <c r="J1038">
        <v>4.5999999046325701</v>
      </c>
      <c r="K1038">
        <v>12.1400003433228</v>
      </c>
      <c r="L1038" s="11">
        <v>0.78125</v>
      </c>
      <c r="M1038" s="12">
        <f>MOD(Tableau1[[#This Row],[Temps]]-Tableau1[[#This Row],[Heure coucher]],1)</f>
        <v>6.9085648148148215E-2</v>
      </c>
      <c r="N1038" s="11">
        <v>0.21875</v>
      </c>
      <c r="O1038" s="12">
        <f>1-Tableau1[[#This Row],[Temps]]+Tableau1[[#This Row],[Heure lever]]</f>
        <v>0.36841435185185178</v>
      </c>
      <c r="P103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0.35416666666666669</v>
      </c>
      <c r="Q1038" s="11" t="b">
        <f>IFERROR(Tableau1[[#This Row],[temps avant lever]]&gt;=Tableau1[[#This Row],[temps critère lever en fonction de l''heure de coucher]],0)</f>
        <v>1</v>
      </c>
    </row>
    <row r="1039" spans="1:17" x14ac:dyDescent="0.35">
      <c r="A1039">
        <v>2018</v>
      </c>
      <c r="B1039">
        <v>4</v>
      </c>
      <c r="C1039">
        <v>14</v>
      </c>
      <c r="D1039">
        <v>20</v>
      </c>
      <c r="E1039">
        <v>43</v>
      </c>
      <c r="F1039" s="16" t="s">
        <v>28</v>
      </c>
      <c r="G1039" s="10">
        <v>43204</v>
      </c>
      <c r="H1039" s="11">
        <v>0.86335648148148147</v>
      </c>
      <c r="I1039" s="10">
        <v>43204</v>
      </c>
      <c r="J1039">
        <v>4.96000003814697</v>
      </c>
      <c r="K1039">
        <v>11.6599998474121</v>
      </c>
      <c r="L1039" s="11">
        <v>0.78125</v>
      </c>
      <c r="M1039" s="12">
        <f>MOD(Tableau1[[#This Row],[Temps]]-Tableau1[[#This Row],[Heure coucher]],1)</f>
        <v>8.2106481481481475E-2</v>
      </c>
      <c r="N1039" s="11">
        <v>0.21875</v>
      </c>
      <c r="O1039" s="12">
        <f>1-Tableau1[[#This Row],[Temps]]+Tableau1[[#This Row],[Heure lever]]</f>
        <v>0.35539351851851853</v>
      </c>
      <c r="P103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0.35416666666666669</v>
      </c>
      <c r="Q1039" s="11" t="b">
        <f>IFERROR(Tableau1[[#This Row],[temps avant lever]]&gt;=Tableau1[[#This Row],[temps critère lever en fonction de l''heure de coucher]],0)</f>
        <v>1</v>
      </c>
    </row>
    <row r="1040" spans="1:17" x14ac:dyDescent="0.35">
      <c r="A1040">
        <v>2018</v>
      </c>
      <c r="B1040">
        <v>4</v>
      </c>
      <c r="C1040">
        <v>14</v>
      </c>
      <c r="D1040">
        <v>21</v>
      </c>
      <c r="E1040">
        <v>25</v>
      </c>
      <c r="F1040" s="16" t="s">
        <v>30</v>
      </c>
      <c r="G1040" s="10">
        <v>43204</v>
      </c>
      <c r="H1040" s="11">
        <v>0.89282407407407405</v>
      </c>
      <c r="I1040" s="10">
        <v>43204</v>
      </c>
      <c r="J1040">
        <v>4.8400001525878897</v>
      </c>
      <c r="K1040">
        <v>10.3999996185303</v>
      </c>
      <c r="L1040" s="11">
        <v>0.78125</v>
      </c>
      <c r="M1040" s="12">
        <f>MOD(Tableau1[[#This Row],[Temps]]-Tableau1[[#This Row],[Heure coucher]],1)</f>
        <v>0.11157407407407405</v>
      </c>
      <c r="N1040" s="11">
        <v>0.21875</v>
      </c>
      <c r="O1040" s="12">
        <f>1-Tableau1[[#This Row],[Temps]]+Tableau1[[#This Row],[Heure lever]]</f>
        <v>0.32592592592592595</v>
      </c>
      <c r="P104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0.35416666666666669</v>
      </c>
      <c r="Q1040" s="11" t="b">
        <f>IFERROR(Tableau1[[#This Row],[temps avant lever]]&gt;=Tableau1[[#This Row],[temps critère lever en fonction de l''heure de coucher]],0)</f>
        <v>0</v>
      </c>
    </row>
    <row r="1041" spans="1:17" x14ac:dyDescent="0.35">
      <c r="A1041">
        <v>2018</v>
      </c>
      <c r="B1041">
        <v>4</v>
      </c>
      <c r="C1041">
        <v>14</v>
      </c>
      <c r="D1041">
        <v>23</v>
      </c>
      <c r="E1041">
        <v>1</v>
      </c>
      <c r="F1041" s="16" t="s">
        <v>33</v>
      </c>
      <c r="G1041" s="10">
        <v>43204</v>
      </c>
      <c r="H1041" s="11">
        <v>0.95959490740740738</v>
      </c>
      <c r="I1041" s="10">
        <v>43204</v>
      </c>
      <c r="J1041">
        <v>4.3499999046325701</v>
      </c>
      <c r="K1041">
        <v>9.2100000381469709</v>
      </c>
      <c r="L1041" s="11">
        <v>0.78125</v>
      </c>
      <c r="M1041" s="12">
        <f>MOD(Tableau1[[#This Row],[Temps]]-Tableau1[[#This Row],[Heure coucher]],1)</f>
        <v>0.17834490740740738</v>
      </c>
      <c r="N1041" s="11">
        <v>0.21875</v>
      </c>
      <c r="O1041" s="12">
        <f>1-Tableau1[[#This Row],[Temps]]+Tableau1[[#This Row],[Heure lever]]</f>
        <v>0.25915509259259262</v>
      </c>
      <c r="P104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0.35416666666666669</v>
      </c>
      <c r="Q1041" s="11" t="b">
        <f>IFERROR(Tableau1[[#This Row],[temps avant lever]]&gt;=Tableau1[[#This Row],[temps critère lever en fonction de l''heure de coucher]],0)</f>
        <v>0</v>
      </c>
    </row>
    <row r="1042" spans="1:17" x14ac:dyDescent="0.35">
      <c r="A1042">
        <v>2018</v>
      </c>
      <c r="B1042">
        <v>4</v>
      </c>
      <c r="C1042">
        <v>16</v>
      </c>
      <c r="D1042">
        <v>19</v>
      </c>
      <c r="E1042">
        <v>12</v>
      </c>
      <c r="F1042" s="16" t="s">
        <v>54</v>
      </c>
      <c r="G1042" s="10">
        <v>43206</v>
      </c>
      <c r="H1042" s="11">
        <v>0.80005787037037035</v>
      </c>
      <c r="I1042" s="10">
        <v>43206</v>
      </c>
      <c r="J1042">
        <v>3.6383330821990998</v>
      </c>
      <c r="K1042">
        <v>12.0702800750732</v>
      </c>
      <c r="L1042" s="11">
        <v>0.78333333333333333</v>
      </c>
      <c r="M1042" s="12">
        <f>MOD(Tableau1[[#This Row],[Temps]]-Tableau1[[#This Row],[Heure coucher]],1)</f>
        <v>1.6724537037037024E-2</v>
      </c>
      <c r="N1042" s="11">
        <v>0.21666666666666667</v>
      </c>
      <c r="O1042" s="12">
        <f>1-Tableau1[[#This Row],[Temps]]+Tableau1[[#This Row],[Heure lever]]</f>
        <v>0.41660879629629632</v>
      </c>
      <c r="P104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0.35000000000000003</v>
      </c>
      <c r="Q1042" s="11" t="b">
        <f>IFERROR(Tableau1[[#This Row],[temps avant lever]]&gt;=Tableau1[[#This Row],[temps critère lever en fonction de l''heure de coucher]],0)</f>
        <v>1</v>
      </c>
    </row>
    <row r="1043" spans="1:17" x14ac:dyDescent="0.35">
      <c r="A1043">
        <v>2018</v>
      </c>
      <c r="B1043">
        <v>4</v>
      </c>
      <c r="C1043">
        <v>16</v>
      </c>
      <c r="D1043">
        <v>20</v>
      </c>
      <c r="E1043">
        <v>5</v>
      </c>
      <c r="F1043" s="16" t="s">
        <v>34</v>
      </c>
      <c r="G1043" s="10">
        <v>43206</v>
      </c>
      <c r="H1043" s="11">
        <v>0.83745370370370376</v>
      </c>
      <c r="I1043" s="10">
        <v>43206</v>
      </c>
      <c r="J1043">
        <v>4.6700000762939498</v>
      </c>
      <c r="K1043">
        <v>10.9795598983765</v>
      </c>
      <c r="L1043" s="11">
        <v>0.78333333333333333</v>
      </c>
      <c r="M1043" s="12">
        <f>MOD(Tableau1[[#This Row],[Temps]]-Tableau1[[#This Row],[Heure coucher]],1)</f>
        <v>5.412037037037043E-2</v>
      </c>
      <c r="N1043" s="11">
        <v>0.21666666666666667</v>
      </c>
      <c r="O1043" s="12">
        <f>1-Tableau1[[#This Row],[Temps]]+Tableau1[[#This Row],[Heure lever]]</f>
        <v>0.37921296296296292</v>
      </c>
      <c r="P104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0.35000000000000003</v>
      </c>
      <c r="Q1043" s="11" t="b">
        <f>IFERROR(Tableau1[[#This Row],[temps avant lever]]&gt;=Tableau1[[#This Row],[temps critère lever en fonction de l''heure de coucher]],0)</f>
        <v>1</v>
      </c>
    </row>
    <row r="1044" spans="1:17" x14ac:dyDescent="0.35">
      <c r="A1044">
        <v>2018</v>
      </c>
      <c r="B1044">
        <v>4</v>
      </c>
      <c r="C1044">
        <v>17</v>
      </c>
      <c r="D1044">
        <v>19</v>
      </c>
      <c r="E1044">
        <v>19</v>
      </c>
      <c r="F1044" s="16" t="s">
        <v>28</v>
      </c>
      <c r="G1044" s="10">
        <v>43207</v>
      </c>
      <c r="H1044" s="11">
        <v>0.80502314814814813</v>
      </c>
      <c r="I1044" s="10">
        <v>43207</v>
      </c>
      <c r="J1044">
        <v>3.9849998950958301</v>
      </c>
      <c r="K1044">
        <v>18.0117492675781</v>
      </c>
      <c r="L1044" s="11">
        <v>0.78402777777777777</v>
      </c>
      <c r="M1044" s="12">
        <f>MOD(Tableau1[[#This Row],[Temps]]-Tableau1[[#This Row],[Heure coucher]],1)</f>
        <v>2.0995370370370359E-2</v>
      </c>
      <c r="N1044" s="11">
        <v>0.21527777777777779</v>
      </c>
      <c r="O1044" s="12">
        <f>1-Tableau1[[#This Row],[Temps]]+Tableau1[[#This Row],[Heure lever]]</f>
        <v>0.41025462962962966</v>
      </c>
      <c r="P104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0.34791666666666671</v>
      </c>
      <c r="Q1044" s="11" t="b">
        <f>IFERROR(Tableau1[[#This Row],[temps avant lever]]&gt;=Tableau1[[#This Row],[temps critère lever en fonction de l''heure de coucher]],0)</f>
        <v>1</v>
      </c>
    </row>
    <row r="1045" spans="1:17" x14ac:dyDescent="0.35">
      <c r="A1045">
        <v>2018</v>
      </c>
      <c r="B1045">
        <v>4</v>
      </c>
      <c r="C1045">
        <v>18</v>
      </c>
      <c r="D1045">
        <v>0</v>
      </c>
      <c r="E1045">
        <v>59</v>
      </c>
      <c r="F1045" s="16" t="s">
        <v>39</v>
      </c>
      <c r="G1045" s="10">
        <v>43208</v>
      </c>
      <c r="H1045" s="11">
        <v>4.1550925925925929E-2</v>
      </c>
      <c r="I1045" s="10">
        <v>43207</v>
      </c>
      <c r="J1045">
        <v>6.1183328628540004</v>
      </c>
      <c r="K1045">
        <v>12.7098798751831</v>
      </c>
      <c r="L1045" s="11">
        <v>0.78402777777777777</v>
      </c>
      <c r="M1045" s="12">
        <f>MOD(Tableau1[[#This Row],[Temps]]-Tableau1[[#This Row],[Heure coucher]],1)</f>
        <v>0.25752314814814814</v>
      </c>
      <c r="N1045" s="11">
        <v>0.21527777777777779</v>
      </c>
      <c r="O1045" s="12">
        <f>1-Tableau1[[#This Row],[Temps]]+Tableau1[[#This Row],[Heure lever]]</f>
        <v>1.173726851851852</v>
      </c>
      <c r="P104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0.34791666666666671</v>
      </c>
      <c r="Q1045" s="11" t="b">
        <f>IFERROR(Tableau1[[#This Row],[temps avant lever]]&gt;=Tableau1[[#This Row],[temps critère lever en fonction de l''heure de coucher]],0)</f>
        <v>1</v>
      </c>
    </row>
    <row r="1046" spans="1:17" x14ac:dyDescent="0.35">
      <c r="A1046">
        <v>2018</v>
      </c>
      <c r="B1046">
        <v>5</v>
      </c>
      <c r="C1046">
        <v>3</v>
      </c>
      <c r="D1046">
        <v>19</v>
      </c>
      <c r="E1046">
        <v>43</v>
      </c>
      <c r="F1046" s="16" t="s">
        <v>54</v>
      </c>
      <c r="G1046" s="10">
        <v>43223</v>
      </c>
      <c r="H1046" s="11">
        <v>0.82158564814814816</v>
      </c>
      <c r="I1046" s="10">
        <v>43223</v>
      </c>
      <c r="J1046">
        <v>6.1316671371459996</v>
      </c>
      <c r="K1046">
        <v>11.2853698730469</v>
      </c>
      <c r="L1046" s="11">
        <v>0.79861111111111116</v>
      </c>
      <c r="M1046" s="12">
        <f>MOD(Tableau1[[#This Row],[Temps]]-Tableau1[[#This Row],[Heure coucher]],1)</f>
        <v>2.2974537037037002E-2</v>
      </c>
      <c r="N1046" s="11">
        <v>0.19652777777777777</v>
      </c>
      <c r="O1046" s="12">
        <f>1-Tableau1[[#This Row],[Temps]]+Tableau1[[#This Row],[Heure lever]]</f>
        <v>0.37494212962962958</v>
      </c>
      <c r="P1046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46" s="11">
        <f>IFERROR(Tableau1[[#This Row],[temps avant lever]]&gt;=Tableau1[[#This Row],[temps critère lever en fonction de l''heure de coucher]],0)</f>
        <v>0</v>
      </c>
    </row>
    <row r="1047" spans="1:17" x14ac:dyDescent="0.35">
      <c r="A1047">
        <v>2018</v>
      </c>
      <c r="B1047">
        <v>5</v>
      </c>
      <c r="C1047">
        <v>3</v>
      </c>
      <c r="D1047">
        <v>20</v>
      </c>
      <c r="E1047">
        <v>18</v>
      </c>
      <c r="F1047" s="16" t="s">
        <v>56</v>
      </c>
      <c r="G1047" s="10">
        <v>43223</v>
      </c>
      <c r="H1047" s="11">
        <v>0.84598379629629628</v>
      </c>
      <c r="I1047" s="10">
        <v>43223</v>
      </c>
      <c r="J1047">
        <v>6.8216671943664604</v>
      </c>
      <c r="K1047">
        <v>10.358030319213899</v>
      </c>
      <c r="L1047" s="11">
        <v>0.79861111111111116</v>
      </c>
      <c r="M1047" s="12">
        <f>MOD(Tableau1[[#This Row],[Temps]]-Tableau1[[#This Row],[Heure coucher]],1)</f>
        <v>4.7372685185185115E-2</v>
      </c>
      <c r="N1047" s="11">
        <v>0.19652777777777777</v>
      </c>
      <c r="O1047" s="12">
        <f>1-Tableau1[[#This Row],[Temps]]+Tableau1[[#This Row],[Heure lever]]</f>
        <v>0.35054398148148147</v>
      </c>
      <c r="P1047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47" s="11">
        <f>IFERROR(Tableau1[[#This Row],[temps avant lever]]&gt;=Tableau1[[#This Row],[temps critère lever en fonction de l''heure de coucher]],0)</f>
        <v>0</v>
      </c>
    </row>
    <row r="1048" spans="1:17" x14ac:dyDescent="0.35">
      <c r="A1048">
        <v>2018</v>
      </c>
      <c r="B1048">
        <v>5</v>
      </c>
      <c r="C1048">
        <v>3</v>
      </c>
      <c r="D1048">
        <v>20</v>
      </c>
      <c r="E1048">
        <v>25</v>
      </c>
      <c r="F1048" s="16" t="s">
        <v>25</v>
      </c>
      <c r="G1048" s="10">
        <v>43223</v>
      </c>
      <c r="H1048" s="11">
        <v>0.8510416666666667</v>
      </c>
      <c r="I1048" s="10">
        <v>43223</v>
      </c>
      <c r="J1048">
        <v>6.8216671943664604</v>
      </c>
      <c r="K1048">
        <v>10.358030319213899</v>
      </c>
      <c r="L1048" s="11">
        <v>0.79861111111111116</v>
      </c>
      <c r="M1048" s="12">
        <f>MOD(Tableau1[[#This Row],[Temps]]-Tableau1[[#This Row],[Heure coucher]],1)</f>
        <v>5.2430555555555536E-2</v>
      </c>
      <c r="N1048" s="11">
        <v>0.19652777777777777</v>
      </c>
      <c r="O1048" s="12">
        <f>1-Tableau1[[#This Row],[Temps]]+Tableau1[[#This Row],[Heure lever]]</f>
        <v>0.34548611111111105</v>
      </c>
      <c r="P1048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48" s="11">
        <f>IFERROR(Tableau1[[#This Row],[temps avant lever]]&gt;=Tableau1[[#This Row],[temps critère lever en fonction de l''heure de coucher]],0)</f>
        <v>0</v>
      </c>
    </row>
    <row r="1049" spans="1:17" x14ac:dyDescent="0.35">
      <c r="A1049">
        <v>2018</v>
      </c>
      <c r="B1049">
        <v>5</v>
      </c>
      <c r="C1049">
        <v>3</v>
      </c>
      <c r="D1049">
        <v>20</v>
      </c>
      <c r="E1049">
        <v>38</v>
      </c>
      <c r="F1049" s="16" t="s">
        <v>45</v>
      </c>
      <c r="G1049" s="10">
        <v>43223</v>
      </c>
      <c r="H1049" s="11">
        <v>0.86008101851851848</v>
      </c>
      <c r="I1049" s="10">
        <v>43223</v>
      </c>
      <c r="J1049">
        <v>7.8066668510437003</v>
      </c>
      <c r="K1049">
        <v>9.9830808639526403</v>
      </c>
      <c r="L1049" s="11">
        <v>0.79861111111111116</v>
      </c>
      <c r="M1049" s="12">
        <f>MOD(Tableau1[[#This Row],[Temps]]-Tableau1[[#This Row],[Heure coucher]],1)</f>
        <v>6.146990740740732E-2</v>
      </c>
      <c r="N1049" s="11">
        <v>0.19652777777777777</v>
      </c>
      <c r="O1049" s="12">
        <f>1-Tableau1[[#This Row],[Temps]]+Tableau1[[#This Row],[Heure lever]]</f>
        <v>0.33644675925925926</v>
      </c>
      <c r="P1049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49" s="11">
        <f>IFERROR(Tableau1[[#This Row],[temps avant lever]]&gt;=Tableau1[[#This Row],[temps critère lever en fonction de l''heure de coucher]],0)</f>
        <v>0</v>
      </c>
    </row>
    <row r="1050" spans="1:17" x14ac:dyDescent="0.35">
      <c r="A1050">
        <v>2018</v>
      </c>
      <c r="B1050">
        <v>5</v>
      </c>
      <c r="C1050">
        <v>3</v>
      </c>
      <c r="D1050">
        <v>23</v>
      </c>
      <c r="E1050">
        <v>3</v>
      </c>
      <c r="F1050" s="16" t="s">
        <v>66</v>
      </c>
      <c r="G1050" s="10">
        <v>43223</v>
      </c>
      <c r="H1050" s="11">
        <v>0.96061342592592591</v>
      </c>
      <c r="I1050" s="10">
        <v>43223</v>
      </c>
      <c r="J1050">
        <v>7.0650000572204599</v>
      </c>
      <c r="K1050">
        <v>8.4306945800781303</v>
      </c>
      <c r="L1050" s="11">
        <v>0.79861111111111116</v>
      </c>
      <c r="M1050" s="12">
        <f>MOD(Tableau1[[#This Row],[Temps]]-Tableau1[[#This Row],[Heure coucher]],1)</f>
        <v>0.16200231481481475</v>
      </c>
      <c r="N1050" s="11">
        <v>0.19652777777777777</v>
      </c>
      <c r="O1050" s="12">
        <f>1-Tableau1[[#This Row],[Temps]]+Tableau1[[#This Row],[Heure lever]]</f>
        <v>0.23591435185185186</v>
      </c>
      <c r="P1050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50" s="11">
        <f>IFERROR(Tableau1[[#This Row],[temps avant lever]]&gt;=Tableau1[[#This Row],[temps critère lever en fonction de l''heure de coucher]],0)</f>
        <v>0</v>
      </c>
    </row>
    <row r="1051" spans="1:17" x14ac:dyDescent="0.35">
      <c r="A1051">
        <v>2018</v>
      </c>
      <c r="B1051">
        <v>5</v>
      </c>
      <c r="C1051">
        <v>5</v>
      </c>
      <c r="D1051">
        <v>0</v>
      </c>
      <c r="E1051">
        <v>26</v>
      </c>
      <c r="F1051" s="16" t="s">
        <v>54</v>
      </c>
      <c r="G1051" s="10">
        <v>43225</v>
      </c>
      <c r="H1051" s="11">
        <v>1.8113425925925925E-2</v>
      </c>
      <c r="I1051" s="10">
        <v>43224</v>
      </c>
      <c r="J1051">
        <v>6.3633332252502397</v>
      </c>
      <c r="K1051">
        <v>10.6889495849609</v>
      </c>
      <c r="L1051" s="11">
        <v>0.79999999999999993</v>
      </c>
      <c r="M1051" s="12">
        <f>MOD(Tableau1[[#This Row],[Temps]]-Tableau1[[#This Row],[Heure coucher]],1)</f>
        <v>0.21811342592592597</v>
      </c>
      <c r="N1051" s="11">
        <v>0.19583333333333333</v>
      </c>
      <c r="O1051" s="12">
        <f>1-Tableau1[[#This Row],[Temps]]+Tableau1[[#This Row],[Heure lever]]</f>
        <v>1.1777199074074074</v>
      </c>
      <c r="P1051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51" s="11">
        <f>IFERROR(Tableau1[[#This Row],[temps avant lever]]&gt;=Tableau1[[#This Row],[temps critère lever en fonction de l''heure de coucher]],0)</f>
        <v>0</v>
      </c>
    </row>
    <row r="1052" spans="1:17" x14ac:dyDescent="0.35">
      <c r="A1052">
        <v>2018</v>
      </c>
      <c r="B1052">
        <v>5</v>
      </c>
      <c r="C1052">
        <v>5</v>
      </c>
      <c r="D1052">
        <v>20</v>
      </c>
      <c r="E1052">
        <v>51</v>
      </c>
      <c r="F1052" s="16" t="s">
        <v>72</v>
      </c>
      <c r="G1052" s="10">
        <v>43225</v>
      </c>
      <c r="H1052" s="11">
        <v>0.86918981481481483</v>
      </c>
      <c r="I1052" s="10">
        <v>43225</v>
      </c>
      <c r="J1052">
        <v>4.9683327674865696</v>
      </c>
      <c r="K1052">
        <v>17.5423793792725</v>
      </c>
      <c r="L1052" s="11">
        <v>0.80069444444444438</v>
      </c>
      <c r="M1052" s="12">
        <f>MOD(Tableau1[[#This Row],[Temps]]-Tableau1[[#This Row],[Heure coucher]],1)</f>
        <v>6.8495370370370456E-2</v>
      </c>
      <c r="N1052" s="11">
        <v>0.19444444444444445</v>
      </c>
      <c r="O1052" s="12">
        <f>1-Tableau1[[#This Row],[Temps]]+Tableau1[[#This Row],[Heure lever]]</f>
        <v>0.32525462962962959</v>
      </c>
      <c r="P1052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52" s="11">
        <f>IFERROR(Tableau1[[#This Row],[temps avant lever]]&gt;=Tableau1[[#This Row],[temps critère lever en fonction de l''heure de coucher]],0)</f>
        <v>0</v>
      </c>
    </row>
    <row r="1053" spans="1:17" x14ac:dyDescent="0.35">
      <c r="A1053">
        <v>2018</v>
      </c>
      <c r="B1053">
        <v>5</v>
      </c>
      <c r="C1053">
        <v>5</v>
      </c>
      <c r="D1053">
        <v>21</v>
      </c>
      <c r="E1053">
        <v>11</v>
      </c>
      <c r="F1053" s="16" t="s">
        <v>49</v>
      </c>
      <c r="G1053" s="10">
        <v>43225</v>
      </c>
      <c r="H1053" s="11">
        <v>0.88282407407407415</v>
      </c>
      <c r="I1053" s="10">
        <v>43225</v>
      </c>
      <c r="J1053">
        <v>5.7816672325134304</v>
      </c>
      <c r="K1053">
        <v>17.241090774536101</v>
      </c>
      <c r="L1053" s="11">
        <v>0.80069444444444438</v>
      </c>
      <c r="M1053" s="12">
        <f>MOD(Tableau1[[#This Row],[Temps]]-Tableau1[[#This Row],[Heure coucher]],1)</f>
        <v>8.2129629629629775E-2</v>
      </c>
      <c r="N1053" s="11">
        <v>0.19444444444444445</v>
      </c>
      <c r="O1053" s="12">
        <f>1-Tableau1[[#This Row],[Temps]]+Tableau1[[#This Row],[Heure lever]]</f>
        <v>0.31162037037037027</v>
      </c>
      <c r="P1053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53" s="11">
        <f>IFERROR(Tableau1[[#This Row],[temps avant lever]]&gt;=Tableau1[[#This Row],[temps critère lever en fonction de l''heure de coucher]],0)</f>
        <v>0</v>
      </c>
    </row>
    <row r="1054" spans="1:17" x14ac:dyDescent="0.35">
      <c r="A1054">
        <v>2018</v>
      </c>
      <c r="B1054">
        <v>5</v>
      </c>
      <c r="C1054">
        <v>6</v>
      </c>
      <c r="D1054">
        <v>4</v>
      </c>
      <c r="E1054">
        <v>15</v>
      </c>
      <c r="F1054" s="16" t="s">
        <v>30</v>
      </c>
      <c r="G1054" s="10">
        <v>43226</v>
      </c>
      <c r="H1054" s="11">
        <v>0.17754629629629629</v>
      </c>
      <c r="I1054" s="10">
        <v>43225</v>
      </c>
      <c r="J1054">
        <v>2.8266670703887899</v>
      </c>
      <c r="K1054">
        <v>14.166749954223601</v>
      </c>
      <c r="L1054" s="11">
        <v>0.80069444444444438</v>
      </c>
      <c r="M1054" s="12">
        <f>MOD(Tableau1[[#This Row],[Temps]]-Tableau1[[#This Row],[Heure coucher]],1)</f>
        <v>0.37685185185185188</v>
      </c>
      <c r="N1054" s="11">
        <v>0.19444444444444445</v>
      </c>
      <c r="O1054" s="12">
        <f>1-Tableau1[[#This Row],[Temps]]+Tableau1[[#This Row],[Heure lever]]</f>
        <v>1.0168981481481483</v>
      </c>
      <c r="P1054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54" s="11">
        <f>IFERROR(Tableau1[[#This Row],[temps avant lever]]&gt;=Tableau1[[#This Row],[temps critère lever en fonction de l''heure de coucher]],0)</f>
        <v>0</v>
      </c>
    </row>
    <row r="1055" spans="1:17" x14ac:dyDescent="0.35">
      <c r="A1055">
        <v>2018</v>
      </c>
      <c r="B1055">
        <v>5</v>
      </c>
      <c r="C1055">
        <v>6</v>
      </c>
      <c r="D1055">
        <v>4</v>
      </c>
      <c r="E1055">
        <v>20</v>
      </c>
      <c r="F1055" s="16" t="s">
        <v>57</v>
      </c>
      <c r="G1055" s="10">
        <v>43226</v>
      </c>
      <c r="H1055" s="11">
        <v>0.18104166666666666</v>
      </c>
      <c r="I1055" s="10">
        <v>43225</v>
      </c>
      <c r="J1055">
        <v>2.8266670703887899</v>
      </c>
      <c r="K1055">
        <v>14.166749954223601</v>
      </c>
      <c r="L1055" s="11">
        <v>0.80069444444444438</v>
      </c>
      <c r="M1055" s="12">
        <f>MOD(Tableau1[[#This Row],[Temps]]-Tableau1[[#This Row],[Heure coucher]],1)</f>
        <v>0.38034722222222228</v>
      </c>
      <c r="N1055" s="11">
        <v>0.19444444444444445</v>
      </c>
      <c r="O1055" s="12">
        <f>1-Tableau1[[#This Row],[Temps]]+Tableau1[[#This Row],[Heure lever]]</f>
        <v>1.0134027777777779</v>
      </c>
      <c r="P1055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55" s="11">
        <f>IFERROR(Tableau1[[#This Row],[temps avant lever]]&gt;=Tableau1[[#This Row],[temps critère lever en fonction de l''heure de coucher]],0)</f>
        <v>0</v>
      </c>
    </row>
    <row r="1056" spans="1:17" x14ac:dyDescent="0.35">
      <c r="A1056">
        <v>2018</v>
      </c>
      <c r="B1056">
        <v>5</v>
      </c>
      <c r="C1056">
        <v>6</v>
      </c>
      <c r="D1056">
        <v>19</v>
      </c>
      <c r="E1056">
        <v>58</v>
      </c>
      <c r="F1056" s="16" t="s">
        <v>69</v>
      </c>
      <c r="G1056" s="10">
        <v>43226</v>
      </c>
      <c r="H1056" s="11">
        <v>0.83256944444444436</v>
      </c>
      <c r="I1056" s="10">
        <v>43226</v>
      </c>
      <c r="J1056">
        <v>6.9050002098083496</v>
      </c>
      <c r="K1056">
        <v>20.016580581665</v>
      </c>
      <c r="L1056" s="11">
        <v>0.80138888888888893</v>
      </c>
      <c r="M1056" s="12">
        <f>MOD(Tableau1[[#This Row],[Temps]]-Tableau1[[#This Row],[Heure coucher]],1)</f>
        <v>3.1180555555555434E-2</v>
      </c>
      <c r="N1056" s="11">
        <v>0.19375000000000001</v>
      </c>
      <c r="O1056" s="12">
        <f>1-Tableau1[[#This Row],[Temps]]+Tableau1[[#This Row],[Heure lever]]</f>
        <v>0.36118055555555562</v>
      </c>
      <c r="P1056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56" s="11">
        <f>IFERROR(Tableau1[[#This Row],[temps avant lever]]&gt;=Tableau1[[#This Row],[temps critère lever en fonction de l''heure de coucher]],0)</f>
        <v>0</v>
      </c>
    </row>
    <row r="1057" spans="1:17" x14ac:dyDescent="0.35">
      <c r="A1057">
        <v>2018</v>
      </c>
      <c r="B1057">
        <v>5</v>
      </c>
      <c r="C1057">
        <v>6</v>
      </c>
      <c r="D1057">
        <v>20</v>
      </c>
      <c r="E1057">
        <v>9</v>
      </c>
      <c r="F1057" s="16" t="s">
        <v>51</v>
      </c>
      <c r="G1057" s="10">
        <v>43226</v>
      </c>
      <c r="H1057" s="11">
        <v>0.84021990740740737</v>
      </c>
      <c r="I1057" s="10">
        <v>43226</v>
      </c>
      <c r="J1057">
        <v>6.9899997711181596</v>
      </c>
      <c r="K1057">
        <v>19.824060440063501</v>
      </c>
      <c r="L1057" s="11">
        <v>0.80138888888888893</v>
      </c>
      <c r="M1057" s="12">
        <f>MOD(Tableau1[[#This Row],[Temps]]-Tableau1[[#This Row],[Heure coucher]],1)</f>
        <v>3.8831018518518445E-2</v>
      </c>
      <c r="N1057" s="11">
        <v>0.19375000000000001</v>
      </c>
      <c r="O1057" s="12">
        <f>1-Tableau1[[#This Row],[Temps]]+Tableau1[[#This Row],[Heure lever]]</f>
        <v>0.3535300925925926</v>
      </c>
      <c r="P1057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57" s="11">
        <f>IFERROR(Tableau1[[#This Row],[temps avant lever]]&gt;=Tableau1[[#This Row],[temps critère lever en fonction de l''heure de coucher]],0)</f>
        <v>0</v>
      </c>
    </row>
    <row r="1058" spans="1:17" x14ac:dyDescent="0.35">
      <c r="A1058">
        <v>2018</v>
      </c>
      <c r="B1058">
        <v>5</v>
      </c>
      <c r="C1058">
        <v>6</v>
      </c>
      <c r="D1058">
        <v>20</v>
      </c>
      <c r="E1058">
        <v>18</v>
      </c>
      <c r="F1058" s="16" t="s">
        <v>37</v>
      </c>
      <c r="G1058" s="10">
        <v>43226</v>
      </c>
      <c r="H1058" s="11">
        <v>0.84584490740740748</v>
      </c>
      <c r="I1058" s="10">
        <v>43226</v>
      </c>
      <c r="J1058">
        <v>7.33166599273682</v>
      </c>
      <c r="K1058">
        <v>19.504819869995099</v>
      </c>
      <c r="L1058" s="11">
        <v>0.80138888888888893</v>
      </c>
      <c r="M1058" s="12">
        <f>MOD(Tableau1[[#This Row],[Temps]]-Tableau1[[#This Row],[Heure coucher]],1)</f>
        <v>4.4456018518518547E-2</v>
      </c>
      <c r="N1058" s="11">
        <v>0.19375000000000001</v>
      </c>
      <c r="O1058" s="12">
        <f>1-Tableau1[[#This Row],[Temps]]+Tableau1[[#This Row],[Heure lever]]</f>
        <v>0.3479050925925925</v>
      </c>
      <c r="P1058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58" s="11">
        <f>IFERROR(Tableau1[[#This Row],[temps avant lever]]&gt;=Tableau1[[#This Row],[temps critère lever en fonction de l''heure de coucher]],0)</f>
        <v>0</v>
      </c>
    </row>
    <row r="1059" spans="1:17" x14ac:dyDescent="0.35">
      <c r="A1059">
        <v>2018</v>
      </c>
      <c r="B1059">
        <v>5</v>
      </c>
      <c r="C1059">
        <v>6</v>
      </c>
      <c r="D1059">
        <v>23</v>
      </c>
      <c r="E1059">
        <v>8</v>
      </c>
      <c r="F1059" s="16" t="s">
        <v>21</v>
      </c>
      <c r="G1059" s="10">
        <v>43226</v>
      </c>
      <c r="H1059" s="11">
        <v>0.96412037037037035</v>
      </c>
      <c r="I1059" s="10">
        <v>43226</v>
      </c>
      <c r="J1059">
        <v>5.4650001525878897</v>
      </c>
      <c r="K1059">
        <v>17.352500915527301</v>
      </c>
      <c r="L1059" s="11">
        <v>0.80138888888888893</v>
      </c>
      <c r="M1059" s="12">
        <f>MOD(Tableau1[[#This Row],[Temps]]-Tableau1[[#This Row],[Heure coucher]],1)</f>
        <v>0.16273148148148142</v>
      </c>
      <c r="N1059" s="11">
        <v>0.19375000000000001</v>
      </c>
      <c r="O1059" s="12">
        <f>1-Tableau1[[#This Row],[Temps]]+Tableau1[[#This Row],[Heure lever]]</f>
        <v>0.22962962962962966</v>
      </c>
      <c r="P1059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59" s="11">
        <f>IFERROR(Tableau1[[#This Row],[temps avant lever]]&gt;=Tableau1[[#This Row],[temps critère lever en fonction de l''heure de coucher]],0)</f>
        <v>0</v>
      </c>
    </row>
    <row r="1060" spans="1:17" x14ac:dyDescent="0.35">
      <c r="A1060">
        <v>2018</v>
      </c>
      <c r="B1060">
        <v>5</v>
      </c>
      <c r="C1060">
        <v>6</v>
      </c>
      <c r="D1060">
        <v>23</v>
      </c>
      <c r="E1060">
        <v>17</v>
      </c>
      <c r="F1060" s="16" t="s">
        <v>53</v>
      </c>
      <c r="G1060" s="10">
        <v>43226</v>
      </c>
      <c r="H1060" s="11">
        <v>0.97018518518518515</v>
      </c>
      <c r="I1060" s="10">
        <v>43226</v>
      </c>
      <c r="J1060">
        <v>5.4499998092651403</v>
      </c>
      <c r="K1060">
        <v>17.241529464721701</v>
      </c>
      <c r="L1060" s="11">
        <v>0.80138888888888893</v>
      </c>
      <c r="M1060" s="12">
        <f>MOD(Tableau1[[#This Row],[Temps]]-Tableau1[[#This Row],[Heure coucher]],1)</f>
        <v>0.16879629629629622</v>
      </c>
      <c r="N1060" s="11">
        <v>0.19375000000000001</v>
      </c>
      <c r="O1060" s="12">
        <f>1-Tableau1[[#This Row],[Temps]]+Tableau1[[#This Row],[Heure lever]]</f>
        <v>0.22356481481481486</v>
      </c>
      <c r="P1060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60" s="11">
        <f>IFERROR(Tableau1[[#This Row],[temps avant lever]]&gt;=Tableau1[[#This Row],[temps critère lever en fonction de l''heure de coucher]],0)</f>
        <v>0</v>
      </c>
    </row>
    <row r="1061" spans="1:17" x14ac:dyDescent="0.35">
      <c r="A1061">
        <v>2018</v>
      </c>
      <c r="B1061">
        <v>5</v>
      </c>
      <c r="C1061">
        <v>6</v>
      </c>
      <c r="D1061">
        <v>23</v>
      </c>
      <c r="E1061">
        <v>30</v>
      </c>
      <c r="F1061" s="16" t="s">
        <v>46</v>
      </c>
      <c r="G1061" s="10">
        <v>43226</v>
      </c>
      <c r="H1061" s="11">
        <v>0.97956018518518517</v>
      </c>
      <c r="I1061" s="10">
        <v>43226</v>
      </c>
      <c r="J1061">
        <v>5.0983328819274902</v>
      </c>
      <c r="K1061">
        <v>17.2876796722412</v>
      </c>
      <c r="L1061" s="11">
        <v>0.80138888888888893</v>
      </c>
      <c r="M1061" s="12">
        <f>MOD(Tableau1[[#This Row],[Temps]]-Tableau1[[#This Row],[Heure coucher]],1)</f>
        <v>0.17817129629629624</v>
      </c>
      <c r="N1061" s="11">
        <v>0.19375000000000001</v>
      </c>
      <c r="O1061" s="12">
        <f>1-Tableau1[[#This Row],[Temps]]+Tableau1[[#This Row],[Heure lever]]</f>
        <v>0.21418981481481483</v>
      </c>
      <c r="P1061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61" s="11">
        <f>IFERROR(Tableau1[[#This Row],[temps avant lever]]&gt;=Tableau1[[#This Row],[temps critère lever en fonction de l''heure de coucher]],0)</f>
        <v>0</v>
      </c>
    </row>
    <row r="1062" spans="1:17" x14ac:dyDescent="0.35">
      <c r="A1062">
        <v>2018</v>
      </c>
      <c r="B1062">
        <v>5</v>
      </c>
      <c r="C1062">
        <v>7</v>
      </c>
      <c r="D1062">
        <v>0</v>
      </c>
      <c r="E1062">
        <v>3</v>
      </c>
      <c r="F1062" s="16" t="s">
        <v>51</v>
      </c>
      <c r="G1062" s="10">
        <v>43227</v>
      </c>
      <c r="H1062" s="11">
        <v>2.7199074074074074E-3</v>
      </c>
      <c r="I1062" s="10">
        <v>43226</v>
      </c>
      <c r="J1062">
        <v>5.9333329200744602</v>
      </c>
      <c r="K1062">
        <v>17.3008003234863</v>
      </c>
      <c r="L1062" s="11">
        <v>0.80138888888888893</v>
      </c>
      <c r="M1062" s="12">
        <f>MOD(Tableau1[[#This Row],[Temps]]-Tableau1[[#This Row],[Heure coucher]],1)</f>
        <v>0.20133101851851853</v>
      </c>
      <c r="N1062" s="11">
        <v>0.19375000000000001</v>
      </c>
      <c r="O1062" s="12">
        <f>1-Tableau1[[#This Row],[Temps]]+Tableau1[[#This Row],[Heure lever]]</f>
        <v>1.1910300925925925</v>
      </c>
      <c r="P1062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62" s="11">
        <f>IFERROR(Tableau1[[#This Row],[temps avant lever]]&gt;=Tableau1[[#This Row],[temps critère lever en fonction de l''heure de coucher]],0)</f>
        <v>0</v>
      </c>
    </row>
    <row r="1063" spans="1:17" x14ac:dyDescent="0.35">
      <c r="A1063">
        <v>2018</v>
      </c>
      <c r="B1063">
        <v>5</v>
      </c>
      <c r="C1063">
        <v>7</v>
      </c>
      <c r="D1063">
        <v>19</v>
      </c>
      <c r="E1063">
        <v>56</v>
      </c>
      <c r="F1063" s="16" t="s">
        <v>55</v>
      </c>
      <c r="G1063" s="10">
        <v>43227</v>
      </c>
      <c r="H1063" s="11">
        <v>0.83096064814814818</v>
      </c>
      <c r="I1063" s="10">
        <v>43227</v>
      </c>
      <c r="J1063">
        <v>3.4083330631256099</v>
      </c>
      <c r="K1063">
        <v>21.741369247436499</v>
      </c>
      <c r="L1063" s="11">
        <v>0.8027777777777777</v>
      </c>
      <c r="M1063" s="12">
        <f>MOD(Tableau1[[#This Row],[Temps]]-Tableau1[[#This Row],[Heure coucher]],1)</f>
        <v>2.8182870370370483E-2</v>
      </c>
      <c r="N1063" s="11">
        <v>0.19236111111111112</v>
      </c>
      <c r="O1063" s="12">
        <f>1-Tableau1[[#This Row],[Temps]]+Tableau1[[#This Row],[Heure lever]]</f>
        <v>0.36140046296296291</v>
      </c>
      <c r="P1063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63" s="11">
        <f>IFERROR(Tableau1[[#This Row],[temps avant lever]]&gt;=Tableau1[[#This Row],[temps critère lever en fonction de l''heure de coucher]],0)</f>
        <v>0</v>
      </c>
    </row>
    <row r="1064" spans="1:17" x14ac:dyDescent="0.35">
      <c r="A1064">
        <v>2018</v>
      </c>
      <c r="B1064">
        <v>5</v>
      </c>
      <c r="C1064">
        <v>7</v>
      </c>
      <c r="D1064">
        <v>20</v>
      </c>
      <c r="E1064">
        <v>25</v>
      </c>
      <c r="F1064" s="16" t="s">
        <v>34</v>
      </c>
      <c r="G1064" s="10">
        <v>43227</v>
      </c>
      <c r="H1064" s="11">
        <v>0.8513425925925926</v>
      </c>
      <c r="I1064" s="10">
        <v>43227</v>
      </c>
      <c r="J1064">
        <v>3.14333295822144</v>
      </c>
      <c r="K1064">
        <v>21.5544109344482</v>
      </c>
      <c r="L1064" s="11">
        <v>0.8027777777777777</v>
      </c>
      <c r="M1064" s="12">
        <f>MOD(Tableau1[[#This Row],[Temps]]-Tableau1[[#This Row],[Heure coucher]],1)</f>
        <v>4.8564814814814894E-2</v>
      </c>
      <c r="N1064" s="11">
        <v>0.19236111111111112</v>
      </c>
      <c r="O1064" s="12">
        <f>1-Tableau1[[#This Row],[Temps]]+Tableau1[[#This Row],[Heure lever]]</f>
        <v>0.3410185185185185</v>
      </c>
      <c r="P1064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64" s="11">
        <f>IFERROR(Tableau1[[#This Row],[temps avant lever]]&gt;=Tableau1[[#This Row],[temps critère lever en fonction de l''heure de coucher]],0)</f>
        <v>0</v>
      </c>
    </row>
    <row r="1065" spans="1:17" x14ac:dyDescent="0.35">
      <c r="A1065">
        <v>2018</v>
      </c>
      <c r="B1065">
        <v>5</v>
      </c>
      <c r="C1065">
        <v>7</v>
      </c>
      <c r="D1065">
        <v>20</v>
      </c>
      <c r="E1065">
        <v>47</v>
      </c>
      <c r="F1065" s="16" t="s">
        <v>72</v>
      </c>
      <c r="G1065" s="10">
        <v>43227</v>
      </c>
      <c r="H1065" s="11">
        <v>0.86641203703703706</v>
      </c>
      <c r="I1065" s="10">
        <v>43227</v>
      </c>
      <c r="J1065">
        <v>3.2833330631256099</v>
      </c>
      <c r="K1065">
        <v>20.824630737304702</v>
      </c>
      <c r="L1065" s="11">
        <v>0.8027777777777777</v>
      </c>
      <c r="M1065" s="12">
        <f>MOD(Tableau1[[#This Row],[Temps]]-Tableau1[[#This Row],[Heure coucher]],1)</f>
        <v>6.3634259259259363E-2</v>
      </c>
      <c r="N1065" s="11">
        <v>0.19236111111111112</v>
      </c>
      <c r="O1065" s="12">
        <f>1-Tableau1[[#This Row],[Temps]]+Tableau1[[#This Row],[Heure lever]]</f>
        <v>0.32594907407407403</v>
      </c>
      <c r="P1065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65" s="11">
        <f>IFERROR(Tableau1[[#This Row],[temps avant lever]]&gt;=Tableau1[[#This Row],[temps critère lever en fonction de l''heure de coucher]],0)</f>
        <v>0</v>
      </c>
    </row>
    <row r="1066" spans="1:17" x14ac:dyDescent="0.35">
      <c r="A1066">
        <v>2018</v>
      </c>
      <c r="B1066">
        <v>5</v>
      </c>
      <c r="C1066">
        <v>7</v>
      </c>
      <c r="D1066">
        <v>21</v>
      </c>
      <c r="E1066">
        <v>12</v>
      </c>
      <c r="F1066" s="16" t="s">
        <v>54</v>
      </c>
      <c r="G1066" s="10">
        <v>43227</v>
      </c>
      <c r="H1066" s="11">
        <v>0.88339120370370372</v>
      </c>
      <c r="I1066" s="10">
        <v>43227</v>
      </c>
      <c r="J1066">
        <v>4.0616660118103001</v>
      </c>
      <c r="K1066">
        <v>20.2174892425537</v>
      </c>
      <c r="L1066" s="11">
        <v>0.8027777777777777</v>
      </c>
      <c r="M1066" s="12">
        <f>MOD(Tableau1[[#This Row],[Temps]]-Tableau1[[#This Row],[Heure coucher]],1)</f>
        <v>8.0613425925926019E-2</v>
      </c>
      <c r="N1066" s="11">
        <v>0.19236111111111112</v>
      </c>
      <c r="O1066" s="12">
        <f>1-Tableau1[[#This Row],[Temps]]+Tableau1[[#This Row],[Heure lever]]</f>
        <v>0.30896990740740737</v>
      </c>
      <c r="P1066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66" s="11">
        <f>IFERROR(Tableau1[[#This Row],[temps avant lever]]&gt;=Tableau1[[#This Row],[temps critère lever en fonction de l''heure de coucher]],0)</f>
        <v>0</v>
      </c>
    </row>
    <row r="1067" spans="1:17" x14ac:dyDescent="0.35">
      <c r="A1067">
        <v>2018</v>
      </c>
      <c r="B1067">
        <v>5</v>
      </c>
      <c r="C1067">
        <v>7</v>
      </c>
      <c r="D1067">
        <v>22</v>
      </c>
      <c r="E1067">
        <v>43</v>
      </c>
      <c r="F1067" s="16" t="s">
        <v>44</v>
      </c>
      <c r="G1067" s="10">
        <v>43227</v>
      </c>
      <c r="H1067" s="11">
        <v>0.94704861111111116</v>
      </c>
      <c r="I1067" s="10">
        <v>43227</v>
      </c>
      <c r="J1067">
        <v>2.8383328914642298</v>
      </c>
      <c r="K1067">
        <v>19.1922798156738</v>
      </c>
      <c r="L1067" s="11">
        <v>0.8027777777777777</v>
      </c>
      <c r="M1067" s="12">
        <f>MOD(Tableau1[[#This Row],[Temps]]-Tableau1[[#This Row],[Heure coucher]],1)</f>
        <v>0.14427083333333346</v>
      </c>
      <c r="N1067" s="11">
        <v>0.19236111111111112</v>
      </c>
      <c r="O1067" s="12">
        <f>1-Tableau1[[#This Row],[Temps]]+Tableau1[[#This Row],[Heure lever]]</f>
        <v>0.24531249999999996</v>
      </c>
      <c r="P1067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67" s="11">
        <f>IFERROR(Tableau1[[#This Row],[temps avant lever]]&gt;=Tableau1[[#This Row],[temps critère lever en fonction de l''heure de coucher]],0)</f>
        <v>0</v>
      </c>
    </row>
    <row r="1068" spans="1:17" x14ac:dyDescent="0.35">
      <c r="A1068">
        <v>2018</v>
      </c>
      <c r="B1068">
        <v>5</v>
      </c>
      <c r="C1068">
        <v>7</v>
      </c>
      <c r="D1068">
        <v>23</v>
      </c>
      <c r="E1068">
        <v>16</v>
      </c>
      <c r="F1068" s="16" t="s">
        <v>35</v>
      </c>
      <c r="G1068" s="10">
        <v>43227</v>
      </c>
      <c r="H1068" s="11">
        <v>0.97005787037037028</v>
      </c>
      <c r="I1068" s="10">
        <v>43227</v>
      </c>
      <c r="J1068">
        <v>3.6183331012725799</v>
      </c>
      <c r="K1068">
        <v>17.3590393066406</v>
      </c>
      <c r="L1068" s="11">
        <v>0.8027777777777777</v>
      </c>
      <c r="M1068" s="12">
        <f>MOD(Tableau1[[#This Row],[Temps]]-Tableau1[[#This Row],[Heure coucher]],1)</f>
        <v>0.16728009259259258</v>
      </c>
      <c r="N1068" s="11">
        <v>0.19236111111111112</v>
      </c>
      <c r="O1068" s="12">
        <f>1-Tableau1[[#This Row],[Temps]]+Tableau1[[#This Row],[Heure lever]]</f>
        <v>0.22230324074074084</v>
      </c>
      <c r="P1068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68" s="11">
        <f>IFERROR(Tableau1[[#This Row],[temps avant lever]]&gt;=Tableau1[[#This Row],[temps critère lever en fonction de l''heure de coucher]],0)</f>
        <v>0</v>
      </c>
    </row>
    <row r="1069" spans="1:17" x14ac:dyDescent="0.35">
      <c r="A1069">
        <v>2018</v>
      </c>
      <c r="B1069">
        <v>5</v>
      </c>
      <c r="C1069">
        <v>10</v>
      </c>
      <c r="D1069">
        <v>20</v>
      </c>
      <c r="E1069">
        <v>2</v>
      </c>
      <c r="F1069" s="16" t="s">
        <v>32</v>
      </c>
      <c r="G1069" s="10">
        <v>43230</v>
      </c>
      <c r="H1069" s="11">
        <v>0.83484953703703713</v>
      </c>
      <c r="I1069" s="10">
        <v>43230</v>
      </c>
      <c r="J1069">
        <v>5.0250000953674299</v>
      </c>
      <c r="K1069">
        <v>12.711739540100099</v>
      </c>
      <c r="L1069" s="11">
        <v>0.80486111111111114</v>
      </c>
      <c r="M1069" s="12">
        <f>MOD(Tableau1[[#This Row],[Temps]]-Tableau1[[#This Row],[Heure coucher]],1)</f>
        <v>2.9988425925925988E-2</v>
      </c>
      <c r="N1069" s="11">
        <v>0.18958333333333333</v>
      </c>
      <c r="O1069" s="12">
        <f>1-Tableau1[[#This Row],[Temps]]+Tableau1[[#This Row],[Heure lever]]</f>
        <v>0.3547337962962962</v>
      </c>
      <c r="P1069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69" s="11">
        <f>IFERROR(Tableau1[[#This Row],[temps avant lever]]&gt;=Tableau1[[#This Row],[temps critère lever en fonction de l''heure de coucher]],0)</f>
        <v>0</v>
      </c>
    </row>
    <row r="1070" spans="1:17" x14ac:dyDescent="0.35">
      <c r="A1070">
        <v>2018</v>
      </c>
      <c r="B1070">
        <v>5</v>
      </c>
      <c r="C1070">
        <v>10</v>
      </c>
      <c r="D1070">
        <v>20</v>
      </c>
      <c r="E1070">
        <v>40</v>
      </c>
      <c r="F1070" s="16" t="s">
        <v>26</v>
      </c>
      <c r="G1070" s="10">
        <v>43230</v>
      </c>
      <c r="H1070" s="11">
        <v>0.86149305555555555</v>
      </c>
      <c r="I1070" s="10">
        <v>43230</v>
      </c>
      <c r="J1070">
        <v>5.47833299636841</v>
      </c>
      <c r="K1070">
        <v>11.500390052795399</v>
      </c>
      <c r="L1070" s="11">
        <v>0.80486111111111114</v>
      </c>
      <c r="M1070" s="12">
        <f>MOD(Tableau1[[#This Row],[Temps]]-Tableau1[[#This Row],[Heure coucher]],1)</f>
        <v>5.6631944444444415E-2</v>
      </c>
      <c r="N1070" s="11">
        <v>0.18958333333333333</v>
      </c>
      <c r="O1070" s="12">
        <f>1-Tableau1[[#This Row],[Temps]]+Tableau1[[#This Row],[Heure lever]]</f>
        <v>0.32809027777777777</v>
      </c>
      <c r="P1070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70" s="11">
        <f>IFERROR(Tableau1[[#This Row],[temps avant lever]]&gt;=Tableau1[[#This Row],[temps critère lever en fonction de l''heure de coucher]],0)</f>
        <v>0</v>
      </c>
    </row>
    <row r="1071" spans="1:17" x14ac:dyDescent="0.35">
      <c r="A1071">
        <v>2018</v>
      </c>
      <c r="B1071">
        <v>5</v>
      </c>
      <c r="C1071">
        <v>10</v>
      </c>
      <c r="D1071">
        <v>21</v>
      </c>
      <c r="E1071">
        <v>14</v>
      </c>
      <c r="F1071" s="16" t="s">
        <v>41</v>
      </c>
      <c r="G1071" s="10">
        <v>43230</v>
      </c>
      <c r="H1071" s="11">
        <v>0.8849999999999999</v>
      </c>
      <c r="I1071" s="10">
        <v>43230</v>
      </c>
      <c r="J1071">
        <v>5.4800000190734899</v>
      </c>
      <c r="K1071">
        <v>10.922050476074199</v>
      </c>
      <c r="L1071" s="11">
        <v>0.80486111111111114</v>
      </c>
      <c r="M1071" s="12">
        <f>MOD(Tableau1[[#This Row],[Temps]]-Tableau1[[#This Row],[Heure coucher]],1)</f>
        <v>8.013888888888876E-2</v>
      </c>
      <c r="N1071" s="11">
        <v>0.18958333333333333</v>
      </c>
      <c r="O1071" s="12">
        <f>1-Tableau1[[#This Row],[Temps]]+Tableau1[[#This Row],[Heure lever]]</f>
        <v>0.30458333333333343</v>
      </c>
      <c r="P1071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71" s="11">
        <f>IFERROR(Tableau1[[#This Row],[temps avant lever]]&gt;=Tableau1[[#This Row],[temps critère lever en fonction de l''heure de coucher]],0)</f>
        <v>0</v>
      </c>
    </row>
    <row r="1072" spans="1:17" x14ac:dyDescent="0.35">
      <c r="A1072">
        <v>2018</v>
      </c>
      <c r="B1072">
        <v>5</v>
      </c>
      <c r="C1072">
        <v>11</v>
      </c>
      <c r="D1072">
        <v>22</v>
      </c>
      <c r="E1072">
        <v>19</v>
      </c>
      <c r="F1072" s="16" t="s">
        <v>65</v>
      </c>
      <c r="G1072" s="10">
        <v>43231</v>
      </c>
      <c r="H1072" s="11">
        <v>0.9302893518518518</v>
      </c>
      <c r="I1072" s="10">
        <v>43231</v>
      </c>
      <c r="J1072">
        <v>3.3266670703887899</v>
      </c>
      <c r="K1072">
        <v>12.7231798171997</v>
      </c>
      <c r="L1072" s="11">
        <v>0.80625000000000002</v>
      </c>
      <c r="M1072" s="12">
        <f>MOD(Tableau1[[#This Row],[Temps]]-Tableau1[[#This Row],[Heure coucher]],1)</f>
        <v>0.12403935185185178</v>
      </c>
      <c r="N1072" s="11">
        <v>0.18888888888888888</v>
      </c>
      <c r="O1072" s="12">
        <f>1-Tableau1[[#This Row],[Temps]]+Tableau1[[#This Row],[Heure lever]]</f>
        <v>0.25859953703703709</v>
      </c>
      <c r="P1072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72" s="11">
        <f>IFERROR(Tableau1[[#This Row],[temps avant lever]]&gt;=Tableau1[[#This Row],[temps critère lever en fonction de l''heure de coucher]],0)</f>
        <v>0</v>
      </c>
    </row>
    <row r="1073" spans="1:17" x14ac:dyDescent="0.35">
      <c r="A1073">
        <v>2018</v>
      </c>
      <c r="B1073">
        <v>5</v>
      </c>
      <c r="C1073">
        <v>12</v>
      </c>
      <c r="D1073">
        <v>20</v>
      </c>
      <c r="E1073">
        <v>33</v>
      </c>
      <c r="F1073" s="16" t="s">
        <v>53</v>
      </c>
      <c r="G1073" s="10">
        <v>43232</v>
      </c>
      <c r="H1073" s="11">
        <v>0.85629629629629633</v>
      </c>
      <c r="I1073" s="10">
        <v>43232</v>
      </c>
      <c r="J1073">
        <v>4.6133332252502397</v>
      </c>
      <c r="K1073">
        <v>9.0002956390380895</v>
      </c>
      <c r="L1073" s="11">
        <v>0.80694444444444446</v>
      </c>
      <c r="M1073" s="12">
        <f>MOD(Tableau1[[#This Row],[Temps]]-Tableau1[[#This Row],[Heure coucher]],1)</f>
        <v>4.9351851851851869E-2</v>
      </c>
      <c r="N1073" s="11">
        <v>0.18819444444444444</v>
      </c>
      <c r="O1073" s="12">
        <f>1-Tableau1[[#This Row],[Temps]]+Tableau1[[#This Row],[Heure lever]]</f>
        <v>0.33189814814814811</v>
      </c>
      <c r="P1073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73" s="11">
        <f>IFERROR(Tableau1[[#This Row],[temps avant lever]]&gt;=Tableau1[[#This Row],[temps critère lever en fonction de l''heure de coucher]],0)</f>
        <v>0</v>
      </c>
    </row>
    <row r="1074" spans="1:17" x14ac:dyDescent="0.35">
      <c r="A1074">
        <v>2018</v>
      </c>
      <c r="B1074">
        <v>5</v>
      </c>
      <c r="C1074">
        <v>15</v>
      </c>
      <c r="D1074">
        <v>20</v>
      </c>
      <c r="E1074">
        <v>23</v>
      </c>
      <c r="F1074" s="16" t="s">
        <v>62</v>
      </c>
      <c r="G1074" s="10">
        <v>43235</v>
      </c>
      <c r="H1074" s="11">
        <v>0.84972222222222227</v>
      </c>
      <c r="I1074" s="10">
        <v>43235</v>
      </c>
      <c r="J1074">
        <v>4.8916668891906703</v>
      </c>
      <c r="K1074">
        <v>17.319169998168899</v>
      </c>
      <c r="L1074" s="11">
        <v>0.80902777777777779</v>
      </c>
      <c r="M1074" s="12">
        <f>MOD(Tableau1[[#This Row],[Temps]]-Tableau1[[#This Row],[Heure coucher]],1)</f>
        <v>4.0694444444444478E-2</v>
      </c>
      <c r="N1074" s="11">
        <v>0.18541666666666667</v>
      </c>
      <c r="O1074" s="12">
        <f>1-Tableau1[[#This Row],[Temps]]+Tableau1[[#This Row],[Heure lever]]</f>
        <v>0.33569444444444441</v>
      </c>
      <c r="P1074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74" s="11">
        <f>IFERROR(Tableau1[[#This Row],[temps avant lever]]&gt;=Tableau1[[#This Row],[temps critère lever en fonction de l''heure de coucher]],0)</f>
        <v>0</v>
      </c>
    </row>
    <row r="1075" spans="1:17" x14ac:dyDescent="0.35">
      <c r="A1075">
        <v>2018</v>
      </c>
      <c r="B1075">
        <v>5</v>
      </c>
      <c r="C1075">
        <v>15</v>
      </c>
      <c r="D1075">
        <v>20</v>
      </c>
      <c r="E1075">
        <v>41</v>
      </c>
      <c r="F1075" s="16" t="s">
        <v>35</v>
      </c>
      <c r="G1075" s="10">
        <v>43235</v>
      </c>
      <c r="H1075" s="11">
        <v>0.86241898148148144</v>
      </c>
      <c r="I1075" s="10">
        <v>43235</v>
      </c>
      <c r="J1075">
        <v>3.9266669750213601</v>
      </c>
      <c r="K1075">
        <v>16.6704196929932</v>
      </c>
      <c r="L1075" s="11">
        <v>0.80902777777777779</v>
      </c>
      <c r="M1075" s="12">
        <f>MOD(Tableau1[[#This Row],[Temps]]-Tableau1[[#This Row],[Heure coucher]],1)</f>
        <v>5.3391203703703649E-2</v>
      </c>
      <c r="N1075" s="11">
        <v>0.18541666666666667</v>
      </c>
      <c r="O1075" s="12">
        <f>1-Tableau1[[#This Row],[Temps]]+Tableau1[[#This Row],[Heure lever]]</f>
        <v>0.32299768518518523</v>
      </c>
      <c r="P1075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75" s="11">
        <f>IFERROR(Tableau1[[#This Row],[temps avant lever]]&gt;=Tableau1[[#This Row],[temps critère lever en fonction de l''heure de coucher]],0)</f>
        <v>0</v>
      </c>
    </row>
    <row r="1076" spans="1:17" x14ac:dyDescent="0.35">
      <c r="A1076">
        <v>2018</v>
      </c>
      <c r="B1076">
        <v>5</v>
      </c>
      <c r="C1076">
        <v>15</v>
      </c>
      <c r="D1076">
        <v>20</v>
      </c>
      <c r="E1076">
        <v>43</v>
      </c>
      <c r="F1076" s="16" t="s">
        <v>60</v>
      </c>
      <c r="G1076" s="10">
        <v>43235</v>
      </c>
      <c r="H1076" s="11">
        <v>0.86322916666666671</v>
      </c>
      <c r="I1076" s="10">
        <v>43235</v>
      </c>
      <c r="J1076">
        <v>3.9266669750213601</v>
      </c>
      <c r="K1076">
        <v>16.6704196929932</v>
      </c>
      <c r="L1076" s="11">
        <v>0.80902777777777779</v>
      </c>
      <c r="M1076" s="12">
        <f>MOD(Tableau1[[#This Row],[Temps]]-Tableau1[[#This Row],[Heure coucher]],1)</f>
        <v>5.4201388888888924E-2</v>
      </c>
      <c r="N1076" s="11">
        <v>0.18541666666666667</v>
      </c>
      <c r="O1076" s="12">
        <f>1-Tableau1[[#This Row],[Temps]]+Tableau1[[#This Row],[Heure lever]]</f>
        <v>0.32218749999999996</v>
      </c>
      <c r="P1076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76" s="11">
        <f>IFERROR(Tableau1[[#This Row],[temps avant lever]]&gt;=Tableau1[[#This Row],[temps critère lever en fonction de l''heure de coucher]],0)</f>
        <v>0</v>
      </c>
    </row>
    <row r="1077" spans="1:17" x14ac:dyDescent="0.35">
      <c r="A1077">
        <v>2018</v>
      </c>
      <c r="B1077">
        <v>5</v>
      </c>
      <c r="C1077">
        <v>15</v>
      </c>
      <c r="D1077">
        <v>21</v>
      </c>
      <c r="E1077">
        <v>10</v>
      </c>
      <c r="F1077" s="16" t="s">
        <v>45</v>
      </c>
      <c r="G1077" s="10">
        <v>43235</v>
      </c>
      <c r="H1077" s="11">
        <v>0.88230324074074085</v>
      </c>
      <c r="I1077" s="10">
        <v>43235</v>
      </c>
      <c r="J1077">
        <v>5.16499996185303</v>
      </c>
      <c r="K1077">
        <v>14.365699768066399</v>
      </c>
      <c r="L1077" s="11">
        <v>0.80902777777777779</v>
      </c>
      <c r="M1077" s="12">
        <f>MOD(Tableau1[[#This Row],[Temps]]-Tableau1[[#This Row],[Heure coucher]],1)</f>
        <v>7.3275462962963056E-2</v>
      </c>
      <c r="N1077" s="11">
        <v>0.18541666666666667</v>
      </c>
      <c r="O1077" s="12">
        <f>1-Tableau1[[#This Row],[Temps]]+Tableau1[[#This Row],[Heure lever]]</f>
        <v>0.30311342592592583</v>
      </c>
      <c r="P1077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77" s="11">
        <f>IFERROR(Tableau1[[#This Row],[temps avant lever]]&gt;=Tableau1[[#This Row],[temps critère lever en fonction de l''heure de coucher]],0)</f>
        <v>0</v>
      </c>
    </row>
    <row r="1078" spans="1:17" x14ac:dyDescent="0.35">
      <c r="A1078">
        <v>2018</v>
      </c>
      <c r="B1078">
        <v>5</v>
      </c>
      <c r="C1078">
        <v>15</v>
      </c>
      <c r="D1078">
        <v>21</v>
      </c>
      <c r="E1078">
        <v>26</v>
      </c>
      <c r="F1078" s="16" t="s">
        <v>73</v>
      </c>
      <c r="G1078" s="10">
        <v>43235</v>
      </c>
      <c r="H1078" s="11">
        <v>0.89342592592592596</v>
      </c>
      <c r="I1078" s="10">
        <v>43235</v>
      </c>
      <c r="J1078">
        <v>6.3233327865600604</v>
      </c>
      <c r="K1078">
        <v>14.091850280761699</v>
      </c>
      <c r="L1078" s="11">
        <v>0.80902777777777779</v>
      </c>
      <c r="M1078" s="12">
        <f>MOD(Tableau1[[#This Row],[Temps]]-Tableau1[[#This Row],[Heure coucher]],1)</f>
        <v>8.4398148148148167E-2</v>
      </c>
      <c r="N1078" s="11">
        <v>0.18541666666666667</v>
      </c>
      <c r="O1078" s="12">
        <f>1-Tableau1[[#This Row],[Temps]]+Tableau1[[#This Row],[Heure lever]]</f>
        <v>0.29199074074074072</v>
      </c>
      <c r="P1078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78" s="11">
        <f>IFERROR(Tableau1[[#This Row],[temps avant lever]]&gt;=Tableau1[[#This Row],[temps critère lever en fonction de l''heure de coucher]],0)</f>
        <v>0</v>
      </c>
    </row>
    <row r="1079" spans="1:17" x14ac:dyDescent="0.35">
      <c r="A1079">
        <v>2018</v>
      </c>
      <c r="B1079">
        <v>5</v>
      </c>
      <c r="C1079">
        <v>15</v>
      </c>
      <c r="D1079">
        <v>21</v>
      </c>
      <c r="E1079">
        <v>26</v>
      </c>
      <c r="F1079" s="16" t="s">
        <v>70</v>
      </c>
      <c r="G1079" s="10">
        <v>43235</v>
      </c>
      <c r="H1079" s="11">
        <v>0.89350694444444445</v>
      </c>
      <c r="I1079" s="10">
        <v>43235</v>
      </c>
      <c r="J1079">
        <v>6.3233327865600604</v>
      </c>
      <c r="K1079">
        <v>14.091850280761699</v>
      </c>
      <c r="L1079" s="11">
        <v>0.80902777777777779</v>
      </c>
      <c r="M1079" s="12">
        <f>MOD(Tableau1[[#This Row],[Temps]]-Tableau1[[#This Row],[Heure coucher]],1)</f>
        <v>8.4479166666666661E-2</v>
      </c>
      <c r="N1079" s="11">
        <v>0.18541666666666667</v>
      </c>
      <c r="O1079" s="12">
        <f>1-Tableau1[[#This Row],[Temps]]+Tableau1[[#This Row],[Heure lever]]</f>
        <v>0.29190972222222222</v>
      </c>
      <c r="P1079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79" s="11">
        <f>IFERROR(Tableau1[[#This Row],[temps avant lever]]&gt;=Tableau1[[#This Row],[temps critère lever en fonction de l''heure de coucher]],0)</f>
        <v>0</v>
      </c>
    </row>
    <row r="1080" spans="1:17" x14ac:dyDescent="0.35">
      <c r="A1080">
        <v>2018</v>
      </c>
      <c r="B1080">
        <v>5</v>
      </c>
      <c r="C1080">
        <v>15</v>
      </c>
      <c r="D1080">
        <v>21</v>
      </c>
      <c r="E1080">
        <v>26</v>
      </c>
      <c r="F1080" s="16" t="s">
        <v>24</v>
      </c>
      <c r="G1080" s="10">
        <v>43235</v>
      </c>
      <c r="H1080" s="11">
        <v>0.89358796296296295</v>
      </c>
      <c r="I1080" s="10">
        <v>43235</v>
      </c>
      <c r="J1080">
        <v>6.3233327865600604</v>
      </c>
      <c r="K1080">
        <v>14.091850280761699</v>
      </c>
      <c r="L1080" s="11">
        <v>0.80902777777777779</v>
      </c>
      <c r="M1080" s="12">
        <f>MOD(Tableau1[[#This Row],[Temps]]-Tableau1[[#This Row],[Heure coucher]],1)</f>
        <v>8.4560185185185155E-2</v>
      </c>
      <c r="N1080" s="11">
        <v>0.18541666666666667</v>
      </c>
      <c r="O1080" s="12">
        <f>1-Tableau1[[#This Row],[Temps]]+Tableau1[[#This Row],[Heure lever]]</f>
        <v>0.29182870370370373</v>
      </c>
      <c r="P1080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80" s="11">
        <f>IFERROR(Tableau1[[#This Row],[temps avant lever]]&gt;=Tableau1[[#This Row],[temps critère lever en fonction de l''heure de coucher]],0)</f>
        <v>0</v>
      </c>
    </row>
    <row r="1081" spans="1:17" x14ac:dyDescent="0.35">
      <c r="A1081">
        <v>2018</v>
      </c>
      <c r="B1081">
        <v>5</v>
      </c>
      <c r="C1081">
        <v>15</v>
      </c>
      <c r="D1081">
        <v>21</v>
      </c>
      <c r="E1081">
        <v>26</v>
      </c>
      <c r="F1081" s="16" t="s">
        <v>35</v>
      </c>
      <c r="G1081" s="10">
        <v>43235</v>
      </c>
      <c r="H1081" s="11">
        <v>0.89366898148148144</v>
      </c>
      <c r="I1081" s="10">
        <v>43235</v>
      </c>
      <c r="J1081">
        <v>6.3233327865600604</v>
      </c>
      <c r="K1081">
        <v>14.091850280761699</v>
      </c>
      <c r="L1081" s="11">
        <v>0.80902777777777779</v>
      </c>
      <c r="M1081" s="12">
        <f>MOD(Tableau1[[#This Row],[Temps]]-Tableau1[[#This Row],[Heure coucher]],1)</f>
        <v>8.4641203703703649E-2</v>
      </c>
      <c r="N1081" s="11">
        <v>0.18541666666666667</v>
      </c>
      <c r="O1081" s="12">
        <f>1-Tableau1[[#This Row],[Temps]]+Tableau1[[#This Row],[Heure lever]]</f>
        <v>0.29174768518518523</v>
      </c>
      <c r="P1081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81" s="11">
        <f>IFERROR(Tableau1[[#This Row],[temps avant lever]]&gt;=Tableau1[[#This Row],[temps critère lever en fonction de l''heure de coucher]],0)</f>
        <v>0</v>
      </c>
    </row>
    <row r="1082" spans="1:17" x14ac:dyDescent="0.35">
      <c r="A1082">
        <v>2018</v>
      </c>
      <c r="B1082">
        <v>5</v>
      </c>
      <c r="C1082">
        <v>15</v>
      </c>
      <c r="D1082">
        <v>21</v>
      </c>
      <c r="E1082">
        <v>36</v>
      </c>
      <c r="F1082" s="16" t="s">
        <v>52</v>
      </c>
      <c r="G1082" s="10">
        <v>43235</v>
      </c>
      <c r="H1082" s="11">
        <v>0.90020833333333339</v>
      </c>
      <c r="I1082" s="10">
        <v>43235</v>
      </c>
      <c r="J1082">
        <v>5.7383332252502397</v>
      </c>
      <c r="K1082">
        <v>14.3366899490356</v>
      </c>
      <c r="L1082" s="11">
        <v>0.80902777777777779</v>
      </c>
      <c r="M1082" s="12">
        <f>MOD(Tableau1[[#This Row],[Temps]]-Tableau1[[#This Row],[Heure coucher]],1)</f>
        <v>9.1180555555555598E-2</v>
      </c>
      <c r="N1082" s="11">
        <v>0.18541666666666667</v>
      </c>
      <c r="O1082" s="12">
        <f>1-Tableau1[[#This Row],[Temps]]+Tableau1[[#This Row],[Heure lever]]</f>
        <v>0.28520833333333329</v>
      </c>
      <c r="P1082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82" s="11">
        <f>IFERROR(Tableau1[[#This Row],[temps avant lever]]&gt;=Tableau1[[#This Row],[temps critère lever en fonction de l''heure de coucher]],0)</f>
        <v>0</v>
      </c>
    </row>
    <row r="1083" spans="1:17" x14ac:dyDescent="0.35">
      <c r="A1083">
        <v>2018</v>
      </c>
      <c r="B1083">
        <v>5</v>
      </c>
      <c r="C1083">
        <v>15</v>
      </c>
      <c r="D1083">
        <v>21</v>
      </c>
      <c r="E1083">
        <v>57</v>
      </c>
      <c r="F1083" s="16" t="s">
        <v>46</v>
      </c>
      <c r="G1083" s="10">
        <v>43235</v>
      </c>
      <c r="H1083" s="11">
        <v>0.91497685185185185</v>
      </c>
      <c r="I1083" s="10">
        <v>43235</v>
      </c>
      <c r="J1083">
        <v>5.7666668891906703</v>
      </c>
      <c r="K1083">
        <v>13.536649703979499</v>
      </c>
      <c r="L1083" s="11">
        <v>0.80902777777777779</v>
      </c>
      <c r="M1083" s="12">
        <f>MOD(Tableau1[[#This Row],[Temps]]-Tableau1[[#This Row],[Heure coucher]],1)</f>
        <v>0.10594907407407406</v>
      </c>
      <c r="N1083" s="11">
        <v>0.18541666666666667</v>
      </c>
      <c r="O1083" s="12">
        <f>1-Tableau1[[#This Row],[Temps]]+Tableau1[[#This Row],[Heure lever]]</f>
        <v>0.27043981481481483</v>
      </c>
      <c r="P1083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83" s="11">
        <f>IFERROR(Tableau1[[#This Row],[temps avant lever]]&gt;=Tableau1[[#This Row],[temps critère lever en fonction de l''heure de coucher]],0)</f>
        <v>0</v>
      </c>
    </row>
    <row r="1084" spans="1:17" x14ac:dyDescent="0.35">
      <c r="A1084">
        <v>2018</v>
      </c>
      <c r="B1084">
        <v>5</v>
      </c>
      <c r="C1084">
        <v>16</v>
      </c>
      <c r="D1084">
        <v>20</v>
      </c>
      <c r="E1084">
        <v>14</v>
      </c>
      <c r="F1084" s="16" t="s">
        <v>80</v>
      </c>
      <c r="G1084" s="10">
        <v>43236</v>
      </c>
      <c r="H1084" s="11">
        <v>0.84336805555555561</v>
      </c>
      <c r="I1084" s="10">
        <v>43236</v>
      </c>
      <c r="J1084">
        <v>4.4000000953674299</v>
      </c>
      <c r="K1084">
        <v>17.888820648193398</v>
      </c>
      <c r="L1084" s="11">
        <v>0.81041666666666667</v>
      </c>
      <c r="M1084" s="12">
        <f>MOD(Tableau1[[#This Row],[Temps]]-Tableau1[[#This Row],[Heure coucher]],1)</f>
        <v>3.2951388888888933E-2</v>
      </c>
      <c r="N1084" s="11">
        <v>0.18472222222222223</v>
      </c>
      <c r="O1084" s="12">
        <f>1-Tableau1[[#This Row],[Temps]]+Tableau1[[#This Row],[Heure lever]]</f>
        <v>0.34135416666666663</v>
      </c>
      <c r="P1084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84" s="11">
        <f>IFERROR(Tableau1[[#This Row],[temps avant lever]]&gt;=Tableau1[[#This Row],[temps critère lever en fonction de l''heure de coucher]],0)</f>
        <v>0</v>
      </c>
    </row>
    <row r="1085" spans="1:17" x14ac:dyDescent="0.35">
      <c r="A1085">
        <v>2018</v>
      </c>
      <c r="B1085">
        <v>5</v>
      </c>
      <c r="C1085">
        <v>16</v>
      </c>
      <c r="D1085">
        <v>21</v>
      </c>
      <c r="E1085">
        <v>7</v>
      </c>
      <c r="F1085" s="16" t="s">
        <v>29</v>
      </c>
      <c r="G1085" s="10">
        <v>43236</v>
      </c>
      <c r="H1085" s="11">
        <v>0.88003472222222223</v>
      </c>
      <c r="I1085" s="10">
        <v>43236</v>
      </c>
      <c r="J1085">
        <v>3.1849999427795401</v>
      </c>
      <c r="K1085">
        <v>16.2056694030762</v>
      </c>
      <c r="L1085" s="11">
        <v>0.81041666666666667</v>
      </c>
      <c r="M1085" s="12">
        <f>MOD(Tableau1[[#This Row],[Temps]]-Tableau1[[#This Row],[Heure coucher]],1)</f>
        <v>6.9618055555555558E-2</v>
      </c>
      <c r="N1085" s="11">
        <v>0.18472222222222223</v>
      </c>
      <c r="O1085" s="12">
        <f>1-Tableau1[[#This Row],[Temps]]+Tableau1[[#This Row],[Heure lever]]</f>
        <v>0.3046875</v>
      </c>
      <c r="P1085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85" s="11">
        <f>IFERROR(Tableau1[[#This Row],[temps avant lever]]&gt;=Tableau1[[#This Row],[temps critère lever en fonction de l''heure de coucher]],0)</f>
        <v>0</v>
      </c>
    </row>
    <row r="1086" spans="1:17" x14ac:dyDescent="0.35">
      <c r="A1086">
        <v>2018</v>
      </c>
      <c r="B1086">
        <v>5</v>
      </c>
      <c r="C1086">
        <v>16</v>
      </c>
      <c r="D1086">
        <v>21</v>
      </c>
      <c r="E1086">
        <v>17</v>
      </c>
      <c r="F1086" s="16" t="s">
        <v>79</v>
      </c>
      <c r="G1086" s="10">
        <v>43236</v>
      </c>
      <c r="H1086" s="11">
        <v>0.88687499999999997</v>
      </c>
      <c r="I1086" s="10">
        <v>43236</v>
      </c>
      <c r="J1086">
        <v>2.5033330917358398</v>
      </c>
      <c r="K1086">
        <v>16.059970855712901</v>
      </c>
      <c r="L1086" s="11">
        <v>0.81041666666666667</v>
      </c>
      <c r="M1086" s="12">
        <f>MOD(Tableau1[[#This Row],[Temps]]-Tableau1[[#This Row],[Heure coucher]],1)</f>
        <v>7.6458333333333295E-2</v>
      </c>
      <c r="N1086" s="11">
        <v>0.18472222222222223</v>
      </c>
      <c r="O1086" s="12">
        <f>1-Tableau1[[#This Row],[Temps]]+Tableau1[[#This Row],[Heure lever]]</f>
        <v>0.29784722222222226</v>
      </c>
      <c r="P1086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86" s="11">
        <f>IFERROR(Tableau1[[#This Row],[temps avant lever]]&gt;=Tableau1[[#This Row],[temps critère lever en fonction de l''heure de coucher]],0)</f>
        <v>0</v>
      </c>
    </row>
    <row r="1087" spans="1:17" x14ac:dyDescent="0.35">
      <c r="A1087">
        <v>2018</v>
      </c>
      <c r="B1087">
        <v>5</v>
      </c>
      <c r="C1087">
        <v>17</v>
      </c>
      <c r="D1087">
        <v>0</v>
      </c>
      <c r="E1087">
        <v>57</v>
      </c>
      <c r="F1087" s="16" t="s">
        <v>64</v>
      </c>
      <c r="G1087" s="10">
        <v>43237</v>
      </c>
      <c r="H1087" s="11">
        <v>3.9872685185185185E-2</v>
      </c>
      <c r="I1087" s="10">
        <v>43236</v>
      </c>
      <c r="J1087">
        <v>4.6866660118103001</v>
      </c>
      <c r="K1087">
        <v>13.209409713745099</v>
      </c>
      <c r="L1087" s="11">
        <v>0.81041666666666667</v>
      </c>
      <c r="M1087" s="12">
        <f>MOD(Tableau1[[#This Row],[Temps]]-Tableau1[[#This Row],[Heure coucher]],1)</f>
        <v>0.22945601851851849</v>
      </c>
      <c r="N1087" s="11">
        <v>0.18472222222222223</v>
      </c>
      <c r="O1087" s="12">
        <f>1-Tableau1[[#This Row],[Temps]]+Tableau1[[#This Row],[Heure lever]]</f>
        <v>1.1448495370370371</v>
      </c>
      <c r="P1087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87" s="11">
        <f>IFERROR(Tableau1[[#This Row],[temps avant lever]]&gt;=Tableau1[[#This Row],[temps critère lever en fonction de l''heure de coucher]],0)</f>
        <v>0</v>
      </c>
    </row>
    <row r="1088" spans="1:17" x14ac:dyDescent="0.35">
      <c r="A1088">
        <v>2018</v>
      </c>
      <c r="B1088">
        <v>5</v>
      </c>
      <c r="C1088">
        <v>17</v>
      </c>
      <c r="D1088">
        <v>21</v>
      </c>
      <c r="E1088">
        <v>49</v>
      </c>
      <c r="F1088" s="16" t="s">
        <v>57</v>
      </c>
      <c r="G1088" s="10">
        <v>43237</v>
      </c>
      <c r="H1088" s="11">
        <v>0.90951388888888884</v>
      </c>
      <c r="I1088" s="10">
        <v>43237</v>
      </c>
      <c r="J1088">
        <v>6.0283331871032697</v>
      </c>
      <c r="K1088">
        <v>11.924349784851101</v>
      </c>
      <c r="L1088" s="11">
        <v>0.81111111111111101</v>
      </c>
      <c r="M1088" s="12">
        <f>MOD(Tableau1[[#This Row],[Temps]]-Tableau1[[#This Row],[Heure coucher]],1)</f>
        <v>9.8402777777777839E-2</v>
      </c>
      <c r="N1088" s="11">
        <v>0.18402777777777779</v>
      </c>
      <c r="O1088" s="12">
        <f>1-Tableau1[[#This Row],[Temps]]+Tableau1[[#This Row],[Heure lever]]</f>
        <v>0.27451388888888895</v>
      </c>
      <c r="P1088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88" s="11">
        <f>IFERROR(Tableau1[[#This Row],[temps avant lever]]&gt;=Tableau1[[#This Row],[temps critère lever en fonction de l''heure de coucher]],0)</f>
        <v>0</v>
      </c>
    </row>
    <row r="1089" spans="1:17" x14ac:dyDescent="0.35">
      <c r="A1089">
        <v>2018</v>
      </c>
      <c r="B1089">
        <v>5</v>
      </c>
      <c r="C1089">
        <v>18</v>
      </c>
      <c r="D1089">
        <v>20</v>
      </c>
      <c r="E1089">
        <v>52</v>
      </c>
      <c r="F1089" s="16" t="s">
        <v>38</v>
      </c>
      <c r="G1089" s="10">
        <v>43238</v>
      </c>
      <c r="H1089" s="11">
        <v>0.8699189814814815</v>
      </c>
      <c r="I1089" s="10">
        <v>43238</v>
      </c>
      <c r="J1089">
        <v>6.5233340263366699</v>
      </c>
      <c r="K1089">
        <v>14.8358497619629</v>
      </c>
      <c r="L1089" s="11">
        <v>0.81180555555555556</v>
      </c>
      <c r="M1089" s="12">
        <f>MOD(Tableau1[[#This Row],[Temps]]-Tableau1[[#This Row],[Heure coucher]],1)</f>
        <v>5.8113425925925943E-2</v>
      </c>
      <c r="N1089" s="11">
        <v>0.18333333333333335</v>
      </c>
      <c r="O1089" s="12">
        <f>1-Tableau1[[#This Row],[Temps]]+Tableau1[[#This Row],[Heure lever]]</f>
        <v>0.31341435185185185</v>
      </c>
      <c r="P1089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89" s="11">
        <f>IFERROR(Tableau1[[#This Row],[temps avant lever]]&gt;=Tableau1[[#This Row],[temps critère lever en fonction de l''heure de coucher]],0)</f>
        <v>0</v>
      </c>
    </row>
    <row r="1090" spans="1:17" x14ac:dyDescent="0.35">
      <c r="A1090">
        <v>2018</v>
      </c>
      <c r="B1090">
        <v>5</v>
      </c>
      <c r="C1090">
        <v>18</v>
      </c>
      <c r="D1090">
        <v>22</v>
      </c>
      <c r="E1090">
        <v>9</v>
      </c>
      <c r="F1090" s="16" t="s">
        <v>74</v>
      </c>
      <c r="G1090" s="10">
        <v>43238</v>
      </c>
      <c r="H1090" s="11">
        <v>0.92321759259259262</v>
      </c>
      <c r="I1090" s="10">
        <v>43238</v>
      </c>
      <c r="J1090">
        <v>5.4266672134399396</v>
      </c>
      <c r="K1090">
        <v>13.594630241394</v>
      </c>
      <c r="L1090" s="11">
        <v>0.81180555555555556</v>
      </c>
      <c r="M1090" s="12">
        <f>MOD(Tableau1[[#This Row],[Temps]]-Tableau1[[#This Row],[Heure coucher]],1)</f>
        <v>0.11141203703703706</v>
      </c>
      <c r="N1090" s="11">
        <v>0.18333333333333335</v>
      </c>
      <c r="O1090" s="12">
        <f>1-Tableau1[[#This Row],[Temps]]+Tableau1[[#This Row],[Heure lever]]</f>
        <v>0.26011574074074073</v>
      </c>
      <c r="P1090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90" s="11">
        <f>IFERROR(Tableau1[[#This Row],[temps avant lever]]&gt;=Tableau1[[#This Row],[temps critère lever en fonction de l''heure de coucher]],0)</f>
        <v>0</v>
      </c>
    </row>
    <row r="1091" spans="1:17" x14ac:dyDescent="0.35">
      <c r="A1091">
        <v>2018</v>
      </c>
      <c r="B1091">
        <v>5</v>
      </c>
      <c r="C1091">
        <v>19</v>
      </c>
      <c r="D1091">
        <v>21</v>
      </c>
      <c r="E1091">
        <v>19</v>
      </c>
      <c r="F1091" s="16" t="s">
        <v>53</v>
      </c>
      <c r="G1091" s="10">
        <v>43239</v>
      </c>
      <c r="H1091" s="11">
        <v>0.88824074074074078</v>
      </c>
      <c r="I1091" s="10">
        <v>43239</v>
      </c>
      <c r="J1091">
        <v>6.5916671752929696</v>
      </c>
      <c r="K1091">
        <v>13.4442195892334</v>
      </c>
      <c r="L1091" s="11">
        <v>0.8125</v>
      </c>
      <c r="M1091" s="12">
        <f>MOD(Tableau1[[#This Row],[Temps]]-Tableau1[[#This Row],[Heure coucher]],1)</f>
        <v>7.5740740740740775E-2</v>
      </c>
      <c r="N1091" s="11">
        <v>0.18194444444444444</v>
      </c>
      <c r="O1091" s="12">
        <f>1-Tableau1[[#This Row],[Temps]]+Tableau1[[#This Row],[Heure lever]]</f>
        <v>0.29370370370370369</v>
      </c>
      <c r="P1091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91" s="11">
        <f>IFERROR(Tableau1[[#This Row],[temps avant lever]]&gt;=Tableau1[[#This Row],[temps critère lever en fonction de l''heure de coucher]],0)</f>
        <v>0</v>
      </c>
    </row>
    <row r="1092" spans="1:17" x14ac:dyDescent="0.35">
      <c r="A1092">
        <v>2018</v>
      </c>
      <c r="B1092">
        <v>5</v>
      </c>
      <c r="C1092">
        <v>20</v>
      </c>
      <c r="D1092">
        <v>20</v>
      </c>
      <c r="E1092">
        <v>8</v>
      </c>
      <c r="F1092" s="16" t="s">
        <v>21</v>
      </c>
      <c r="G1092" s="10">
        <v>43240</v>
      </c>
      <c r="H1092" s="11">
        <v>0.83912037037037035</v>
      </c>
      <c r="I1092" s="10">
        <v>43240</v>
      </c>
      <c r="J1092">
        <v>4.9699997901916504</v>
      </c>
      <c r="K1092">
        <v>17.857959747314499</v>
      </c>
      <c r="L1092" s="11">
        <v>0.81319444444444444</v>
      </c>
      <c r="M1092" s="12">
        <f>MOD(Tableau1[[#This Row],[Temps]]-Tableau1[[#This Row],[Heure coucher]],1)</f>
        <v>2.5925925925925908E-2</v>
      </c>
      <c r="N1092" s="11">
        <v>0.18124999999999999</v>
      </c>
      <c r="O1092" s="12">
        <f>1-Tableau1[[#This Row],[Temps]]+Tableau1[[#This Row],[Heure lever]]</f>
        <v>0.34212962962962967</v>
      </c>
      <c r="P1092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92" s="11">
        <f>IFERROR(Tableau1[[#This Row],[temps avant lever]]&gt;=Tableau1[[#This Row],[temps critère lever en fonction de l''heure de coucher]],0)</f>
        <v>0</v>
      </c>
    </row>
    <row r="1093" spans="1:17" x14ac:dyDescent="0.35">
      <c r="A1093">
        <v>2018</v>
      </c>
      <c r="B1093">
        <v>5</v>
      </c>
      <c r="C1093">
        <v>20</v>
      </c>
      <c r="D1093">
        <v>20</v>
      </c>
      <c r="E1093">
        <v>35</v>
      </c>
      <c r="F1093" s="16" t="s">
        <v>21</v>
      </c>
      <c r="G1093" s="10">
        <v>43240</v>
      </c>
      <c r="H1093" s="11">
        <v>0.85787037037037039</v>
      </c>
      <c r="I1093" s="10">
        <v>43240</v>
      </c>
      <c r="J1093">
        <v>4.8449997901916504</v>
      </c>
      <c r="K1093">
        <v>17.1980094909668</v>
      </c>
      <c r="L1093" s="11">
        <v>0.81319444444444444</v>
      </c>
      <c r="M1093" s="12">
        <f>MOD(Tableau1[[#This Row],[Temps]]-Tableau1[[#This Row],[Heure coucher]],1)</f>
        <v>4.4675925925925952E-2</v>
      </c>
      <c r="N1093" s="11">
        <v>0.18124999999999999</v>
      </c>
      <c r="O1093" s="12">
        <f>1-Tableau1[[#This Row],[Temps]]+Tableau1[[#This Row],[Heure lever]]</f>
        <v>0.32337962962962963</v>
      </c>
      <c r="P1093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93" s="11">
        <f>IFERROR(Tableau1[[#This Row],[temps avant lever]]&gt;=Tableau1[[#This Row],[temps critère lever en fonction de l''heure de coucher]],0)</f>
        <v>0</v>
      </c>
    </row>
    <row r="1094" spans="1:17" x14ac:dyDescent="0.35">
      <c r="A1094">
        <v>2018</v>
      </c>
      <c r="B1094">
        <v>5</v>
      </c>
      <c r="C1094">
        <v>21</v>
      </c>
      <c r="D1094">
        <v>19</v>
      </c>
      <c r="E1094">
        <v>56</v>
      </c>
      <c r="F1094" s="16" t="s">
        <v>53</v>
      </c>
      <c r="G1094" s="10">
        <v>43241</v>
      </c>
      <c r="H1094" s="11">
        <v>0.83060185185185187</v>
      </c>
      <c r="I1094" s="10">
        <v>43241</v>
      </c>
      <c r="J1094">
        <v>0.51666671037673995</v>
      </c>
      <c r="K1094">
        <v>14.142040252685501</v>
      </c>
      <c r="L1094" s="11">
        <v>0.81388888888888899</v>
      </c>
      <c r="M1094" s="12">
        <f>MOD(Tableau1[[#This Row],[Temps]]-Tableau1[[#This Row],[Heure coucher]],1)</f>
        <v>1.6712962962962874E-2</v>
      </c>
      <c r="N1094" s="11">
        <v>0.18055555555555555</v>
      </c>
      <c r="O1094" s="12">
        <f>1-Tableau1[[#This Row],[Temps]]+Tableau1[[#This Row],[Heure lever]]</f>
        <v>0.34995370370370371</v>
      </c>
      <c r="P1094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94" s="11">
        <f>IFERROR(Tableau1[[#This Row],[temps avant lever]]&gt;=Tableau1[[#This Row],[temps critère lever en fonction de l''heure de coucher]],0)</f>
        <v>0</v>
      </c>
    </row>
    <row r="1095" spans="1:17" x14ac:dyDescent="0.35">
      <c r="A1095">
        <v>2018</v>
      </c>
      <c r="B1095">
        <v>5</v>
      </c>
      <c r="C1095">
        <v>22</v>
      </c>
      <c r="D1095">
        <v>21</v>
      </c>
      <c r="E1095">
        <v>26</v>
      </c>
      <c r="F1095" s="16" t="s">
        <v>52</v>
      </c>
      <c r="G1095" s="10">
        <v>43242</v>
      </c>
      <c r="H1095" s="11">
        <v>0.89326388888888886</v>
      </c>
      <c r="I1095" s="10">
        <v>43242</v>
      </c>
      <c r="J1095">
        <v>2.28999996185303</v>
      </c>
      <c r="K1095">
        <v>16.660520553588899</v>
      </c>
      <c r="L1095" s="11">
        <v>0.81527777777777777</v>
      </c>
      <c r="M1095" s="12">
        <f>MOD(Tableau1[[#This Row],[Temps]]-Tableau1[[#This Row],[Heure coucher]],1)</f>
        <v>7.7986111111111089E-2</v>
      </c>
      <c r="N1095" s="11">
        <v>0.17986111111111111</v>
      </c>
      <c r="O1095" s="12">
        <f>1-Tableau1[[#This Row],[Temps]]+Tableau1[[#This Row],[Heure lever]]</f>
        <v>0.28659722222222228</v>
      </c>
      <c r="P1095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95" s="11">
        <f>IFERROR(Tableau1[[#This Row],[temps avant lever]]&gt;=Tableau1[[#This Row],[temps critère lever en fonction de l''heure de coucher]],0)</f>
        <v>0</v>
      </c>
    </row>
    <row r="1096" spans="1:17" x14ac:dyDescent="0.35">
      <c r="A1096">
        <v>2018</v>
      </c>
      <c r="B1096">
        <v>5</v>
      </c>
      <c r="C1096">
        <v>22</v>
      </c>
      <c r="D1096">
        <v>23</v>
      </c>
      <c r="E1096">
        <v>8</v>
      </c>
      <c r="F1096" s="16" t="s">
        <v>37</v>
      </c>
      <c r="G1096" s="10">
        <v>43242</v>
      </c>
      <c r="H1096" s="11">
        <v>0.96390046296296295</v>
      </c>
      <c r="I1096" s="10">
        <v>43242</v>
      </c>
      <c r="J1096">
        <v>0.50833332538604703</v>
      </c>
      <c r="K1096">
        <v>13.9560499191284</v>
      </c>
      <c r="L1096" s="11">
        <v>0.81527777777777777</v>
      </c>
      <c r="M1096" s="12">
        <f>MOD(Tableau1[[#This Row],[Temps]]-Tableau1[[#This Row],[Heure coucher]],1)</f>
        <v>0.14862268518518518</v>
      </c>
      <c r="N1096" s="11">
        <v>0.17986111111111111</v>
      </c>
      <c r="O1096" s="12">
        <f>1-Tableau1[[#This Row],[Temps]]+Tableau1[[#This Row],[Heure lever]]</f>
        <v>0.21596064814814817</v>
      </c>
      <c r="P1096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96" s="11">
        <f>IFERROR(Tableau1[[#This Row],[temps avant lever]]&gt;=Tableau1[[#This Row],[temps critère lever en fonction de l''heure de coucher]],0)</f>
        <v>0</v>
      </c>
    </row>
    <row r="1097" spans="1:17" x14ac:dyDescent="0.35">
      <c r="A1097">
        <v>2018</v>
      </c>
      <c r="B1097">
        <v>5</v>
      </c>
      <c r="C1097">
        <v>23</v>
      </c>
      <c r="D1097">
        <v>1</v>
      </c>
      <c r="E1097">
        <v>11</v>
      </c>
      <c r="F1097" s="16" t="s">
        <v>52</v>
      </c>
      <c r="G1097" s="10">
        <v>43243</v>
      </c>
      <c r="H1097" s="11">
        <v>4.9513888888888892E-2</v>
      </c>
      <c r="I1097" s="10">
        <v>43242</v>
      </c>
      <c r="J1097">
        <v>1.66499996185303</v>
      </c>
      <c r="K1097">
        <v>13.934650421142599</v>
      </c>
      <c r="L1097" s="11">
        <v>0.81527777777777777</v>
      </c>
      <c r="M1097" s="12">
        <f>MOD(Tableau1[[#This Row],[Temps]]-Tableau1[[#This Row],[Heure coucher]],1)</f>
        <v>0.23423611111111109</v>
      </c>
      <c r="N1097" s="11">
        <v>0.17986111111111111</v>
      </c>
      <c r="O1097" s="12">
        <f>1-Tableau1[[#This Row],[Temps]]+Tableau1[[#This Row],[Heure lever]]</f>
        <v>1.1303472222222222</v>
      </c>
      <c r="P1097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97" s="11">
        <f>IFERROR(Tableau1[[#This Row],[temps avant lever]]&gt;=Tableau1[[#This Row],[temps critère lever en fonction de l''heure de coucher]],0)</f>
        <v>0</v>
      </c>
    </row>
    <row r="1098" spans="1:17" x14ac:dyDescent="0.35">
      <c r="A1098">
        <v>2018</v>
      </c>
      <c r="B1098">
        <v>5</v>
      </c>
      <c r="C1098">
        <v>23</v>
      </c>
      <c r="D1098">
        <v>1</v>
      </c>
      <c r="E1098">
        <v>43</v>
      </c>
      <c r="F1098" s="16" t="s">
        <v>28</v>
      </c>
      <c r="G1098" s="10">
        <v>43243</v>
      </c>
      <c r="H1098" s="11">
        <v>7.1689814814814817E-2</v>
      </c>
      <c r="I1098" s="10">
        <v>43242</v>
      </c>
      <c r="J1098">
        <v>1.0066670179367101</v>
      </c>
      <c r="K1098">
        <v>14.077110290527299</v>
      </c>
      <c r="L1098" s="11">
        <v>0.81527777777777777</v>
      </c>
      <c r="M1098" s="12">
        <f>MOD(Tableau1[[#This Row],[Temps]]-Tableau1[[#This Row],[Heure coucher]],1)</f>
        <v>0.25641203703703708</v>
      </c>
      <c r="N1098" s="11">
        <v>0.17986111111111111</v>
      </c>
      <c r="O1098" s="12">
        <f>1-Tableau1[[#This Row],[Temps]]+Tableau1[[#This Row],[Heure lever]]</f>
        <v>1.1081712962962962</v>
      </c>
      <c r="P1098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98" s="11">
        <f>IFERROR(Tableau1[[#This Row],[temps avant lever]]&gt;=Tableau1[[#This Row],[temps critère lever en fonction de l''heure de coucher]],0)</f>
        <v>0</v>
      </c>
    </row>
    <row r="1099" spans="1:17" x14ac:dyDescent="0.35">
      <c r="A1099">
        <v>2018</v>
      </c>
      <c r="B1099">
        <v>5</v>
      </c>
      <c r="C1099">
        <v>23</v>
      </c>
      <c r="D1099">
        <v>20</v>
      </c>
      <c r="E1099">
        <v>5</v>
      </c>
      <c r="F1099" s="16" t="s">
        <v>43</v>
      </c>
      <c r="G1099" s="10">
        <v>43243</v>
      </c>
      <c r="H1099" s="11">
        <v>0.83712962962962967</v>
      </c>
      <c r="I1099" s="10">
        <v>43243</v>
      </c>
      <c r="J1099">
        <v>5.78999996185303</v>
      </c>
      <c r="K1099">
        <v>15.718629837036101</v>
      </c>
      <c r="L1099" s="11">
        <v>0.81597222222222221</v>
      </c>
      <c r="M1099" s="12">
        <f>MOD(Tableau1[[#This Row],[Temps]]-Tableau1[[#This Row],[Heure coucher]],1)</f>
        <v>2.1157407407407458E-2</v>
      </c>
      <c r="N1099" s="11">
        <v>0.17916666666666667</v>
      </c>
      <c r="O1099" s="12">
        <f>1-Tableau1[[#This Row],[Temps]]+Tableau1[[#This Row],[Heure lever]]</f>
        <v>0.34203703703703703</v>
      </c>
      <c r="P1099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099" s="11">
        <f>IFERROR(Tableau1[[#This Row],[temps avant lever]]&gt;=Tableau1[[#This Row],[temps critère lever en fonction de l''heure de coucher]],0)</f>
        <v>0</v>
      </c>
    </row>
    <row r="1100" spans="1:17" x14ac:dyDescent="0.35">
      <c r="A1100">
        <v>2018</v>
      </c>
      <c r="B1100">
        <v>5</v>
      </c>
      <c r="C1100">
        <v>23</v>
      </c>
      <c r="D1100">
        <v>20</v>
      </c>
      <c r="E1100">
        <v>56</v>
      </c>
      <c r="F1100" s="16" t="s">
        <v>31</v>
      </c>
      <c r="G1100" s="10">
        <v>43243</v>
      </c>
      <c r="H1100" s="11">
        <v>0.87236111111111114</v>
      </c>
      <c r="I1100" s="10">
        <v>43243</v>
      </c>
      <c r="J1100">
        <v>3.96000003814697</v>
      </c>
      <c r="K1100">
        <v>14.6586503982544</v>
      </c>
      <c r="L1100" s="11">
        <v>0.81597222222222221</v>
      </c>
      <c r="M1100" s="12">
        <f>MOD(Tableau1[[#This Row],[Temps]]-Tableau1[[#This Row],[Heure coucher]],1)</f>
        <v>5.6388888888888933E-2</v>
      </c>
      <c r="N1100" s="11">
        <v>0.17916666666666667</v>
      </c>
      <c r="O1100" s="12">
        <f>1-Tableau1[[#This Row],[Temps]]+Tableau1[[#This Row],[Heure lever]]</f>
        <v>0.30680555555555555</v>
      </c>
      <c r="P1100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00" s="11">
        <f>IFERROR(Tableau1[[#This Row],[temps avant lever]]&gt;=Tableau1[[#This Row],[temps critère lever en fonction de l''heure de coucher]],0)</f>
        <v>0</v>
      </c>
    </row>
    <row r="1101" spans="1:17" x14ac:dyDescent="0.35">
      <c r="A1101">
        <v>2018</v>
      </c>
      <c r="B1101">
        <v>5</v>
      </c>
      <c r="C1101">
        <v>23</v>
      </c>
      <c r="D1101">
        <v>21</v>
      </c>
      <c r="E1101">
        <v>6</v>
      </c>
      <c r="F1101" s="16" t="s">
        <v>68</v>
      </c>
      <c r="G1101" s="10">
        <v>43243</v>
      </c>
      <c r="H1101" s="11">
        <v>0.87924768518518526</v>
      </c>
      <c r="I1101" s="10">
        <v>43243</v>
      </c>
      <c r="J1101">
        <v>3.03999996185303</v>
      </c>
      <c r="K1101">
        <v>14.707440376281699</v>
      </c>
      <c r="L1101" s="11">
        <v>0.81597222222222221</v>
      </c>
      <c r="M1101" s="12">
        <f>MOD(Tableau1[[#This Row],[Temps]]-Tableau1[[#This Row],[Heure coucher]],1)</f>
        <v>6.3275462962963047E-2</v>
      </c>
      <c r="N1101" s="11">
        <v>0.17916666666666667</v>
      </c>
      <c r="O1101" s="12">
        <f>1-Tableau1[[#This Row],[Temps]]+Tableau1[[#This Row],[Heure lever]]</f>
        <v>0.29991898148148144</v>
      </c>
      <c r="P1101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01" s="11">
        <f>IFERROR(Tableau1[[#This Row],[temps avant lever]]&gt;=Tableau1[[#This Row],[temps critère lever en fonction de l''heure de coucher]],0)</f>
        <v>0</v>
      </c>
    </row>
    <row r="1102" spans="1:17" x14ac:dyDescent="0.35">
      <c r="A1102">
        <v>2018</v>
      </c>
      <c r="B1102">
        <v>5</v>
      </c>
      <c r="C1102">
        <v>23</v>
      </c>
      <c r="D1102">
        <v>21</v>
      </c>
      <c r="E1102">
        <v>6</v>
      </c>
      <c r="F1102" s="16" t="s">
        <v>28</v>
      </c>
      <c r="G1102" s="10">
        <v>43243</v>
      </c>
      <c r="H1102" s="11">
        <v>0.87932870370370375</v>
      </c>
      <c r="I1102" s="10">
        <v>43243</v>
      </c>
      <c r="J1102">
        <v>3.03999996185303</v>
      </c>
      <c r="K1102">
        <v>14.707440376281699</v>
      </c>
      <c r="L1102" s="11">
        <v>0.81597222222222221</v>
      </c>
      <c r="M1102" s="12">
        <f>MOD(Tableau1[[#This Row],[Temps]]-Tableau1[[#This Row],[Heure coucher]],1)</f>
        <v>6.3356481481481541E-2</v>
      </c>
      <c r="N1102" s="11">
        <v>0.17916666666666667</v>
      </c>
      <c r="O1102" s="12">
        <f>1-Tableau1[[#This Row],[Temps]]+Tableau1[[#This Row],[Heure lever]]</f>
        <v>0.29983796296296295</v>
      </c>
      <c r="P1102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02" s="11">
        <f>IFERROR(Tableau1[[#This Row],[temps avant lever]]&gt;=Tableau1[[#This Row],[temps critère lever en fonction de l''heure de coucher]],0)</f>
        <v>0</v>
      </c>
    </row>
    <row r="1103" spans="1:17" x14ac:dyDescent="0.35">
      <c r="A1103">
        <v>2018</v>
      </c>
      <c r="B1103">
        <v>5</v>
      </c>
      <c r="C1103">
        <v>23</v>
      </c>
      <c r="D1103">
        <v>21</v>
      </c>
      <c r="E1103">
        <v>6</v>
      </c>
      <c r="F1103" s="16" t="s">
        <v>67</v>
      </c>
      <c r="G1103" s="10">
        <v>43243</v>
      </c>
      <c r="H1103" s="11">
        <v>0.87975694444444441</v>
      </c>
      <c r="I1103" s="10">
        <v>43243</v>
      </c>
      <c r="J1103">
        <v>3.03999996185303</v>
      </c>
      <c r="K1103">
        <v>14.707440376281699</v>
      </c>
      <c r="L1103" s="11">
        <v>0.81597222222222221</v>
      </c>
      <c r="M1103" s="12">
        <f>MOD(Tableau1[[#This Row],[Temps]]-Tableau1[[#This Row],[Heure coucher]],1)</f>
        <v>6.3784722222222201E-2</v>
      </c>
      <c r="N1103" s="11">
        <v>0.17916666666666667</v>
      </c>
      <c r="O1103" s="12">
        <f>1-Tableau1[[#This Row],[Temps]]+Tableau1[[#This Row],[Heure lever]]</f>
        <v>0.29940972222222229</v>
      </c>
      <c r="P1103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03" s="11">
        <f>IFERROR(Tableau1[[#This Row],[temps avant lever]]&gt;=Tableau1[[#This Row],[temps critère lever en fonction de l''heure de coucher]],0)</f>
        <v>0</v>
      </c>
    </row>
    <row r="1104" spans="1:17" x14ac:dyDescent="0.35">
      <c r="A1104">
        <v>2018</v>
      </c>
      <c r="B1104">
        <v>5</v>
      </c>
      <c r="C1104">
        <v>23</v>
      </c>
      <c r="D1104">
        <v>21</v>
      </c>
      <c r="E1104">
        <v>7</v>
      </c>
      <c r="F1104" s="16" t="s">
        <v>48</v>
      </c>
      <c r="G1104" s="10">
        <v>43243</v>
      </c>
      <c r="H1104" s="11">
        <v>0.87996527777777789</v>
      </c>
      <c r="I1104" s="10">
        <v>43243</v>
      </c>
      <c r="J1104">
        <v>3.03999996185303</v>
      </c>
      <c r="K1104">
        <v>14.707440376281699</v>
      </c>
      <c r="L1104" s="11">
        <v>0.81597222222222221</v>
      </c>
      <c r="M1104" s="12">
        <f>MOD(Tableau1[[#This Row],[Temps]]-Tableau1[[#This Row],[Heure coucher]],1)</f>
        <v>6.3993055555555678E-2</v>
      </c>
      <c r="N1104" s="11">
        <v>0.17916666666666667</v>
      </c>
      <c r="O1104" s="12">
        <f>1-Tableau1[[#This Row],[Temps]]+Tableau1[[#This Row],[Heure lever]]</f>
        <v>0.29920138888888881</v>
      </c>
      <c r="P1104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04" s="11">
        <f>IFERROR(Tableau1[[#This Row],[temps avant lever]]&gt;=Tableau1[[#This Row],[temps critère lever en fonction de l''heure de coucher]],0)</f>
        <v>0</v>
      </c>
    </row>
    <row r="1105" spans="1:17" x14ac:dyDescent="0.35">
      <c r="A1105">
        <v>2018</v>
      </c>
      <c r="B1105">
        <v>5</v>
      </c>
      <c r="C1105">
        <v>23</v>
      </c>
      <c r="D1105">
        <v>21</v>
      </c>
      <c r="E1105">
        <v>7</v>
      </c>
      <c r="F1105" s="16" t="s">
        <v>49</v>
      </c>
      <c r="G1105" s="10">
        <v>43243</v>
      </c>
      <c r="H1105" s="11">
        <v>0.88004629629629638</v>
      </c>
      <c r="I1105" s="10">
        <v>43243</v>
      </c>
      <c r="J1105">
        <v>3.03999996185303</v>
      </c>
      <c r="K1105">
        <v>14.707440376281699</v>
      </c>
      <c r="L1105" s="11">
        <v>0.81597222222222221</v>
      </c>
      <c r="M1105" s="12">
        <f>MOD(Tableau1[[#This Row],[Temps]]-Tableau1[[#This Row],[Heure coucher]],1)</f>
        <v>6.4074074074074172E-2</v>
      </c>
      <c r="N1105" s="11">
        <v>0.17916666666666667</v>
      </c>
      <c r="O1105" s="12">
        <f>1-Tableau1[[#This Row],[Temps]]+Tableau1[[#This Row],[Heure lever]]</f>
        <v>0.29912037037037031</v>
      </c>
      <c r="P1105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05" s="11">
        <f>IFERROR(Tableau1[[#This Row],[temps avant lever]]&gt;=Tableau1[[#This Row],[temps critère lever en fonction de l''heure de coucher]],0)</f>
        <v>0</v>
      </c>
    </row>
    <row r="1106" spans="1:17" x14ac:dyDescent="0.35">
      <c r="A1106">
        <v>2018</v>
      </c>
      <c r="B1106">
        <v>5</v>
      </c>
      <c r="C1106">
        <v>23</v>
      </c>
      <c r="D1106">
        <v>21</v>
      </c>
      <c r="E1106">
        <v>7</v>
      </c>
      <c r="F1106" s="16" t="s">
        <v>47</v>
      </c>
      <c r="G1106" s="10">
        <v>43243</v>
      </c>
      <c r="H1106" s="11">
        <v>0.88012731481481488</v>
      </c>
      <c r="I1106" s="10">
        <v>43243</v>
      </c>
      <c r="J1106">
        <v>3.03999996185303</v>
      </c>
      <c r="K1106">
        <v>14.707440376281699</v>
      </c>
      <c r="L1106" s="11">
        <v>0.81597222222222221</v>
      </c>
      <c r="M1106" s="12">
        <f>MOD(Tableau1[[#This Row],[Temps]]-Tableau1[[#This Row],[Heure coucher]],1)</f>
        <v>6.4155092592592666E-2</v>
      </c>
      <c r="N1106" s="11">
        <v>0.17916666666666667</v>
      </c>
      <c r="O1106" s="12">
        <f>1-Tableau1[[#This Row],[Temps]]+Tableau1[[#This Row],[Heure lever]]</f>
        <v>0.29903935185185182</v>
      </c>
      <c r="P1106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06" s="11">
        <f>IFERROR(Tableau1[[#This Row],[temps avant lever]]&gt;=Tableau1[[#This Row],[temps critère lever en fonction de l''heure de coucher]],0)</f>
        <v>0</v>
      </c>
    </row>
    <row r="1107" spans="1:17" x14ac:dyDescent="0.35">
      <c r="A1107">
        <v>2018</v>
      </c>
      <c r="B1107">
        <v>5</v>
      </c>
      <c r="C1107">
        <v>23</v>
      </c>
      <c r="D1107">
        <v>21</v>
      </c>
      <c r="E1107">
        <v>7</v>
      </c>
      <c r="F1107" s="16" t="s">
        <v>25</v>
      </c>
      <c r="G1107" s="10">
        <v>43243</v>
      </c>
      <c r="H1107" s="11">
        <v>0.88020833333333337</v>
      </c>
      <c r="I1107" s="10">
        <v>43243</v>
      </c>
      <c r="J1107">
        <v>3.03999996185303</v>
      </c>
      <c r="K1107">
        <v>14.707440376281699</v>
      </c>
      <c r="L1107" s="11">
        <v>0.81597222222222221</v>
      </c>
      <c r="M1107" s="12">
        <f>MOD(Tableau1[[#This Row],[Temps]]-Tableau1[[#This Row],[Heure coucher]],1)</f>
        <v>6.423611111111116E-2</v>
      </c>
      <c r="N1107" s="11">
        <v>0.17916666666666667</v>
      </c>
      <c r="O1107" s="12">
        <f>1-Tableau1[[#This Row],[Temps]]+Tableau1[[#This Row],[Heure lever]]</f>
        <v>0.29895833333333333</v>
      </c>
      <c r="P1107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07" s="11">
        <f>IFERROR(Tableau1[[#This Row],[temps avant lever]]&gt;=Tableau1[[#This Row],[temps critère lever en fonction de l''heure de coucher]],0)</f>
        <v>0</v>
      </c>
    </row>
    <row r="1108" spans="1:17" x14ac:dyDescent="0.35">
      <c r="A1108">
        <v>2018</v>
      </c>
      <c r="B1108">
        <v>5</v>
      </c>
      <c r="C1108">
        <v>23</v>
      </c>
      <c r="D1108">
        <v>22</v>
      </c>
      <c r="E1108">
        <v>5</v>
      </c>
      <c r="F1108" s="16" t="s">
        <v>60</v>
      </c>
      <c r="G1108" s="10">
        <v>43243</v>
      </c>
      <c r="H1108" s="11">
        <v>0.92017361111111118</v>
      </c>
      <c r="I1108" s="10">
        <v>43243</v>
      </c>
      <c r="J1108">
        <v>3.3450000286102299</v>
      </c>
      <c r="K1108">
        <v>13.631859779357899</v>
      </c>
      <c r="L1108" s="11">
        <v>0.81597222222222221</v>
      </c>
      <c r="M1108" s="12">
        <f>MOD(Tableau1[[#This Row],[Temps]]-Tableau1[[#This Row],[Heure coucher]],1)</f>
        <v>0.10420138888888897</v>
      </c>
      <c r="N1108" s="11">
        <v>0.17916666666666667</v>
      </c>
      <c r="O1108" s="12">
        <f>1-Tableau1[[#This Row],[Temps]]+Tableau1[[#This Row],[Heure lever]]</f>
        <v>0.25899305555555552</v>
      </c>
      <c r="P1108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08" s="11">
        <f>IFERROR(Tableau1[[#This Row],[temps avant lever]]&gt;=Tableau1[[#This Row],[temps critère lever en fonction de l''heure de coucher]],0)</f>
        <v>0</v>
      </c>
    </row>
    <row r="1109" spans="1:17" x14ac:dyDescent="0.35">
      <c r="A1109">
        <v>2018</v>
      </c>
      <c r="B1109">
        <v>5</v>
      </c>
      <c r="C1109">
        <v>23</v>
      </c>
      <c r="D1109">
        <v>22</v>
      </c>
      <c r="E1109">
        <v>19</v>
      </c>
      <c r="F1109" s="16" t="s">
        <v>67</v>
      </c>
      <c r="G1109" s="10">
        <v>43243</v>
      </c>
      <c r="H1109" s="11">
        <v>0.9304513888888889</v>
      </c>
      <c r="I1109" s="10">
        <v>43243</v>
      </c>
      <c r="J1109">
        <v>2.7116670608520499</v>
      </c>
      <c r="K1109">
        <v>13.4170598983765</v>
      </c>
      <c r="L1109" s="11">
        <v>0.81597222222222221</v>
      </c>
      <c r="M1109" s="12">
        <f>MOD(Tableau1[[#This Row],[Temps]]-Tableau1[[#This Row],[Heure coucher]],1)</f>
        <v>0.11447916666666669</v>
      </c>
      <c r="N1109" s="11">
        <v>0.17916666666666667</v>
      </c>
      <c r="O1109" s="12">
        <f>1-Tableau1[[#This Row],[Temps]]+Tableau1[[#This Row],[Heure lever]]</f>
        <v>0.24871527777777777</v>
      </c>
      <c r="P1109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09" s="11">
        <f>IFERROR(Tableau1[[#This Row],[temps avant lever]]&gt;=Tableau1[[#This Row],[temps critère lever en fonction de l''heure de coucher]],0)</f>
        <v>0</v>
      </c>
    </row>
    <row r="1110" spans="1:17" x14ac:dyDescent="0.35">
      <c r="A1110">
        <v>2018</v>
      </c>
      <c r="B1110">
        <v>5</v>
      </c>
      <c r="C1110">
        <v>23</v>
      </c>
      <c r="D1110">
        <v>22</v>
      </c>
      <c r="E1110">
        <v>32</v>
      </c>
      <c r="F1110" s="16" t="s">
        <v>29</v>
      </c>
      <c r="G1110" s="10">
        <v>43243</v>
      </c>
      <c r="H1110" s="11">
        <v>0.93906250000000002</v>
      </c>
      <c r="I1110" s="10">
        <v>43243</v>
      </c>
      <c r="J1110">
        <v>2.06166696548462</v>
      </c>
      <c r="K1110">
        <v>13.443449974060099</v>
      </c>
      <c r="L1110" s="11">
        <v>0.81597222222222221</v>
      </c>
      <c r="M1110" s="12">
        <f>MOD(Tableau1[[#This Row],[Temps]]-Tableau1[[#This Row],[Heure coucher]],1)</f>
        <v>0.12309027777777781</v>
      </c>
      <c r="N1110" s="11">
        <v>0.17916666666666667</v>
      </c>
      <c r="O1110" s="12">
        <f>1-Tableau1[[#This Row],[Temps]]+Tableau1[[#This Row],[Heure lever]]</f>
        <v>0.24010416666666665</v>
      </c>
      <c r="P1110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10" s="11">
        <f>IFERROR(Tableau1[[#This Row],[temps avant lever]]&gt;=Tableau1[[#This Row],[temps critère lever en fonction de l''heure de coucher]],0)</f>
        <v>0</v>
      </c>
    </row>
    <row r="1111" spans="1:17" x14ac:dyDescent="0.35">
      <c r="A1111">
        <v>2018</v>
      </c>
      <c r="B1111">
        <v>5</v>
      </c>
      <c r="C1111">
        <v>23</v>
      </c>
      <c r="D1111">
        <v>22</v>
      </c>
      <c r="E1111">
        <v>35</v>
      </c>
      <c r="F1111" s="16" t="s">
        <v>57</v>
      </c>
      <c r="G1111" s="10">
        <v>43243</v>
      </c>
      <c r="H1111" s="11">
        <v>0.94145833333333329</v>
      </c>
      <c r="I1111" s="10">
        <v>43243</v>
      </c>
      <c r="J1111">
        <v>2.2999999523162802</v>
      </c>
      <c r="K1111">
        <v>13.4001197814941</v>
      </c>
      <c r="L1111" s="11">
        <v>0.81597222222222221</v>
      </c>
      <c r="M1111" s="12">
        <f>MOD(Tableau1[[#This Row],[Temps]]-Tableau1[[#This Row],[Heure coucher]],1)</f>
        <v>0.12548611111111108</v>
      </c>
      <c r="N1111" s="11">
        <v>0.17916666666666667</v>
      </c>
      <c r="O1111" s="12">
        <f>1-Tableau1[[#This Row],[Temps]]+Tableau1[[#This Row],[Heure lever]]</f>
        <v>0.23770833333333338</v>
      </c>
      <c r="P1111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11" s="11">
        <f>IFERROR(Tableau1[[#This Row],[temps avant lever]]&gt;=Tableau1[[#This Row],[temps critère lever en fonction de l''heure de coucher]],0)</f>
        <v>0</v>
      </c>
    </row>
    <row r="1112" spans="1:17" x14ac:dyDescent="0.35">
      <c r="A1112">
        <v>2018</v>
      </c>
      <c r="B1112">
        <v>5</v>
      </c>
      <c r="C1112">
        <v>23</v>
      </c>
      <c r="D1112">
        <v>22</v>
      </c>
      <c r="E1112">
        <v>38</v>
      </c>
      <c r="F1112" s="16" t="s">
        <v>38</v>
      </c>
      <c r="G1112" s="10">
        <v>43243</v>
      </c>
      <c r="H1112" s="11">
        <v>0.94353009259259257</v>
      </c>
      <c r="I1112" s="10">
        <v>43243</v>
      </c>
      <c r="J1112">
        <v>2.2999999523162802</v>
      </c>
      <c r="K1112">
        <v>13.4001197814941</v>
      </c>
      <c r="L1112" s="11">
        <v>0.81597222222222221</v>
      </c>
      <c r="M1112" s="12">
        <f>MOD(Tableau1[[#This Row],[Temps]]-Tableau1[[#This Row],[Heure coucher]],1)</f>
        <v>0.12755787037037036</v>
      </c>
      <c r="N1112" s="11">
        <v>0.17916666666666667</v>
      </c>
      <c r="O1112" s="12">
        <f>1-Tableau1[[#This Row],[Temps]]+Tableau1[[#This Row],[Heure lever]]</f>
        <v>0.2356365740740741</v>
      </c>
      <c r="P1112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12" s="11">
        <f>IFERROR(Tableau1[[#This Row],[temps avant lever]]&gt;=Tableau1[[#This Row],[temps critère lever en fonction de l''heure de coucher]],0)</f>
        <v>0</v>
      </c>
    </row>
    <row r="1113" spans="1:17" x14ac:dyDescent="0.35">
      <c r="A1113">
        <v>2018</v>
      </c>
      <c r="B1113">
        <v>5</v>
      </c>
      <c r="C1113">
        <v>23</v>
      </c>
      <c r="D1113">
        <v>22</v>
      </c>
      <c r="E1113">
        <v>38</v>
      </c>
      <c r="F1113" s="16" t="s">
        <v>50</v>
      </c>
      <c r="G1113" s="10">
        <v>43243</v>
      </c>
      <c r="H1113" s="11">
        <v>0.94361111111111118</v>
      </c>
      <c r="I1113" s="10">
        <v>43243</v>
      </c>
      <c r="J1113">
        <v>2.2999999523162802</v>
      </c>
      <c r="K1113">
        <v>13.4001197814941</v>
      </c>
      <c r="L1113" s="11">
        <v>0.81597222222222221</v>
      </c>
      <c r="M1113" s="12">
        <f>MOD(Tableau1[[#This Row],[Temps]]-Tableau1[[#This Row],[Heure coucher]],1)</f>
        <v>0.12763888888888897</v>
      </c>
      <c r="N1113" s="11">
        <v>0.17916666666666667</v>
      </c>
      <c r="O1113" s="12">
        <f>1-Tableau1[[#This Row],[Temps]]+Tableau1[[#This Row],[Heure lever]]</f>
        <v>0.23555555555555549</v>
      </c>
      <c r="P1113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13" s="11">
        <f>IFERROR(Tableau1[[#This Row],[temps avant lever]]&gt;=Tableau1[[#This Row],[temps critère lever en fonction de l''heure de coucher]],0)</f>
        <v>0</v>
      </c>
    </row>
    <row r="1114" spans="1:17" x14ac:dyDescent="0.35">
      <c r="A1114">
        <v>2018</v>
      </c>
      <c r="B1114">
        <v>5</v>
      </c>
      <c r="C1114">
        <v>23</v>
      </c>
      <c r="D1114">
        <v>22</v>
      </c>
      <c r="E1114">
        <v>40</v>
      </c>
      <c r="F1114" s="16" t="s">
        <v>38</v>
      </c>
      <c r="G1114" s="10">
        <v>43243</v>
      </c>
      <c r="H1114" s="11">
        <v>0.94491898148148146</v>
      </c>
      <c r="I1114" s="10">
        <v>43243</v>
      </c>
      <c r="J1114">
        <v>2.2999999523162802</v>
      </c>
      <c r="K1114">
        <v>13.4001197814941</v>
      </c>
      <c r="L1114" s="11">
        <v>0.81597222222222221</v>
      </c>
      <c r="M1114" s="12">
        <f>MOD(Tableau1[[#This Row],[Temps]]-Tableau1[[#This Row],[Heure coucher]],1)</f>
        <v>0.12894675925925925</v>
      </c>
      <c r="N1114" s="11">
        <v>0.17916666666666667</v>
      </c>
      <c r="O1114" s="12">
        <f>1-Tableau1[[#This Row],[Temps]]+Tableau1[[#This Row],[Heure lever]]</f>
        <v>0.23424768518518521</v>
      </c>
      <c r="P1114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14" s="11">
        <f>IFERROR(Tableau1[[#This Row],[temps avant lever]]&gt;=Tableau1[[#This Row],[temps critère lever en fonction de l''heure de coucher]],0)</f>
        <v>0</v>
      </c>
    </row>
    <row r="1115" spans="1:17" x14ac:dyDescent="0.35">
      <c r="A1115">
        <v>2018</v>
      </c>
      <c r="B1115">
        <v>5</v>
      </c>
      <c r="C1115">
        <v>23</v>
      </c>
      <c r="D1115">
        <v>22</v>
      </c>
      <c r="E1115">
        <v>50</v>
      </c>
      <c r="F1115" s="16" t="s">
        <v>71</v>
      </c>
      <c r="G1115" s="10">
        <v>43243</v>
      </c>
      <c r="H1115" s="11">
        <v>0.95138888888888884</v>
      </c>
      <c r="I1115" s="10">
        <v>43243</v>
      </c>
      <c r="J1115">
        <v>3.7433331012725799</v>
      </c>
      <c r="K1115">
        <v>13.215410232543899</v>
      </c>
      <c r="L1115" s="11">
        <v>0.81597222222222221</v>
      </c>
      <c r="M1115" s="12">
        <f>MOD(Tableau1[[#This Row],[Temps]]-Tableau1[[#This Row],[Heure coucher]],1)</f>
        <v>0.13541666666666663</v>
      </c>
      <c r="N1115" s="11">
        <v>0.17916666666666667</v>
      </c>
      <c r="O1115" s="12">
        <f>1-Tableau1[[#This Row],[Temps]]+Tableau1[[#This Row],[Heure lever]]</f>
        <v>0.22777777777777783</v>
      </c>
      <c r="P1115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15" s="11">
        <f>IFERROR(Tableau1[[#This Row],[temps avant lever]]&gt;=Tableau1[[#This Row],[temps critère lever en fonction de l''heure de coucher]],0)</f>
        <v>0</v>
      </c>
    </row>
    <row r="1116" spans="1:17" x14ac:dyDescent="0.35">
      <c r="A1116">
        <v>2018</v>
      </c>
      <c r="B1116">
        <v>5</v>
      </c>
      <c r="C1116">
        <v>24</v>
      </c>
      <c r="D1116">
        <v>0</v>
      </c>
      <c r="E1116">
        <v>19</v>
      </c>
      <c r="F1116" s="16" t="s">
        <v>42</v>
      </c>
      <c r="G1116" s="10">
        <v>43244</v>
      </c>
      <c r="H1116" s="11">
        <v>1.3530092592592594E-2</v>
      </c>
      <c r="I1116" s="10">
        <v>43243</v>
      </c>
      <c r="J1116">
        <v>2.5783329010009801</v>
      </c>
      <c r="K1116">
        <v>12.046420097351101</v>
      </c>
      <c r="L1116" s="11">
        <v>0.81597222222222221</v>
      </c>
      <c r="M1116" s="12">
        <f>MOD(Tableau1[[#This Row],[Temps]]-Tableau1[[#This Row],[Heure coucher]],1)</f>
        <v>0.19755787037037043</v>
      </c>
      <c r="N1116" s="11">
        <v>0.17916666666666667</v>
      </c>
      <c r="O1116" s="12">
        <f>1-Tableau1[[#This Row],[Temps]]+Tableau1[[#This Row],[Heure lever]]</f>
        <v>1.165636574074074</v>
      </c>
      <c r="P1116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16" s="11">
        <f>IFERROR(Tableau1[[#This Row],[temps avant lever]]&gt;=Tableau1[[#This Row],[temps critère lever en fonction de l''heure de coucher]],0)</f>
        <v>0</v>
      </c>
    </row>
    <row r="1117" spans="1:17" x14ac:dyDescent="0.35">
      <c r="A1117">
        <v>2018</v>
      </c>
      <c r="B1117">
        <v>5</v>
      </c>
      <c r="C1117">
        <v>24</v>
      </c>
      <c r="D1117">
        <v>20</v>
      </c>
      <c r="E1117">
        <v>7</v>
      </c>
      <c r="F1117" s="16" t="s">
        <v>65</v>
      </c>
      <c r="G1117" s="10">
        <v>43244</v>
      </c>
      <c r="H1117" s="11">
        <v>0.83862268518518512</v>
      </c>
      <c r="I1117" s="10">
        <v>43244</v>
      </c>
      <c r="J1117">
        <v>2.6849999427795401</v>
      </c>
      <c r="K1117">
        <v>18.173690795898398</v>
      </c>
      <c r="L1117" s="11">
        <v>0.81666666666666676</v>
      </c>
      <c r="M1117" s="12">
        <f>MOD(Tableau1[[#This Row],[Temps]]-Tableau1[[#This Row],[Heure coucher]],1)</f>
        <v>2.1956018518518361E-2</v>
      </c>
      <c r="N1117" s="11">
        <v>0.17916666666666667</v>
      </c>
      <c r="O1117" s="12">
        <f>1-Tableau1[[#This Row],[Temps]]+Tableau1[[#This Row],[Heure lever]]</f>
        <v>0.34054398148148157</v>
      </c>
      <c r="P1117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17" s="11">
        <f>IFERROR(Tableau1[[#This Row],[temps avant lever]]&gt;=Tableau1[[#This Row],[temps critère lever en fonction de l''heure de coucher]],0)</f>
        <v>0</v>
      </c>
    </row>
    <row r="1118" spans="1:17" x14ac:dyDescent="0.35">
      <c r="A1118">
        <v>2018</v>
      </c>
      <c r="B1118">
        <v>5</v>
      </c>
      <c r="C1118">
        <v>24</v>
      </c>
      <c r="D1118">
        <v>20</v>
      </c>
      <c r="E1118">
        <v>32</v>
      </c>
      <c r="F1118" s="16" t="s">
        <v>34</v>
      </c>
      <c r="G1118" s="10">
        <v>43244</v>
      </c>
      <c r="H1118" s="11">
        <v>0.85620370370370369</v>
      </c>
      <c r="I1118" s="10">
        <v>43244</v>
      </c>
      <c r="J1118">
        <v>0</v>
      </c>
      <c r="K1118">
        <v>18.1474704742432</v>
      </c>
      <c r="L1118" s="11">
        <v>0.81666666666666676</v>
      </c>
      <c r="M1118" s="12">
        <f>MOD(Tableau1[[#This Row],[Temps]]-Tableau1[[#This Row],[Heure coucher]],1)</f>
        <v>3.9537037037036926E-2</v>
      </c>
      <c r="N1118" s="11">
        <v>0.17916666666666667</v>
      </c>
      <c r="O1118" s="12">
        <f>1-Tableau1[[#This Row],[Temps]]+Tableau1[[#This Row],[Heure lever]]</f>
        <v>0.32296296296296301</v>
      </c>
      <c r="P1118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18" s="11">
        <f>IFERROR(Tableau1[[#This Row],[temps avant lever]]&gt;=Tableau1[[#This Row],[temps critère lever en fonction de l''heure de coucher]],0)</f>
        <v>0</v>
      </c>
    </row>
    <row r="1119" spans="1:17" x14ac:dyDescent="0.35">
      <c r="A1119">
        <v>2018</v>
      </c>
      <c r="B1119">
        <v>5</v>
      </c>
      <c r="C1119">
        <v>24</v>
      </c>
      <c r="D1119">
        <v>21</v>
      </c>
      <c r="E1119">
        <v>4</v>
      </c>
      <c r="F1119" s="16" t="s">
        <v>67</v>
      </c>
      <c r="G1119" s="10">
        <v>43244</v>
      </c>
      <c r="H1119" s="11">
        <v>0.87836805555555564</v>
      </c>
      <c r="I1119" s="10">
        <v>43244</v>
      </c>
      <c r="J1119">
        <v>0.473333299160004</v>
      </c>
      <c r="K1119">
        <v>17.375219345092798</v>
      </c>
      <c r="L1119" s="11">
        <v>0.81666666666666676</v>
      </c>
      <c r="M1119" s="12">
        <f>MOD(Tableau1[[#This Row],[Temps]]-Tableau1[[#This Row],[Heure coucher]],1)</f>
        <v>6.1701388888888875E-2</v>
      </c>
      <c r="N1119" s="11">
        <v>0.17916666666666667</v>
      </c>
      <c r="O1119" s="12">
        <f>1-Tableau1[[#This Row],[Temps]]+Tableau1[[#This Row],[Heure lever]]</f>
        <v>0.30079861111111106</v>
      </c>
      <c r="P1119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19" s="11">
        <f>IFERROR(Tableau1[[#This Row],[temps avant lever]]&gt;=Tableau1[[#This Row],[temps critère lever en fonction de l''heure de coucher]],0)</f>
        <v>0</v>
      </c>
    </row>
    <row r="1120" spans="1:17" x14ac:dyDescent="0.35">
      <c r="A1120">
        <v>2018</v>
      </c>
      <c r="B1120">
        <v>5</v>
      </c>
      <c r="C1120">
        <v>24</v>
      </c>
      <c r="D1120">
        <v>21</v>
      </c>
      <c r="E1120">
        <v>55</v>
      </c>
      <c r="F1120" s="16" t="s">
        <v>27</v>
      </c>
      <c r="G1120" s="10">
        <v>43244</v>
      </c>
      <c r="H1120" s="11">
        <v>0.91344907407407405</v>
      </c>
      <c r="I1120" s="10">
        <v>43244</v>
      </c>
      <c r="J1120">
        <v>0</v>
      </c>
      <c r="K1120">
        <v>16.173639297485401</v>
      </c>
      <c r="L1120" s="11">
        <v>0.81666666666666676</v>
      </c>
      <c r="M1120" s="12">
        <f>MOD(Tableau1[[#This Row],[Temps]]-Tableau1[[#This Row],[Heure coucher]],1)</f>
        <v>9.6782407407407289E-2</v>
      </c>
      <c r="N1120" s="11">
        <v>0.17916666666666667</v>
      </c>
      <c r="O1120" s="12">
        <f>1-Tableau1[[#This Row],[Temps]]+Tableau1[[#This Row],[Heure lever]]</f>
        <v>0.26571759259259264</v>
      </c>
      <c r="P1120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20" s="11">
        <f>IFERROR(Tableau1[[#This Row],[temps avant lever]]&gt;=Tableau1[[#This Row],[temps critère lever en fonction de l''heure de coucher]],0)</f>
        <v>0</v>
      </c>
    </row>
    <row r="1121" spans="1:17" x14ac:dyDescent="0.35">
      <c r="A1121">
        <v>2018</v>
      </c>
      <c r="B1121">
        <v>5</v>
      </c>
      <c r="C1121">
        <v>24</v>
      </c>
      <c r="D1121">
        <v>22</v>
      </c>
      <c r="E1121">
        <v>40</v>
      </c>
      <c r="F1121" s="16" t="s">
        <v>47</v>
      </c>
      <c r="G1121" s="10">
        <v>43244</v>
      </c>
      <c r="H1121" s="11">
        <v>0.9447106481481482</v>
      </c>
      <c r="I1121" s="10">
        <v>43244</v>
      </c>
      <c r="J1121">
        <v>0.84666669368743896</v>
      </c>
      <c r="K1121">
        <v>16.2352409362793</v>
      </c>
      <c r="L1121" s="11">
        <v>0.81666666666666676</v>
      </c>
      <c r="M1121" s="12">
        <f>MOD(Tableau1[[#This Row],[Temps]]-Tableau1[[#This Row],[Heure coucher]],1)</f>
        <v>0.12804398148148144</v>
      </c>
      <c r="N1121" s="11">
        <v>0.17916666666666667</v>
      </c>
      <c r="O1121" s="12">
        <f>1-Tableau1[[#This Row],[Temps]]+Tableau1[[#This Row],[Heure lever]]</f>
        <v>0.23445601851851847</v>
      </c>
      <c r="P1121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21" s="11">
        <f>IFERROR(Tableau1[[#This Row],[temps avant lever]]&gt;=Tableau1[[#This Row],[temps critère lever en fonction de l''heure de coucher]],0)</f>
        <v>0</v>
      </c>
    </row>
    <row r="1122" spans="1:17" x14ac:dyDescent="0.35">
      <c r="A1122">
        <v>2018</v>
      </c>
      <c r="B1122">
        <v>5</v>
      </c>
      <c r="C1122">
        <v>24</v>
      </c>
      <c r="D1122">
        <v>22</v>
      </c>
      <c r="E1122">
        <v>54</v>
      </c>
      <c r="F1122" s="16" t="s">
        <v>69</v>
      </c>
      <c r="G1122" s="10">
        <v>43244</v>
      </c>
      <c r="H1122" s="11">
        <v>0.95479166666666659</v>
      </c>
      <c r="I1122" s="10">
        <v>43244</v>
      </c>
      <c r="J1122">
        <v>0.25499999523162797</v>
      </c>
      <c r="K1122">
        <v>15.852470397949199</v>
      </c>
      <c r="L1122" s="11">
        <v>0.81666666666666676</v>
      </c>
      <c r="M1122" s="12">
        <f>MOD(Tableau1[[#This Row],[Temps]]-Tableau1[[#This Row],[Heure coucher]],1)</f>
        <v>0.13812499999999983</v>
      </c>
      <c r="N1122" s="11">
        <v>0.17916666666666667</v>
      </c>
      <c r="O1122" s="12">
        <f>1-Tableau1[[#This Row],[Temps]]+Tableau1[[#This Row],[Heure lever]]</f>
        <v>0.22437500000000007</v>
      </c>
      <c r="P1122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22" s="11">
        <f>IFERROR(Tableau1[[#This Row],[temps avant lever]]&gt;=Tableau1[[#This Row],[temps critère lever en fonction de l''heure de coucher]],0)</f>
        <v>0</v>
      </c>
    </row>
    <row r="1123" spans="1:17" x14ac:dyDescent="0.35">
      <c r="A1123">
        <v>2018</v>
      </c>
      <c r="B1123">
        <v>5</v>
      </c>
      <c r="C1123">
        <v>24</v>
      </c>
      <c r="D1123">
        <v>23</v>
      </c>
      <c r="E1123">
        <v>4</v>
      </c>
      <c r="F1123" s="16" t="s">
        <v>31</v>
      </c>
      <c r="G1123" s="10">
        <v>43244</v>
      </c>
      <c r="H1123" s="11">
        <v>0.96125000000000005</v>
      </c>
      <c r="I1123" s="10">
        <v>43244</v>
      </c>
      <c r="J1123">
        <v>0</v>
      </c>
      <c r="K1123">
        <v>15.768969535827599</v>
      </c>
      <c r="L1123" s="11">
        <v>0.81666666666666676</v>
      </c>
      <c r="M1123" s="12">
        <f>MOD(Tableau1[[#This Row],[Temps]]-Tableau1[[#This Row],[Heure coucher]],1)</f>
        <v>0.14458333333333329</v>
      </c>
      <c r="N1123" s="11">
        <v>0.17916666666666667</v>
      </c>
      <c r="O1123" s="12">
        <f>1-Tableau1[[#This Row],[Temps]]+Tableau1[[#This Row],[Heure lever]]</f>
        <v>0.21791666666666662</v>
      </c>
      <c r="P1123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23" s="11">
        <f>IFERROR(Tableau1[[#This Row],[temps avant lever]]&gt;=Tableau1[[#This Row],[temps critère lever en fonction de l''heure de coucher]],0)</f>
        <v>0</v>
      </c>
    </row>
    <row r="1124" spans="1:17" x14ac:dyDescent="0.35">
      <c r="A1124">
        <v>2018</v>
      </c>
      <c r="B1124">
        <v>5</v>
      </c>
      <c r="C1124">
        <v>24</v>
      </c>
      <c r="D1124">
        <v>23</v>
      </c>
      <c r="E1124">
        <v>9</v>
      </c>
      <c r="F1124" s="16" t="s">
        <v>31</v>
      </c>
      <c r="G1124" s="10">
        <v>43244</v>
      </c>
      <c r="H1124" s="11">
        <v>0.96472222222222215</v>
      </c>
      <c r="I1124" s="10">
        <v>43244</v>
      </c>
      <c r="J1124">
        <v>5.4999999701976797E-2</v>
      </c>
      <c r="K1124">
        <v>15.3036804199219</v>
      </c>
      <c r="L1124" s="11">
        <v>0.81666666666666676</v>
      </c>
      <c r="M1124" s="12">
        <f>MOD(Tableau1[[#This Row],[Temps]]-Tableau1[[#This Row],[Heure coucher]],1)</f>
        <v>0.14805555555555538</v>
      </c>
      <c r="N1124" s="11">
        <v>0.17916666666666667</v>
      </c>
      <c r="O1124" s="12">
        <f>1-Tableau1[[#This Row],[Temps]]+Tableau1[[#This Row],[Heure lever]]</f>
        <v>0.21444444444444452</v>
      </c>
      <c r="P1124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24" s="11">
        <f>IFERROR(Tableau1[[#This Row],[temps avant lever]]&gt;=Tableau1[[#This Row],[temps critère lever en fonction de l''heure de coucher]],0)</f>
        <v>0</v>
      </c>
    </row>
    <row r="1125" spans="1:17" x14ac:dyDescent="0.35">
      <c r="A1125">
        <v>2018</v>
      </c>
      <c r="B1125">
        <v>5</v>
      </c>
      <c r="C1125">
        <v>24</v>
      </c>
      <c r="D1125">
        <v>23</v>
      </c>
      <c r="E1125">
        <v>9</v>
      </c>
      <c r="F1125" s="16" t="s">
        <v>22</v>
      </c>
      <c r="G1125" s="10">
        <v>43244</v>
      </c>
      <c r="H1125" s="11">
        <v>0.96480324074074064</v>
      </c>
      <c r="I1125" s="10">
        <v>43244</v>
      </c>
      <c r="J1125">
        <v>5.4999999701976797E-2</v>
      </c>
      <c r="K1125">
        <v>15.3036804199219</v>
      </c>
      <c r="L1125" s="11">
        <v>0.81666666666666676</v>
      </c>
      <c r="M1125" s="12">
        <f>MOD(Tableau1[[#This Row],[Temps]]-Tableau1[[#This Row],[Heure coucher]],1)</f>
        <v>0.14813657407407388</v>
      </c>
      <c r="N1125" s="11">
        <v>0.17916666666666667</v>
      </c>
      <c r="O1125" s="12">
        <f>1-Tableau1[[#This Row],[Temps]]+Tableau1[[#This Row],[Heure lever]]</f>
        <v>0.21436342592592603</v>
      </c>
      <c r="P1125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25" s="11">
        <f>IFERROR(Tableau1[[#This Row],[temps avant lever]]&gt;=Tableau1[[#This Row],[temps critère lever en fonction de l''heure de coucher]],0)</f>
        <v>0</v>
      </c>
    </row>
    <row r="1126" spans="1:17" x14ac:dyDescent="0.35">
      <c r="A1126">
        <v>2018</v>
      </c>
      <c r="B1126">
        <v>5</v>
      </c>
      <c r="C1126">
        <v>24</v>
      </c>
      <c r="D1126">
        <v>23</v>
      </c>
      <c r="E1126">
        <v>22</v>
      </c>
      <c r="F1126" s="16" t="s">
        <v>49</v>
      </c>
      <c r="G1126" s="10">
        <v>43244</v>
      </c>
      <c r="H1126" s="11">
        <v>0.97379629629629638</v>
      </c>
      <c r="I1126" s="10">
        <v>43244</v>
      </c>
      <c r="J1126">
        <v>0</v>
      </c>
      <c r="K1126">
        <v>15.275750160217299</v>
      </c>
      <c r="L1126" s="11">
        <v>0.81666666666666676</v>
      </c>
      <c r="M1126" s="12">
        <f>MOD(Tableau1[[#This Row],[Temps]]-Tableau1[[#This Row],[Heure coucher]],1)</f>
        <v>0.15712962962962962</v>
      </c>
      <c r="N1126" s="11">
        <v>0.17916666666666667</v>
      </c>
      <c r="O1126" s="12">
        <f>1-Tableau1[[#This Row],[Temps]]+Tableau1[[#This Row],[Heure lever]]</f>
        <v>0.20537037037037029</v>
      </c>
      <c r="P1126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26" s="11">
        <f>IFERROR(Tableau1[[#This Row],[temps avant lever]]&gt;=Tableau1[[#This Row],[temps critère lever en fonction de l''heure de coucher]],0)</f>
        <v>0</v>
      </c>
    </row>
    <row r="1127" spans="1:17" x14ac:dyDescent="0.35">
      <c r="A1127">
        <v>2018</v>
      </c>
      <c r="B1127">
        <v>5</v>
      </c>
      <c r="C1127">
        <v>24</v>
      </c>
      <c r="D1127">
        <v>23</v>
      </c>
      <c r="E1127">
        <v>35</v>
      </c>
      <c r="F1127" s="16" t="s">
        <v>29</v>
      </c>
      <c r="G1127" s="10">
        <v>43244</v>
      </c>
      <c r="H1127" s="11">
        <v>0.98281249999999998</v>
      </c>
      <c r="I1127" s="10">
        <v>43244</v>
      </c>
      <c r="J1127">
        <v>0</v>
      </c>
      <c r="K1127">
        <v>15.4195604324341</v>
      </c>
      <c r="L1127" s="11">
        <v>0.81666666666666676</v>
      </c>
      <c r="M1127" s="12">
        <f>MOD(Tableau1[[#This Row],[Temps]]-Tableau1[[#This Row],[Heure coucher]],1)</f>
        <v>0.16614583333333321</v>
      </c>
      <c r="N1127" s="11">
        <v>0.17916666666666667</v>
      </c>
      <c r="O1127" s="12">
        <f>1-Tableau1[[#This Row],[Temps]]+Tableau1[[#This Row],[Heure lever]]</f>
        <v>0.19635416666666669</v>
      </c>
      <c r="P1127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27" s="11">
        <f>IFERROR(Tableau1[[#This Row],[temps avant lever]]&gt;=Tableau1[[#This Row],[temps critère lever en fonction de l''heure de coucher]],0)</f>
        <v>0</v>
      </c>
    </row>
    <row r="1128" spans="1:17" x14ac:dyDescent="0.35">
      <c r="A1128">
        <v>2018</v>
      </c>
      <c r="B1128">
        <v>5</v>
      </c>
      <c r="C1128">
        <v>25</v>
      </c>
      <c r="D1128">
        <v>0</v>
      </c>
      <c r="E1128">
        <v>2</v>
      </c>
      <c r="F1128" s="16" t="s">
        <v>56</v>
      </c>
      <c r="G1128" s="10">
        <v>43245</v>
      </c>
      <c r="H1128" s="11">
        <v>1.5393518518518519E-3</v>
      </c>
      <c r="I1128" s="10">
        <v>43244</v>
      </c>
      <c r="J1128">
        <v>0.716666579246521</v>
      </c>
      <c r="K1128">
        <v>15.156009674072299</v>
      </c>
      <c r="L1128" s="11">
        <v>0.81666666666666676</v>
      </c>
      <c r="M1128" s="12">
        <f>MOD(Tableau1[[#This Row],[Temps]]-Tableau1[[#This Row],[Heure coucher]],1)</f>
        <v>0.18487268518518507</v>
      </c>
      <c r="N1128" s="11">
        <v>0.17916666666666667</v>
      </c>
      <c r="O1128" s="12">
        <f>1-Tableau1[[#This Row],[Temps]]+Tableau1[[#This Row],[Heure lever]]</f>
        <v>1.1776273148148149</v>
      </c>
      <c r="P1128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28" s="11">
        <f>IFERROR(Tableau1[[#This Row],[temps avant lever]]&gt;=Tableau1[[#This Row],[temps critère lever en fonction de l''heure de coucher]],0)</f>
        <v>0</v>
      </c>
    </row>
    <row r="1129" spans="1:17" x14ac:dyDescent="0.35">
      <c r="A1129">
        <v>2018</v>
      </c>
      <c r="B1129">
        <v>5</v>
      </c>
      <c r="C1129">
        <v>25</v>
      </c>
      <c r="D1129">
        <v>0</v>
      </c>
      <c r="E1129">
        <v>29</v>
      </c>
      <c r="F1129" s="16" t="s">
        <v>29</v>
      </c>
      <c r="G1129" s="10">
        <v>43245</v>
      </c>
      <c r="H1129" s="11">
        <v>2.0312500000000001E-2</v>
      </c>
      <c r="I1129" s="10">
        <v>43244</v>
      </c>
      <c r="J1129">
        <v>1.01333296298981</v>
      </c>
      <c r="K1129">
        <v>14.216250419616699</v>
      </c>
      <c r="L1129" s="11">
        <v>0.81666666666666676</v>
      </c>
      <c r="M1129" s="12">
        <f>MOD(Tableau1[[#This Row],[Temps]]-Tableau1[[#This Row],[Heure coucher]],1)</f>
        <v>0.20364583333333319</v>
      </c>
      <c r="N1129" s="11">
        <v>0.17916666666666667</v>
      </c>
      <c r="O1129" s="12">
        <f>1-Tableau1[[#This Row],[Temps]]+Tableau1[[#This Row],[Heure lever]]</f>
        <v>1.1588541666666667</v>
      </c>
      <c r="P1129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29" s="11">
        <f>IFERROR(Tableau1[[#This Row],[temps avant lever]]&gt;=Tableau1[[#This Row],[temps critère lever en fonction de l''heure de coucher]],0)</f>
        <v>0</v>
      </c>
    </row>
    <row r="1130" spans="1:17" x14ac:dyDescent="0.35">
      <c r="A1130">
        <v>2018</v>
      </c>
      <c r="B1130">
        <v>5</v>
      </c>
      <c r="C1130">
        <v>25</v>
      </c>
      <c r="D1130">
        <v>0</v>
      </c>
      <c r="E1130">
        <v>29</v>
      </c>
      <c r="F1130" s="16" t="s">
        <v>27</v>
      </c>
      <c r="G1130" s="10">
        <v>43245</v>
      </c>
      <c r="H1130" s="11">
        <v>2.0393518518518519E-2</v>
      </c>
      <c r="I1130" s="10">
        <v>43244</v>
      </c>
      <c r="J1130">
        <v>1.01333296298981</v>
      </c>
      <c r="K1130">
        <v>14.216250419616699</v>
      </c>
      <c r="L1130" s="11">
        <v>0.81666666666666676</v>
      </c>
      <c r="M1130" s="12">
        <f>MOD(Tableau1[[#This Row],[Temps]]-Tableau1[[#This Row],[Heure coucher]],1)</f>
        <v>0.2037268518518518</v>
      </c>
      <c r="N1130" s="11">
        <v>0.17916666666666667</v>
      </c>
      <c r="O1130" s="12">
        <f>1-Tableau1[[#This Row],[Temps]]+Tableau1[[#This Row],[Heure lever]]</f>
        <v>1.158773148148148</v>
      </c>
      <c r="P1130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30" s="11">
        <f>IFERROR(Tableau1[[#This Row],[temps avant lever]]&gt;=Tableau1[[#This Row],[temps critère lever en fonction de l''heure de coucher]],0)</f>
        <v>0</v>
      </c>
    </row>
    <row r="1131" spans="1:17" x14ac:dyDescent="0.35">
      <c r="A1131">
        <v>2018</v>
      </c>
      <c r="B1131">
        <v>5</v>
      </c>
      <c r="C1131">
        <v>25</v>
      </c>
      <c r="D1131">
        <v>0</v>
      </c>
      <c r="E1131">
        <v>31</v>
      </c>
      <c r="F1131" s="16" t="s">
        <v>27</v>
      </c>
      <c r="G1131" s="10">
        <v>43245</v>
      </c>
      <c r="H1131" s="11">
        <v>2.1782407407407407E-2</v>
      </c>
      <c r="I1131" s="10">
        <v>43244</v>
      </c>
      <c r="J1131">
        <v>1.01333296298981</v>
      </c>
      <c r="K1131">
        <v>14.216250419616699</v>
      </c>
      <c r="L1131" s="11">
        <v>0.81666666666666676</v>
      </c>
      <c r="M1131" s="12">
        <f>MOD(Tableau1[[#This Row],[Temps]]-Tableau1[[#This Row],[Heure coucher]],1)</f>
        <v>0.20511574074074068</v>
      </c>
      <c r="N1131" s="11">
        <v>0.17916666666666667</v>
      </c>
      <c r="O1131" s="12">
        <f>1-Tableau1[[#This Row],[Temps]]+Tableau1[[#This Row],[Heure lever]]</f>
        <v>1.1573842592592591</v>
      </c>
      <c r="P1131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31" s="11">
        <f>IFERROR(Tableau1[[#This Row],[temps avant lever]]&gt;=Tableau1[[#This Row],[temps critère lever en fonction de l''heure de coucher]],0)</f>
        <v>0</v>
      </c>
    </row>
    <row r="1132" spans="1:17" x14ac:dyDescent="0.35">
      <c r="A1132">
        <v>2018</v>
      </c>
      <c r="B1132">
        <v>5</v>
      </c>
      <c r="C1132">
        <v>25</v>
      </c>
      <c r="D1132">
        <v>0</v>
      </c>
      <c r="E1132">
        <v>34</v>
      </c>
      <c r="F1132" s="16" t="s">
        <v>65</v>
      </c>
      <c r="G1132" s="10">
        <v>43245</v>
      </c>
      <c r="H1132" s="11">
        <v>2.4039351851851853E-2</v>
      </c>
      <c r="I1132" s="10">
        <v>43244</v>
      </c>
      <c r="J1132">
        <v>1.01333296298981</v>
      </c>
      <c r="K1132">
        <v>14.216250419616699</v>
      </c>
      <c r="L1132" s="11">
        <v>0.81666666666666676</v>
      </c>
      <c r="M1132" s="12">
        <f>MOD(Tableau1[[#This Row],[Temps]]-Tableau1[[#This Row],[Heure coucher]],1)</f>
        <v>0.20737268518518515</v>
      </c>
      <c r="N1132" s="11">
        <v>0.17916666666666667</v>
      </c>
      <c r="O1132" s="12">
        <f>1-Tableau1[[#This Row],[Temps]]+Tableau1[[#This Row],[Heure lever]]</f>
        <v>1.1551273148148149</v>
      </c>
      <c r="P1132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32" s="11">
        <f>IFERROR(Tableau1[[#This Row],[temps avant lever]]&gt;=Tableau1[[#This Row],[temps critère lever en fonction de l''heure de coucher]],0)</f>
        <v>0</v>
      </c>
    </row>
    <row r="1133" spans="1:17" x14ac:dyDescent="0.35">
      <c r="A1133">
        <v>2018</v>
      </c>
      <c r="B1133">
        <v>5</v>
      </c>
      <c r="C1133">
        <v>25</v>
      </c>
      <c r="D1133">
        <v>0</v>
      </c>
      <c r="E1133">
        <v>35</v>
      </c>
      <c r="F1133" s="16" t="s">
        <v>75</v>
      </c>
      <c r="G1133" s="10">
        <v>43245</v>
      </c>
      <c r="H1133" s="11">
        <v>2.4976851851851851E-2</v>
      </c>
      <c r="I1133" s="10">
        <v>43244</v>
      </c>
      <c r="J1133">
        <v>0.68833327293395996</v>
      </c>
      <c r="K1133">
        <v>14.6213703155518</v>
      </c>
      <c r="L1133" s="11">
        <v>0.81666666666666676</v>
      </c>
      <c r="M1133" s="12">
        <f>MOD(Tableau1[[#This Row],[Temps]]-Tableau1[[#This Row],[Heure coucher]],1)</f>
        <v>0.20831018518518507</v>
      </c>
      <c r="N1133" s="11">
        <v>0.17916666666666667</v>
      </c>
      <c r="O1133" s="12">
        <f>1-Tableau1[[#This Row],[Temps]]+Tableau1[[#This Row],[Heure lever]]</f>
        <v>1.1541898148148149</v>
      </c>
      <c r="P1133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33" s="11">
        <f>IFERROR(Tableau1[[#This Row],[temps avant lever]]&gt;=Tableau1[[#This Row],[temps critère lever en fonction de l''heure de coucher]],0)</f>
        <v>0</v>
      </c>
    </row>
    <row r="1134" spans="1:17" x14ac:dyDescent="0.35">
      <c r="A1134">
        <v>2018</v>
      </c>
      <c r="B1134">
        <v>5</v>
      </c>
      <c r="C1134">
        <v>25</v>
      </c>
      <c r="D1134">
        <v>0</v>
      </c>
      <c r="E1134">
        <v>40</v>
      </c>
      <c r="F1134" s="16" t="s">
        <v>64</v>
      </c>
      <c r="G1134" s="10">
        <v>43245</v>
      </c>
      <c r="H1134" s="11">
        <v>2.8067129629629626E-2</v>
      </c>
      <c r="I1134" s="10">
        <v>43244</v>
      </c>
      <c r="J1134">
        <v>0.68833327293395996</v>
      </c>
      <c r="K1134">
        <v>14.6213703155518</v>
      </c>
      <c r="L1134" s="11">
        <v>0.81666666666666676</v>
      </c>
      <c r="M1134" s="12">
        <f>MOD(Tableau1[[#This Row],[Temps]]-Tableau1[[#This Row],[Heure coucher]],1)</f>
        <v>0.21140046296296289</v>
      </c>
      <c r="N1134" s="11">
        <v>0.17916666666666667</v>
      </c>
      <c r="O1134" s="12">
        <f>1-Tableau1[[#This Row],[Temps]]+Tableau1[[#This Row],[Heure lever]]</f>
        <v>1.1510995370370369</v>
      </c>
      <c r="P1134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34" s="11">
        <f>IFERROR(Tableau1[[#This Row],[temps avant lever]]&gt;=Tableau1[[#This Row],[temps critère lever en fonction de l''heure de coucher]],0)</f>
        <v>0</v>
      </c>
    </row>
    <row r="1135" spans="1:17" x14ac:dyDescent="0.35">
      <c r="A1135">
        <v>2018</v>
      </c>
      <c r="B1135">
        <v>5</v>
      </c>
      <c r="C1135">
        <v>25</v>
      </c>
      <c r="D1135">
        <v>0</v>
      </c>
      <c r="E1135">
        <v>45</v>
      </c>
      <c r="F1135" s="16" t="s">
        <v>57</v>
      </c>
      <c r="G1135" s="10">
        <v>43245</v>
      </c>
      <c r="H1135" s="11">
        <v>3.1736111111111111E-2</v>
      </c>
      <c r="I1135" s="10">
        <v>43244</v>
      </c>
      <c r="J1135">
        <v>0.68833327293395996</v>
      </c>
      <c r="K1135">
        <v>14.6213703155518</v>
      </c>
      <c r="L1135" s="11">
        <v>0.81666666666666676</v>
      </c>
      <c r="M1135" s="12">
        <f>MOD(Tableau1[[#This Row],[Temps]]-Tableau1[[#This Row],[Heure coucher]],1)</f>
        <v>0.21506944444444431</v>
      </c>
      <c r="N1135" s="11">
        <v>0.17916666666666667</v>
      </c>
      <c r="O1135" s="12">
        <f>1-Tableau1[[#This Row],[Temps]]+Tableau1[[#This Row],[Heure lever]]</f>
        <v>1.1474305555555555</v>
      </c>
      <c r="P1135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35" s="11">
        <f>IFERROR(Tableau1[[#This Row],[temps avant lever]]&gt;=Tableau1[[#This Row],[temps critère lever en fonction de l''heure de coucher]],0)</f>
        <v>0</v>
      </c>
    </row>
    <row r="1136" spans="1:17" x14ac:dyDescent="0.35">
      <c r="A1136">
        <v>2018</v>
      </c>
      <c r="B1136">
        <v>5</v>
      </c>
      <c r="C1136">
        <v>25</v>
      </c>
      <c r="D1136">
        <v>0</v>
      </c>
      <c r="E1136">
        <v>46</v>
      </c>
      <c r="F1136" s="16" t="s">
        <v>70</v>
      </c>
      <c r="G1136" s="10">
        <v>43245</v>
      </c>
      <c r="H1136" s="11">
        <v>3.2395833333333332E-2</v>
      </c>
      <c r="I1136" s="10">
        <v>43244</v>
      </c>
      <c r="J1136">
        <v>0.81000000238418601</v>
      </c>
      <c r="K1136">
        <v>15.112779617309601</v>
      </c>
      <c r="L1136" s="11">
        <v>0.81666666666666676</v>
      </c>
      <c r="M1136" s="12">
        <f>MOD(Tableau1[[#This Row],[Temps]]-Tableau1[[#This Row],[Heure coucher]],1)</f>
        <v>0.21572916666666653</v>
      </c>
      <c r="N1136" s="11">
        <v>0.17916666666666667</v>
      </c>
      <c r="O1136" s="12">
        <f>1-Tableau1[[#This Row],[Temps]]+Tableau1[[#This Row],[Heure lever]]</f>
        <v>1.1467708333333333</v>
      </c>
      <c r="P1136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36" s="11">
        <f>IFERROR(Tableau1[[#This Row],[temps avant lever]]&gt;=Tableau1[[#This Row],[temps critère lever en fonction de l''heure de coucher]],0)</f>
        <v>0</v>
      </c>
    </row>
    <row r="1137" spans="1:17" x14ac:dyDescent="0.35">
      <c r="A1137">
        <v>2018</v>
      </c>
      <c r="B1137">
        <v>5</v>
      </c>
      <c r="C1137">
        <v>25</v>
      </c>
      <c r="D1137">
        <v>0</v>
      </c>
      <c r="E1137">
        <v>48</v>
      </c>
      <c r="F1137" s="16" t="s">
        <v>68</v>
      </c>
      <c r="G1137" s="10">
        <v>43245</v>
      </c>
      <c r="H1137" s="11">
        <v>3.3414351851851855E-2</v>
      </c>
      <c r="I1137" s="10">
        <v>43244</v>
      </c>
      <c r="J1137">
        <v>0.81000000238418601</v>
      </c>
      <c r="K1137">
        <v>15.112779617309601</v>
      </c>
      <c r="L1137" s="11">
        <v>0.81666666666666676</v>
      </c>
      <c r="M1137" s="12">
        <f>MOD(Tableau1[[#This Row],[Temps]]-Tableau1[[#This Row],[Heure coucher]],1)</f>
        <v>0.21674768518518506</v>
      </c>
      <c r="N1137" s="11">
        <v>0.17916666666666667</v>
      </c>
      <c r="O1137" s="12">
        <f>1-Tableau1[[#This Row],[Temps]]+Tableau1[[#This Row],[Heure lever]]</f>
        <v>1.1457523148148148</v>
      </c>
      <c r="P1137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37" s="11">
        <f>IFERROR(Tableau1[[#This Row],[temps avant lever]]&gt;=Tableau1[[#This Row],[temps critère lever en fonction de l''heure de coucher]],0)</f>
        <v>0</v>
      </c>
    </row>
    <row r="1138" spans="1:17" x14ac:dyDescent="0.35">
      <c r="A1138">
        <v>2018</v>
      </c>
      <c r="B1138">
        <v>5</v>
      </c>
      <c r="C1138">
        <v>25</v>
      </c>
      <c r="D1138">
        <v>1</v>
      </c>
      <c r="E1138">
        <v>0</v>
      </c>
      <c r="F1138" s="16" t="s">
        <v>75</v>
      </c>
      <c r="G1138" s="10">
        <v>43245</v>
      </c>
      <c r="H1138" s="11">
        <v>4.2337962962962966E-2</v>
      </c>
      <c r="I1138" s="10">
        <v>43244</v>
      </c>
      <c r="J1138">
        <v>1.1349999904632599</v>
      </c>
      <c r="K1138">
        <v>14.9677896499634</v>
      </c>
      <c r="L1138" s="11">
        <v>0.81666666666666676</v>
      </c>
      <c r="M1138" s="12">
        <f>MOD(Tableau1[[#This Row],[Temps]]-Tableau1[[#This Row],[Heure coucher]],1)</f>
        <v>0.22567129629629623</v>
      </c>
      <c r="N1138" s="11">
        <v>0.17916666666666667</v>
      </c>
      <c r="O1138" s="12">
        <f>1-Tableau1[[#This Row],[Temps]]+Tableau1[[#This Row],[Heure lever]]</f>
        <v>1.1368287037037037</v>
      </c>
      <c r="P1138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38" s="11">
        <f>IFERROR(Tableau1[[#This Row],[temps avant lever]]&gt;=Tableau1[[#This Row],[temps critère lever en fonction de l''heure de coucher]],0)</f>
        <v>0</v>
      </c>
    </row>
    <row r="1139" spans="1:17" x14ac:dyDescent="0.35">
      <c r="A1139">
        <v>2018</v>
      </c>
      <c r="B1139">
        <v>5</v>
      </c>
      <c r="C1139">
        <v>25</v>
      </c>
      <c r="D1139">
        <v>1</v>
      </c>
      <c r="E1139">
        <v>19</v>
      </c>
      <c r="F1139" s="16" t="s">
        <v>51</v>
      </c>
      <c r="G1139" s="10">
        <v>43245</v>
      </c>
      <c r="H1139" s="11">
        <v>5.5497685185185185E-2</v>
      </c>
      <c r="I1139" s="10">
        <v>43244</v>
      </c>
      <c r="J1139">
        <v>2.8283329010009801</v>
      </c>
      <c r="K1139">
        <v>14.4603595733643</v>
      </c>
      <c r="L1139" s="11">
        <v>0.81666666666666676</v>
      </c>
      <c r="M1139" s="12">
        <f>MOD(Tableau1[[#This Row],[Temps]]-Tableau1[[#This Row],[Heure coucher]],1)</f>
        <v>0.2388310185185184</v>
      </c>
      <c r="N1139" s="11">
        <v>0.17916666666666667</v>
      </c>
      <c r="O1139" s="12">
        <f>1-Tableau1[[#This Row],[Temps]]+Tableau1[[#This Row],[Heure lever]]</f>
        <v>1.1236689814814815</v>
      </c>
      <c r="P1139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39" s="11">
        <f>IFERROR(Tableau1[[#This Row],[temps avant lever]]&gt;=Tableau1[[#This Row],[temps critère lever en fonction de l''heure de coucher]],0)</f>
        <v>0</v>
      </c>
    </row>
    <row r="1140" spans="1:17" x14ac:dyDescent="0.35">
      <c r="A1140">
        <v>2018</v>
      </c>
      <c r="B1140">
        <v>5</v>
      </c>
      <c r="C1140">
        <v>25</v>
      </c>
      <c r="D1140">
        <v>1</v>
      </c>
      <c r="E1140">
        <v>33</v>
      </c>
      <c r="F1140" s="16" t="s">
        <v>78</v>
      </c>
      <c r="G1140" s="10">
        <v>43245</v>
      </c>
      <c r="H1140" s="11">
        <v>6.508101851851851E-2</v>
      </c>
      <c r="I1140" s="10">
        <v>43244</v>
      </c>
      <c r="J1140">
        <v>2.6099998950958301</v>
      </c>
      <c r="K1140">
        <v>14.6303300857544</v>
      </c>
      <c r="L1140" s="11">
        <v>0.81666666666666676</v>
      </c>
      <c r="M1140" s="12">
        <f>MOD(Tableau1[[#This Row],[Temps]]-Tableau1[[#This Row],[Heure coucher]],1)</f>
        <v>0.24841435185185179</v>
      </c>
      <c r="N1140" s="11">
        <v>0.17916666666666667</v>
      </c>
      <c r="O1140" s="12">
        <f>1-Tableau1[[#This Row],[Temps]]+Tableau1[[#This Row],[Heure lever]]</f>
        <v>1.114085648148148</v>
      </c>
      <c r="P1140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40" s="11">
        <f>IFERROR(Tableau1[[#This Row],[temps avant lever]]&gt;=Tableau1[[#This Row],[temps critère lever en fonction de l''heure de coucher]],0)</f>
        <v>0</v>
      </c>
    </row>
    <row r="1141" spans="1:17" x14ac:dyDescent="0.35">
      <c r="A1141">
        <v>2018</v>
      </c>
      <c r="B1141">
        <v>5</v>
      </c>
      <c r="C1141">
        <v>25</v>
      </c>
      <c r="D1141">
        <v>1</v>
      </c>
      <c r="E1141">
        <v>33</v>
      </c>
      <c r="F1141" s="16" t="s">
        <v>39</v>
      </c>
      <c r="G1141" s="10">
        <v>43245</v>
      </c>
      <c r="H1141" s="11">
        <v>6.5162037037037032E-2</v>
      </c>
      <c r="I1141" s="10">
        <v>43244</v>
      </c>
      <c r="J1141">
        <v>2.6099998950958301</v>
      </c>
      <c r="K1141">
        <v>14.6303300857544</v>
      </c>
      <c r="L1141" s="11">
        <v>0.81666666666666676</v>
      </c>
      <c r="M1141" s="12">
        <f>MOD(Tableau1[[#This Row],[Temps]]-Tableau1[[#This Row],[Heure coucher]],1)</f>
        <v>0.24849537037037028</v>
      </c>
      <c r="N1141" s="11">
        <v>0.17916666666666667</v>
      </c>
      <c r="O1141" s="12">
        <f>1-Tableau1[[#This Row],[Temps]]+Tableau1[[#This Row],[Heure lever]]</f>
        <v>1.1140046296296295</v>
      </c>
      <c r="P1141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41" s="11">
        <f>IFERROR(Tableau1[[#This Row],[temps avant lever]]&gt;=Tableau1[[#This Row],[temps critère lever en fonction de l''heure de coucher]],0)</f>
        <v>0</v>
      </c>
    </row>
    <row r="1142" spans="1:17" x14ac:dyDescent="0.35">
      <c r="A1142">
        <v>2018</v>
      </c>
      <c r="B1142">
        <v>5</v>
      </c>
      <c r="C1142">
        <v>25</v>
      </c>
      <c r="D1142">
        <v>1</v>
      </c>
      <c r="E1142">
        <v>42</v>
      </c>
      <c r="F1142" s="16" t="s">
        <v>58</v>
      </c>
      <c r="G1142" s="10">
        <v>43245</v>
      </c>
      <c r="H1142" s="11">
        <v>7.0856481481481479E-2</v>
      </c>
      <c r="I1142" s="10">
        <v>43244</v>
      </c>
      <c r="J1142">
        <v>2.9216670989990199</v>
      </c>
      <c r="K1142">
        <v>14.9009599685669</v>
      </c>
      <c r="L1142" s="11">
        <v>0.81666666666666676</v>
      </c>
      <c r="M1142" s="12">
        <f>MOD(Tableau1[[#This Row],[Temps]]-Tableau1[[#This Row],[Heure coucher]],1)</f>
        <v>0.25418981481481473</v>
      </c>
      <c r="N1142" s="11">
        <v>0.17916666666666667</v>
      </c>
      <c r="O1142" s="12">
        <f>1-Tableau1[[#This Row],[Temps]]+Tableau1[[#This Row],[Heure lever]]</f>
        <v>1.1083101851851851</v>
      </c>
      <c r="P1142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42" s="11">
        <f>IFERROR(Tableau1[[#This Row],[temps avant lever]]&gt;=Tableau1[[#This Row],[temps critère lever en fonction de l''heure de coucher]],0)</f>
        <v>0</v>
      </c>
    </row>
    <row r="1143" spans="1:17" x14ac:dyDescent="0.35">
      <c r="A1143">
        <v>2018</v>
      </c>
      <c r="B1143">
        <v>5</v>
      </c>
      <c r="C1143">
        <v>28</v>
      </c>
      <c r="D1143">
        <v>21</v>
      </c>
      <c r="E1143">
        <v>13</v>
      </c>
      <c r="F1143" s="16" t="s">
        <v>51</v>
      </c>
      <c r="G1143" s="10">
        <v>43248</v>
      </c>
      <c r="H1143" s="11">
        <v>0.88466435185185188</v>
      </c>
      <c r="I1143" s="10">
        <v>43248</v>
      </c>
      <c r="J1143">
        <v>2.5116670131683398</v>
      </c>
      <c r="K1143">
        <v>16.720840454101602</v>
      </c>
      <c r="L1143" s="11">
        <v>0.81944444444444453</v>
      </c>
      <c r="M1143" s="12">
        <f>MOD(Tableau1[[#This Row],[Temps]]-Tableau1[[#This Row],[Heure coucher]],1)</f>
        <v>6.5219907407407351E-2</v>
      </c>
      <c r="N1143" s="11">
        <v>0.1763888888888889</v>
      </c>
      <c r="O1143" s="12">
        <f>1-Tableau1[[#This Row],[Temps]]+Tableau1[[#This Row],[Heure lever]]</f>
        <v>0.29172453703703705</v>
      </c>
      <c r="P1143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43" s="11">
        <f>IFERROR(Tableau1[[#This Row],[temps avant lever]]&gt;=Tableau1[[#This Row],[temps critère lever en fonction de l''heure de coucher]],0)</f>
        <v>0</v>
      </c>
    </row>
    <row r="1144" spans="1:17" x14ac:dyDescent="0.35">
      <c r="A1144">
        <v>2018</v>
      </c>
      <c r="B1144">
        <v>5</v>
      </c>
      <c r="C1144">
        <v>28</v>
      </c>
      <c r="D1144">
        <v>22</v>
      </c>
      <c r="E1144">
        <v>3</v>
      </c>
      <c r="F1144" s="16" t="s">
        <v>66</v>
      </c>
      <c r="G1144" s="10">
        <v>43248</v>
      </c>
      <c r="H1144" s="11">
        <v>0.91894675925925917</v>
      </c>
      <c r="I1144" s="10">
        <v>43248</v>
      </c>
      <c r="J1144">
        <v>1.7350000143051101</v>
      </c>
      <c r="K1144">
        <v>16.454780578613299</v>
      </c>
      <c r="L1144" s="11">
        <v>0.81944444444444453</v>
      </c>
      <c r="M1144" s="12">
        <f>MOD(Tableau1[[#This Row],[Temps]]-Tableau1[[#This Row],[Heure coucher]],1)</f>
        <v>9.9502314814814641E-2</v>
      </c>
      <c r="N1144" s="11">
        <v>0.1763888888888889</v>
      </c>
      <c r="O1144" s="12">
        <f>1-Tableau1[[#This Row],[Temps]]+Tableau1[[#This Row],[Heure lever]]</f>
        <v>0.25744212962962976</v>
      </c>
      <c r="P1144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44" s="11">
        <f>IFERROR(Tableau1[[#This Row],[temps avant lever]]&gt;=Tableau1[[#This Row],[temps critère lever en fonction de l''heure de coucher]],0)</f>
        <v>0</v>
      </c>
    </row>
    <row r="1145" spans="1:17" x14ac:dyDescent="0.35">
      <c r="A1145">
        <v>2018</v>
      </c>
      <c r="B1145">
        <v>5</v>
      </c>
      <c r="C1145">
        <v>28</v>
      </c>
      <c r="D1145">
        <v>23</v>
      </c>
      <c r="E1145">
        <v>23</v>
      </c>
      <c r="F1145" s="16" t="s">
        <v>32</v>
      </c>
      <c r="G1145" s="10">
        <v>43248</v>
      </c>
      <c r="H1145" s="11">
        <v>0.9744328703703703</v>
      </c>
      <c r="I1145" s="10">
        <v>43248</v>
      </c>
      <c r="J1145">
        <v>3.0916669368743901</v>
      </c>
      <c r="K1145">
        <v>16.4871006011963</v>
      </c>
      <c r="L1145" s="11">
        <v>0.81944444444444453</v>
      </c>
      <c r="M1145" s="12">
        <f>MOD(Tableau1[[#This Row],[Temps]]-Tableau1[[#This Row],[Heure coucher]],1)</f>
        <v>0.15498842592592577</v>
      </c>
      <c r="N1145" s="11">
        <v>0.1763888888888889</v>
      </c>
      <c r="O1145" s="12">
        <f>1-Tableau1[[#This Row],[Temps]]+Tableau1[[#This Row],[Heure lever]]</f>
        <v>0.2019560185185186</v>
      </c>
      <c r="P1145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45" s="11">
        <f>IFERROR(Tableau1[[#This Row],[temps avant lever]]&gt;=Tableau1[[#This Row],[temps critère lever en fonction de l''heure de coucher]],0)</f>
        <v>0</v>
      </c>
    </row>
    <row r="1146" spans="1:17" x14ac:dyDescent="0.35">
      <c r="A1146">
        <v>2018</v>
      </c>
      <c r="B1146">
        <v>5</v>
      </c>
      <c r="C1146">
        <v>28</v>
      </c>
      <c r="D1146">
        <v>23</v>
      </c>
      <c r="E1146">
        <v>24</v>
      </c>
      <c r="F1146" s="16" t="s">
        <v>63</v>
      </c>
      <c r="G1146" s="10">
        <v>43248</v>
      </c>
      <c r="H1146" s="11">
        <v>0.97568287037037038</v>
      </c>
      <c r="I1146" s="10">
        <v>43248</v>
      </c>
      <c r="J1146">
        <v>3.0916669368743901</v>
      </c>
      <c r="K1146">
        <v>16.4871006011963</v>
      </c>
      <c r="L1146" s="11">
        <v>0.81944444444444453</v>
      </c>
      <c r="M1146" s="12">
        <f>MOD(Tableau1[[#This Row],[Temps]]-Tableau1[[#This Row],[Heure coucher]],1)</f>
        <v>0.15623842592592585</v>
      </c>
      <c r="N1146" s="11">
        <v>0.1763888888888889</v>
      </c>
      <c r="O1146" s="12">
        <f>1-Tableau1[[#This Row],[Temps]]+Tableau1[[#This Row],[Heure lever]]</f>
        <v>0.20070601851851852</v>
      </c>
      <c r="P1146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46" s="11">
        <f>IFERROR(Tableau1[[#This Row],[temps avant lever]]&gt;=Tableau1[[#This Row],[temps critère lever en fonction de l''heure de coucher]],0)</f>
        <v>0</v>
      </c>
    </row>
    <row r="1147" spans="1:17" x14ac:dyDescent="0.35">
      <c r="A1147">
        <v>2018</v>
      </c>
      <c r="B1147">
        <v>5</v>
      </c>
      <c r="C1147">
        <v>28</v>
      </c>
      <c r="D1147">
        <v>23</v>
      </c>
      <c r="E1147">
        <v>26</v>
      </c>
      <c r="F1147" s="16" t="s">
        <v>29</v>
      </c>
      <c r="G1147" s="10">
        <v>43248</v>
      </c>
      <c r="H1147" s="11">
        <v>0.9765625</v>
      </c>
      <c r="I1147" s="10">
        <v>43248</v>
      </c>
      <c r="J1147">
        <v>4.3899998664856001</v>
      </c>
      <c r="K1147">
        <v>16.447999954223601</v>
      </c>
      <c r="L1147" s="11">
        <v>0.81944444444444453</v>
      </c>
      <c r="M1147" s="12">
        <f>MOD(Tableau1[[#This Row],[Temps]]-Tableau1[[#This Row],[Heure coucher]],1)</f>
        <v>0.15711805555555547</v>
      </c>
      <c r="N1147" s="11">
        <v>0.1763888888888889</v>
      </c>
      <c r="O1147" s="12">
        <f>1-Tableau1[[#This Row],[Temps]]+Tableau1[[#This Row],[Heure lever]]</f>
        <v>0.1998263888888889</v>
      </c>
      <c r="P1147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47" s="11">
        <f>IFERROR(Tableau1[[#This Row],[temps avant lever]]&gt;=Tableau1[[#This Row],[temps critère lever en fonction de l''heure de coucher]],0)</f>
        <v>0</v>
      </c>
    </row>
    <row r="1148" spans="1:17" x14ac:dyDescent="0.35">
      <c r="A1148">
        <v>2018</v>
      </c>
      <c r="B1148">
        <v>5</v>
      </c>
      <c r="C1148">
        <v>28</v>
      </c>
      <c r="D1148">
        <v>23</v>
      </c>
      <c r="E1148">
        <v>26</v>
      </c>
      <c r="F1148" s="16" t="s">
        <v>47</v>
      </c>
      <c r="G1148" s="10">
        <v>43248</v>
      </c>
      <c r="H1148" s="11">
        <v>0.97665509259259264</v>
      </c>
      <c r="I1148" s="10">
        <v>43248</v>
      </c>
      <c r="J1148">
        <v>4.3899998664856001</v>
      </c>
      <c r="K1148">
        <v>16.447999954223601</v>
      </c>
      <c r="L1148" s="11">
        <v>0.81944444444444453</v>
      </c>
      <c r="M1148" s="12">
        <f>MOD(Tableau1[[#This Row],[Temps]]-Tableau1[[#This Row],[Heure coucher]],1)</f>
        <v>0.15721064814814811</v>
      </c>
      <c r="N1148" s="11">
        <v>0.1763888888888889</v>
      </c>
      <c r="O1148" s="12">
        <f>1-Tableau1[[#This Row],[Temps]]+Tableau1[[#This Row],[Heure lever]]</f>
        <v>0.19973379629629626</v>
      </c>
      <c r="P1148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48" s="11">
        <f>IFERROR(Tableau1[[#This Row],[temps avant lever]]&gt;=Tableau1[[#This Row],[temps critère lever en fonction de l''heure de coucher]],0)</f>
        <v>0</v>
      </c>
    </row>
    <row r="1149" spans="1:17" x14ac:dyDescent="0.35">
      <c r="A1149">
        <v>2018</v>
      </c>
      <c r="B1149">
        <v>5</v>
      </c>
      <c r="C1149">
        <v>29</v>
      </c>
      <c r="D1149">
        <v>0</v>
      </c>
      <c r="E1149">
        <v>19</v>
      </c>
      <c r="F1149" s="16" t="s">
        <v>57</v>
      </c>
      <c r="G1149" s="10">
        <v>43249</v>
      </c>
      <c r="H1149" s="11">
        <v>1.3680555555555555E-2</v>
      </c>
      <c r="I1149" s="10">
        <v>43248</v>
      </c>
      <c r="J1149">
        <v>4.1983327865600604</v>
      </c>
      <c r="K1149">
        <v>16.16628074646</v>
      </c>
      <c r="L1149" s="11">
        <v>0.81944444444444453</v>
      </c>
      <c r="M1149" s="12">
        <f>MOD(Tableau1[[#This Row],[Temps]]-Tableau1[[#This Row],[Heure coucher]],1)</f>
        <v>0.19423611111111105</v>
      </c>
      <c r="N1149" s="11">
        <v>0.1763888888888889</v>
      </c>
      <c r="O1149" s="12">
        <f>1-Tableau1[[#This Row],[Temps]]+Tableau1[[#This Row],[Heure lever]]</f>
        <v>1.1627083333333332</v>
      </c>
      <c r="P1149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49" s="11">
        <f>IFERROR(Tableau1[[#This Row],[temps avant lever]]&gt;=Tableau1[[#This Row],[temps critère lever en fonction de l''heure de coucher]],0)</f>
        <v>0</v>
      </c>
    </row>
    <row r="1150" spans="1:17" x14ac:dyDescent="0.35">
      <c r="A1150">
        <v>2018</v>
      </c>
      <c r="B1150">
        <v>5</v>
      </c>
      <c r="C1150">
        <v>29</v>
      </c>
      <c r="D1150">
        <v>0</v>
      </c>
      <c r="E1150">
        <v>47</v>
      </c>
      <c r="F1150" s="16" t="s">
        <v>72</v>
      </c>
      <c r="G1150" s="10">
        <v>43249</v>
      </c>
      <c r="H1150" s="11">
        <v>3.30787037037037E-2</v>
      </c>
      <c r="I1150" s="10">
        <v>43248</v>
      </c>
      <c r="J1150">
        <v>4.3583331108093297</v>
      </c>
      <c r="K1150">
        <v>16.1668491363525</v>
      </c>
      <c r="L1150" s="11">
        <v>0.81944444444444453</v>
      </c>
      <c r="M1150" s="12">
        <f>MOD(Tableau1[[#This Row],[Temps]]-Tableau1[[#This Row],[Heure coucher]],1)</f>
        <v>0.21363425925925916</v>
      </c>
      <c r="N1150" s="11">
        <v>0.1763888888888889</v>
      </c>
      <c r="O1150" s="12">
        <f>1-Tableau1[[#This Row],[Temps]]+Tableau1[[#This Row],[Heure lever]]</f>
        <v>1.1433101851851852</v>
      </c>
      <c r="P1150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50" s="11">
        <f>IFERROR(Tableau1[[#This Row],[temps avant lever]]&gt;=Tableau1[[#This Row],[temps critère lever en fonction de l''heure de coucher]],0)</f>
        <v>0</v>
      </c>
    </row>
    <row r="1151" spans="1:17" x14ac:dyDescent="0.35">
      <c r="A1151">
        <v>2018</v>
      </c>
      <c r="B1151">
        <v>5</v>
      </c>
      <c r="C1151">
        <v>29</v>
      </c>
      <c r="D1151">
        <v>0</v>
      </c>
      <c r="E1151">
        <v>48</v>
      </c>
      <c r="F1151" s="16" t="s">
        <v>70</v>
      </c>
      <c r="G1151" s="10">
        <v>43249</v>
      </c>
      <c r="H1151" s="11">
        <v>3.3784722222222223E-2</v>
      </c>
      <c r="I1151" s="10">
        <v>43248</v>
      </c>
      <c r="J1151">
        <v>4.3583331108093297</v>
      </c>
      <c r="K1151">
        <v>16.1668491363525</v>
      </c>
      <c r="L1151" s="11">
        <v>0.81944444444444453</v>
      </c>
      <c r="M1151" s="12">
        <f>MOD(Tableau1[[#This Row],[Temps]]-Tableau1[[#This Row],[Heure coucher]],1)</f>
        <v>0.21434027777777764</v>
      </c>
      <c r="N1151" s="11">
        <v>0.1763888888888889</v>
      </c>
      <c r="O1151" s="12">
        <f>1-Tableau1[[#This Row],[Temps]]+Tableau1[[#This Row],[Heure lever]]</f>
        <v>1.1426041666666666</v>
      </c>
      <c r="P1151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51" s="11">
        <f>IFERROR(Tableau1[[#This Row],[temps avant lever]]&gt;=Tableau1[[#This Row],[temps critère lever en fonction de l''heure de coucher]],0)</f>
        <v>0</v>
      </c>
    </row>
    <row r="1152" spans="1:17" x14ac:dyDescent="0.35">
      <c r="A1152">
        <v>2018</v>
      </c>
      <c r="B1152">
        <v>5</v>
      </c>
      <c r="C1152">
        <v>29</v>
      </c>
      <c r="D1152">
        <v>0</v>
      </c>
      <c r="E1152">
        <v>52</v>
      </c>
      <c r="F1152" s="16" t="s">
        <v>64</v>
      </c>
      <c r="G1152" s="10">
        <v>43249</v>
      </c>
      <c r="H1152" s="11">
        <v>3.6400462962962961E-2</v>
      </c>
      <c r="I1152" s="10">
        <v>43248</v>
      </c>
      <c r="J1152">
        <v>4.3583331108093297</v>
      </c>
      <c r="K1152">
        <v>16.1668491363525</v>
      </c>
      <c r="L1152" s="11">
        <v>0.81944444444444453</v>
      </c>
      <c r="M1152" s="12">
        <f>MOD(Tableau1[[#This Row],[Temps]]-Tableau1[[#This Row],[Heure coucher]],1)</f>
        <v>0.21695601851851842</v>
      </c>
      <c r="N1152" s="11">
        <v>0.1763888888888889</v>
      </c>
      <c r="O1152" s="12">
        <f>1-Tableau1[[#This Row],[Temps]]+Tableau1[[#This Row],[Heure lever]]</f>
        <v>1.1399884259259259</v>
      </c>
      <c r="P1152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52" s="11">
        <f>IFERROR(Tableau1[[#This Row],[temps avant lever]]&gt;=Tableau1[[#This Row],[temps critère lever en fonction de l''heure de coucher]],0)</f>
        <v>0</v>
      </c>
    </row>
    <row r="1153" spans="1:17" x14ac:dyDescent="0.35">
      <c r="A1153">
        <v>2018</v>
      </c>
      <c r="B1153">
        <v>5</v>
      </c>
      <c r="C1153">
        <v>29</v>
      </c>
      <c r="D1153">
        <v>1</v>
      </c>
      <c r="E1153">
        <v>3</v>
      </c>
      <c r="F1153" s="16" t="s">
        <v>50</v>
      </c>
      <c r="G1153" s="10">
        <v>43249</v>
      </c>
      <c r="H1153" s="11">
        <v>4.4305555555555549E-2</v>
      </c>
      <c r="I1153" s="10">
        <v>43248</v>
      </c>
      <c r="J1153">
        <v>3.9333329200744598</v>
      </c>
      <c r="K1153">
        <v>16.170589447021499</v>
      </c>
      <c r="L1153" s="11">
        <v>0.81944444444444453</v>
      </c>
      <c r="M1153" s="12">
        <f>MOD(Tableau1[[#This Row],[Temps]]-Tableau1[[#This Row],[Heure coucher]],1)</f>
        <v>0.22486111111111107</v>
      </c>
      <c r="N1153" s="11">
        <v>0.1763888888888889</v>
      </c>
      <c r="O1153" s="12">
        <f>1-Tableau1[[#This Row],[Temps]]+Tableau1[[#This Row],[Heure lever]]</f>
        <v>1.1320833333333333</v>
      </c>
      <c r="P1153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53" s="11">
        <f>IFERROR(Tableau1[[#This Row],[temps avant lever]]&gt;=Tableau1[[#This Row],[temps critère lever en fonction de l''heure de coucher]],0)</f>
        <v>0</v>
      </c>
    </row>
    <row r="1154" spans="1:17" x14ac:dyDescent="0.35">
      <c r="A1154">
        <v>2018</v>
      </c>
      <c r="B1154">
        <v>5</v>
      </c>
      <c r="C1154">
        <v>29</v>
      </c>
      <c r="D1154">
        <v>1</v>
      </c>
      <c r="E1154">
        <v>5</v>
      </c>
      <c r="F1154" s="16" t="s">
        <v>24</v>
      </c>
      <c r="G1154" s="10">
        <v>43249</v>
      </c>
      <c r="H1154" s="11">
        <v>4.5671296296296293E-2</v>
      </c>
      <c r="I1154" s="10">
        <v>43248</v>
      </c>
      <c r="J1154">
        <v>3.9333329200744598</v>
      </c>
      <c r="K1154">
        <v>16.170589447021499</v>
      </c>
      <c r="L1154" s="11">
        <v>0.81944444444444453</v>
      </c>
      <c r="M1154" s="12">
        <f>MOD(Tableau1[[#This Row],[Temps]]-Tableau1[[#This Row],[Heure coucher]],1)</f>
        <v>0.22622685185185176</v>
      </c>
      <c r="N1154" s="11">
        <v>0.1763888888888889</v>
      </c>
      <c r="O1154" s="12">
        <f>1-Tableau1[[#This Row],[Temps]]+Tableau1[[#This Row],[Heure lever]]</f>
        <v>1.1307175925925925</v>
      </c>
      <c r="P1154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54" s="11">
        <f>IFERROR(Tableau1[[#This Row],[temps avant lever]]&gt;=Tableau1[[#This Row],[temps critère lever en fonction de l''heure de coucher]],0)</f>
        <v>0</v>
      </c>
    </row>
    <row r="1155" spans="1:17" x14ac:dyDescent="0.35">
      <c r="A1155">
        <v>2018</v>
      </c>
      <c r="B1155">
        <v>5</v>
      </c>
      <c r="C1155">
        <v>30</v>
      </c>
      <c r="D1155">
        <v>20</v>
      </c>
      <c r="E1155">
        <v>29</v>
      </c>
      <c r="F1155" s="16" t="s">
        <v>45</v>
      </c>
      <c r="G1155" s="10">
        <v>43250</v>
      </c>
      <c r="H1155" s="11">
        <v>0.85383101851851861</v>
      </c>
      <c r="I1155" s="10">
        <v>43250</v>
      </c>
      <c r="J1155">
        <v>5.4216670989990199</v>
      </c>
      <c r="K1155">
        <v>17.060819625854499</v>
      </c>
      <c r="L1155" s="11">
        <v>0.8208333333333333</v>
      </c>
      <c r="M1155" s="12">
        <f>MOD(Tableau1[[#This Row],[Temps]]-Tableau1[[#This Row],[Heure coucher]],1)</f>
        <v>3.299768518518531E-2</v>
      </c>
      <c r="N1155" s="11">
        <v>0.17569444444444446</v>
      </c>
      <c r="O1155" s="12">
        <f>1-Tableau1[[#This Row],[Temps]]+Tableau1[[#This Row],[Heure lever]]</f>
        <v>0.32186342592592587</v>
      </c>
      <c r="P1155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55" s="11">
        <f>IFERROR(Tableau1[[#This Row],[temps avant lever]]&gt;=Tableau1[[#This Row],[temps critère lever en fonction de l''heure de coucher]],0)</f>
        <v>0</v>
      </c>
    </row>
    <row r="1156" spans="1:17" x14ac:dyDescent="0.35">
      <c r="A1156">
        <v>2018</v>
      </c>
      <c r="B1156">
        <v>5</v>
      </c>
      <c r="C1156">
        <v>30</v>
      </c>
      <c r="D1156">
        <v>22</v>
      </c>
      <c r="E1156">
        <v>46</v>
      </c>
      <c r="F1156" s="16" t="s">
        <v>65</v>
      </c>
      <c r="G1156" s="10">
        <v>43250</v>
      </c>
      <c r="H1156" s="11">
        <v>0.94903935185185195</v>
      </c>
      <c r="I1156" s="10">
        <v>43250</v>
      </c>
      <c r="J1156">
        <v>5.3383331298828098</v>
      </c>
      <c r="K1156">
        <v>15.077949523925801</v>
      </c>
      <c r="L1156" s="11">
        <v>0.8208333333333333</v>
      </c>
      <c r="M1156" s="12">
        <f>MOD(Tableau1[[#This Row],[Temps]]-Tableau1[[#This Row],[Heure coucher]],1)</f>
        <v>0.12820601851851865</v>
      </c>
      <c r="N1156" s="11">
        <v>0.17569444444444446</v>
      </c>
      <c r="O1156" s="12">
        <f>1-Tableau1[[#This Row],[Temps]]+Tableau1[[#This Row],[Heure lever]]</f>
        <v>0.22665509259259251</v>
      </c>
      <c r="P1156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56" s="11">
        <f>IFERROR(Tableau1[[#This Row],[temps avant lever]]&gt;=Tableau1[[#This Row],[temps critère lever en fonction de l''heure de coucher]],0)</f>
        <v>0</v>
      </c>
    </row>
    <row r="1157" spans="1:17" x14ac:dyDescent="0.35">
      <c r="A1157">
        <v>2018</v>
      </c>
      <c r="B1157">
        <v>5</v>
      </c>
      <c r="C1157">
        <v>31</v>
      </c>
      <c r="D1157">
        <v>23</v>
      </c>
      <c r="E1157">
        <v>0</v>
      </c>
      <c r="F1157" s="16" t="s">
        <v>68</v>
      </c>
      <c r="G1157" s="10">
        <v>43251</v>
      </c>
      <c r="H1157" s="11">
        <v>0.95841435185185186</v>
      </c>
      <c r="I1157" s="10">
        <v>43251</v>
      </c>
      <c r="J1157">
        <v>3.61666703224182</v>
      </c>
      <c r="K1157">
        <v>14.847450256347701</v>
      </c>
      <c r="L1157" s="11">
        <v>0.82152777777777775</v>
      </c>
      <c r="M1157" s="12">
        <f>MOD(Tableau1[[#This Row],[Temps]]-Tableau1[[#This Row],[Heure coucher]],1)</f>
        <v>0.13688657407407412</v>
      </c>
      <c r="N1157" s="11">
        <v>0.17500000000000002</v>
      </c>
      <c r="O1157" s="12">
        <f>1-Tableau1[[#This Row],[Temps]]+Tableau1[[#This Row],[Heure lever]]</f>
        <v>0.21658564814814815</v>
      </c>
      <c r="P1157" s="11" t="e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#N/A</v>
      </c>
      <c r="Q1157" s="11">
        <f>IFERROR(Tableau1[[#This Row],[temps avant lever]]&gt;=Tableau1[[#This Row],[temps critère lever en fonction de l''heure de coucher]],0)</f>
        <v>0</v>
      </c>
    </row>
    <row r="1158" spans="1:17" x14ac:dyDescent="0.35">
      <c r="A1158">
        <v>2018</v>
      </c>
      <c r="B1158">
        <v>6</v>
      </c>
      <c r="C1158">
        <v>2</v>
      </c>
      <c r="D1158">
        <v>0</v>
      </c>
      <c r="E1158">
        <v>44</v>
      </c>
      <c r="F1158" s="16" t="s">
        <v>59</v>
      </c>
      <c r="G1158" s="10">
        <v>43253</v>
      </c>
      <c r="H1158" s="11">
        <v>3.0671296296296294E-2</v>
      </c>
      <c r="I1158" s="10">
        <v>43252</v>
      </c>
      <c r="J1158">
        <v>2.0699999332428001</v>
      </c>
      <c r="K1158">
        <v>14.360619544982899</v>
      </c>
      <c r="L1158" s="11">
        <v>0.8222222222222223</v>
      </c>
      <c r="M1158" s="12">
        <f>MOD(Tableau1[[#This Row],[Temps]]-Tableau1[[#This Row],[Heure coucher]],1)</f>
        <v>0.20844907407407398</v>
      </c>
      <c r="N1158" s="11">
        <v>0.17500000000000002</v>
      </c>
      <c r="O1158" s="12">
        <f>1-Tableau1[[#This Row],[Temps]]+Tableau1[[#This Row],[Heure lever]]</f>
        <v>1.1443287037037038</v>
      </c>
      <c r="P115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0.35277777777777775</v>
      </c>
      <c r="Q1158" s="11" t="b">
        <f>IFERROR(Tableau1[[#This Row],[temps avant lever]]&gt;=Tableau1[[#This Row],[temps critère lever en fonction de l''heure de coucher]],0)</f>
        <v>1</v>
      </c>
    </row>
    <row r="1159" spans="1:17" x14ac:dyDescent="0.35">
      <c r="A1159">
        <v>2018</v>
      </c>
      <c r="B1159">
        <v>6</v>
      </c>
      <c r="C1159">
        <v>2</v>
      </c>
      <c r="D1159">
        <v>20</v>
      </c>
      <c r="E1159">
        <v>18</v>
      </c>
      <c r="F1159" s="16" t="s">
        <v>61</v>
      </c>
      <c r="G1159" s="10">
        <v>43253</v>
      </c>
      <c r="H1159" s="11">
        <v>0.84637731481481471</v>
      </c>
      <c r="I1159" s="10">
        <v>43253</v>
      </c>
      <c r="J1159">
        <v>5.10666704177856</v>
      </c>
      <c r="K1159">
        <v>20.410270690918001</v>
      </c>
      <c r="L1159" s="11">
        <v>0.82291666666666663</v>
      </c>
      <c r="M1159" s="12">
        <f>MOD(Tableau1[[#This Row],[Temps]]-Tableau1[[#This Row],[Heure coucher]],1)</f>
        <v>2.3460648148148078E-2</v>
      </c>
      <c r="N1159" s="11">
        <v>0.17430555555555557</v>
      </c>
      <c r="O1159" s="12">
        <f>1-Tableau1[[#This Row],[Temps]]+Tableau1[[#This Row],[Heure lever]]</f>
        <v>0.3279282407407409</v>
      </c>
      <c r="P115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0.35138888888888897</v>
      </c>
      <c r="Q1159" s="11" t="b">
        <f>IFERROR(Tableau1[[#This Row],[temps avant lever]]&gt;=Tableau1[[#This Row],[temps critère lever en fonction de l''heure de coucher]],0)</f>
        <v>0</v>
      </c>
    </row>
    <row r="1160" spans="1:17" x14ac:dyDescent="0.35">
      <c r="A1160">
        <v>2018</v>
      </c>
      <c r="B1160">
        <v>6</v>
      </c>
      <c r="C1160">
        <v>2</v>
      </c>
      <c r="D1160">
        <v>20</v>
      </c>
      <c r="E1160">
        <v>58</v>
      </c>
      <c r="F1160" s="16" t="s">
        <v>46</v>
      </c>
      <c r="G1160" s="10">
        <v>43253</v>
      </c>
      <c r="H1160" s="11">
        <v>0.87400462962962966</v>
      </c>
      <c r="I1160" s="10">
        <v>43253</v>
      </c>
      <c r="J1160">
        <v>5.1799998283386204</v>
      </c>
      <c r="K1160">
        <v>19.506549835205099</v>
      </c>
      <c r="L1160" s="11">
        <v>0.82291666666666663</v>
      </c>
      <c r="M1160" s="12">
        <f>MOD(Tableau1[[#This Row],[Temps]]-Tableau1[[#This Row],[Heure coucher]],1)</f>
        <v>5.1087962962963029E-2</v>
      </c>
      <c r="N1160" s="11">
        <v>0.17430555555555557</v>
      </c>
      <c r="O1160" s="12">
        <f>1-Tableau1[[#This Row],[Temps]]+Tableau1[[#This Row],[Heure lever]]</f>
        <v>0.30030092592592594</v>
      </c>
      <c r="P116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0.35138888888888897</v>
      </c>
      <c r="Q1160" s="11" t="b">
        <f>IFERROR(Tableau1[[#This Row],[temps avant lever]]&gt;=Tableau1[[#This Row],[temps critère lever en fonction de l''heure de coucher]],0)</f>
        <v>0</v>
      </c>
    </row>
    <row r="1161" spans="1:17" x14ac:dyDescent="0.35">
      <c r="A1161">
        <v>2018</v>
      </c>
      <c r="B1161">
        <v>6</v>
      </c>
      <c r="C1161">
        <v>2</v>
      </c>
      <c r="D1161">
        <v>22</v>
      </c>
      <c r="E1161">
        <v>3</v>
      </c>
      <c r="F1161" s="16" t="s">
        <v>25</v>
      </c>
      <c r="G1161" s="10">
        <v>43253</v>
      </c>
      <c r="H1161" s="11">
        <v>0.91909722222222223</v>
      </c>
      <c r="I1161" s="10">
        <v>43253</v>
      </c>
      <c r="J1161">
        <v>4.6116671562194798</v>
      </c>
      <c r="K1161">
        <v>18.8320503234863</v>
      </c>
      <c r="L1161" s="11">
        <v>0.82291666666666663</v>
      </c>
      <c r="M1161" s="12">
        <f>MOD(Tableau1[[#This Row],[Temps]]-Tableau1[[#This Row],[Heure coucher]],1)</f>
        <v>9.6180555555555602E-2</v>
      </c>
      <c r="N1161" s="11">
        <v>0.17430555555555557</v>
      </c>
      <c r="O1161" s="12">
        <f>1-Tableau1[[#This Row],[Temps]]+Tableau1[[#This Row],[Heure lever]]</f>
        <v>0.25520833333333337</v>
      </c>
      <c r="P116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0.35138888888888897</v>
      </c>
      <c r="Q1161" s="11" t="b">
        <f>IFERROR(Tableau1[[#This Row],[temps avant lever]]&gt;=Tableau1[[#This Row],[temps critère lever en fonction de l''heure de coucher]],0)</f>
        <v>0</v>
      </c>
    </row>
    <row r="1162" spans="1:17" x14ac:dyDescent="0.35">
      <c r="A1162">
        <v>2018</v>
      </c>
      <c r="B1162">
        <v>6</v>
      </c>
      <c r="C1162">
        <v>3</v>
      </c>
      <c r="D1162">
        <v>2</v>
      </c>
      <c r="E1162">
        <v>35</v>
      </c>
      <c r="F1162" s="16" t="s">
        <v>37</v>
      </c>
      <c r="G1162" s="10">
        <v>43254</v>
      </c>
      <c r="H1162" s="11">
        <v>0.10765046296296295</v>
      </c>
      <c r="I1162" s="10">
        <v>43253</v>
      </c>
      <c r="J1162">
        <v>4.0766668319702104</v>
      </c>
      <c r="K1162">
        <v>16.049699783325199</v>
      </c>
      <c r="L1162" s="11">
        <v>0.82291666666666663</v>
      </c>
      <c r="M1162" s="12">
        <f>MOD(Tableau1[[#This Row],[Temps]]-Tableau1[[#This Row],[Heure coucher]],1)</f>
        <v>0.28473379629629636</v>
      </c>
      <c r="N1162" s="11">
        <v>0.17430555555555557</v>
      </c>
      <c r="O1162" s="12">
        <f>1-Tableau1[[#This Row],[Temps]]+Tableau1[[#This Row],[Heure lever]]</f>
        <v>1.0666550925925926</v>
      </c>
      <c r="P116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0.35138888888888897</v>
      </c>
      <c r="Q1162" s="11" t="b">
        <f>IFERROR(Tableau1[[#This Row],[temps avant lever]]&gt;=Tableau1[[#This Row],[temps critère lever en fonction de l''heure de coucher]],0)</f>
        <v>1</v>
      </c>
    </row>
    <row r="1163" spans="1:17" x14ac:dyDescent="0.35">
      <c r="A1163">
        <v>2018</v>
      </c>
      <c r="B1163">
        <v>6</v>
      </c>
      <c r="C1163">
        <v>3</v>
      </c>
      <c r="D1163">
        <v>2</v>
      </c>
      <c r="E1163">
        <v>38</v>
      </c>
      <c r="F1163" s="16" t="s">
        <v>77</v>
      </c>
      <c r="G1163" s="10">
        <v>43254</v>
      </c>
      <c r="H1163" s="11">
        <v>0.11023148148148149</v>
      </c>
      <c r="I1163" s="10">
        <v>43253</v>
      </c>
      <c r="J1163">
        <v>4.0766668319702104</v>
      </c>
      <c r="K1163">
        <v>16.049699783325199</v>
      </c>
      <c r="L1163" s="11">
        <v>0.82291666666666663</v>
      </c>
      <c r="M1163" s="12">
        <f>MOD(Tableau1[[#This Row],[Temps]]-Tableau1[[#This Row],[Heure coucher]],1)</f>
        <v>0.2873148148148148</v>
      </c>
      <c r="N1163" s="11">
        <v>0.17430555555555557</v>
      </c>
      <c r="O1163" s="12">
        <f>1-Tableau1[[#This Row],[Temps]]+Tableau1[[#This Row],[Heure lever]]</f>
        <v>1.064074074074074</v>
      </c>
      <c r="P116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0.35138888888888897</v>
      </c>
      <c r="Q1163" s="11" t="b">
        <f>IFERROR(Tableau1[[#This Row],[temps avant lever]]&gt;=Tableau1[[#This Row],[temps critère lever en fonction de l''heure de coucher]],0)</f>
        <v>1</v>
      </c>
    </row>
    <row r="1164" spans="1:17" x14ac:dyDescent="0.35">
      <c r="A1164">
        <v>2018</v>
      </c>
      <c r="B1164">
        <v>6</v>
      </c>
      <c r="C1164">
        <v>3</v>
      </c>
      <c r="D1164">
        <v>20</v>
      </c>
      <c r="E1164">
        <v>28</v>
      </c>
      <c r="F1164" s="16" t="s">
        <v>46</v>
      </c>
      <c r="G1164" s="10">
        <v>43254</v>
      </c>
      <c r="H1164" s="11">
        <v>0.8531712962962964</v>
      </c>
      <c r="I1164" s="10">
        <v>43254</v>
      </c>
      <c r="J1164">
        <v>4.6100001335143999</v>
      </c>
      <c r="K1164">
        <v>16.1845798492432</v>
      </c>
      <c r="L1164" s="11">
        <v>0.82291666666666663</v>
      </c>
      <c r="M1164" s="12">
        <f>MOD(Tableau1[[#This Row],[Temps]]-Tableau1[[#This Row],[Heure coucher]],1)</f>
        <v>3.025462962962977E-2</v>
      </c>
      <c r="N1164" s="11">
        <v>0.17430555555555557</v>
      </c>
      <c r="O1164" s="12">
        <f>1-Tableau1[[#This Row],[Temps]]+Tableau1[[#This Row],[Heure lever]]</f>
        <v>0.3211342592592592</v>
      </c>
      <c r="P116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0.35138888888888897</v>
      </c>
      <c r="Q1164" s="11" t="b">
        <f>IFERROR(Tableau1[[#This Row],[temps avant lever]]&gt;=Tableau1[[#This Row],[temps critère lever en fonction de l''heure de coucher]],0)</f>
        <v>0</v>
      </c>
    </row>
    <row r="1165" spans="1:17" x14ac:dyDescent="0.35">
      <c r="A1165">
        <v>2018</v>
      </c>
      <c r="B1165">
        <v>6</v>
      </c>
      <c r="C1165">
        <v>4</v>
      </c>
      <c r="D1165">
        <v>0</v>
      </c>
      <c r="E1165">
        <v>37</v>
      </c>
      <c r="F1165" s="16" t="s">
        <v>32</v>
      </c>
      <c r="G1165" s="10">
        <v>43255</v>
      </c>
      <c r="H1165" s="11">
        <v>2.5821759259259256E-2</v>
      </c>
      <c r="I1165" s="10">
        <v>43254</v>
      </c>
      <c r="J1165">
        <v>1.4633330106735201</v>
      </c>
      <c r="K1165">
        <v>15.885800361633301</v>
      </c>
      <c r="L1165" s="11">
        <v>0.82291666666666663</v>
      </c>
      <c r="M1165" s="12">
        <f>MOD(Tableau1[[#This Row],[Temps]]-Tableau1[[#This Row],[Heure coucher]],1)</f>
        <v>0.2029050925925926</v>
      </c>
      <c r="N1165" s="11">
        <v>0.17430555555555557</v>
      </c>
      <c r="O1165" s="12">
        <f>1-Tableau1[[#This Row],[Temps]]+Tableau1[[#This Row],[Heure lever]]</f>
        <v>1.1484837962962964</v>
      </c>
      <c r="P116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0.35138888888888897</v>
      </c>
      <c r="Q1165" s="11" t="b">
        <f>IFERROR(Tableau1[[#This Row],[temps avant lever]]&gt;=Tableau1[[#This Row],[temps critère lever en fonction de l''heure de coucher]],0)</f>
        <v>1</v>
      </c>
    </row>
    <row r="1166" spans="1:17" x14ac:dyDescent="0.35">
      <c r="A1166">
        <v>2018</v>
      </c>
      <c r="B1166">
        <v>6</v>
      </c>
      <c r="C1166">
        <v>4</v>
      </c>
      <c r="D1166">
        <v>0</v>
      </c>
      <c r="E1166">
        <v>44</v>
      </c>
      <c r="F1166" s="16" t="s">
        <v>33</v>
      </c>
      <c r="G1166" s="10">
        <v>43255</v>
      </c>
      <c r="H1166" s="11">
        <v>3.1122685185185187E-2</v>
      </c>
      <c r="I1166" s="10">
        <v>43254</v>
      </c>
      <c r="J1166">
        <v>1.4633330106735201</v>
      </c>
      <c r="K1166">
        <v>15.885800361633301</v>
      </c>
      <c r="L1166" s="11">
        <v>0.82291666666666663</v>
      </c>
      <c r="M1166" s="12">
        <f>MOD(Tableau1[[#This Row],[Temps]]-Tableau1[[#This Row],[Heure coucher]],1)</f>
        <v>0.20820601851851861</v>
      </c>
      <c r="N1166" s="11">
        <v>0.17430555555555557</v>
      </c>
      <c r="O1166" s="12">
        <f>1-Tableau1[[#This Row],[Temps]]+Tableau1[[#This Row],[Heure lever]]</f>
        <v>1.1431828703703704</v>
      </c>
      <c r="P116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0.35138888888888897</v>
      </c>
      <c r="Q1166" s="11" t="b">
        <f>IFERROR(Tableau1[[#This Row],[temps avant lever]]&gt;=Tableau1[[#This Row],[temps critère lever en fonction de l''heure de coucher]],0)</f>
        <v>1</v>
      </c>
    </row>
    <row r="1167" spans="1:17" x14ac:dyDescent="0.35">
      <c r="A1167">
        <v>2018</v>
      </c>
      <c r="B1167">
        <v>6</v>
      </c>
      <c r="C1167">
        <v>4</v>
      </c>
      <c r="D1167">
        <v>1</v>
      </c>
      <c r="E1167">
        <v>7</v>
      </c>
      <c r="F1167" s="16" t="s">
        <v>21</v>
      </c>
      <c r="G1167" s="10">
        <v>43255</v>
      </c>
      <c r="H1167" s="11">
        <v>4.6759259259259257E-2</v>
      </c>
      <c r="I1167" s="10">
        <v>43254</v>
      </c>
      <c r="J1167">
        <v>0.89666658639907804</v>
      </c>
      <c r="K1167">
        <v>15.7347297668457</v>
      </c>
      <c r="L1167" s="11">
        <v>0.82291666666666663</v>
      </c>
      <c r="M1167" s="12">
        <f>MOD(Tableau1[[#This Row],[Temps]]-Tableau1[[#This Row],[Heure coucher]],1)</f>
        <v>0.22384259259259265</v>
      </c>
      <c r="N1167" s="11">
        <v>0.17430555555555557</v>
      </c>
      <c r="O1167" s="12">
        <f>1-Tableau1[[#This Row],[Temps]]+Tableau1[[#This Row],[Heure lever]]</f>
        <v>1.1275462962962963</v>
      </c>
      <c r="P116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0.35138888888888897</v>
      </c>
      <c r="Q1167" s="11" t="b">
        <f>IFERROR(Tableau1[[#This Row],[temps avant lever]]&gt;=Tableau1[[#This Row],[temps critère lever en fonction de l''heure de coucher]],0)</f>
        <v>1</v>
      </c>
    </row>
    <row r="1168" spans="1:17" x14ac:dyDescent="0.35">
      <c r="A1168">
        <v>2018</v>
      </c>
      <c r="B1168">
        <v>6</v>
      </c>
      <c r="C1168">
        <v>4</v>
      </c>
      <c r="D1168">
        <v>1</v>
      </c>
      <c r="E1168">
        <v>47</v>
      </c>
      <c r="F1168" s="16" t="s">
        <v>38</v>
      </c>
      <c r="G1168" s="10">
        <v>43255</v>
      </c>
      <c r="H1168" s="11">
        <v>7.4780092592592592E-2</v>
      </c>
      <c r="I1168" s="10">
        <v>43254</v>
      </c>
      <c r="J1168">
        <v>1.85833299160004</v>
      </c>
      <c r="K1168">
        <v>15.72642993927</v>
      </c>
      <c r="L1168" s="11">
        <v>0.82291666666666663</v>
      </c>
      <c r="M1168" s="12">
        <f>MOD(Tableau1[[#This Row],[Temps]]-Tableau1[[#This Row],[Heure coucher]],1)</f>
        <v>0.25186342592592592</v>
      </c>
      <c r="N1168" s="11">
        <v>0.17430555555555557</v>
      </c>
      <c r="O1168" s="12">
        <f>1-Tableau1[[#This Row],[Temps]]+Tableau1[[#This Row],[Heure lever]]</f>
        <v>1.0995254629629629</v>
      </c>
      <c r="P116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0.35138888888888897</v>
      </c>
      <c r="Q1168" s="11" t="b">
        <f>IFERROR(Tableau1[[#This Row],[temps avant lever]]&gt;=Tableau1[[#This Row],[temps critère lever en fonction de l''heure de coucher]],0)</f>
        <v>1</v>
      </c>
    </row>
    <row r="1169" spans="1:17" x14ac:dyDescent="0.35">
      <c r="A1169">
        <v>2018</v>
      </c>
      <c r="B1169">
        <v>6</v>
      </c>
      <c r="C1169">
        <v>4</v>
      </c>
      <c r="D1169">
        <v>2</v>
      </c>
      <c r="E1169">
        <v>59</v>
      </c>
      <c r="F1169" s="16" t="s">
        <v>69</v>
      </c>
      <c r="G1169" s="10">
        <v>43255</v>
      </c>
      <c r="H1169" s="11">
        <v>0.12493055555555554</v>
      </c>
      <c r="I1169" s="10">
        <v>43254</v>
      </c>
      <c r="J1169">
        <v>5.6733331680297896</v>
      </c>
      <c r="K1169">
        <v>15.7233800888062</v>
      </c>
      <c r="L1169" s="11">
        <v>0.82291666666666663</v>
      </c>
      <c r="M1169" s="12">
        <f>MOD(Tableau1[[#This Row],[Temps]]-Tableau1[[#This Row],[Heure coucher]],1)</f>
        <v>0.30201388888888892</v>
      </c>
      <c r="N1169" s="11">
        <v>0.17430555555555557</v>
      </c>
      <c r="O1169" s="12">
        <f>1-Tableau1[[#This Row],[Temps]]+Tableau1[[#This Row],[Heure lever]]</f>
        <v>1.0493749999999999</v>
      </c>
      <c r="P116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0.35138888888888897</v>
      </c>
      <c r="Q1169" s="11" t="b">
        <f>IFERROR(Tableau1[[#This Row],[temps avant lever]]&gt;=Tableau1[[#This Row],[temps critère lever en fonction de l''heure de coucher]],0)</f>
        <v>1</v>
      </c>
    </row>
    <row r="1170" spans="1:17" x14ac:dyDescent="0.35">
      <c r="A1170">
        <v>2018</v>
      </c>
      <c r="B1170">
        <v>6</v>
      </c>
      <c r="C1170">
        <v>4</v>
      </c>
      <c r="D1170">
        <v>3</v>
      </c>
      <c r="E1170">
        <v>1</v>
      </c>
      <c r="F1170" s="16" t="s">
        <v>78</v>
      </c>
      <c r="G1170" s="10">
        <v>43255</v>
      </c>
      <c r="H1170" s="11">
        <v>0.12619212962962964</v>
      </c>
      <c r="I1170" s="10">
        <v>43254</v>
      </c>
      <c r="J1170">
        <v>5.6733331680297896</v>
      </c>
      <c r="K1170">
        <v>15.7233800888062</v>
      </c>
      <c r="L1170" s="11">
        <v>0.82291666666666663</v>
      </c>
      <c r="M1170" s="12">
        <f>MOD(Tableau1[[#This Row],[Temps]]-Tableau1[[#This Row],[Heure coucher]],1)</f>
        <v>0.30327546296296304</v>
      </c>
      <c r="N1170" s="11">
        <v>0.17430555555555557</v>
      </c>
      <c r="O1170" s="12">
        <f>1-Tableau1[[#This Row],[Temps]]+Tableau1[[#This Row],[Heure lever]]</f>
        <v>1.0481134259259259</v>
      </c>
      <c r="P117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0.35138888888888897</v>
      </c>
      <c r="Q1170" s="11" t="b">
        <f>IFERROR(Tableau1[[#This Row],[temps avant lever]]&gt;=Tableau1[[#This Row],[temps critère lever en fonction de l''heure de coucher]],0)</f>
        <v>1</v>
      </c>
    </row>
    <row r="1171" spans="1:17" x14ac:dyDescent="0.35">
      <c r="A1171">
        <v>2018</v>
      </c>
      <c r="B1171">
        <v>6</v>
      </c>
      <c r="C1171">
        <v>4</v>
      </c>
      <c r="D1171">
        <v>20</v>
      </c>
      <c r="E1171">
        <v>13</v>
      </c>
      <c r="F1171" s="16" t="s">
        <v>61</v>
      </c>
      <c r="G1171" s="10">
        <v>43255</v>
      </c>
      <c r="H1171" s="11">
        <v>0.84290509259259261</v>
      </c>
      <c r="I1171" s="10">
        <v>43255</v>
      </c>
      <c r="J1171">
        <v>5.4099998474121103</v>
      </c>
      <c r="K1171">
        <v>17.3955593109131</v>
      </c>
      <c r="L1171" s="11">
        <v>0.82361111111111107</v>
      </c>
      <c r="M1171" s="12">
        <f>MOD(Tableau1[[#This Row],[Temps]]-Tableau1[[#This Row],[Heure coucher]],1)</f>
        <v>1.9293981481481537E-2</v>
      </c>
      <c r="N1171" s="11">
        <v>0.17361111111111113</v>
      </c>
      <c r="O1171" s="12">
        <f>1-Tableau1[[#This Row],[Temps]]+Tableau1[[#This Row],[Heure lever]]</f>
        <v>0.33070601851851855</v>
      </c>
      <c r="P117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0.35000000000000009</v>
      </c>
      <c r="Q1171" s="11" t="b">
        <f>IFERROR(Tableau1[[#This Row],[temps avant lever]]&gt;=Tableau1[[#This Row],[temps critère lever en fonction de l''heure de coucher]],0)</f>
        <v>0</v>
      </c>
    </row>
    <row r="1172" spans="1:17" x14ac:dyDescent="0.35">
      <c r="A1172">
        <v>2018</v>
      </c>
      <c r="B1172">
        <v>6</v>
      </c>
      <c r="C1172">
        <v>4</v>
      </c>
      <c r="D1172">
        <v>20</v>
      </c>
      <c r="E1172">
        <v>29</v>
      </c>
      <c r="F1172" s="16" t="s">
        <v>39</v>
      </c>
      <c r="G1172" s="10">
        <v>43255</v>
      </c>
      <c r="H1172" s="11">
        <v>0.85405092592592602</v>
      </c>
      <c r="I1172" s="10">
        <v>43255</v>
      </c>
      <c r="J1172">
        <v>5.8049998283386204</v>
      </c>
      <c r="K1172">
        <v>17.1221008300781</v>
      </c>
      <c r="L1172" s="11">
        <v>0.82361111111111107</v>
      </c>
      <c r="M1172" s="12">
        <f>MOD(Tableau1[[#This Row],[Temps]]-Tableau1[[#This Row],[Heure coucher]],1)</f>
        <v>3.0439814814814947E-2</v>
      </c>
      <c r="N1172" s="11">
        <v>0.17361111111111113</v>
      </c>
      <c r="O1172" s="12">
        <f>1-Tableau1[[#This Row],[Temps]]+Tableau1[[#This Row],[Heure lever]]</f>
        <v>0.31956018518518514</v>
      </c>
      <c r="P117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0.35000000000000009</v>
      </c>
      <c r="Q1172" s="11" t="b">
        <f>IFERROR(Tableau1[[#This Row],[temps avant lever]]&gt;=Tableau1[[#This Row],[temps critère lever en fonction de l''heure de coucher]],0)</f>
        <v>0</v>
      </c>
    </row>
    <row r="1173" spans="1:17" x14ac:dyDescent="0.35">
      <c r="A1173">
        <v>2018</v>
      </c>
      <c r="B1173">
        <v>6</v>
      </c>
      <c r="C1173">
        <v>4</v>
      </c>
      <c r="D1173">
        <v>20</v>
      </c>
      <c r="E1173">
        <v>30</v>
      </c>
      <c r="F1173" s="16" t="s">
        <v>78</v>
      </c>
      <c r="G1173" s="10">
        <v>43255</v>
      </c>
      <c r="H1173" s="11">
        <v>0.85466435185185186</v>
      </c>
      <c r="I1173" s="10">
        <v>43255</v>
      </c>
      <c r="J1173">
        <v>5.8049998283386204</v>
      </c>
      <c r="K1173">
        <v>17.1221008300781</v>
      </c>
      <c r="L1173" s="11">
        <v>0.82361111111111107</v>
      </c>
      <c r="M1173" s="12">
        <f>MOD(Tableau1[[#This Row],[Temps]]-Tableau1[[#This Row],[Heure coucher]],1)</f>
        <v>3.1053240740740784E-2</v>
      </c>
      <c r="N1173" s="11">
        <v>0.17361111111111113</v>
      </c>
      <c r="O1173" s="12">
        <f>1-Tableau1[[#This Row],[Temps]]+Tableau1[[#This Row],[Heure lever]]</f>
        <v>0.3189467592592593</v>
      </c>
      <c r="P117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0.35000000000000009</v>
      </c>
      <c r="Q1173" s="11" t="b">
        <f>IFERROR(Tableau1[[#This Row],[temps avant lever]]&gt;=Tableau1[[#This Row],[temps critère lever en fonction de l''heure de coucher]],0)</f>
        <v>0</v>
      </c>
    </row>
    <row r="1174" spans="1:17" x14ac:dyDescent="0.35">
      <c r="A1174">
        <v>2018</v>
      </c>
      <c r="B1174">
        <v>6</v>
      </c>
      <c r="C1174">
        <v>7</v>
      </c>
      <c r="D1174">
        <v>22</v>
      </c>
      <c r="E1174">
        <v>1</v>
      </c>
      <c r="F1174" s="16" t="s">
        <v>64</v>
      </c>
      <c r="G1174" s="10">
        <v>43258</v>
      </c>
      <c r="H1174" s="11">
        <v>0.91765046296296304</v>
      </c>
      <c r="I1174" s="10">
        <v>43258</v>
      </c>
      <c r="J1174">
        <v>5.72833299636841</v>
      </c>
      <c r="K1174">
        <v>16.9245796203613</v>
      </c>
      <c r="L1174" s="11">
        <v>0.8256944444444444</v>
      </c>
      <c r="M1174" s="12">
        <f>MOD(Tableau1[[#This Row],[Temps]]-Tableau1[[#This Row],[Heure coucher]],1)</f>
        <v>9.1956018518518645E-2</v>
      </c>
      <c r="N1174" s="11">
        <v>0.17291666666666669</v>
      </c>
      <c r="O1174" s="12">
        <f>1-Tableau1[[#This Row],[Temps]]+Tableau1[[#This Row],[Heure lever]]</f>
        <v>0.25526620370370368</v>
      </c>
      <c r="P117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0.34722222222222232</v>
      </c>
      <c r="Q1174" s="11" t="b">
        <f>IFERROR(Tableau1[[#This Row],[temps avant lever]]&gt;=Tableau1[[#This Row],[temps critère lever en fonction de l''heure de coucher]],0)</f>
        <v>0</v>
      </c>
    </row>
    <row r="1175" spans="1:17" x14ac:dyDescent="0.35">
      <c r="A1175">
        <v>2018</v>
      </c>
      <c r="B1175">
        <v>6</v>
      </c>
      <c r="C1175">
        <v>7</v>
      </c>
      <c r="D1175">
        <v>23</v>
      </c>
      <c r="E1175">
        <v>29</v>
      </c>
      <c r="F1175" s="16" t="s">
        <v>35</v>
      </c>
      <c r="G1175" s="10">
        <v>43258</v>
      </c>
      <c r="H1175" s="11">
        <v>0.97908564814814814</v>
      </c>
      <c r="I1175" s="10">
        <v>43258</v>
      </c>
      <c r="J1175">
        <v>0</v>
      </c>
      <c r="K1175">
        <v>15.8354501724243</v>
      </c>
      <c r="L1175" s="11">
        <v>0.8256944444444444</v>
      </c>
      <c r="M1175" s="12">
        <f>MOD(Tableau1[[#This Row],[Temps]]-Tableau1[[#This Row],[Heure coucher]],1)</f>
        <v>0.15339120370370374</v>
      </c>
      <c r="N1175" s="11">
        <v>0.17291666666666669</v>
      </c>
      <c r="O1175" s="12">
        <f>1-Tableau1[[#This Row],[Temps]]+Tableau1[[#This Row],[Heure lever]]</f>
        <v>0.19383101851851856</v>
      </c>
      <c r="P117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0.34722222222222232</v>
      </c>
      <c r="Q1175" s="11" t="b">
        <f>IFERROR(Tableau1[[#This Row],[temps avant lever]]&gt;=Tableau1[[#This Row],[temps critère lever en fonction de l''heure de coucher]],0)</f>
        <v>0</v>
      </c>
    </row>
    <row r="1176" spans="1:17" x14ac:dyDescent="0.35">
      <c r="A1176">
        <v>2018</v>
      </c>
      <c r="B1176">
        <v>6</v>
      </c>
      <c r="C1176">
        <v>8</v>
      </c>
      <c r="D1176">
        <v>0</v>
      </c>
      <c r="E1176">
        <v>49</v>
      </c>
      <c r="F1176" s="16" t="s">
        <v>34</v>
      </c>
      <c r="G1176" s="10">
        <v>43259</v>
      </c>
      <c r="H1176" s="11">
        <v>3.4675925925925923E-2</v>
      </c>
      <c r="I1176" s="10">
        <v>43258</v>
      </c>
      <c r="J1176">
        <v>1.61666703224182</v>
      </c>
      <c r="K1176">
        <v>14.9313497543335</v>
      </c>
      <c r="L1176" s="11">
        <v>0.8256944444444444</v>
      </c>
      <c r="M1176" s="12">
        <f>MOD(Tableau1[[#This Row],[Temps]]-Tableau1[[#This Row],[Heure coucher]],1)</f>
        <v>0.20898148148148155</v>
      </c>
      <c r="N1176" s="11">
        <v>0.17291666666666669</v>
      </c>
      <c r="O1176" s="12">
        <f>1-Tableau1[[#This Row],[Temps]]+Tableau1[[#This Row],[Heure lever]]</f>
        <v>1.1382407407407407</v>
      </c>
      <c r="P117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0.34722222222222232</v>
      </c>
      <c r="Q1176" s="11" t="b">
        <f>IFERROR(Tableau1[[#This Row],[temps avant lever]]&gt;=Tableau1[[#This Row],[temps critère lever en fonction de l''heure de coucher]],0)</f>
        <v>1</v>
      </c>
    </row>
    <row r="1177" spans="1:17" x14ac:dyDescent="0.35">
      <c r="A1177">
        <v>2018</v>
      </c>
      <c r="B1177">
        <v>6</v>
      </c>
      <c r="C1177">
        <v>9</v>
      </c>
      <c r="D1177">
        <v>3</v>
      </c>
      <c r="E1177">
        <v>27</v>
      </c>
      <c r="F1177" s="16" t="s">
        <v>68</v>
      </c>
      <c r="G1177" s="10">
        <v>43260</v>
      </c>
      <c r="H1177" s="11">
        <v>0.14383101851851851</v>
      </c>
      <c r="I1177" s="10">
        <v>43259</v>
      </c>
      <c r="J1177">
        <v>2.7233328819274898</v>
      </c>
      <c r="K1177">
        <v>16.640090942382798</v>
      </c>
      <c r="L1177" s="11">
        <v>0.8256944444444444</v>
      </c>
      <c r="M1177" s="12">
        <f>MOD(Tableau1[[#This Row],[Temps]]-Tableau1[[#This Row],[Heure coucher]],1)</f>
        <v>0.31813657407407414</v>
      </c>
      <c r="N1177" s="11">
        <v>0.17291666666666669</v>
      </c>
      <c r="O1177" s="12">
        <f>1-Tableau1[[#This Row],[Temps]]+Tableau1[[#This Row],[Heure lever]]</f>
        <v>1.0290856481481481</v>
      </c>
      <c r="P117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0.34722222222222232</v>
      </c>
      <c r="Q1177" s="11" t="b">
        <f>IFERROR(Tableau1[[#This Row],[temps avant lever]]&gt;=Tableau1[[#This Row],[temps critère lever en fonction de l''heure de coucher]],0)</f>
        <v>1</v>
      </c>
    </row>
    <row r="1178" spans="1:17" x14ac:dyDescent="0.35">
      <c r="A1178">
        <v>2018</v>
      </c>
      <c r="B1178">
        <v>6</v>
      </c>
      <c r="C1178">
        <v>9</v>
      </c>
      <c r="D1178">
        <v>20</v>
      </c>
      <c r="E1178">
        <v>21</v>
      </c>
      <c r="F1178" s="16" t="s">
        <v>23</v>
      </c>
      <c r="G1178" s="10">
        <v>43260</v>
      </c>
      <c r="H1178" s="11">
        <v>0.84851851851851856</v>
      </c>
      <c r="I1178" s="10">
        <v>43260</v>
      </c>
      <c r="J1178">
        <v>5.22833299636841</v>
      </c>
      <c r="K1178">
        <v>19.729770660400401</v>
      </c>
      <c r="L1178" s="11">
        <v>0.82638888888888884</v>
      </c>
      <c r="M1178" s="12">
        <f>MOD(Tableau1[[#This Row],[Temps]]-Tableau1[[#This Row],[Heure coucher]],1)</f>
        <v>2.2129629629629721E-2</v>
      </c>
      <c r="N1178" s="11">
        <v>0.17222222222222225</v>
      </c>
      <c r="O1178" s="12">
        <f>1-Tableau1[[#This Row],[Temps]]+Tableau1[[#This Row],[Heure lever]]</f>
        <v>0.32370370370370372</v>
      </c>
      <c r="P117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0.34583333333333344</v>
      </c>
      <c r="Q1178" s="11" t="b">
        <f>IFERROR(Tableau1[[#This Row],[temps avant lever]]&gt;=Tableau1[[#This Row],[temps critère lever en fonction de l''heure de coucher]],0)</f>
        <v>0</v>
      </c>
    </row>
    <row r="1179" spans="1:17" x14ac:dyDescent="0.35">
      <c r="A1179">
        <v>2018</v>
      </c>
      <c r="B1179">
        <v>6</v>
      </c>
      <c r="C1179">
        <v>9</v>
      </c>
      <c r="D1179">
        <v>20</v>
      </c>
      <c r="E1179">
        <v>47</v>
      </c>
      <c r="F1179" s="16" t="s">
        <v>31</v>
      </c>
      <c r="G1179" s="10">
        <v>43260</v>
      </c>
      <c r="H1179" s="11">
        <v>0.86611111111111105</v>
      </c>
      <c r="I1179" s="10">
        <v>43260</v>
      </c>
      <c r="J1179">
        <v>5.0466670989990199</v>
      </c>
      <c r="K1179">
        <v>19.474760055541999</v>
      </c>
      <c r="L1179" s="11">
        <v>0.82638888888888884</v>
      </c>
      <c r="M1179" s="12">
        <f>MOD(Tableau1[[#This Row],[Temps]]-Tableau1[[#This Row],[Heure coucher]],1)</f>
        <v>3.9722222222222214E-2</v>
      </c>
      <c r="N1179" s="11">
        <v>0.17222222222222225</v>
      </c>
      <c r="O1179" s="12">
        <f>1-Tableau1[[#This Row],[Temps]]+Tableau1[[#This Row],[Heure lever]]</f>
        <v>0.30611111111111122</v>
      </c>
      <c r="P117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0.34583333333333344</v>
      </c>
      <c r="Q1179" s="11" t="b">
        <f>IFERROR(Tableau1[[#This Row],[temps avant lever]]&gt;=Tableau1[[#This Row],[temps critère lever en fonction de l''heure de coucher]],0)</f>
        <v>0</v>
      </c>
    </row>
    <row r="1180" spans="1:17" x14ac:dyDescent="0.35">
      <c r="A1180">
        <v>2018</v>
      </c>
      <c r="B1180">
        <v>6</v>
      </c>
      <c r="C1180">
        <v>9</v>
      </c>
      <c r="D1180">
        <v>21</v>
      </c>
      <c r="E1180">
        <v>15</v>
      </c>
      <c r="F1180" s="16" t="s">
        <v>36</v>
      </c>
      <c r="G1180" s="10">
        <v>43260</v>
      </c>
      <c r="H1180" s="11">
        <v>0.88550925925925927</v>
      </c>
      <c r="I1180" s="10">
        <v>43260</v>
      </c>
      <c r="J1180">
        <v>6.9966659545898402</v>
      </c>
      <c r="K1180">
        <v>19.100439071655298</v>
      </c>
      <c r="L1180" s="11">
        <v>0.82638888888888884</v>
      </c>
      <c r="M1180" s="12">
        <f>MOD(Tableau1[[#This Row],[Temps]]-Tableau1[[#This Row],[Heure coucher]],1)</f>
        <v>5.9120370370370434E-2</v>
      </c>
      <c r="N1180" s="11">
        <v>0.17222222222222225</v>
      </c>
      <c r="O1180" s="12">
        <f>1-Tableau1[[#This Row],[Temps]]+Tableau1[[#This Row],[Heure lever]]</f>
        <v>0.286712962962963</v>
      </c>
      <c r="P118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0.34583333333333344</v>
      </c>
      <c r="Q1180" s="11" t="b">
        <f>IFERROR(Tableau1[[#This Row],[temps avant lever]]&gt;=Tableau1[[#This Row],[temps critère lever en fonction de l''heure de coucher]],0)</f>
        <v>0</v>
      </c>
    </row>
    <row r="1181" spans="1:17" x14ac:dyDescent="0.35">
      <c r="A1181">
        <v>2018</v>
      </c>
      <c r="B1181">
        <v>6</v>
      </c>
      <c r="C1181">
        <v>9</v>
      </c>
      <c r="D1181">
        <v>21</v>
      </c>
      <c r="E1181">
        <v>29</v>
      </c>
      <c r="F1181" s="16" t="s">
        <v>43</v>
      </c>
      <c r="G1181" s="10">
        <v>43260</v>
      </c>
      <c r="H1181" s="11">
        <v>0.89546296296296291</v>
      </c>
      <c r="I1181" s="10">
        <v>43260</v>
      </c>
      <c r="J1181">
        <v>5.5716671943664604</v>
      </c>
      <c r="K1181">
        <v>18.836330413818398</v>
      </c>
      <c r="L1181" s="11">
        <v>0.82638888888888884</v>
      </c>
      <c r="M1181" s="12">
        <f>MOD(Tableau1[[#This Row],[Temps]]-Tableau1[[#This Row],[Heure coucher]],1)</f>
        <v>6.9074074074074066E-2</v>
      </c>
      <c r="N1181" s="11">
        <v>0.17222222222222225</v>
      </c>
      <c r="O1181" s="12">
        <f>1-Tableau1[[#This Row],[Temps]]+Tableau1[[#This Row],[Heure lever]]</f>
        <v>0.27675925925925937</v>
      </c>
      <c r="P118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0.34583333333333344</v>
      </c>
      <c r="Q1181" s="11" t="b">
        <f>IFERROR(Tableau1[[#This Row],[temps avant lever]]&gt;=Tableau1[[#This Row],[temps critère lever en fonction de l''heure de coucher]],0)</f>
        <v>0</v>
      </c>
    </row>
    <row r="1182" spans="1:17" x14ac:dyDescent="0.35">
      <c r="A1182">
        <v>2018</v>
      </c>
      <c r="B1182">
        <v>6</v>
      </c>
      <c r="C1182">
        <v>9</v>
      </c>
      <c r="D1182">
        <v>21</v>
      </c>
      <c r="E1182">
        <v>41</v>
      </c>
      <c r="F1182" s="16" t="s">
        <v>25</v>
      </c>
      <c r="G1182" s="10">
        <v>43260</v>
      </c>
      <c r="H1182" s="11">
        <v>0.9038194444444444</v>
      </c>
      <c r="I1182" s="10">
        <v>43260</v>
      </c>
      <c r="J1182">
        <v>4.85666704177856</v>
      </c>
      <c r="K1182">
        <v>18.693510055541999</v>
      </c>
      <c r="L1182" s="11">
        <v>0.82638888888888884</v>
      </c>
      <c r="M1182" s="12">
        <f>MOD(Tableau1[[#This Row],[Temps]]-Tableau1[[#This Row],[Heure coucher]],1)</f>
        <v>7.7430555555555558E-2</v>
      </c>
      <c r="N1182" s="11">
        <v>0.17222222222222225</v>
      </c>
      <c r="O1182" s="12">
        <f>1-Tableau1[[#This Row],[Temps]]+Tableau1[[#This Row],[Heure lever]]</f>
        <v>0.26840277777777788</v>
      </c>
      <c r="P118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0.34583333333333344</v>
      </c>
      <c r="Q1182" s="11" t="b">
        <f>IFERROR(Tableau1[[#This Row],[temps avant lever]]&gt;=Tableau1[[#This Row],[temps critère lever en fonction de l''heure de coucher]],0)</f>
        <v>0</v>
      </c>
    </row>
    <row r="1183" spans="1:17" x14ac:dyDescent="0.35">
      <c r="A1183">
        <v>2018</v>
      </c>
      <c r="B1183">
        <v>6</v>
      </c>
      <c r="C1183">
        <v>9</v>
      </c>
      <c r="D1183">
        <v>21</v>
      </c>
      <c r="E1183">
        <v>53</v>
      </c>
      <c r="F1183" s="16" t="s">
        <v>73</v>
      </c>
      <c r="G1183" s="10">
        <v>43260</v>
      </c>
      <c r="H1183" s="11">
        <v>0.912175925925926</v>
      </c>
      <c r="I1183" s="10">
        <v>43260</v>
      </c>
      <c r="J1183">
        <v>3.2783329486846902</v>
      </c>
      <c r="K1183">
        <v>18.983840942382798</v>
      </c>
      <c r="L1183" s="11">
        <v>0.82638888888888884</v>
      </c>
      <c r="M1183" s="12">
        <f>MOD(Tableau1[[#This Row],[Temps]]-Tableau1[[#This Row],[Heure coucher]],1)</f>
        <v>8.5787037037037162E-2</v>
      </c>
      <c r="N1183" s="11">
        <v>0.17222222222222225</v>
      </c>
      <c r="O1183" s="12">
        <f>1-Tableau1[[#This Row],[Temps]]+Tableau1[[#This Row],[Heure lever]]</f>
        <v>0.26004629629629628</v>
      </c>
      <c r="P118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0.34583333333333344</v>
      </c>
      <c r="Q1183" s="11" t="b">
        <f>IFERROR(Tableau1[[#This Row],[temps avant lever]]&gt;=Tableau1[[#This Row],[temps critère lever en fonction de l''heure de coucher]],0)</f>
        <v>0</v>
      </c>
    </row>
    <row r="1184" spans="1:17" x14ac:dyDescent="0.35">
      <c r="A1184">
        <v>2018</v>
      </c>
      <c r="B1184">
        <v>6</v>
      </c>
      <c r="C1184">
        <v>12</v>
      </c>
      <c r="D1184">
        <v>20</v>
      </c>
      <c r="E1184">
        <v>56</v>
      </c>
      <c r="F1184" s="16" t="s">
        <v>57</v>
      </c>
      <c r="G1184" s="10">
        <v>43263</v>
      </c>
      <c r="H1184" s="11">
        <v>0.87270833333333331</v>
      </c>
      <c r="I1184" s="10">
        <v>43263</v>
      </c>
      <c r="J1184">
        <v>7.78999996185303</v>
      </c>
      <c r="K1184">
        <v>16.575809478759801</v>
      </c>
      <c r="L1184" s="11">
        <v>0.82777777777777783</v>
      </c>
      <c r="M1184" s="12">
        <f>MOD(Tableau1[[#This Row],[Temps]]-Tableau1[[#This Row],[Heure coucher]],1)</f>
        <v>4.4930555555555474E-2</v>
      </c>
      <c r="N1184" s="11">
        <v>0.17222222222222225</v>
      </c>
      <c r="O1184" s="12">
        <f>1-Tableau1[[#This Row],[Temps]]+Tableau1[[#This Row],[Heure lever]]</f>
        <v>0.29951388888888897</v>
      </c>
      <c r="P118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0.34444444444444444</v>
      </c>
      <c r="Q1184" s="11" t="b">
        <f>IFERROR(Tableau1[[#This Row],[temps avant lever]]&gt;=Tableau1[[#This Row],[temps critère lever en fonction de l''heure de coucher]],0)</f>
        <v>0</v>
      </c>
    </row>
    <row r="1185" spans="1:17" x14ac:dyDescent="0.35">
      <c r="A1185">
        <v>2018</v>
      </c>
      <c r="B1185">
        <v>6</v>
      </c>
      <c r="C1185">
        <v>18</v>
      </c>
      <c r="D1185">
        <v>22</v>
      </c>
      <c r="E1185">
        <v>13</v>
      </c>
      <c r="F1185" s="16" t="s">
        <v>46</v>
      </c>
      <c r="G1185" s="10">
        <v>43269</v>
      </c>
      <c r="H1185" s="11">
        <v>0.92608796296296303</v>
      </c>
      <c r="I1185" s="10">
        <v>43269</v>
      </c>
      <c r="J1185">
        <v>4.0050001144409197</v>
      </c>
      <c r="K1185">
        <v>16.164749145507798</v>
      </c>
      <c r="L1185" s="11">
        <v>0.82916666666666661</v>
      </c>
      <c r="M1185" s="12">
        <f>MOD(Tableau1[[#This Row],[Temps]]-Tableau1[[#This Row],[Heure coucher]],1)</f>
        <v>9.6921296296296422E-2</v>
      </c>
      <c r="N1185" s="11">
        <v>0.17222222222222225</v>
      </c>
      <c r="O1185" s="12">
        <f>1-Tableau1[[#This Row],[Temps]]+Tableau1[[#This Row],[Heure lever]]</f>
        <v>0.24613425925925922</v>
      </c>
      <c r="P118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0.34305555555555567</v>
      </c>
      <c r="Q1185" s="11" t="b">
        <f>IFERROR(Tableau1[[#This Row],[temps avant lever]]&gt;=Tableau1[[#This Row],[temps critère lever en fonction de l''heure de coucher]],0)</f>
        <v>0</v>
      </c>
    </row>
    <row r="1186" spans="1:17" x14ac:dyDescent="0.35">
      <c r="A1186">
        <v>2018</v>
      </c>
      <c r="B1186">
        <v>6</v>
      </c>
      <c r="C1186">
        <v>18</v>
      </c>
      <c r="D1186">
        <v>22</v>
      </c>
      <c r="E1186">
        <v>21</v>
      </c>
      <c r="F1186" s="16" t="s">
        <v>21</v>
      </c>
      <c r="G1186" s="10">
        <v>43269</v>
      </c>
      <c r="H1186" s="11">
        <v>0.93148148148148147</v>
      </c>
      <c r="I1186" s="10">
        <v>43269</v>
      </c>
      <c r="J1186">
        <v>4.1416668891906703</v>
      </c>
      <c r="K1186">
        <v>16.103469848632798</v>
      </c>
      <c r="L1186" s="11">
        <v>0.82916666666666661</v>
      </c>
      <c r="M1186" s="12">
        <f>MOD(Tableau1[[#This Row],[Temps]]-Tableau1[[#This Row],[Heure coucher]],1)</f>
        <v>0.10231481481481486</v>
      </c>
      <c r="N1186" s="11">
        <v>0.17222222222222225</v>
      </c>
      <c r="O1186" s="12">
        <f>1-Tableau1[[#This Row],[Temps]]+Tableau1[[#This Row],[Heure lever]]</f>
        <v>0.24074074074074078</v>
      </c>
      <c r="P118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0.34305555555555567</v>
      </c>
      <c r="Q1186" s="11" t="b">
        <f>IFERROR(Tableau1[[#This Row],[temps avant lever]]&gt;=Tableau1[[#This Row],[temps critère lever en fonction de l''heure de coucher]],0)</f>
        <v>0</v>
      </c>
    </row>
    <row r="1187" spans="1:17" x14ac:dyDescent="0.35">
      <c r="A1187">
        <v>2018</v>
      </c>
      <c r="B1187">
        <v>6</v>
      </c>
      <c r="C1187">
        <v>18</v>
      </c>
      <c r="D1187">
        <v>22</v>
      </c>
      <c r="E1187">
        <v>21</v>
      </c>
      <c r="F1187" s="16" t="s">
        <v>80</v>
      </c>
      <c r="G1187" s="10">
        <v>43269</v>
      </c>
      <c r="H1187" s="11">
        <v>0.93156250000000007</v>
      </c>
      <c r="I1187" s="10">
        <v>43269</v>
      </c>
      <c r="J1187">
        <v>4.1416668891906703</v>
      </c>
      <c r="K1187">
        <v>16.103469848632798</v>
      </c>
      <c r="L1187" s="11">
        <v>0.82916666666666661</v>
      </c>
      <c r="M1187" s="12">
        <f>MOD(Tableau1[[#This Row],[Temps]]-Tableau1[[#This Row],[Heure coucher]],1)</f>
        <v>0.10239583333333346</v>
      </c>
      <c r="N1187" s="11">
        <v>0.17222222222222225</v>
      </c>
      <c r="O1187" s="12">
        <f>1-Tableau1[[#This Row],[Temps]]+Tableau1[[#This Row],[Heure lever]]</f>
        <v>0.24065972222222218</v>
      </c>
      <c r="P118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0.34305555555555567</v>
      </c>
      <c r="Q1187" s="11" t="b">
        <f>IFERROR(Tableau1[[#This Row],[temps avant lever]]&gt;=Tableau1[[#This Row],[temps critère lever en fonction de l''heure de coucher]],0)</f>
        <v>0</v>
      </c>
    </row>
    <row r="1188" spans="1:17" x14ac:dyDescent="0.35">
      <c r="A1188">
        <v>2018</v>
      </c>
      <c r="B1188">
        <v>6</v>
      </c>
      <c r="C1188">
        <v>19</v>
      </c>
      <c r="D1188">
        <v>21</v>
      </c>
      <c r="E1188">
        <v>24</v>
      </c>
      <c r="F1188" s="16" t="s">
        <v>52</v>
      </c>
      <c r="G1188" s="10">
        <v>43270</v>
      </c>
      <c r="H1188" s="11">
        <v>0.89187500000000008</v>
      </c>
      <c r="I1188" s="10">
        <v>43270</v>
      </c>
      <c r="J1188">
        <v>7.4383339881896999</v>
      </c>
      <c r="K1188">
        <v>19.555749893188501</v>
      </c>
      <c r="L1188" s="11">
        <v>0.82986111111111116</v>
      </c>
      <c r="M1188" s="12">
        <f>MOD(Tableau1[[#This Row],[Temps]]-Tableau1[[#This Row],[Heure coucher]],1)</f>
        <v>6.2013888888888924E-2</v>
      </c>
      <c r="N1188" s="11">
        <v>0.17222222222222225</v>
      </c>
      <c r="O1188" s="12">
        <f>1-Tableau1[[#This Row],[Temps]]+Tableau1[[#This Row],[Heure lever]]</f>
        <v>0.28034722222222219</v>
      </c>
      <c r="P118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0.34236111111111112</v>
      </c>
      <c r="Q1188" s="11" t="b">
        <f>IFERROR(Tableau1[[#This Row],[temps avant lever]]&gt;=Tableau1[[#This Row],[temps critère lever en fonction de l''heure de coucher]],0)</f>
        <v>0</v>
      </c>
    </row>
    <row r="1189" spans="1:17" x14ac:dyDescent="0.35">
      <c r="A1189">
        <v>2018</v>
      </c>
      <c r="B1189">
        <v>6</v>
      </c>
      <c r="C1189">
        <v>19</v>
      </c>
      <c r="D1189">
        <v>21</v>
      </c>
      <c r="E1189">
        <v>44</v>
      </c>
      <c r="F1189" s="16" t="s">
        <v>56</v>
      </c>
      <c r="G1189" s="10">
        <v>43270</v>
      </c>
      <c r="H1189" s="11">
        <v>0.90570601851851851</v>
      </c>
      <c r="I1189" s="10">
        <v>43270</v>
      </c>
      <c r="J1189">
        <v>7.2466659545898402</v>
      </c>
      <c r="K1189">
        <v>19.1540203094482</v>
      </c>
      <c r="L1189" s="11">
        <v>0.82986111111111116</v>
      </c>
      <c r="M1189" s="12">
        <f>MOD(Tableau1[[#This Row],[Temps]]-Tableau1[[#This Row],[Heure coucher]],1)</f>
        <v>7.5844907407407347E-2</v>
      </c>
      <c r="N1189" s="11">
        <v>0.17222222222222225</v>
      </c>
      <c r="O1189" s="12">
        <f>1-Tableau1[[#This Row],[Temps]]+Tableau1[[#This Row],[Heure lever]]</f>
        <v>0.26651620370370377</v>
      </c>
      <c r="P118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0.34236111111111112</v>
      </c>
      <c r="Q1189" s="11" t="b">
        <f>IFERROR(Tableau1[[#This Row],[temps avant lever]]&gt;=Tableau1[[#This Row],[temps critère lever en fonction de l''heure de coucher]],0)</f>
        <v>0</v>
      </c>
    </row>
    <row r="1190" spans="1:17" x14ac:dyDescent="0.35">
      <c r="A1190">
        <v>2018</v>
      </c>
      <c r="B1190">
        <v>6</v>
      </c>
      <c r="C1190">
        <v>19</v>
      </c>
      <c r="D1190">
        <v>23</v>
      </c>
      <c r="E1190">
        <v>7</v>
      </c>
      <c r="F1190" s="16" t="s">
        <v>36</v>
      </c>
      <c r="G1190" s="10">
        <v>43270</v>
      </c>
      <c r="H1190" s="11">
        <v>0.96328703703703711</v>
      </c>
      <c r="I1190" s="10">
        <v>43270</v>
      </c>
      <c r="J1190">
        <v>5.8433327674865696</v>
      </c>
      <c r="K1190">
        <v>17.976129531860401</v>
      </c>
      <c r="L1190" s="11">
        <v>0.82986111111111116</v>
      </c>
      <c r="M1190" s="12">
        <f>MOD(Tableau1[[#This Row],[Temps]]-Tableau1[[#This Row],[Heure coucher]],1)</f>
        <v>0.13342592592592595</v>
      </c>
      <c r="N1190" s="11">
        <v>0.17222222222222225</v>
      </c>
      <c r="O1190" s="12">
        <f>1-Tableau1[[#This Row],[Temps]]+Tableau1[[#This Row],[Heure lever]]</f>
        <v>0.20893518518518514</v>
      </c>
      <c r="P119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0.34236111111111112</v>
      </c>
      <c r="Q1190" s="11" t="b">
        <f>IFERROR(Tableau1[[#This Row],[temps avant lever]]&gt;=Tableau1[[#This Row],[temps critère lever en fonction de l''heure de coucher]],0)</f>
        <v>0</v>
      </c>
    </row>
    <row r="1191" spans="1:17" x14ac:dyDescent="0.35">
      <c r="A1191">
        <v>2018</v>
      </c>
      <c r="B1191">
        <v>6</v>
      </c>
      <c r="C1191">
        <v>22</v>
      </c>
      <c r="D1191">
        <v>2</v>
      </c>
      <c r="E1191">
        <v>5</v>
      </c>
      <c r="F1191" s="16" t="s">
        <v>43</v>
      </c>
      <c r="G1191" s="10">
        <v>43273</v>
      </c>
      <c r="H1191" s="11">
        <v>8.7129629629629626E-2</v>
      </c>
      <c r="I1191" s="10">
        <v>43272</v>
      </c>
      <c r="J1191">
        <v>11.098329544067401</v>
      </c>
      <c r="K1191">
        <v>13.2851295471191</v>
      </c>
      <c r="L1191" s="11">
        <v>0.82986111111111116</v>
      </c>
      <c r="M1191" s="12">
        <f>MOD(Tableau1[[#This Row],[Temps]]-Tableau1[[#This Row],[Heure coucher]],1)</f>
        <v>0.25726851851851851</v>
      </c>
      <c r="N1191" s="11">
        <v>0.17222222222222225</v>
      </c>
      <c r="O1191" s="12">
        <f>1-Tableau1[[#This Row],[Temps]]+Tableau1[[#This Row],[Heure lever]]</f>
        <v>1.0850925925925925</v>
      </c>
      <c r="P119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0.34236111111111112</v>
      </c>
      <c r="Q1191" s="11" t="b">
        <f>IFERROR(Tableau1[[#This Row],[temps avant lever]]&gt;=Tableau1[[#This Row],[temps critère lever en fonction de l''heure de coucher]],0)</f>
        <v>1</v>
      </c>
    </row>
    <row r="1192" spans="1:17" x14ac:dyDescent="0.35">
      <c r="A1192">
        <v>2018</v>
      </c>
      <c r="B1192">
        <v>6</v>
      </c>
      <c r="C1192">
        <v>22</v>
      </c>
      <c r="D1192">
        <v>20</v>
      </c>
      <c r="E1192">
        <v>59</v>
      </c>
      <c r="F1192" s="16" t="s">
        <v>50</v>
      </c>
      <c r="G1192" s="10">
        <v>43273</v>
      </c>
      <c r="H1192" s="11">
        <v>0.87486111111111109</v>
      </c>
      <c r="I1192" s="10">
        <v>43273</v>
      </c>
      <c r="J1192">
        <v>8.1333332061767596</v>
      </c>
      <c r="K1192">
        <v>16.671369552612301</v>
      </c>
      <c r="L1192" s="11">
        <v>0.82986111111111116</v>
      </c>
      <c r="M1192" s="12">
        <f>MOD(Tableau1[[#This Row],[Temps]]-Tableau1[[#This Row],[Heure coucher]],1)</f>
        <v>4.4999999999999929E-2</v>
      </c>
      <c r="N1192" s="11">
        <v>0.17222222222222225</v>
      </c>
      <c r="O1192" s="12">
        <f>1-Tableau1[[#This Row],[Temps]]+Tableau1[[#This Row],[Heure lever]]</f>
        <v>0.29736111111111119</v>
      </c>
      <c r="P119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0.34236111111111112</v>
      </c>
      <c r="Q1192" s="11" t="b">
        <f>IFERROR(Tableau1[[#This Row],[temps avant lever]]&gt;=Tableau1[[#This Row],[temps critère lever en fonction de l''heure de coucher]],0)</f>
        <v>0</v>
      </c>
    </row>
    <row r="1193" spans="1:17" x14ac:dyDescent="0.35">
      <c r="A1193">
        <v>2018</v>
      </c>
      <c r="B1193">
        <v>6</v>
      </c>
      <c r="C1193">
        <v>22</v>
      </c>
      <c r="D1193">
        <v>21</v>
      </c>
      <c r="E1193">
        <v>9</v>
      </c>
      <c r="F1193" s="16" t="s">
        <v>55</v>
      </c>
      <c r="G1193" s="10">
        <v>43273</v>
      </c>
      <c r="H1193" s="11">
        <v>0.88165509259259256</v>
      </c>
      <c r="I1193" s="10">
        <v>43273</v>
      </c>
      <c r="J1193">
        <v>8.3333330154418892</v>
      </c>
      <c r="K1193">
        <v>16.626960754394499</v>
      </c>
      <c r="L1193" s="11">
        <v>0.82986111111111116</v>
      </c>
      <c r="M1193" s="12">
        <f>MOD(Tableau1[[#This Row],[Temps]]-Tableau1[[#This Row],[Heure coucher]],1)</f>
        <v>5.1793981481481399E-2</v>
      </c>
      <c r="N1193" s="11">
        <v>0.17222222222222225</v>
      </c>
      <c r="O1193" s="12">
        <f>1-Tableau1[[#This Row],[Temps]]+Tableau1[[#This Row],[Heure lever]]</f>
        <v>0.29056712962962972</v>
      </c>
      <c r="P119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0.34236111111111112</v>
      </c>
      <c r="Q1193" s="11" t="b">
        <f>IFERROR(Tableau1[[#This Row],[temps avant lever]]&gt;=Tableau1[[#This Row],[temps critère lever en fonction de l''heure de coucher]],0)</f>
        <v>0</v>
      </c>
    </row>
    <row r="1194" spans="1:17" x14ac:dyDescent="0.35">
      <c r="A1194">
        <v>2018</v>
      </c>
      <c r="B1194">
        <v>6</v>
      </c>
      <c r="C1194">
        <v>23</v>
      </c>
      <c r="D1194">
        <v>2</v>
      </c>
      <c r="E1194">
        <v>20</v>
      </c>
      <c r="F1194" s="16" t="s">
        <v>67</v>
      </c>
      <c r="G1194" s="10">
        <v>43274</v>
      </c>
      <c r="H1194" s="11">
        <v>9.7812500000000011E-2</v>
      </c>
      <c r="I1194" s="10">
        <v>43273</v>
      </c>
      <c r="J1194">
        <v>7.83500003814697</v>
      </c>
      <c r="K1194">
        <v>12.844109535217299</v>
      </c>
      <c r="L1194" s="11">
        <v>0.82986111111111116</v>
      </c>
      <c r="M1194" s="12">
        <f>MOD(Tableau1[[#This Row],[Temps]]-Tableau1[[#This Row],[Heure coucher]],1)</f>
        <v>0.26795138888888881</v>
      </c>
      <c r="N1194" s="11">
        <v>0.17222222222222225</v>
      </c>
      <c r="O1194" s="12">
        <f>1-Tableau1[[#This Row],[Temps]]+Tableau1[[#This Row],[Heure lever]]</f>
        <v>1.0744097222222222</v>
      </c>
      <c r="P119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0.34236111111111112</v>
      </c>
      <c r="Q1194" s="11" t="b">
        <f>IFERROR(Tableau1[[#This Row],[temps avant lever]]&gt;=Tableau1[[#This Row],[temps critère lever en fonction de l''heure de coucher]],0)</f>
        <v>1</v>
      </c>
    </row>
    <row r="1195" spans="1:17" x14ac:dyDescent="0.35">
      <c r="A1195">
        <v>2018</v>
      </c>
      <c r="B1195">
        <v>6</v>
      </c>
      <c r="C1195">
        <v>23</v>
      </c>
      <c r="D1195">
        <v>21</v>
      </c>
      <c r="E1195">
        <v>39</v>
      </c>
      <c r="F1195" s="16" t="s">
        <v>34</v>
      </c>
      <c r="G1195" s="10">
        <v>43274</v>
      </c>
      <c r="H1195" s="11">
        <v>0.90273148148148152</v>
      </c>
      <c r="I1195" s="10">
        <v>43274</v>
      </c>
      <c r="J1195">
        <v>8.4633331298828107</v>
      </c>
      <c r="K1195">
        <v>17.0565490722656</v>
      </c>
      <c r="L1195" s="11">
        <v>0.8305555555555556</v>
      </c>
      <c r="M1195" s="12">
        <f>MOD(Tableau1[[#This Row],[Temps]]-Tableau1[[#This Row],[Heure coucher]],1)</f>
        <v>7.2175925925925921E-2</v>
      </c>
      <c r="N1195" s="11">
        <v>0.17222222222222225</v>
      </c>
      <c r="O1195" s="12">
        <f>1-Tableau1[[#This Row],[Temps]]+Tableau1[[#This Row],[Heure lever]]</f>
        <v>0.26949074074074075</v>
      </c>
      <c r="P119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0.34166666666666667</v>
      </c>
      <c r="Q1195" s="11" t="b">
        <f>IFERROR(Tableau1[[#This Row],[temps avant lever]]&gt;=Tableau1[[#This Row],[temps critère lever en fonction de l''heure de coucher]],0)</f>
        <v>0</v>
      </c>
    </row>
    <row r="1196" spans="1:17" x14ac:dyDescent="0.35">
      <c r="A1196">
        <v>2018</v>
      </c>
      <c r="B1196">
        <v>6</v>
      </c>
      <c r="C1196">
        <v>24</v>
      </c>
      <c r="D1196">
        <v>21</v>
      </c>
      <c r="E1196">
        <v>6</v>
      </c>
      <c r="F1196" s="16" t="s">
        <v>64</v>
      </c>
      <c r="G1196" s="10">
        <v>43275</v>
      </c>
      <c r="H1196" s="11">
        <v>0.87945601851851851</v>
      </c>
      <c r="I1196" s="10">
        <v>43275</v>
      </c>
      <c r="J1196">
        <v>6.1199998855590803</v>
      </c>
      <c r="K1196">
        <v>17.542970657348601</v>
      </c>
      <c r="L1196" s="11">
        <v>0.8305555555555556</v>
      </c>
      <c r="M1196" s="12">
        <f>MOD(Tableau1[[#This Row],[Temps]]-Tableau1[[#This Row],[Heure coucher]],1)</f>
        <v>4.890046296296291E-2</v>
      </c>
      <c r="N1196" s="11">
        <v>0.17291666666666669</v>
      </c>
      <c r="O1196" s="12">
        <f>1-Tableau1[[#This Row],[Temps]]+Tableau1[[#This Row],[Heure lever]]</f>
        <v>0.29346064814814821</v>
      </c>
      <c r="P119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0.34236111111111112</v>
      </c>
      <c r="Q1196" s="11" t="b">
        <f>IFERROR(Tableau1[[#This Row],[temps avant lever]]&gt;=Tableau1[[#This Row],[temps critère lever en fonction de l''heure de coucher]],0)</f>
        <v>0</v>
      </c>
    </row>
    <row r="1197" spans="1:17" x14ac:dyDescent="0.35">
      <c r="A1197">
        <v>2018</v>
      </c>
      <c r="B1197">
        <v>6</v>
      </c>
      <c r="C1197">
        <v>24</v>
      </c>
      <c r="D1197">
        <v>21</v>
      </c>
      <c r="E1197">
        <v>21</v>
      </c>
      <c r="F1197" s="16" t="s">
        <v>68</v>
      </c>
      <c r="G1197" s="10">
        <v>43275</v>
      </c>
      <c r="H1197" s="11">
        <v>0.88966435185185189</v>
      </c>
      <c r="I1197" s="10">
        <v>43275</v>
      </c>
      <c r="J1197">
        <v>5.8899998664856001</v>
      </c>
      <c r="K1197">
        <v>17.4238090515137</v>
      </c>
      <c r="L1197" s="11">
        <v>0.8305555555555556</v>
      </c>
      <c r="M1197" s="12">
        <f>MOD(Tableau1[[#This Row],[Temps]]-Tableau1[[#This Row],[Heure coucher]],1)</f>
        <v>5.9108796296296284E-2</v>
      </c>
      <c r="N1197" s="11">
        <v>0.17291666666666669</v>
      </c>
      <c r="O1197" s="12">
        <f>1-Tableau1[[#This Row],[Temps]]+Tableau1[[#This Row],[Heure lever]]</f>
        <v>0.28325231481481483</v>
      </c>
      <c r="P119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0.34236111111111112</v>
      </c>
      <c r="Q1197" s="11" t="b">
        <f>IFERROR(Tableau1[[#This Row],[temps avant lever]]&gt;=Tableau1[[#This Row],[temps critère lever en fonction de l''heure de coucher]],0)</f>
        <v>0</v>
      </c>
    </row>
    <row r="1198" spans="1:17" x14ac:dyDescent="0.35">
      <c r="A1198">
        <v>2018</v>
      </c>
      <c r="B1198">
        <v>6</v>
      </c>
      <c r="C1198">
        <v>24</v>
      </c>
      <c r="D1198">
        <v>21</v>
      </c>
      <c r="E1198">
        <v>29</v>
      </c>
      <c r="F1198" s="16" t="s">
        <v>59</v>
      </c>
      <c r="G1198" s="10">
        <v>43275</v>
      </c>
      <c r="H1198" s="11">
        <v>0.89525462962962965</v>
      </c>
      <c r="I1198" s="10">
        <v>43275</v>
      </c>
      <c r="J1198">
        <v>6.0349998474121103</v>
      </c>
      <c r="K1198">
        <v>17.098009109497099</v>
      </c>
      <c r="L1198" s="11">
        <v>0.8305555555555556</v>
      </c>
      <c r="M1198" s="12">
        <f>MOD(Tableau1[[#This Row],[Temps]]-Tableau1[[#This Row],[Heure coucher]],1)</f>
        <v>6.4699074074074048E-2</v>
      </c>
      <c r="N1198" s="11">
        <v>0.17291666666666669</v>
      </c>
      <c r="O1198" s="12">
        <f>1-Tableau1[[#This Row],[Temps]]+Tableau1[[#This Row],[Heure lever]]</f>
        <v>0.27766203703703707</v>
      </c>
      <c r="P119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0.34236111111111112</v>
      </c>
      <c r="Q1198" s="11" t="b">
        <f>IFERROR(Tableau1[[#This Row],[temps avant lever]]&gt;=Tableau1[[#This Row],[temps critère lever en fonction de l''heure de coucher]],0)</f>
        <v>0</v>
      </c>
    </row>
    <row r="1199" spans="1:17" x14ac:dyDescent="0.35">
      <c r="A1199">
        <v>2018</v>
      </c>
      <c r="B1199">
        <v>6</v>
      </c>
      <c r="C1199">
        <v>24</v>
      </c>
      <c r="D1199">
        <v>21</v>
      </c>
      <c r="E1199">
        <v>35</v>
      </c>
      <c r="F1199" s="16" t="s">
        <v>30</v>
      </c>
      <c r="G1199" s="10">
        <v>43275</v>
      </c>
      <c r="H1199" s="11">
        <v>0.89976851851851858</v>
      </c>
      <c r="I1199" s="10">
        <v>43275</v>
      </c>
      <c r="J1199">
        <v>6.27166700363159</v>
      </c>
      <c r="K1199">
        <v>17.017459869384801</v>
      </c>
      <c r="L1199" s="11">
        <v>0.8305555555555556</v>
      </c>
      <c r="M1199" s="12">
        <f>MOD(Tableau1[[#This Row],[Temps]]-Tableau1[[#This Row],[Heure coucher]],1)</f>
        <v>6.9212962962962976E-2</v>
      </c>
      <c r="N1199" s="11">
        <v>0.17291666666666669</v>
      </c>
      <c r="O1199" s="12">
        <f>1-Tableau1[[#This Row],[Temps]]+Tableau1[[#This Row],[Heure lever]]</f>
        <v>0.27314814814814814</v>
      </c>
      <c r="P119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0.34236111111111112</v>
      </c>
      <c r="Q1199" s="11" t="b">
        <f>IFERROR(Tableau1[[#This Row],[temps avant lever]]&gt;=Tableau1[[#This Row],[temps critère lever en fonction de l''heure de coucher]],0)</f>
        <v>0</v>
      </c>
    </row>
    <row r="1200" spans="1:17" x14ac:dyDescent="0.35">
      <c r="A1200">
        <v>2018</v>
      </c>
      <c r="B1200">
        <v>6</v>
      </c>
      <c r="C1200">
        <v>25</v>
      </c>
      <c r="D1200">
        <v>0</v>
      </c>
      <c r="E1200">
        <v>54</v>
      </c>
      <c r="F1200" s="16" t="s">
        <v>65</v>
      </c>
      <c r="G1200" s="10">
        <v>43276</v>
      </c>
      <c r="H1200" s="11">
        <v>3.7928240740740742E-2</v>
      </c>
      <c r="I1200" s="10">
        <v>43275</v>
      </c>
      <c r="J1200">
        <v>6.6233329772949201</v>
      </c>
      <c r="K1200">
        <v>15.220350265502899</v>
      </c>
      <c r="L1200" s="11">
        <v>0.8305555555555556</v>
      </c>
      <c r="M1200" s="12">
        <f>MOD(Tableau1[[#This Row],[Temps]]-Tableau1[[#This Row],[Heure coucher]],1)</f>
        <v>0.20737268518518515</v>
      </c>
      <c r="N1200" s="11">
        <v>0.17291666666666669</v>
      </c>
      <c r="O1200" s="12">
        <f>1-Tableau1[[#This Row],[Temps]]+Tableau1[[#This Row],[Heure lever]]</f>
        <v>1.134988425925926</v>
      </c>
      <c r="P120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0.34236111111111112</v>
      </c>
      <c r="Q1200" s="11" t="b">
        <f>IFERROR(Tableau1[[#This Row],[temps avant lever]]&gt;=Tableau1[[#This Row],[temps critère lever en fonction de l''heure de coucher]],0)</f>
        <v>1</v>
      </c>
    </row>
    <row r="1201" spans="1:17" x14ac:dyDescent="0.35">
      <c r="A1201">
        <v>2018</v>
      </c>
      <c r="B1201">
        <v>6</v>
      </c>
      <c r="C1201">
        <v>25</v>
      </c>
      <c r="D1201">
        <v>1</v>
      </c>
      <c r="E1201">
        <v>11</v>
      </c>
      <c r="F1201" s="16" t="s">
        <v>73</v>
      </c>
      <c r="G1201" s="10">
        <v>43276</v>
      </c>
      <c r="H1201" s="11">
        <v>4.9675925925925929E-2</v>
      </c>
      <c r="I1201" s="10">
        <v>43275</v>
      </c>
      <c r="J1201">
        <v>5.6550002098083496</v>
      </c>
      <c r="K1201">
        <v>14.9660301208496</v>
      </c>
      <c r="L1201" s="11">
        <v>0.8305555555555556</v>
      </c>
      <c r="M1201" s="12">
        <f>MOD(Tableau1[[#This Row],[Temps]]-Tableau1[[#This Row],[Heure coucher]],1)</f>
        <v>0.21912037037037035</v>
      </c>
      <c r="N1201" s="11">
        <v>0.17291666666666669</v>
      </c>
      <c r="O1201" s="12">
        <f>1-Tableau1[[#This Row],[Temps]]+Tableau1[[#This Row],[Heure lever]]</f>
        <v>1.1232407407407408</v>
      </c>
      <c r="P120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0.34236111111111112</v>
      </c>
      <c r="Q1201" s="11" t="b">
        <f>IFERROR(Tableau1[[#This Row],[temps avant lever]]&gt;=Tableau1[[#This Row],[temps critère lever en fonction de l''heure de coucher]],0)</f>
        <v>1</v>
      </c>
    </row>
    <row r="1202" spans="1:17" x14ac:dyDescent="0.35">
      <c r="A1202">
        <v>2018</v>
      </c>
      <c r="B1202">
        <v>6</v>
      </c>
      <c r="C1202">
        <v>25</v>
      </c>
      <c r="D1202">
        <v>21</v>
      </c>
      <c r="E1202">
        <v>3</v>
      </c>
      <c r="F1202" s="16" t="s">
        <v>50</v>
      </c>
      <c r="G1202" s="10">
        <v>43276</v>
      </c>
      <c r="H1202" s="11">
        <v>0.87763888888888886</v>
      </c>
      <c r="I1202" s="10">
        <v>43276</v>
      </c>
      <c r="J1202">
        <v>7.3666667938232404</v>
      </c>
      <c r="K1202">
        <v>20.552310943603501</v>
      </c>
      <c r="L1202" s="11">
        <v>0.8305555555555556</v>
      </c>
      <c r="M1202" s="12">
        <f>MOD(Tableau1[[#This Row],[Temps]]-Tableau1[[#This Row],[Heure coucher]],1)</f>
        <v>4.7083333333333255E-2</v>
      </c>
      <c r="N1202" s="11">
        <v>0.17291666666666669</v>
      </c>
      <c r="O1202" s="12">
        <f>1-Tableau1[[#This Row],[Temps]]+Tableau1[[#This Row],[Heure lever]]</f>
        <v>0.29527777777777786</v>
      </c>
      <c r="P120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0.34236111111111112</v>
      </c>
      <c r="Q1202" s="11" t="b">
        <f>IFERROR(Tableau1[[#This Row],[temps avant lever]]&gt;=Tableau1[[#This Row],[temps critère lever en fonction de l''heure de coucher]],0)</f>
        <v>0</v>
      </c>
    </row>
    <row r="1203" spans="1:17" x14ac:dyDescent="0.35">
      <c r="A1203">
        <v>2018</v>
      </c>
      <c r="B1203">
        <v>6</v>
      </c>
      <c r="C1203">
        <v>25</v>
      </c>
      <c r="D1203">
        <v>21</v>
      </c>
      <c r="E1203">
        <v>3</v>
      </c>
      <c r="F1203" s="16" t="s">
        <v>51</v>
      </c>
      <c r="G1203" s="10">
        <v>43276</v>
      </c>
      <c r="H1203" s="11">
        <v>0.87771990740740735</v>
      </c>
      <c r="I1203" s="10">
        <v>43276</v>
      </c>
      <c r="J1203">
        <v>7.3666667938232404</v>
      </c>
      <c r="K1203">
        <v>20.552310943603501</v>
      </c>
      <c r="L1203" s="11">
        <v>0.8305555555555556</v>
      </c>
      <c r="M1203" s="12">
        <f>MOD(Tableau1[[#This Row],[Temps]]-Tableau1[[#This Row],[Heure coucher]],1)</f>
        <v>4.7164351851851749E-2</v>
      </c>
      <c r="N1203" s="11">
        <v>0.17291666666666669</v>
      </c>
      <c r="O1203" s="12">
        <f>1-Tableau1[[#This Row],[Temps]]+Tableau1[[#This Row],[Heure lever]]</f>
        <v>0.29519675925925937</v>
      </c>
      <c r="P120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0.34236111111111112</v>
      </c>
      <c r="Q1203" s="11" t="b">
        <f>IFERROR(Tableau1[[#This Row],[temps avant lever]]&gt;=Tableau1[[#This Row],[temps critère lever en fonction de l''heure de coucher]],0)</f>
        <v>0</v>
      </c>
    </row>
    <row r="1204" spans="1:17" x14ac:dyDescent="0.35">
      <c r="A1204">
        <v>2018</v>
      </c>
      <c r="B1204">
        <v>6</v>
      </c>
      <c r="C1204">
        <v>26</v>
      </c>
      <c r="D1204">
        <v>2</v>
      </c>
      <c r="E1204">
        <v>33</v>
      </c>
      <c r="F1204" s="16" t="s">
        <v>43</v>
      </c>
      <c r="G1204" s="10">
        <v>43277</v>
      </c>
      <c r="H1204" s="11">
        <v>0.10657407407407408</v>
      </c>
      <c r="I1204" s="10">
        <v>43276</v>
      </c>
      <c r="J1204">
        <v>3.9966669082641602</v>
      </c>
      <c r="K1204">
        <v>16.166379928588899</v>
      </c>
      <c r="L1204" s="11">
        <v>0.8305555555555556</v>
      </c>
      <c r="M1204" s="12">
        <f>MOD(Tableau1[[#This Row],[Temps]]-Tableau1[[#This Row],[Heure coucher]],1)</f>
        <v>0.27601851851851844</v>
      </c>
      <c r="N1204" s="11">
        <v>0.17291666666666669</v>
      </c>
      <c r="O1204" s="12">
        <f>1-Tableau1[[#This Row],[Temps]]+Tableau1[[#This Row],[Heure lever]]</f>
        <v>1.0663425925925927</v>
      </c>
      <c r="P120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0.34236111111111112</v>
      </c>
      <c r="Q1204" s="11" t="b">
        <f>IFERROR(Tableau1[[#This Row],[temps avant lever]]&gt;=Tableau1[[#This Row],[temps critère lever en fonction de l''heure de coucher]],0)</f>
        <v>1</v>
      </c>
    </row>
    <row r="1205" spans="1:17" x14ac:dyDescent="0.35">
      <c r="A1205">
        <v>2018</v>
      </c>
      <c r="B1205">
        <v>6</v>
      </c>
      <c r="C1205">
        <v>26</v>
      </c>
      <c r="D1205">
        <v>2</v>
      </c>
      <c r="E1205">
        <v>56</v>
      </c>
      <c r="F1205" s="16" t="s">
        <v>44</v>
      </c>
      <c r="G1205" s="10">
        <v>43277</v>
      </c>
      <c r="H1205" s="11">
        <v>0.12274305555555555</v>
      </c>
      <c r="I1205" s="10">
        <v>43276</v>
      </c>
      <c r="J1205">
        <v>4.4583330154418901</v>
      </c>
      <c r="K1205">
        <v>15.5957498550415</v>
      </c>
      <c r="L1205" s="11">
        <v>0.8305555555555556</v>
      </c>
      <c r="M1205" s="12">
        <f>MOD(Tableau1[[#This Row],[Temps]]-Tableau1[[#This Row],[Heure coucher]],1)</f>
        <v>0.29218749999999993</v>
      </c>
      <c r="N1205" s="11">
        <v>0.17291666666666669</v>
      </c>
      <c r="O1205" s="12">
        <f>1-Tableau1[[#This Row],[Temps]]+Tableau1[[#This Row],[Heure lever]]</f>
        <v>1.0501736111111111</v>
      </c>
      <c r="P120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0.34236111111111112</v>
      </c>
      <c r="Q1205" s="11" t="b">
        <f>IFERROR(Tableau1[[#This Row],[temps avant lever]]&gt;=Tableau1[[#This Row],[temps critère lever en fonction de l''heure de coucher]],0)</f>
        <v>1</v>
      </c>
    </row>
    <row r="1206" spans="1:17" x14ac:dyDescent="0.35">
      <c r="A1206">
        <v>2018</v>
      </c>
      <c r="B1206">
        <v>6</v>
      </c>
      <c r="C1206">
        <v>26</v>
      </c>
      <c r="D1206">
        <v>23</v>
      </c>
      <c r="E1206">
        <v>37</v>
      </c>
      <c r="F1206" s="16" t="s">
        <v>63</v>
      </c>
      <c r="G1206" s="10">
        <v>43277</v>
      </c>
      <c r="H1206" s="11">
        <v>0.98471064814814813</v>
      </c>
      <c r="I1206" s="10">
        <v>43277</v>
      </c>
      <c r="J1206">
        <v>6.0616660118103001</v>
      </c>
      <c r="K1206">
        <v>19.756069183349599</v>
      </c>
      <c r="L1206" s="11">
        <v>0.8305555555555556</v>
      </c>
      <c r="M1206" s="12">
        <f>MOD(Tableau1[[#This Row],[Temps]]-Tableau1[[#This Row],[Heure coucher]],1)</f>
        <v>0.15415509259259252</v>
      </c>
      <c r="N1206" s="11">
        <v>0.17361111111111113</v>
      </c>
      <c r="O1206" s="12">
        <f>1-Tableau1[[#This Row],[Temps]]+Tableau1[[#This Row],[Heure lever]]</f>
        <v>0.18890046296296301</v>
      </c>
      <c r="P120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0.34305555555555556</v>
      </c>
      <c r="Q1206" s="11" t="b">
        <f>IFERROR(Tableau1[[#This Row],[temps avant lever]]&gt;=Tableau1[[#This Row],[temps critère lever en fonction de l''heure de coucher]],0)</f>
        <v>0</v>
      </c>
    </row>
    <row r="1207" spans="1:17" x14ac:dyDescent="0.35">
      <c r="A1207">
        <v>2018</v>
      </c>
      <c r="B1207">
        <v>6</v>
      </c>
      <c r="C1207">
        <v>27</v>
      </c>
      <c r="D1207">
        <v>1</v>
      </c>
      <c r="E1207">
        <v>12</v>
      </c>
      <c r="F1207" s="16" t="s">
        <v>28</v>
      </c>
      <c r="G1207" s="10">
        <v>43278</v>
      </c>
      <c r="H1207" s="11">
        <v>5.0162037037037033E-2</v>
      </c>
      <c r="I1207" s="10">
        <v>43277</v>
      </c>
      <c r="J1207">
        <v>6.3633332252502397</v>
      </c>
      <c r="K1207">
        <v>18.776929855346701</v>
      </c>
      <c r="L1207" s="11">
        <v>0.8305555555555556</v>
      </c>
      <c r="M1207" s="12">
        <f>MOD(Tableau1[[#This Row],[Temps]]-Tableau1[[#This Row],[Heure coucher]],1)</f>
        <v>0.21960648148148143</v>
      </c>
      <c r="N1207" s="11">
        <v>0.17361111111111113</v>
      </c>
      <c r="O1207" s="12">
        <f>1-Tableau1[[#This Row],[Temps]]+Tableau1[[#This Row],[Heure lever]]</f>
        <v>1.1234490740740741</v>
      </c>
      <c r="P120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0.34305555555555556</v>
      </c>
      <c r="Q1207" s="11" t="b">
        <f>IFERROR(Tableau1[[#This Row],[temps avant lever]]&gt;=Tableau1[[#This Row],[temps critère lever en fonction de l''heure de coucher]],0)</f>
        <v>1</v>
      </c>
    </row>
    <row r="1208" spans="1:17" x14ac:dyDescent="0.35">
      <c r="A1208">
        <v>2018</v>
      </c>
      <c r="B1208">
        <v>6</v>
      </c>
      <c r="C1208">
        <v>27</v>
      </c>
      <c r="D1208">
        <v>1</v>
      </c>
      <c r="E1208">
        <v>28</v>
      </c>
      <c r="F1208" s="16" t="s">
        <v>64</v>
      </c>
      <c r="G1208" s="10">
        <v>43278</v>
      </c>
      <c r="H1208" s="11">
        <v>6.1400462962962969E-2</v>
      </c>
      <c r="I1208" s="10">
        <v>43277</v>
      </c>
      <c r="J1208">
        <v>7.0949997901916504</v>
      </c>
      <c r="K1208">
        <v>18.4999694824219</v>
      </c>
      <c r="L1208" s="11">
        <v>0.8305555555555556</v>
      </c>
      <c r="M1208" s="12">
        <f>MOD(Tableau1[[#This Row],[Temps]]-Tableau1[[#This Row],[Heure coucher]],1)</f>
        <v>0.23084490740740737</v>
      </c>
      <c r="N1208" s="11">
        <v>0.17361111111111113</v>
      </c>
      <c r="O1208" s="12">
        <f>1-Tableau1[[#This Row],[Temps]]+Tableau1[[#This Row],[Heure lever]]</f>
        <v>1.1122106481481482</v>
      </c>
      <c r="P120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0.34305555555555556</v>
      </c>
      <c r="Q1208" s="11" t="b">
        <f>IFERROR(Tableau1[[#This Row],[temps avant lever]]&gt;=Tableau1[[#This Row],[temps critère lever en fonction de l''heure de coucher]],0)</f>
        <v>1</v>
      </c>
    </row>
    <row r="1209" spans="1:17" x14ac:dyDescent="0.35">
      <c r="A1209">
        <v>2018</v>
      </c>
      <c r="B1209">
        <v>6</v>
      </c>
      <c r="C1209">
        <v>27</v>
      </c>
      <c r="D1209">
        <v>1</v>
      </c>
      <c r="E1209">
        <v>28</v>
      </c>
      <c r="F1209" s="16" t="s">
        <v>73</v>
      </c>
      <c r="G1209" s="10">
        <v>43278</v>
      </c>
      <c r="H1209" s="11">
        <v>6.1481481481481477E-2</v>
      </c>
      <c r="I1209" s="10">
        <v>43277</v>
      </c>
      <c r="J1209">
        <v>7.0949997901916504</v>
      </c>
      <c r="K1209">
        <v>18.4999694824219</v>
      </c>
      <c r="L1209" s="11">
        <v>0.8305555555555556</v>
      </c>
      <c r="M1209" s="12">
        <f>MOD(Tableau1[[#This Row],[Temps]]-Tableau1[[#This Row],[Heure coucher]],1)</f>
        <v>0.23092592592592587</v>
      </c>
      <c r="N1209" s="11">
        <v>0.17361111111111113</v>
      </c>
      <c r="O1209" s="12">
        <f>1-Tableau1[[#This Row],[Temps]]+Tableau1[[#This Row],[Heure lever]]</f>
        <v>1.1121296296296297</v>
      </c>
      <c r="P120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0.34305555555555556</v>
      </c>
      <c r="Q1209" s="11" t="b">
        <f>IFERROR(Tableau1[[#This Row],[temps avant lever]]&gt;=Tableau1[[#This Row],[temps critère lever en fonction de l''heure de coucher]],0)</f>
        <v>1</v>
      </c>
    </row>
    <row r="1210" spans="1:17" x14ac:dyDescent="0.35">
      <c r="A1210">
        <v>2018</v>
      </c>
      <c r="B1210">
        <v>6</v>
      </c>
      <c r="C1210">
        <v>27</v>
      </c>
      <c r="D1210">
        <v>1</v>
      </c>
      <c r="E1210">
        <v>28</v>
      </c>
      <c r="F1210" s="16" t="s">
        <v>70</v>
      </c>
      <c r="G1210" s="10">
        <v>43278</v>
      </c>
      <c r="H1210" s="11">
        <v>6.1562499999999999E-2</v>
      </c>
      <c r="I1210" s="10">
        <v>43277</v>
      </c>
      <c r="J1210">
        <v>7.0949997901916504</v>
      </c>
      <c r="K1210">
        <v>18.4999694824219</v>
      </c>
      <c r="L1210" s="11">
        <v>0.8305555555555556</v>
      </c>
      <c r="M1210" s="12">
        <f>MOD(Tableau1[[#This Row],[Temps]]-Tableau1[[#This Row],[Heure coucher]],1)</f>
        <v>0.23100694444444436</v>
      </c>
      <c r="N1210" s="11">
        <v>0.17361111111111113</v>
      </c>
      <c r="O1210" s="12">
        <f>1-Tableau1[[#This Row],[Temps]]+Tableau1[[#This Row],[Heure lever]]</f>
        <v>1.1120486111111112</v>
      </c>
      <c r="P121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0.34305555555555556</v>
      </c>
      <c r="Q1210" s="11" t="b">
        <f>IFERROR(Tableau1[[#This Row],[temps avant lever]]&gt;=Tableau1[[#This Row],[temps critère lever en fonction de l''heure de coucher]],0)</f>
        <v>1</v>
      </c>
    </row>
    <row r="1211" spans="1:17" x14ac:dyDescent="0.35">
      <c r="A1211">
        <v>2018</v>
      </c>
      <c r="B1211">
        <v>6</v>
      </c>
      <c r="C1211">
        <v>27</v>
      </c>
      <c r="D1211">
        <v>1</v>
      </c>
      <c r="E1211">
        <v>28</v>
      </c>
      <c r="F1211" s="16" t="s">
        <v>24</v>
      </c>
      <c r="G1211" s="10">
        <v>43278</v>
      </c>
      <c r="H1211" s="11">
        <v>6.1643518518518514E-2</v>
      </c>
      <c r="I1211" s="10">
        <v>43277</v>
      </c>
      <c r="J1211">
        <v>7.0949997901916504</v>
      </c>
      <c r="K1211">
        <v>18.4999694824219</v>
      </c>
      <c r="L1211" s="11">
        <v>0.8305555555555556</v>
      </c>
      <c r="M1211" s="12">
        <f>MOD(Tableau1[[#This Row],[Temps]]-Tableau1[[#This Row],[Heure coucher]],1)</f>
        <v>0.23108796296296297</v>
      </c>
      <c r="N1211" s="11">
        <v>0.17361111111111113</v>
      </c>
      <c r="O1211" s="12">
        <f>1-Tableau1[[#This Row],[Temps]]+Tableau1[[#This Row],[Heure lever]]</f>
        <v>1.1119675925925927</v>
      </c>
      <c r="P121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0.34305555555555556</v>
      </c>
      <c r="Q1211" s="11" t="b">
        <f>IFERROR(Tableau1[[#This Row],[temps avant lever]]&gt;=Tableau1[[#This Row],[temps critère lever en fonction de l''heure de coucher]],0)</f>
        <v>1</v>
      </c>
    </row>
    <row r="1212" spans="1:17" x14ac:dyDescent="0.35">
      <c r="A1212">
        <v>2018</v>
      </c>
      <c r="B1212">
        <v>6</v>
      </c>
      <c r="C1212">
        <v>27</v>
      </c>
      <c r="D1212">
        <v>2</v>
      </c>
      <c r="E1212">
        <v>14</v>
      </c>
      <c r="F1212" s="16" t="s">
        <v>70</v>
      </c>
      <c r="G1212" s="10">
        <v>43278</v>
      </c>
      <c r="H1212" s="11">
        <v>9.3506944444444448E-2</v>
      </c>
      <c r="I1212" s="10">
        <v>43277</v>
      </c>
      <c r="J1212">
        <v>5.78999996185303</v>
      </c>
      <c r="K1212">
        <v>18.036380767822301</v>
      </c>
      <c r="L1212" s="11">
        <v>0.8305555555555556</v>
      </c>
      <c r="M1212" s="12">
        <f>MOD(Tableau1[[#This Row],[Temps]]-Tableau1[[#This Row],[Heure coucher]],1)</f>
        <v>0.2629513888888888</v>
      </c>
      <c r="N1212" s="11">
        <v>0.17361111111111113</v>
      </c>
      <c r="O1212" s="12">
        <f>1-Tableau1[[#This Row],[Temps]]+Tableau1[[#This Row],[Heure lever]]</f>
        <v>1.0801041666666666</v>
      </c>
      <c r="P121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0.34305555555555556</v>
      </c>
      <c r="Q1212" s="11" t="b">
        <f>IFERROR(Tableau1[[#This Row],[temps avant lever]]&gt;=Tableau1[[#This Row],[temps critère lever en fonction de l''heure de coucher]],0)</f>
        <v>1</v>
      </c>
    </row>
    <row r="1213" spans="1:17" x14ac:dyDescent="0.35">
      <c r="A1213">
        <v>2018</v>
      </c>
      <c r="B1213">
        <v>6</v>
      </c>
      <c r="C1213">
        <v>28</v>
      </c>
      <c r="D1213">
        <v>3</v>
      </c>
      <c r="E1213">
        <v>13</v>
      </c>
      <c r="F1213" s="16" t="s">
        <v>67</v>
      </c>
      <c r="G1213" s="10">
        <v>43279</v>
      </c>
      <c r="H1213" s="11">
        <v>0.13461805555555556</v>
      </c>
      <c r="I1213" s="10">
        <v>43278</v>
      </c>
      <c r="J1213">
        <v>5.2483329772949201</v>
      </c>
      <c r="K1213">
        <v>16.755130767822301</v>
      </c>
      <c r="L1213" s="11">
        <v>0.8305555555555556</v>
      </c>
      <c r="M1213" s="12">
        <f>MOD(Tableau1[[#This Row],[Temps]]-Tableau1[[#This Row],[Heure coucher]],1)</f>
        <v>0.3040624999999999</v>
      </c>
      <c r="N1213" s="11">
        <v>0.17361111111111113</v>
      </c>
      <c r="O1213" s="12">
        <f>1-Tableau1[[#This Row],[Temps]]+Tableau1[[#This Row],[Heure lever]]</f>
        <v>1.0389930555555555</v>
      </c>
      <c r="P121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0.34305555555555556</v>
      </c>
      <c r="Q1213" s="11" t="b">
        <f>IFERROR(Tableau1[[#This Row],[temps avant lever]]&gt;=Tableau1[[#This Row],[temps critère lever en fonction de l''heure de coucher]],0)</f>
        <v>1</v>
      </c>
    </row>
    <row r="1214" spans="1:17" x14ac:dyDescent="0.35">
      <c r="A1214">
        <v>2018</v>
      </c>
      <c r="B1214">
        <v>6</v>
      </c>
      <c r="C1214">
        <v>28</v>
      </c>
      <c r="D1214">
        <v>21</v>
      </c>
      <c r="E1214">
        <v>14</v>
      </c>
      <c r="F1214" s="16" t="s">
        <v>32</v>
      </c>
      <c r="G1214" s="10">
        <v>43279</v>
      </c>
      <c r="H1214" s="11">
        <v>0.88484953703703706</v>
      </c>
      <c r="I1214" s="10">
        <v>43279</v>
      </c>
      <c r="J1214">
        <v>6.1050000190734899</v>
      </c>
      <c r="K1214">
        <v>21.0713500976563</v>
      </c>
      <c r="L1214" s="11">
        <v>0.8305555555555556</v>
      </c>
      <c r="M1214" s="12">
        <f>MOD(Tableau1[[#This Row],[Temps]]-Tableau1[[#This Row],[Heure coucher]],1)</f>
        <v>5.4293981481481457E-2</v>
      </c>
      <c r="N1214" s="11">
        <v>0.17361111111111113</v>
      </c>
      <c r="O1214" s="12">
        <f>1-Tableau1[[#This Row],[Temps]]+Tableau1[[#This Row],[Heure lever]]</f>
        <v>0.2887615740740741</v>
      </c>
      <c r="P121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0.34305555555555556</v>
      </c>
      <c r="Q1214" s="11" t="b">
        <f>IFERROR(Tableau1[[#This Row],[temps avant lever]]&gt;=Tableau1[[#This Row],[temps critère lever en fonction de l''heure de coucher]],0)</f>
        <v>0</v>
      </c>
    </row>
    <row r="1215" spans="1:17" x14ac:dyDescent="0.35">
      <c r="A1215">
        <v>2018</v>
      </c>
      <c r="B1215">
        <v>6</v>
      </c>
      <c r="C1215">
        <v>28</v>
      </c>
      <c r="D1215">
        <v>21</v>
      </c>
      <c r="E1215">
        <v>15</v>
      </c>
      <c r="F1215" s="16" t="s">
        <v>72</v>
      </c>
      <c r="G1215" s="10">
        <v>43279</v>
      </c>
      <c r="H1215" s="11">
        <v>0.88585648148148144</v>
      </c>
      <c r="I1215" s="10">
        <v>43279</v>
      </c>
      <c r="J1215">
        <v>6.2733340263366699</v>
      </c>
      <c r="K1215">
        <v>20.944440841674801</v>
      </c>
      <c r="L1215" s="11">
        <v>0.8305555555555556</v>
      </c>
      <c r="M1215" s="12">
        <f>MOD(Tableau1[[#This Row],[Temps]]-Tableau1[[#This Row],[Heure coucher]],1)</f>
        <v>5.5300925925925837E-2</v>
      </c>
      <c r="N1215" s="11">
        <v>0.17361111111111113</v>
      </c>
      <c r="O1215" s="12">
        <f>1-Tableau1[[#This Row],[Temps]]+Tableau1[[#This Row],[Heure lever]]</f>
        <v>0.28775462962962972</v>
      </c>
      <c r="P121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0.34305555555555556</v>
      </c>
      <c r="Q1215" s="11" t="b">
        <f>IFERROR(Tableau1[[#This Row],[temps avant lever]]&gt;=Tableau1[[#This Row],[temps critère lever en fonction de l''heure de coucher]],0)</f>
        <v>0</v>
      </c>
    </row>
    <row r="1216" spans="1:17" x14ac:dyDescent="0.35">
      <c r="A1216">
        <v>2018</v>
      </c>
      <c r="B1216">
        <v>6</v>
      </c>
      <c r="C1216">
        <v>29</v>
      </c>
      <c r="D1216">
        <v>0</v>
      </c>
      <c r="E1216">
        <v>50</v>
      </c>
      <c r="F1216" s="16" t="s">
        <v>78</v>
      </c>
      <c r="G1216" s="10">
        <v>43280</v>
      </c>
      <c r="H1216" s="11">
        <v>3.5219907407407408E-2</v>
      </c>
      <c r="I1216" s="10">
        <v>43279</v>
      </c>
      <c r="J1216">
        <v>6.1133332252502397</v>
      </c>
      <c r="K1216">
        <v>18.984699249267599</v>
      </c>
      <c r="L1216" s="11">
        <v>0.8305555555555556</v>
      </c>
      <c r="M1216" s="12">
        <f>MOD(Tableau1[[#This Row],[Temps]]-Tableau1[[#This Row],[Heure coucher]],1)</f>
        <v>0.20466435185185183</v>
      </c>
      <c r="N1216" s="11">
        <v>0.17361111111111113</v>
      </c>
      <c r="O1216" s="12">
        <f>1-Tableau1[[#This Row],[Temps]]+Tableau1[[#This Row],[Heure lever]]</f>
        <v>1.1383912037037036</v>
      </c>
      <c r="P121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0.34305555555555556</v>
      </c>
      <c r="Q1216" s="11" t="b">
        <f>IFERROR(Tableau1[[#This Row],[temps avant lever]]&gt;=Tableau1[[#This Row],[temps critère lever en fonction de l''heure de coucher]],0)</f>
        <v>1</v>
      </c>
    </row>
    <row r="1217" spans="1:17" x14ac:dyDescent="0.35">
      <c r="A1217">
        <v>2018</v>
      </c>
      <c r="B1217">
        <v>6</v>
      </c>
      <c r="C1217">
        <v>29</v>
      </c>
      <c r="D1217">
        <v>1</v>
      </c>
      <c r="E1217">
        <v>50</v>
      </c>
      <c r="F1217" s="16" t="s">
        <v>77</v>
      </c>
      <c r="G1217" s="10">
        <v>43280</v>
      </c>
      <c r="H1217" s="11">
        <v>7.6898148148148146E-2</v>
      </c>
      <c r="I1217" s="10">
        <v>43279</v>
      </c>
      <c r="J1217">
        <v>6.3633332252502397</v>
      </c>
      <c r="K1217">
        <v>18.251680374145501</v>
      </c>
      <c r="L1217" s="11">
        <v>0.8305555555555556</v>
      </c>
      <c r="M1217" s="12">
        <f>MOD(Tableau1[[#This Row],[Temps]]-Tableau1[[#This Row],[Heure coucher]],1)</f>
        <v>0.2463425925925925</v>
      </c>
      <c r="N1217" s="11">
        <v>0.17361111111111113</v>
      </c>
      <c r="O1217" s="12">
        <f>1-Tableau1[[#This Row],[Temps]]+Tableau1[[#This Row],[Heure lever]]</f>
        <v>1.0967129629629631</v>
      </c>
      <c r="P121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0.34305555555555556</v>
      </c>
      <c r="Q1217" s="11" t="b">
        <f>IFERROR(Tableau1[[#This Row],[temps avant lever]]&gt;=Tableau1[[#This Row],[temps critère lever en fonction de l''heure de coucher]],0)</f>
        <v>1</v>
      </c>
    </row>
    <row r="1218" spans="1:17" x14ac:dyDescent="0.35">
      <c r="A1218">
        <v>2018</v>
      </c>
      <c r="B1218">
        <v>6</v>
      </c>
      <c r="C1218">
        <v>29</v>
      </c>
      <c r="D1218">
        <v>2</v>
      </c>
      <c r="E1218">
        <v>52</v>
      </c>
      <c r="F1218" s="16" t="s">
        <v>39</v>
      </c>
      <c r="G1218" s="10">
        <v>43280</v>
      </c>
      <c r="H1218" s="11">
        <v>0.12002314814814814</v>
      </c>
      <c r="I1218" s="10">
        <v>43279</v>
      </c>
      <c r="J1218">
        <v>6.5349998474121103</v>
      </c>
      <c r="K1218">
        <v>17.628299713134801</v>
      </c>
      <c r="L1218" s="11">
        <v>0.8305555555555556</v>
      </c>
      <c r="M1218" s="12">
        <f>MOD(Tableau1[[#This Row],[Temps]]-Tableau1[[#This Row],[Heure coucher]],1)</f>
        <v>0.28946759259259258</v>
      </c>
      <c r="N1218" s="11">
        <v>0.17361111111111113</v>
      </c>
      <c r="O1218" s="12">
        <f>1-Tableau1[[#This Row],[Temps]]+Tableau1[[#This Row],[Heure lever]]</f>
        <v>1.053587962962963</v>
      </c>
      <c r="P121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0.34305555555555556</v>
      </c>
      <c r="Q1218" s="11" t="b">
        <f>IFERROR(Tableau1[[#This Row],[temps avant lever]]&gt;=Tableau1[[#This Row],[temps critère lever en fonction de l''heure de coucher]],0)</f>
        <v>1</v>
      </c>
    </row>
    <row r="1219" spans="1:17" x14ac:dyDescent="0.35">
      <c r="A1219">
        <v>2018</v>
      </c>
      <c r="B1219">
        <v>6</v>
      </c>
      <c r="C1219">
        <v>29</v>
      </c>
      <c r="D1219">
        <v>23</v>
      </c>
      <c r="E1219">
        <v>1</v>
      </c>
      <c r="F1219" s="16" t="s">
        <v>27</v>
      </c>
      <c r="G1219" s="10">
        <v>43280</v>
      </c>
      <c r="H1219" s="11">
        <v>0.95928240740740733</v>
      </c>
      <c r="I1219" s="10">
        <v>43280</v>
      </c>
      <c r="J1219">
        <v>5.4233331680297896</v>
      </c>
      <c r="K1219">
        <v>20.0419807434082</v>
      </c>
      <c r="L1219" s="11">
        <v>0.8305555555555556</v>
      </c>
      <c r="M1219" s="12">
        <f>MOD(Tableau1[[#This Row],[Temps]]-Tableau1[[#This Row],[Heure coucher]],1)</f>
        <v>0.12872685185185173</v>
      </c>
      <c r="N1219" s="11">
        <v>0.17430555555555557</v>
      </c>
      <c r="O1219" s="12">
        <f>1-Tableau1[[#This Row],[Temps]]+Tableau1[[#This Row],[Heure lever]]</f>
        <v>0.21502314814814824</v>
      </c>
      <c r="P121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0.34375</v>
      </c>
      <c r="Q1219" s="11" t="b">
        <f>IFERROR(Tableau1[[#This Row],[temps avant lever]]&gt;=Tableau1[[#This Row],[temps critère lever en fonction de l''heure de coucher]],0)</f>
        <v>0</v>
      </c>
    </row>
    <row r="1220" spans="1:17" x14ac:dyDescent="0.35">
      <c r="A1220">
        <v>2018</v>
      </c>
      <c r="B1220">
        <v>6</v>
      </c>
      <c r="C1220">
        <v>29</v>
      </c>
      <c r="D1220">
        <v>23</v>
      </c>
      <c r="E1220">
        <v>56</v>
      </c>
      <c r="F1220" s="16" t="s">
        <v>53</v>
      </c>
      <c r="G1220" s="10">
        <v>43280</v>
      </c>
      <c r="H1220" s="11">
        <v>0.9972685185185185</v>
      </c>
      <c r="I1220" s="10">
        <v>43280</v>
      </c>
      <c r="J1220">
        <v>3.73166704177856</v>
      </c>
      <c r="K1220">
        <v>19.2311401367188</v>
      </c>
      <c r="L1220" s="11">
        <v>0.8305555555555556</v>
      </c>
      <c r="M1220" s="12">
        <f>MOD(Tableau1[[#This Row],[Temps]]-Tableau1[[#This Row],[Heure coucher]],1)</f>
        <v>0.1667129629629629</v>
      </c>
      <c r="N1220" s="11">
        <v>0.17430555555555557</v>
      </c>
      <c r="O1220" s="12">
        <f>1-Tableau1[[#This Row],[Temps]]+Tableau1[[#This Row],[Heure lever]]</f>
        <v>0.17703703703703708</v>
      </c>
      <c r="P122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0.34375</v>
      </c>
      <c r="Q1220" s="11" t="b">
        <f>IFERROR(Tableau1[[#This Row],[temps avant lever]]&gt;=Tableau1[[#This Row],[temps critère lever en fonction de l''heure de coucher]],0)</f>
        <v>0</v>
      </c>
    </row>
    <row r="1221" spans="1:17" x14ac:dyDescent="0.35">
      <c r="A1221">
        <v>2018</v>
      </c>
      <c r="B1221">
        <v>6</v>
      </c>
      <c r="C1221">
        <v>30</v>
      </c>
      <c r="D1221">
        <v>20</v>
      </c>
      <c r="E1221">
        <v>48</v>
      </c>
      <c r="F1221" s="16" t="s">
        <v>22</v>
      </c>
      <c r="G1221" s="10">
        <v>43281</v>
      </c>
      <c r="H1221" s="11">
        <v>0.8668865740740741</v>
      </c>
      <c r="I1221" s="10">
        <v>43281</v>
      </c>
      <c r="J1221">
        <v>3.4333329200744598</v>
      </c>
      <c r="K1221">
        <v>26.6256294250488</v>
      </c>
      <c r="L1221" s="11">
        <v>0.8305555555555556</v>
      </c>
      <c r="M1221" s="12">
        <f>MOD(Tableau1[[#This Row],[Temps]]-Tableau1[[#This Row],[Heure coucher]],1)</f>
        <v>3.6331018518518499E-2</v>
      </c>
      <c r="N1221" s="11">
        <v>0.17430555555555557</v>
      </c>
      <c r="O1221" s="12">
        <f>1-Tableau1[[#This Row],[Temps]]+Tableau1[[#This Row],[Heure lever]]</f>
        <v>0.3074189814814815</v>
      </c>
      <c r="P122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0.34375</v>
      </c>
      <c r="Q1221" s="11" t="b">
        <f>IFERROR(Tableau1[[#This Row],[temps avant lever]]&gt;=Tableau1[[#This Row],[temps critère lever en fonction de l''heure de coucher]],0)</f>
        <v>0</v>
      </c>
    </row>
    <row r="1222" spans="1:17" x14ac:dyDescent="0.35">
      <c r="A1222">
        <v>2018</v>
      </c>
      <c r="B1222">
        <v>6</v>
      </c>
      <c r="C1222">
        <v>30</v>
      </c>
      <c r="D1222">
        <v>20</v>
      </c>
      <c r="E1222">
        <v>53</v>
      </c>
      <c r="F1222" s="16" t="s">
        <v>37</v>
      </c>
      <c r="G1222" s="10">
        <v>43281</v>
      </c>
      <c r="H1222" s="11">
        <v>0.87015046296296295</v>
      </c>
      <c r="I1222" s="10">
        <v>43281</v>
      </c>
      <c r="J1222">
        <v>3.4333329200744598</v>
      </c>
      <c r="K1222">
        <v>26.6256294250488</v>
      </c>
      <c r="L1222" s="11">
        <v>0.8305555555555556</v>
      </c>
      <c r="M1222" s="12">
        <f>MOD(Tableau1[[#This Row],[Temps]]-Tableau1[[#This Row],[Heure coucher]],1)</f>
        <v>3.9594907407407343E-2</v>
      </c>
      <c r="N1222" s="11">
        <v>0.17430555555555557</v>
      </c>
      <c r="O1222" s="12">
        <f>1-Tableau1[[#This Row],[Temps]]+Tableau1[[#This Row],[Heure lever]]</f>
        <v>0.30415509259259266</v>
      </c>
      <c r="P122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0.34375</v>
      </c>
      <c r="Q1222" s="11" t="b">
        <f>IFERROR(Tableau1[[#This Row],[temps avant lever]]&gt;=Tableau1[[#This Row],[temps critère lever en fonction de l''heure de coucher]],0)</f>
        <v>0</v>
      </c>
    </row>
    <row r="1223" spans="1:17" x14ac:dyDescent="0.35">
      <c r="A1223">
        <v>2018</v>
      </c>
      <c r="B1223">
        <v>6</v>
      </c>
      <c r="C1223">
        <v>30</v>
      </c>
      <c r="D1223">
        <v>21</v>
      </c>
      <c r="E1223">
        <v>20</v>
      </c>
      <c r="F1223" s="16" t="s">
        <v>49</v>
      </c>
      <c r="G1223" s="10">
        <v>43281</v>
      </c>
      <c r="H1223" s="11">
        <v>0.88907407407407402</v>
      </c>
      <c r="I1223" s="10">
        <v>43281</v>
      </c>
      <c r="J1223">
        <v>2.90666699409485</v>
      </c>
      <c r="K1223">
        <v>26.300430297851602</v>
      </c>
      <c r="L1223" s="11">
        <v>0.8305555555555556</v>
      </c>
      <c r="M1223" s="12">
        <f>MOD(Tableau1[[#This Row],[Temps]]-Tableau1[[#This Row],[Heure coucher]],1)</f>
        <v>5.8518518518518414E-2</v>
      </c>
      <c r="N1223" s="11">
        <v>0.17430555555555557</v>
      </c>
      <c r="O1223" s="12">
        <f>1-Tableau1[[#This Row],[Temps]]+Tableau1[[#This Row],[Heure lever]]</f>
        <v>0.28523148148148159</v>
      </c>
      <c r="P122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0.34375</v>
      </c>
      <c r="Q1223" s="11" t="b">
        <f>IFERROR(Tableau1[[#This Row],[temps avant lever]]&gt;=Tableau1[[#This Row],[temps critère lever en fonction de l''heure de coucher]],0)</f>
        <v>0</v>
      </c>
    </row>
    <row r="1224" spans="1:17" x14ac:dyDescent="0.35">
      <c r="A1224">
        <v>2018</v>
      </c>
      <c r="B1224">
        <v>6</v>
      </c>
      <c r="C1224">
        <v>30</v>
      </c>
      <c r="D1224">
        <v>21</v>
      </c>
      <c r="E1224">
        <v>26</v>
      </c>
      <c r="F1224" s="16" t="s">
        <v>58</v>
      </c>
      <c r="G1224" s="10">
        <v>43281</v>
      </c>
      <c r="H1224" s="11">
        <v>0.89307870370370368</v>
      </c>
      <c r="I1224" s="10">
        <v>43281</v>
      </c>
      <c r="J1224">
        <v>2.9883329868316699</v>
      </c>
      <c r="K1224">
        <v>26.067430496215799</v>
      </c>
      <c r="L1224" s="11">
        <v>0.8305555555555556</v>
      </c>
      <c r="M1224" s="12">
        <f>MOD(Tableau1[[#This Row],[Temps]]-Tableau1[[#This Row],[Heure coucher]],1)</f>
        <v>6.2523148148148078E-2</v>
      </c>
      <c r="N1224" s="11">
        <v>0.17430555555555557</v>
      </c>
      <c r="O1224" s="12">
        <f>1-Tableau1[[#This Row],[Temps]]+Tableau1[[#This Row],[Heure lever]]</f>
        <v>0.28122685185185192</v>
      </c>
      <c r="P122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0.34375</v>
      </c>
      <c r="Q1224" s="11" t="b">
        <f>IFERROR(Tableau1[[#This Row],[temps avant lever]]&gt;=Tableau1[[#This Row],[temps critère lever en fonction de l''heure de coucher]],0)</f>
        <v>0</v>
      </c>
    </row>
    <row r="1225" spans="1:17" x14ac:dyDescent="0.35">
      <c r="A1225">
        <v>2018</v>
      </c>
      <c r="B1225">
        <v>6</v>
      </c>
      <c r="C1225">
        <v>30</v>
      </c>
      <c r="D1225">
        <v>23</v>
      </c>
      <c r="E1225">
        <v>43</v>
      </c>
      <c r="F1225" s="16" t="s">
        <v>31</v>
      </c>
      <c r="G1225" s="10">
        <v>43281</v>
      </c>
      <c r="H1225" s="11">
        <v>0.98833333333333329</v>
      </c>
      <c r="I1225" s="10">
        <v>43281</v>
      </c>
      <c r="J1225">
        <v>13.1583299636841</v>
      </c>
      <c r="K1225">
        <v>20.6113090515137</v>
      </c>
      <c r="L1225" s="11">
        <v>0.8305555555555556</v>
      </c>
      <c r="M1225" s="12">
        <f>MOD(Tableau1[[#This Row],[Temps]]-Tableau1[[#This Row],[Heure coucher]],1)</f>
        <v>0.15777777777777768</v>
      </c>
      <c r="N1225" s="11">
        <v>0.17430555555555557</v>
      </c>
      <c r="O1225" s="12">
        <f>1-Tableau1[[#This Row],[Temps]]+Tableau1[[#This Row],[Heure lever]]</f>
        <v>0.18597222222222229</v>
      </c>
      <c r="P122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0.34375</v>
      </c>
      <c r="Q1225" s="11" t="b">
        <f>IFERROR(Tableau1[[#This Row],[temps avant lever]]&gt;=Tableau1[[#This Row],[temps critère lever en fonction de l''heure de coucher]],0)</f>
        <v>0</v>
      </c>
    </row>
    <row r="1226" spans="1:17" x14ac:dyDescent="0.35">
      <c r="A1226">
        <v>2018</v>
      </c>
      <c r="B1226">
        <v>7</v>
      </c>
      <c r="C1226">
        <v>1</v>
      </c>
      <c r="D1226">
        <v>1</v>
      </c>
      <c r="E1226">
        <v>10</v>
      </c>
      <c r="F1226" s="16" t="s">
        <v>30</v>
      </c>
      <c r="G1226" s="10">
        <v>43282</v>
      </c>
      <c r="H1226" s="11">
        <v>4.9074074074074076E-2</v>
      </c>
      <c r="I1226" s="10">
        <v>43281</v>
      </c>
      <c r="J1226">
        <v>2.34333300590515</v>
      </c>
      <c r="K1226">
        <v>19.841920852661101</v>
      </c>
      <c r="L1226" s="11">
        <v>0.8305555555555556</v>
      </c>
      <c r="M1226" s="12">
        <f>MOD(Tableau1[[#This Row],[Temps]]-Tableau1[[#This Row],[Heure coucher]],1)</f>
        <v>0.21851851851851845</v>
      </c>
      <c r="N1226" s="11">
        <v>0.17430555555555557</v>
      </c>
      <c r="O1226" s="12">
        <f>1-Tableau1[[#This Row],[Temps]]+Tableau1[[#This Row],[Heure lever]]</f>
        <v>1.1252314814814814</v>
      </c>
      <c r="P122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0.34375</v>
      </c>
      <c r="Q1226" s="11" t="b">
        <f>IFERROR(Tableau1[[#This Row],[temps avant lever]]&gt;=Tableau1[[#This Row],[temps critère lever en fonction de l''heure de coucher]],0)</f>
        <v>1</v>
      </c>
    </row>
    <row r="1227" spans="1:17" x14ac:dyDescent="0.35">
      <c r="A1227">
        <v>2018</v>
      </c>
      <c r="B1227">
        <v>7</v>
      </c>
      <c r="C1227">
        <v>1</v>
      </c>
      <c r="D1227">
        <v>1</v>
      </c>
      <c r="E1227">
        <v>12</v>
      </c>
      <c r="F1227" s="16" t="s">
        <v>52</v>
      </c>
      <c r="G1227" s="10">
        <v>43282</v>
      </c>
      <c r="H1227" s="11">
        <v>5.0208333333333334E-2</v>
      </c>
      <c r="I1227" s="10">
        <v>43281</v>
      </c>
      <c r="J1227">
        <v>2.34333300590515</v>
      </c>
      <c r="K1227">
        <v>19.841920852661101</v>
      </c>
      <c r="L1227" s="11">
        <v>0.8305555555555556</v>
      </c>
      <c r="M1227" s="12">
        <f>MOD(Tableau1[[#This Row],[Temps]]-Tableau1[[#This Row],[Heure coucher]],1)</f>
        <v>0.2196527777777777</v>
      </c>
      <c r="N1227" s="11">
        <v>0.17430555555555557</v>
      </c>
      <c r="O1227" s="12">
        <f>1-Tableau1[[#This Row],[Temps]]+Tableau1[[#This Row],[Heure lever]]</f>
        <v>1.1240972222222223</v>
      </c>
      <c r="P122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0.34375</v>
      </c>
      <c r="Q1227" s="11" t="b">
        <f>IFERROR(Tableau1[[#This Row],[temps avant lever]]&gt;=Tableau1[[#This Row],[temps critère lever en fonction de l''heure de coucher]],0)</f>
        <v>1</v>
      </c>
    </row>
    <row r="1228" spans="1:17" x14ac:dyDescent="0.35">
      <c r="A1228">
        <v>2018</v>
      </c>
      <c r="B1228">
        <v>7</v>
      </c>
      <c r="C1228">
        <v>1</v>
      </c>
      <c r="D1228">
        <v>1</v>
      </c>
      <c r="E1228">
        <v>37</v>
      </c>
      <c r="F1228" s="16" t="s">
        <v>64</v>
      </c>
      <c r="G1228" s="10">
        <v>43282</v>
      </c>
      <c r="H1228" s="11">
        <v>6.7650462962962968E-2</v>
      </c>
      <c r="I1228" s="10">
        <v>43281</v>
      </c>
      <c r="J1228">
        <v>2.4316670894622798</v>
      </c>
      <c r="K1228">
        <v>19.655860900878899</v>
      </c>
      <c r="L1228" s="11">
        <v>0.8305555555555556</v>
      </c>
      <c r="M1228" s="12">
        <f>MOD(Tableau1[[#This Row],[Temps]]-Tableau1[[#This Row],[Heure coucher]],1)</f>
        <v>0.23709490740740735</v>
      </c>
      <c r="N1228" s="11">
        <v>0.17430555555555557</v>
      </c>
      <c r="O1228" s="12">
        <f>1-Tableau1[[#This Row],[Temps]]+Tableau1[[#This Row],[Heure lever]]</f>
        <v>1.1066550925925926</v>
      </c>
      <c r="P122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0.34375</v>
      </c>
      <c r="Q1228" s="11" t="b">
        <f>IFERROR(Tableau1[[#This Row],[temps avant lever]]&gt;=Tableau1[[#This Row],[temps critère lever en fonction de l''heure de coucher]],0)</f>
        <v>1</v>
      </c>
    </row>
    <row r="1229" spans="1:17" x14ac:dyDescent="0.35">
      <c r="A1229">
        <v>2018</v>
      </c>
      <c r="B1229">
        <v>7</v>
      </c>
      <c r="C1229">
        <v>1</v>
      </c>
      <c r="D1229">
        <v>1</v>
      </c>
      <c r="E1229">
        <v>40</v>
      </c>
      <c r="F1229" s="16" t="s">
        <v>75</v>
      </c>
      <c r="G1229" s="10">
        <v>43282</v>
      </c>
      <c r="H1229" s="11">
        <v>7.0115740740740742E-2</v>
      </c>
      <c r="I1229" s="10">
        <v>43281</v>
      </c>
      <c r="J1229">
        <v>2.4316670894622798</v>
      </c>
      <c r="K1229">
        <v>19.655860900878899</v>
      </c>
      <c r="L1229" s="11">
        <v>0.8305555555555556</v>
      </c>
      <c r="M1229" s="12">
        <f>MOD(Tableau1[[#This Row],[Temps]]-Tableau1[[#This Row],[Heure coucher]],1)</f>
        <v>0.23956018518518518</v>
      </c>
      <c r="N1229" s="11">
        <v>0.17430555555555557</v>
      </c>
      <c r="O1229" s="12">
        <f>1-Tableau1[[#This Row],[Temps]]+Tableau1[[#This Row],[Heure lever]]</f>
        <v>1.1041898148148148</v>
      </c>
      <c r="P122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0.34375</v>
      </c>
      <c r="Q1229" s="11" t="b">
        <f>IFERROR(Tableau1[[#This Row],[temps avant lever]]&gt;=Tableau1[[#This Row],[temps critère lever en fonction de l''heure de coucher]],0)</f>
        <v>1</v>
      </c>
    </row>
    <row r="1230" spans="1:17" x14ac:dyDescent="0.35">
      <c r="A1230">
        <v>2018</v>
      </c>
      <c r="B1230">
        <v>7</v>
      </c>
      <c r="C1230">
        <v>1</v>
      </c>
      <c r="D1230">
        <v>1</v>
      </c>
      <c r="E1230">
        <v>42</v>
      </c>
      <c r="F1230" s="16" t="s">
        <v>27</v>
      </c>
      <c r="G1230" s="10">
        <v>43282</v>
      </c>
      <c r="H1230" s="11">
        <v>7.1087962962962964E-2</v>
      </c>
      <c r="I1230" s="10">
        <v>43281</v>
      </c>
      <c r="J1230">
        <v>2.4316670894622798</v>
      </c>
      <c r="K1230">
        <v>19.655860900878899</v>
      </c>
      <c r="L1230" s="11">
        <v>0.8305555555555556</v>
      </c>
      <c r="M1230" s="12">
        <f>MOD(Tableau1[[#This Row],[Temps]]-Tableau1[[#This Row],[Heure coucher]],1)</f>
        <v>0.24053240740740733</v>
      </c>
      <c r="N1230" s="11">
        <v>0.17430555555555557</v>
      </c>
      <c r="O1230" s="12">
        <f>1-Tableau1[[#This Row],[Temps]]+Tableau1[[#This Row],[Heure lever]]</f>
        <v>1.1032175925925927</v>
      </c>
      <c r="P123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0.34375</v>
      </c>
      <c r="Q1230" s="11" t="b">
        <f>IFERROR(Tableau1[[#This Row],[temps avant lever]]&gt;=Tableau1[[#This Row],[temps critère lever en fonction de l''heure de coucher]],0)</f>
        <v>1</v>
      </c>
    </row>
    <row r="1231" spans="1:17" x14ac:dyDescent="0.35">
      <c r="A1231">
        <v>2018</v>
      </c>
      <c r="B1231">
        <v>7</v>
      </c>
      <c r="C1231">
        <v>1</v>
      </c>
      <c r="D1231">
        <v>1</v>
      </c>
      <c r="E1231">
        <v>42</v>
      </c>
      <c r="F1231" s="16" t="s">
        <v>25</v>
      </c>
      <c r="G1231" s="10">
        <v>43282</v>
      </c>
      <c r="H1231" s="11">
        <v>7.1180555555555566E-2</v>
      </c>
      <c r="I1231" s="10">
        <v>43281</v>
      </c>
      <c r="J1231">
        <v>2.4316670894622798</v>
      </c>
      <c r="K1231">
        <v>19.655860900878899</v>
      </c>
      <c r="L1231" s="11">
        <v>0.8305555555555556</v>
      </c>
      <c r="M1231" s="12">
        <f>MOD(Tableau1[[#This Row],[Temps]]-Tableau1[[#This Row],[Heure coucher]],1)</f>
        <v>0.24062499999999998</v>
      </c>
      <c r="N1231" s="11">
        <v>0.17430555555555557</v>
      </c>
      <c r="O1231" s="12">
        <f>1-Tableau1[[#This Row],[Temps]]+Tableau1[[#This Row],[Heure lever]]</f>
        <v>1.1031249999999999</v>
      </c>
      <c r="P123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0.34375</v>
      </c>
      <c r="Q1231" s="11" t="b">
        <f>IFERROR(Tableau1[[#This Row],[temps avant lever]]&gt;=Tableau1[[#This Row],[temps critère lever en fonction de l''heure de coucher]],0)</f>
        <v>1</v>
      </c>
    </row>
    <row r="1232" spans="1:17" x14ac:dyDescent="0.35">
      <c r="A1232">
        <v>2018</v>
      </c>
      <c r="B1232">
        <v>7</v>
      </c>
      <c r="C1232">
        <v>1</v>
      </c>
      <c r="D1232">
        <v>1</v>
      </c>
      <c r="E1232">
        <v>42</v>
      </c>
      <c r="F1232" s="16" t="s">
        <v>65</v>
      </c>
      <c r="G1232" s="10">
        <v>43282</v>
      </c>
      <c r="H1232" s="11">
        <v>7.1261574074074074E-2</v>
      </c>
      <c r="I1232" s="10">
        <v>43281</v>
      </c>
      <c r="J1232">
        <v>2.4316670894622798</v>
      </c>
      <c r="K1232">
        <v>19.655860900878899</v>
      </c>
      <c r="L1232" s="11">
        <v>0.8305555555555556</v>
      </c>
      <c r="M1232" s="12">
        <f>MOD(Tableau1[[#This Row],[Temps]]-Tableau1[[#This Row],[Heure coucher]],1)</f>
        <v>0.24070601851851847</v>
      </c>
      <c r="N1232" s="11">
        <v>0.17430555555555557</v>
      </c>
      <c r="O1232" s="12">
        <f>1-Tableau1[[#This Row],[Temps]]+Tableau1[[#This Row],[Heure lever]]</f>
        <v>1.1030439814814814</v>
      </c>
      <c r="P123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0.34375</v>
      </c>
      <c r="Q1232" s="11" t="b">
        <f>IFERROR(Tableau1[[#This Row],[temps avant lever]]&gt;=Tableau1[[#This Row],[temps critère lever en fonction de l''heure de coucher]],0)</f>
        <v>1</v>
      </c>
    </row>
    <row r="1233" spans="1:17" x14ac:dyDescent="0.35">
      <c r="A1233">
        <v>2018</v>
      </c>
      <c r="B1233">
        <v>7</v>
      </c>
      <c r="C1233">
        <v>1</v>
      </c>
      <c r="D1233">
        <v>2</v>
      </c>
      <c r="E1233">
        <v>23</v>
      </c>
      <c r="F1233" s="16" t="s">
        <v>29</v>
      </c>
      <c r="G1233" s="10">
        <v>43282</v>
      </c>
      <c r="H1233" s="11">
        <v>9.9479166666666674E-2</v>
      </c>
      <c r="I1233" s="10">
        <v>43281</v>
      </c>
      <c r="J1233">
        <v>6.04333400726318</v>
      </c>
      <c r="K1233">
        <v>19.815010070800799</v>
      </c>
      <c r="L1233" s="11">
        <v>0.8305555555555556</v>
      </c>
      <c r="M1233" s="12">
        <f>MOD(Tableau1[[#This Row],[Temps]]-Tableau1[[#This Row],[Heure coucher]],1)</f>
        <v>0.26892361111111107</v>
      </c>
      <c r="N1233" s="11">
        <v>0.17430555555555557</v>
      </c>
      <c r="O1233" s="12">
        <f>1-Tableau1[[#This Row],[Temps]]+Tableau1[[#This Row],[Heure lever]]</f>
        <v>1.0748263888888889</v>
      </c>
      <c r="P123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0.34375</v>
      </c>
      <c r="Q1233" s="11" t="b">
        <f>IFERROR(Tableau1[[#This Row],[temps avant lever]]&gt;=Tableau1[[#This Row],[temps critère lever en fonction de l''heure de coucher]],0)</f>
        <v>1</v>
      </c>
    </row>
    <row r="1234" spans="1:17" x14ac:dyDescent="0.35">
      <c r="A1234">
        <v>2018</v>
      </c>
      <c r="B1234">
        <v>7</v>
      </c>
      <c r="C1234">
        <v>1</v>
      </c>
      <c r="D1234">
        <v>2</v>
      </c>
      <c r="E1234">
        <v>34</v>
      </c>
      <c r="F1234" s="16" t="s">
        <v>46</v>
      </c>
      <c r="G1234" s="10">
        <v>43282</v>
      </c>
      <c r="H1234" s="11">
        <v>0.10733796296296295</v>
      </c>
      <c r="I1234" s="10">
        <v>43281</v>
      </c>
      <c r="J1234">
        <v>4.5666670799255398</v>
      </c>
      <c r="K1234">
        <v>19.9186305999756</v>
      </c>
      <c r="L1234" s="11">
        <v>0.8305555555555556</v>
      </c>
      <c r="M1234" s="12">
        <f>MOD(Tableau1[[#This Row],[Temps]]-Tableau1[[#This Row],[Heure coucher]],1)</f>
        <v>0.27678240740740734</v>
      </c>
      <c r="N1234" s="11">
        <v>0.17430555555555557</v>
      </c>
      <c r="O1234" s="12">
        <f>1-Tableau1[[#This Row],[Temps]]+Tableau1[[#This Row],[Heure lever]]</f>
        <v>1.0669675925925926</v>
      </c>
      <c r="P123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0.34375</v>
      </c>
      <c r="Q1234" s="11" t="b">
        <f>IFERROR(Tableau1[[#This Row],[temps avant lever]]&gt;=Tableau1[[#This Row],[temps critère lever en fonction de l''heure de coucher]],0)</f>
        <v>1</v>
      </c>
    </row>
    <row r="1235" spans="1:17" x14ac:dyDescent="0.35">
      <c r="A1235">
        <v>2018</v>
      </c>
      <c r="B1235">
        <v>7</v>
      </c>
      <c r="C1235">
        <v>1</v>
      </c>
      <c r="D1235">
        <v>2</v>
      </c>
      <c r="E1235">
        <v>34</v>
      </c>
      <c r="F1235" s="16" t="s">
        <v>24</v>
      </c>
      <c r="G1235" s="10">
        <v>43282</v>
      </c>
      <c r="H1235" s="11">
        <v>0.10747685185185185</v>
      </c>
      <c r="I1235" s="10">
        <v>43281</v>
      </c>
      <c r="J1235">
        <v>4.5666670799255398</v>
      </c>
      <c r="K1235">
        <v>19.9186305999756</v>
      </c>
      <c r="L1235" s="11">
        <v>0.8305555555555556</v>
      </c>
      <c r="M1235" s="12">
        <f>MOD(Tableau1[[#This Row],[Temps]]-Tableau1[[#This Row],[Heure coucher]],1)</f>
        <v>0.27692129629629625</v>
      </c>
      <c r="N1235" s="11">
        <v>0.17430555555555557</v>
      </c>
      <c r="O1235" s="12">
        <f>1-Tableau1[[#This Row],[Temps]]+Tableau1[[#This Row],[Heure lever]]</f>
        <v>1.0668287037037036</v>
      </c>
      <c r="P123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0.34375</v>
      </c>
      <c r="Q1235" s="11" t="b">
        <f>IFERROR(Tableau1[[#This Row],[temps avant lever]]&gt;=Tableau1[[#This Row],[temps critère lever en fonction de l''heure de coucher]],0)</f>
        <v>1</v>
      </c>
    </row>
    <row r="1236" spans="1:17" x14ac:dyDescent="0.35">
      <c r="A1236">
        <v>2018</v>
      </c>
      <c r="B1236">
        <v>7</v>
      </c>
      <c r="C1236">
        <v>1</v>
      </c>
      <c r="D1236">
        <v>2</v>
      </c>
      <c r="E1236">
        <v>39</v>
      </c>
      <c r="F1236" s="16" t="s">
        <v>29</v>
      </c>
      <c r="G1236" s="10">
        <v>43282</v>
      </c>
      <c r="H1236" s="11">
        <v>0.11059027777777779</v>
      </c>
      <c r="I1236" s="10">
        <v>43281</v>
      </c>
      <c r="J1236">
        <v>2.0799999237060498</v>
      </c>
      <c r="K1236">
        <v>19.980810165405298</v>
      </c>
      <c r="L1236" s="11">
        <v>0.8305555555555556</v>
      </c>
      <c r="M1236" s="12">
        <f>MOD(Tableau1[[#This Row],[Temps]]-Tableau1[[#This Row],[Heure coucher]],1)</f>
        <v>0.28003472222222214</v>
      </c>
      <c r="N1236" s="11">
        <v>0.17430555555555557</v>
      </c>
      <c r="O1236" s="12">
        <f>1-Tableau1[[#This Row],[Temps]]+Tableau1[[#This Row],[Heure lever]]</f>
        <v>1.0637152777777779</v>
      </c>
      <c r="P123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0.34375</v>
      </c>
      <c r="Q1236" s="11" t="b">
        <f>IFERROR(Tableau1[[#This Row],[temps avant lever]]&gt;=Tableau1[[#This Row],[temps critère lever en fonction de l''heure de coucher]],0)</f>
        <v>1</v>
      </c>
    </row>
    <row r="1237" spans="1:17" x14ac:dyDescent="0.35">
      <c r="A1237">
        <v>2018</v>
      </c>
      <c r="B1237">
        <v>7</v>
      </c>
      <c r="C1237">
        <v>1</v>
      </c>
      <c r="D1237">
        <v>21</v>
      </c>
      <c r="E1237">
        <v>17</v>
      </c>
      <c r="F1237" s="16" t="s">
        <v>49</v>
      </c>
      <c r="G1237" s="10">
        <v>43282</v>
      </c>
      <c r="H1237" s="11">
        <v>0.88699074074074069</v>
      </c>
      <c r="I1237" s="10">
        <v>43282</v>
      </c>
      <c r="J1237">
        <v>6.9850001335143999</v>
      </c>
      <c r="K1237">
        <v>24.7789192199707</v>
      </c>
      <c r="L1237" s="11">
        <v>0.82986111111111116</v>
      </c>
      <c r="M1237" s="12">
        <f>MOD(Tableau1[[#This Row],[Temps]]-Tableau1[[#This Row],[Heure coucher]],1)</f>
        <v>5.712962962962953E-2</v>
      </c>
      <c r="N1237" s="11">
        <v>0.17500000000000002</v>
      </c>
      <c r="O1237" s="12">
        <f>1-Tableau1[[#This Row],[Temps]]+Tableau1[[#This Row],[Heure lever]]</f>
        <v>0.28800925925925935</v>
      </c>
      <c r="P123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0.34513888888888888</v>
      </c>
      <c r="Q1237" s="11" t="b">
        <f>IFERROR(Tableau1[[#This Row],[temps avant lever]]&gt;=Tableau1[[#This Row],[temps critère lever en fonction de l''heure de coucher]],0)</f>
        <v>0</v>
      </c>
    </row>
    <row r="1238" spans="1:17" x14ac:dyDescent="0.35">
      <c r="A1238">
        <v>2018</v>
      </c>
      <c r="B1238">
        <v>7</v>
      </c>
      <c r="C1238">
        <v>1</v>
      </c>
      <c r="D1238">
        <v>21</v>
      </c>
      <c r="E1238">
        <v>17</v>
      </c>
      <c r="F1238" s="16" t="s">
        <v>73</v>
      </c>
      <c r="G1238" s="10">
        <v>43282</v>
      </c>
      <c r="H1238" s="11">
        <v>0.88717592592592587</v>
      </c>
      <c r="I1238" s="10">
        <v>43282</v>
      </c>
      <c r="J1238">
        <v>6.9850001335143999</v>
      </c>
      <c r="K1238">
        <v>24.7789192199707</v>
      </c>
      <c r="L1238" s="11">
        <v>0.82986111111111116</v>
      </c>
      <c r="M1238" s="12">
        <f>MOD(Tableau1[[#This Row],[Temps]]-Tableau1[[#This Row],[Heure coucher]],1)</f>
        <v>5.7314814814814707E-2</v>
      </c>
      <c r="N1238" s="11">
        <v>0.17500000000000002</v>
      </c>
      <c r="O1238" s="12">
        <f>1-Tableau1[[#This Row],[Temps]]+Tableau1[[#This Row],[Heure lever]]</f>
        <v>0.28782407407407418</v>
      </c>
      <c r="P123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0.34513888888888888</v>
      </c>
      <c r="Q1238" s="11" t="b">
        <f>IFERROR(Tableau1[[#This Row],[temps avant lever]]&gt;=Tableau1[[#This Row],[temps critère lever en fonction de l''heure de coucher]],0)</f>
        <v>0</v>
      </c>
    </row>
    <row r="1239" spans="1:17" x14ac:dyDescent="0.35">
      <c r="A1239">
        <v>2018</v>
      </c>
      <c r="B1239">
        <v>7</v>
      </c>
      <c r="C1239">
        <v>1</v>
      </c>
      <c r="D1239">
        <v>21</v>
      </c>
      <c r="E1239">
        <v>17</v>
      </c>
      <c r="F1239" s="16" t="s">
        <v>78</v>
      </c>
      <c r="G1239" s="10">
        <v>43282</v>
      </c>
      <c r="H1239" s="11">
        <v>0.88730324074074074</v>
      </c>
      <c r="I1239" s="10">
        <v>43282</v>
      </c>
      <c r="J1239">
        <v>6.9850001335143999</v>
      </c>
      <c r="K1239">
        <v>24.7789192199707</v>
      </c>
      <c r="L1239" s="11">
        <v>0.82986111111111116</v>
      </c>
      <c r="M1239" s="12">
        <f>MOD(Tableau1[[#This Row],[Temps]]-Tableau1[[#This Row],[Heure coucher]],1)</f>
        <v>5.7442129629629579E-2</v>
      </c>
      <c r="N1239" s="11">
        <v>0.17500000000000002</v>
      </c>
      <c r="O1239" s="12">
        <f>1-Tableau1[[#This Row],[Temps]]+Tableau1[[#This Row],[Heure lever]]</f>
        <v>0.2876967592592593</v>
      </c>
      <c r="P123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0.34513888888888888</v>
      </c>
      <c r="Q1239" s="11" t="b">
        <f>IFERROR(Tableau1[[#This Row],[temps avant lever]]&gt;=Tableau1[[#This Row],[temps critère lever en fonction de l''heure de coucher]],0)</f>
        <v>0</v>
      </c>
    </row>
    <row r="1240" spans="1:17" x14ac:dyDescent="0.35">
      <c r="A1240">
        <v>2018</v>
      </c>
      <c r="B1240">
        <v>7</v>
      </c>
      <c r="C1240">
        <v>1</v>
      </c>
      <c r="D1240">
        <v>21</v>
      </c>
      <c r="E1240">
        <v>18</v>
      </c>
      <c r="F1240" s="16" t="s">
        <v>73</v>
      </c>
      <c r="G1240" s="10">
        <v>43282</v>
      </c>
      <c r="H1240" s="11">
        <v>0.88787037037037031</v>
      </c>
      <c r="I1240" s="10">
        <v>43282</v>
      </c>
      <c r="J1240">
        <v>6.9850001335143999</v>
      </c>
      <c r="K1240">
        <v>24.7789192199707</v>
      </c>
      <c r="L1240" s="11">
        <v>0.82986111111111116</v>
      </c>
      <c r="M1240" s="12">
        <f>MOD(Tableau1[[#This Row],[Temps]]-Tableau1[[#This Row],[Heure coucher]],1)</f>
        <v>5.8009259259259149E-2</v>
      </c>
      <c r="N1240" s="11">
        <v>0.17500000000000002</v>
      </c>
      <c r="O1240" s="12">
        <f>1-Tableau1[[#This Row],[Temps]]+Tableau1[[#This Row],[Heure lever]]</f>
        <v>0.28712962962962973</v>
      </c>
      <c r="P124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0.34513888888888888</v>
      </c>
      <c r="Q1240" s="11" t="b">
        <f>IFERROR(Tableau1[[#This Row],[temps avant lever]]&gt;=Tableau1[[#This Row],[temps critère lever en fonction de l''heure de coucher]],0)</f>
        <v>0</v>
      </c>
    </row>
    <row r="1241" spans="1:17" x14ac:dyDescent="0.35">
      <c r="A1241">
        <v>2018</v>
      </c>
      <c r="B1241">
        <v>7</v>
      </c>
      <c r="C1241">
        <v>2</v>
      </c>
      <c r="D1241">
        <v>2</v>
      </c>
      <c r="E1241">
        <v>12</v>
      </c>
      <c r="F1241" s="16" t="s">
        <v>45</v>
      </c>
      <c r="G1241" s="10">
        <v>43283</v>
      </c>
      <c r="H1241" s="11">
        <v>9.2025462962962976E-2</v>
      </c>
      <c r="I1241" s="10">
        <v>43282</v>
      </c>
      <c r="J1241">
        <v>5.0333328247070304</v>
      </c>
      <c r="K1241">
        <v>20.470800399780298</v>
      </c>
      <c r="L1241" s="11">
        <v>0.82986111111111116</v>
      </c>
      <c r="M1241" s="12">
        <f>MOD(Tableau1[[#This Row],[Temps]]-Tableau1[[#This Row],[Heure coucher]],1)</f>
        <v>0.26216435185185183</v>
      </c>
      <c r="N1241" s="11">
        <v>0.17500000000000002</v>
      </c>
      <c r="O1241" s="12">
        <f>1-Tableau1[[#This Row],[Temps]]+Tableau1[[#This Row],[Heure lever]]</f>
        <v>1.0829745370370369</v>
      </c>
      <c r="P124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0.34513888888888888</v>
      </c>
      <c r="Q1241" s="11" t="b">
        <f>IFERROR(Tableau1[[#This Row],[temps avant lever]]&gt;=Tableau1[[#This Row],[temps critère lever en fonction de l''heure de coucher]],0)</f>
        <v>1</v>
      </c>
    </row>
    <row r="1242" spans="1:17" x14ac:dyDescent="0.35">
      <c r="A1242">
        <v>2018</v>
      </c>
      <c r="B1242">
        <v>7</v>
      </c>
      <c r="C1242">
        <v>2</v>
      </c>
      <c r="D1242">
        <v>2</v>
      </c>
      <c r="E1242">
        <v>19</v>
      </c>
      <c r="F1242" s="16" t="s">
        <v>40</v>
      </c>
      <c r="G1242" s="10">
        <v>43283</v>
      </c>
      <c r="H1242" s="11">
        <v>9.7187499999999996E-2</v>
      </c>
      <c r="I1242" s="10">
        <v>43282</v>
      </c>
      <c r="J1242">
        <v>3.46000003814697</v>
      </c>
      <c r="K1242">
        <v>20.352209091186499</v>
      </c>
      <c r="L1242" s="11">
        <v>0.82986111111111116</v>
      </c>
      <c r="M1242" s="12">
        <f>MOD(Tableau1[[#This Row],[Temps]]-Tableau1[[#This Row],[Heure coucher]],1)</f>
        <v>0.26732638888888882</v>
      </c>
      <c r="N1242" s="11">
        <v>0.17500000000000002</v>
      </c>
      <c r="O1242" s="12">
        <f>1-Tableau1[[#This Row],[Temps]]+Tableau1[[#This Row],[Heure lever]]</f>
        <v>1.0778125000000001</v>
      </c>
      <c r="P124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0.34513888888888888</v>
      </c>
      <c r="Q1242" s="11" t="b">
        <f>IFERROR(Tableau1[[#This Row],[temps avant lever]]&gt;=Tableau1[[#This Row],[temps critère lever en fonction de l''heure de coucher]],0)</f>
        <v>1</v>
      </c>
    </row>
    <row r="1243" spans="1:17" x14ac:dyDescent="0.35">
      <c r="A1243">
        <v>2018</v>
      </c>
      <c r="B1243">
        <v>7</v>
      </c>
      <c r="C1243">
        <v>2</v>
      </c>
      <c r="D1243">
        <v>2</v>
      </c>
      <c r="E1243">
        <v>55</v>
      </c>
      <c r="F1243" s="16" t="s">
        <v>45</v>
      </c>
      <c r="G1243" s="10">
        <v>43283</v>
      </c>
      <c r="H1243" s="11">
        <v>0.12188657407407406</v>
      </c>
      <c r="I1243" s="10">
        <v>43282</v>
      </c>
      <c r="J1243">
        <v>0.62333327531814597</v>
      </c>
      <c r="K1243">
        <v>19.792259216308601</v>
      </c>
      <c r="L1243" s="11">
        <v>0.82986111111111116</v>
      </c>
      <c r="M1243" s="12">
        <f>MOD(Tableau1[[#This Row],[Temps]]-Tableau1[[#This Row],[Heure coucher]],1)</f>
        <v>0.29202546296296295</v>
      </c>
      <c r="N1243" s="11">
        <v>0.17500000000000002</v>
      </c>
      <c r="O1243" s="12">
        <f>1-Tableau1[[#This Row],[Temps]]+Tableau1[[#This Row],[Heure lever]]</f>
        <v>1.0531134259259258</v>
      </c>
      <c r="P124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0.34513888888888888</v>
      </c>
      <c r="Q1243" s="11" t="b">
        <f>IFERROR(Tableau1[[#This Row],[temps avant lever]]&gt;=Tableau1[[#This Row],[temps critère lever en fonction de l''heure de coucher]],0)</f>
        <v>1</v>
      </c>
    </row>
    <row r="1244" spans="1:17" x14ac:dyDescent="0.35">
      <c r="A1244">
        <v>2018</v>
      </c>
      <c r="B1244">
        <v>7</v>
      </c>
      <c r="C1244">
        <v>2</v>
      </c>
      <c r="D1244">
        <v>2</v>
      </c>
      <c r="E1244">
        <v>55</v>
      </c>
      <c r="F1244" s="16" t="s">
        <v>70</v>
      </c>
      <c r="G1244" s="10">
        <v>43283</v>
      </c>
      <c r="H1244" s="11">
        <v>0.12197916666666668</v>
      </c>
      <c r="I1244" s="10">
        <v>43282</v>
      </c>
      <c r="J1244">
        <v>0.62333327531814597</v>
      </c>
      <c r="K1244">
        <v>19.792259216308601</v>
      </c>
      <c r="L1244" s="11">
        <v>0.82986111111111116</v>
      </c>
      <c r="M1244" s="12">
        <f>MOD(Tableau1[[#This Row],[Temps]]-Tableau1[[#This Row],[Heure coucher]],1)</f>
        <v>0.29211805555555548</v>
      </c>
      <c r="N1244" s="11">
        <v>0.17500000000000002</v>
      </c>
      <c r="O1244" s="12">
        <f>1-Tableau1[[#This Row],[Temps]]+Tableau1[[#This Row],[Heure lever]]</f>
        <v>1.0530208333333333</v>
      </c>
      <c r="P124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0.34513888888888888</v>
      </c>
      <c r="Q1244" s="11" t="b">
        <f>IFERROR(Tableau1[[#This Row],[temps avant lever]]&gt;=Tableau1[[#This Row],[temps critère lever en fonction de l''heure de coucher]],0)</f>
        <v>1</v>
      </c>
    </row>
    <row r="1245" spans="1:17" x14ac:dyDescent="0.35">
      <c r="A1245">
        <v>2018</v>
      </c>
      <c r="B1245">
        <v>7</v>
      </c>
      <c r="C1245">
        <v>2</v>
      </c>
      <c r="D1245">
        <v>20</v>
      </c>
      <c r="E1245">
        <v>58</v>
      </c>
      <c r="F1245" s="16" t="s">
        <v>35</v>
      </c>
      <c r="G1245" s="10">
        <v>43283</v>
      </c>
      <c r="H1245" s="11">
        <v>0.87422453703703706</v>
      </c>
      <c r="I1245" s="10">
        <v>43283</v>
      </c>
      <c r="J1245">
        <v>3.4583330154418901</v>
      </c>
      <c r="K1245">
        <v>19.804569244384801</v>
      </c>
      <c r="L1245" s="11">
        <v>0.82986111111111116</v>
      </c>
      <c r="M1245" s="12">
        <f>MOD(Tableau1[[#This Row],[Temps]]-Tableau1[[#This Row],[Heure coucher]],1)</f>
        <v>4.4363425925925903E-2</v>
      </c>
      <c r="N1245" s="11">
        <v>0.17569444444444446</v>
      </c>
      <c r="O1245" s="12">
        <f>1-Tableau1[[#This Row],[Temps]]+Tableau1[[#This Row],[Heure lever]]</f>
        <v>0.30146990740740742</v>
      </c>
      <c r="P124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0.34583333333333333</v>
      </c>
      <c r="Q1245" s="11" t="b">
        <f>IFERROR(Tableau1[[#This Row],[temps avant lever]]&gt;=Tableau1[[#This Row],[temps critère lever en fonction de l''heure de coucher]],0)</f>
        <v>0</v>
      </c>
    </row>
    <row r="1246" spans="1:17" x14ac:dyDescent="0.35">
      <c r="A1246">
        <v>2018</v>
      </c>
      <c r="B1246">
        <v>7</v>
      </c>
      <c r="C1246">
        <v>2</v>
      </c>
      <c r="D1246">
        <v>21</v>
      </c>
      <c r="E1246">
        <v>18</v>
      </c>
      <c r="F1246" s="16" t="s">
        <v>41</v>
      </c>
      <c r="G1246" s="10">
        <v>43283</v>
      </c>
      <c r="H1246" s="11">
        <v>0.88777777777777767</v>
      </c>
      <c r="I1246" s="10">
        <v>43283</v>
      </c>
      <c r="J1246">
        <v>3.64833307266235</v>
      </c>
      <c r="K1246">
        <v>19.430299758911101</v>
      </c>
      <c r="L1246" s="11">
        <v>0.82986111111111116</v>
      </c>
      <c r="M1246" s="12">
        <f>MOD(Tableau1[[#This Row],[Temps]]-Tableau1[[#This Row],[Heure coucher]],1)</f>
        <v>5.7916666666666505E-2</v>
      </c>
      <c r="N1246" s="11">
        <v>0.17569444444444446</v>
      </c>
      <c r="O1246" s="12">
        <f>1-Tableau1[[#This Row],[Temps]]+Tableau1[[#This Row],[Heure lever]]</f>
        <v>0.28791666666666682</v>
      </c>
      <c r="P124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0.34583333333333333</v>
      </c>
      <c r="Q1246" s="11" t="b">
        <f>IFERROR(Tableau1[[#This Row],[temps avant lever]]&gt;=Tableau1[[#This Row],[temps critère lever en fonction de l''heure de coucher]],0)</f>
        <v>0</v>
      </c>
    </row>
    <row r="1247" spans="1:17" x14ac:dyDescent="0.35">
      <c r="A1247">
        <v>2018</v>
      </c>
      <c r="B1247">
        <v>7</v>
      </c>
      <c r="C1247">
        <v>2</v>
      </c>
      <c r="D1247">
        <v>21</v>
      </c>
      <c r="E1247">
        <v>18</v>
      </c>
      <c r="F1247" s="16" t="s">
        <v>73</v>
      </c>
      <c r="G1247" s="10">
        <v>43283</v>
      </c>
      <c r="H1247" s="11">
        <v>0.88787037037037031</v>
      </c>
      <c r="I1247" s="10">
        <v>43283</v>
      </c>
      <c r="J1247">
        <v>3.64833307266235</v>
      </c>
      <c r="K1247">
        <v>19.430299758911101</v>
      </c>
      <c r="L1247" s="11">
        <v>0.82986111111111116</v>
      </c>
      <c r="M1247" s="12">
        <f>MOD(Tableau1[[#This Row],[Temps]]-Tableau1[[#This Row],[Heure coucher]],1)</f>
        <v>5.8009259259259149E-2</v>
      </c>
      <c r="N1247" s="11">
        <v>0.17569444444444446</v>
      </c>
      <c r="O1247" s="12">
        <f>1-Tableau1[[#This Row],[Temps]]+Tableau1[[#This Row],[Heure lever]]</f>
        <v>0.28782407407407418</v>
      </c>
      <c r="P124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0.34583333333333333</v>
      </c>
      <c r="Q1247" s="11" t="b">
        <f>IFERROR(Tableau1[[#This Row],[temps avant lever]]&gt;=Tableau1[[#This Row],[temps critère lever en fonction de l''heure de coucher]],0)</f>
        <v>0</v>
      </c>
    </row>
    <row r="1248" spans="1:17" x14ac:dyDescent="0.35">
      <c r="A1248">
        <v>2018</v>
      </c>
      <c r="B1248">
        <v>7</v>
      </c>
      <c r="C1248">
        <v>3</v>
      </c>
      <c r="D1248">
        <v>0</v>
      </c>
      <c r="E1248">
        <v>40</v>
      </c>
      <c r="F1248" s="16" t="s">
        <v>73</v>
      </c>
      <c r="G1248" s="10">
        <v>43284</v>
      </c>
      <c r="H1248" s="11">
        <v>2.8148148148148148E-2</v>
      </c>
      <c r="I1248" s="10">
        <v>43283</v>
      </c>
      <c r="J1248">
        <v>4.9316668510437003</v>
      </c>
      <c r="K1248">
        <v>17.4251804351807</v>
      </c>
      <c r="L1248" s="11">
        <v>0.82986111111111116</v>
      </c>
      <c r="M1248" s="12">
        <f>MOD(Tableau1[[#This Row],[Temps]]-Tableau1[[#This Row],[Heure coucher]],1)</f>
        <v>0.19828703703703698</v>
      </c>
      <c r="N1248" s="11">
        <v>0.17569444444444446</v>
      </c>
      <c r="O1248" s="12">
        <f>1-Tableau1[[#This Row],[Temps]]+Tableau1[[#This Row],[Heure lever]]</f>
        <v>1.1475462962962963</v>
      </c>
      <c r="P124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0.34583333333333333</v>
      </c>
      <c r="Q1248" s="11" t="b">
        <f>IFERROR(Tableau1[[#This Row],[temps avant lever]]&gt;=Tableau1[[#This Row],[temps critère lever en fonction de l''heure de coucher]],0)</f>
        <v>1</v>
      </c>
    </row>
    <row r="1249" spans="1:17" x14ac:dyDescent="0.35">
      <c r="A1249">
        <v>2018</v>
      </c>
      <c r="B1249">
        <v>7</v>
      </c>
      <c r="C1249">
        <v>3</v>
      </c>
      <c r="D1249">
        <v>2</v>
      </c>
      <c r="E1249">
        <v>55</v>
      </c>
      <c r="F1249" s="16" t="s">
        <v>51</v>
      </c>
      <c r="G1249" s="10">
        <v>43284</v>
      </c>
      <c r="H1249" s="11">
        <v>0.12216435185185186</v>
      </c>
      <c r="I1249" s="10">
        <v>43283</v>
      </c>
      <c r="J1249">
        <v>1.2599999904632599</v>
      </c>
      <c r="K1249">
        <v>17.8684692382813</v>
      </c>
      <c r="L1249" s="11">
        <v>0.82986111111111116</v>
      </c>
      <c r="M1249" s="12">
        <f>MOD(Tableau1[[#This Row],[Temps]]-Tableau1[[#This Row],[Heure coucher]],1)</f>
        <v>0.29230324074074066</v>
      </c>
      <c r="N1249" s="11">
        <v>0.17569444444444446</v>
      </c>
      <c r="O1249" s="12">
        <f>1-Tableau1[[#This Row],[Temps]]+Tableau1[[#This Row],[Heure lever]]</f>
        <v>1.0535300925925926</v>
      </c>
      <c r="P124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0.34583333333333333</v>
      </c>
      <c r="Q1249" s="11" t="b">
        <f>IFERROR(Tableau1[[#This Row],[temps avant lever]]&gt;=Tableau1[[#This Row],[temps critère lever en fonction de l''heure de coucher]],0)</f>
        <v>1</v>
      </c>
    </row>
    <row r="1250" spans="1:17" x14ac:dyDescent="0.35">
      <c r="A1250">
        <v>2018</v>
      </c>
      <c r="B1250">
        <v>7</v>
      </c>
      <c r="C1250">
        <v>3</v>
      </c>
      <c r="D1250">
        <v>21</v>
      </c>
      <c r="E1250">
        <v>2</v>
      </c>
      <c r="F1250" s="16" t="s">
        <v>63</v>
      </c>
      <c r="G1250" s="10">
        <v>43284</v>
      </c>
      <c r="H1250" s="11">
        <v>0.87707175925925929</v>
      </c>
      <c r="I1250" s="10">
        <v>43284</v>
      </c>
      <c r="J1250">
        <v>7.0900001525878897</v>
      </c>
      <c r="K1250">
        <v>20.812900543212901</v>
      </c>
      <c r="L1250" s="11">
        <v>0.82986111111111116</v>
      </c>
      <c r="M1250" s="12">
        <f>MOD(Tableau1[[#This Row],[Temps]]-Tableau1[[#This Row],[Heure coucher]],1)</f>
        <v>4.7210648148148127E-2</v>
      </c>
      <c r="N1250" s="11">
        <v>0.17569444444444446</v>
      </c>
      <c r="O1250" s="12">
        <f>1-Tableau1[[#This Row],[Temps]]+Tableau1[[#This Row],[Heure lever]]</f>
        <v>0.2986226851851852</v>
      </c>
      <c r="P125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0.34583333333333333</v>
      </c>
      <c r="Q1250" s="11" t="b">
        <f>IFERROR(Tableau1[[#This Row],[temps avant lever]]&gt;=Tableau1[[#This Row],[temps critère lever en fonction de l''heure de coucher]],0)</f>
        <v>0</v>
      </c>
    </row>
    <row r="1251" spans="1:17" x14ac:dyDescent="0.35">
      <c r="A1251">
        <v>2018</v>
      </c>
      <c r="B1251">
        <v>7</v>
      </c>
      <c r="C1251">
        <v>3</v>
      </c>
      <c r="D1251">
        <v>21</v>
      </c>
      <c r="E1251">
        <v>3</v>
      </c>
      <c r="F1251" s="16" t="s">
        <v>47</v>
      </c>
      <c r="G1251" s="10">
        <v>43284</v>
      </c>
      <c r="H1251" s="11">
        <v>0.87734953703703711</v>
      </c>
      <c r="I1251" s="10">
        <v>43284</v>
      </c>
      <c r="J1251">
        <v>7.0900001525878897</v>
      </c>
      <c r="K1251">
        <v>20.812900543212901</v>
      </c>
      <c r="L1251" s="11">
        <v>0.82986111111111116</v>
      </c>
      <c r="M1251" s="12">
        <f>MOD(Tableau1[[#This Row],[Temps]]-Tableau1[[#This Row],[Heure coucher]],1)</f>
        <v>4.7488425925925948E-2</v>
      </c>
      <c r="N1251" s="11">
        <v>0.17569444444444446</v>
      </c>
      <c r="O1251" s="12">
        <f>1-Tableau1[[#This Row],[Temps]]+Tableau1[[#This Row],[Heure lever]]</f>
        <v>0.29834490740740738</v>
      </c>
      <c r="P125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0.34583333333333333</v>
      </c>
      <c r="Q1251" s="11" t="b">
        <f>IFERROR(Tableau1[[#This Row],[temps avant lever]]&gt;=Tableau1[[#This Row],[temps critère lever en fonction de l''heure de coucher]],0)</f>
        <v>0</v>
      </c>
    </row>
    <row r="1252" spans="1:17" x14ac:dyDescent="0.35">
      <c r="A1252">
        <v>2018</v>
      </c>
      <c r="B1252">
        <v>7</v>
      </c>
      <c r="C1252">
        <v>3</v>
      </c>
      <c r="D1252">
        <v>21</v>
      </c>
      <c r="E1252">
        <v>3</v>
      </c>
      <c r="F1252" s="16" t="s">
        <v>45</v>
      </c>
      <c r="G1252" s="10">
        <v>43284</v>
      </c>
      <c r="H1252" s="11">
        <v>0.87744212962962964</v>
      </c>
      <c r="I1252" s="10">
        <v>43284</v>
      </c>
      <c r="J1252">
        <v>7.0900001525878897</v>
      </c>
      <c r="K1252">
        <v>20.812900543212901</v>
      </c>
      <c r="L1252" s="11">
        <v>0.82986111111111116</v>
      </c>
      <c r="M1252" s="12">
        <f>MOD(Tableau1[[#This Row],[Temps]]-Tableau1[[#This Row],[Heure coucher]],1)</f>
        <v>4.7581018518518481E-2</v>
      </c>
      <c r="N1252" s="11">
        <v>0.17569444444444446</v>
      </c>
      <c r="O1252" s="12">
        <f>1-Tableau1[[#This Row],[Temps]]+Tableau1[[#This Row],[Heure lever]]</f>
        <v>0.29825231481481485</v>
      </c>
      <c r="P125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0.34583333333333333</v>
      </c>
      <c r="Q1252" s="11" t="b">
        <f>IFERROR(Tableau1[[#This Row],[temps avant lever]]&gt;=Tableau1[[#This Row],[temps critère lever en fonction de l''heure de coucher]],0)</f>
        <v>0</v>
      </c>
    </row>
    <row r="1253" spans="1:17" x14ac:dyDescent="0.35">
      <c r="A1253">
        <v>2018</v>
      </c>
      <c r="B1253">
        <v>7</v>
      </c>
      <c r="C1253">
        <v>3</v>
      </c>
      <c r="D1253">
        <v>21</v>
      </c>
      <c r="E1253">
        <v>3</v>
      </c>
      <c r="F1253" s="16" t="s">
        <v>72</v>
      </c>
      <c r="G1253" s="10">
        <v>43284</v>
      </c>
      <c r="H1253" s="11">
        <v>0.87752314814814814</v>
      </c>
      <c r="I1253" s="10">
        <v>43284</v>
      </c>
      <c r="J1253">
        <v>7.0900001525878897</v>
      </c>
      <c r="K1253">
        <v>20.812900543212901</v>
      </c>
      <c r="L1253" s="11">
        <v>0.82986111111111116</v>
      </c>
      <c r="M1253" s="12">
        <f>MOD(Tableau1[[#This Row],[Temps]]-Tableau1[[#This Row],[Heure coucher]],1)</f>
        <v>4.7662037037036975E-2</v>
      </c>
      <c r="N1253" s="11">
        <v>0.17569444444444446</v>
      </c>
      <c r="O1253" s="12">
        <f>1-Tableau1[[#This Row],[Temps]]+Tableau1[[#This Row],[Heure lever]]</f>
        <v>0.29817129629629635</v>
      </c>
      <c r="P125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0.34583333333333333</v>
      </c>
      <c r="Q1253" s="11" t="b">
        <f>IFERROR(Tableau1[[#This Row],[temps avant lever]]&gt;=Tableau1[[#This Row],[temps critère lever en fonction de l''heure de coucher]],0)</f>
        <v>0</v>
      </c>
    </row>
    <row r="1254" spans="1:17" x14ac:dyDescent="0.35">
      <c r="A1254">
        <v>2018</v>
      </c>
      <c r="B1254">
        <v>7</v>
      </c>
      <c r="C1254">
        <v>3</v>
      </c>
      <c r="D1254">
        <v>21</v>
      </c>
      <c r="E1254">
        <v>3</v>
      </c>
      <c r="F1254" s="16" t="s">
        <v>44</v>
      </c>
      <c r="G1254" s="10">
        <v>43284</v>
      </c>
      <c r="H1254" s="11">
        <v>0.87760416666666663</v>
      </c>
      <c r="I1254" s="10">
        <v>43284</v>
      </c>
      <c r="J1254">
        <v>7.0900001525878897</v>
      </c>
      <c r="K1254">
        <v>20.812900543212901</v>
      </c>
      <c r="L1254" s="11">
        <v>0.82986111111111116</v>
      </c>
      <c r="M1254" s="12">
        <f>MOD(Tableau1[[#This Row],[Temps]]-Tableau1[[#This Row],[Heure coucher]],1)</f>
        <v>4.7743055555555469E-2</v>
      </c>
      <c r="N1254" s="11">
        <v>0.17569444444444446</v>
      </c>
      <c r="O1254" s="12">
        <f>1-Tableau1[[#This Row],[Temps]]+Tableau1[[#This Row],[Heure lever]]</f>
        <v>0.29809027777777786</v>
      </c>
      <c r="P125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0.34583333333333333</v>
      </c>
      <c r="Q1254" s="11" t="b">
        <f>IFERROR(Tableau1[[#This Row],[temps avant lever]]&gt;=Tableau1[[#This Row],[temps critère lever en fonction de l''heure de coucher]],0)</f>
        <v>0</v>
      </c>
    </row>
    <row r="1255" spans="1:17" x14ac:dyDescent="0.35">
      <c r="A1255">
        <v>2018</v>
      </c>
      <c r="B1255">
        <v>7</v>
      </c>
      <c r="C1255">
        <v>3</v>
      </c>
      <c r="D1255">
        <v>21</v>
      </c>
      <c r="E1255">
        <v>3</v>
      </c>
      <c r="F1255" s="16" t="s">
        <v>23</v>
      </c>
      <c r="G1255" s="10">
        <v>43284</v>
      </c>
      <c r="H1255" s="11">
        <v>0.87768518518518512</v>
      </c>
      <c r="I1255" s="10">
        <v>43284</v>
      </c>
      <c r="J1255">
        <v>7.0900001525878897</v>
      </c>
      <c r="K1255">
        <v>20.812900543212901</v>
      </c>
      <c r="L1255" s="11">
        <v>0.82986111111111116</v>
      </c>
      <c r="M1255" s="12">
        <f>MOD(Tableau1[[#This Row],[Temps]]-Tableau1[[#This Row],[Heure coucher]],1)</f>
        <v>4.7824074074073963E-2</v>
      </c>
      <c r="N1255" s="11">
        <v>0.17569444444444446</v>
      </c>
      <c r="O1255" s="12">
        <f>1-Tableau1[[#This Row],[Temps]]+Tableau1[[#This Row],[Heure lever]]</f>
        <v>0.29800925925925936</v>
      </c>
      <c r="P125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0.34583333333333333</v>
      </c>
      <c r="Q1255" s="11" t="b">
        <f>IFERROR(Tableau1[[#This Row],[temps avant lever]]&gt;=Tableau1[[#This Row],[temps critère lever en fonction de l''heure de coucher]],0)</f>
        <v>0</v>
      </c>
    </row>
    <row r="1256" spans="1:17" x14ac:dyDescent="0.35">
      <c r="A1256">
        <v>2018</v>
      </c>
      <c r="B1256">
        <v>7</v>
      </c>
      <c r="C1256">
        <v>3</v>
      </c>
      <c r="D1256">
        <v>21</v>
      </c>
      <c r="E1256">
        <v>7</v>
      </c>
      <c r="F1256" s="16" t="s">
        <v>46</v>
      </c>
      <c r="G1256" s="10">
        <v>43284</v>
      </c>
      <c r="H1256" s="11">
        <v>0.88025462962962964</v>
      </c>
      <c r="I1256" s="10">
        <v>43284</v>
      </c>
      <c r="J1256">
        <v>6.8850002288818404</v>
      </c>
      <c r="K1256">
        <v>20.8590602874756</v>
      </c>
      <c r="L1256" s="11">
        <v>0.82986111111111116</v>
      </c>
      <c r="M1256" s="12">
        <f>MOD(Tableau1[[#This Row],[Temps]]-Tableau1[[#This Row],[Heure coucher]],1)</f>
        <v>5.0393518518518476E-2</v>
      </c>
      <c r="N1256" s="11">
        <v>0.17569444444444446</v>
      </c>
      <c r="O1256" s="12">
        <f>1-Tableau1[[#This Row],[Temps]]+Tableau1[[#This Row],[Heure lever]]</f>
        <v>0.29543981481481485</v>
      </c>
      <c r="P125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0.34583333333333333</v>
      </c>
      <c r="Q1256" s="11" t="b">
        <f>IFERROR(Tableau1[[#This Row],[temps avant lever]]&gt;=Tableau1[[#This Row],[temps critère lever en fonction de l''heure de coucher]],0)</f>
        <v>0</v>
      </c>
    </row>
    <row r="1257" spans="1:17" x14ac:dyDescent="0.35">
      <c r="A1257">
        <v>2018</v>
      </c>
      <c r="B1257">
        <v>7</v>
      </c>
      <c r="C1257">
        <v>3</v>
      </c>
      <c r="D1257">
        <v>23</v>
      </c>
      <c r="E1257">
        <v>52</v>
      </c>
      <c r="F1257" s="16" t="s">
        <v>24</v>
      </c>
      <c r="G1257" s="10">
        <v>43284</v>
      </c>
      <c r="H1257" s="11">
        <v>0.99497685185185192</v>
      </c>
      <c r="I1257" s="10">
        <v>43284</v>
      </c>
      <c r="J1257">
        <v>3.0166668891906698</v>
      </c>
      <c r="K1257">
        <v>17.972099304199201</v>
      </c>
      <c r="L1257" s="11">
        <v>0.82986111111111116</v>
      </c>
      <c r="M1257" s="12">
        <f>MOD(Tableau1[[#This Row],[Temps]]-Tableau1[[#This Row],[Heure coucher]],1)</f>
        <v>0.16511574074074076</v>
      </c>
      <c r="N1257" s="11">
        <v>0.17569444444444446</v>
      </c>
      <c r="O1257" s="12">
        <f>1-Tableau1[[#This Row],[Temps]]+Tableau1[[#This Row],[Heure lever]]</f>
        <v>0.18071759259259254</v>
      </c>
      <c r="P125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0.34583333333333333</v>
      </c>
      <c r="Q1257" s="11" t="b">
        <f>IFERROR(Tableau1[[#This Row],[temps avant lever]]&gt;=Tableau1[[#This Row],[temps critère lever en fonction de l''heure de coucher]],0)</f>
        <v>0</v>
      </c>
    </row>
    <row r="1258" spans="1:17" x14ac:dyDescent="0.35">
      <c r="A1258">
        <v>2018</v>
      </c>
      <c r="B1258">
        <v>7</v>
      </c>
      <c r="C1258">
        <v>4</v>
      </c>
      <c r="D1258">
        <v>0</v>
      </c>
      <c r="E1258">
        <v>53</v>
      </c>
      <c r="F1258" s="16" t="s">
        <v>64</v>
      </c>
      <c r="G1258" s="10">
        <v>43285</v>
      </c>
      <c r="H1258" s="11">
        <v>3.7094907407407403E-2</v>
      </c>
      <c r="I1258" s="10">
        <v>43284</v>
      </c>
      <c r="J1258">
        <v>5.1849999427795401</v>
      </c>
      <c r="K1258">
        <v>18.047000885009801</v>
      </c>
      <c r="L1258" s="11">
        <v>0.82986111111111116</v>
      </c>
      <c r="M1258" s="12">
        <f>MOD(Tableau1[[#This Row],[Temps]]-Tableau1[[#This Row],[Heure coucher]],1)</f>
        <v>0.20723379629629624</v>
      </c>
      <c r="N1258" s="11">
        <v>0.17569444444444446</v>
      </c>
      <c r="O1258" s="12">
        <f>1-Tableau1[[#This Row],[Temps]]+Tableau1[[#This Row],[Heure lever]]</f>
        <v>1.138599537037037</v>
      </c>
      <c r="P125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0.34583333333333333</v>
      </c>
      <c r="Q1258" s="11" t="b">
        <f>IFERROR(Tableau1[[#This Row],[temps avant lever]]&gt;=Tableau1[[#This Row],[temps critère lever en fonction de l''heure de coucher]],0)</f>
        <v>1</v>
      </c>
    </row>
    <row r="1259" spans="1:17" x14ac:dyDescent="0.35">
      <c r="A1259">
        <v>2018</v>
      </c>
      <c r="B1259">
        <v>7</v>
      </c>
      <c r="C1259">
        <v>4</v>
      </c>
      <c r="D1259">
        <v>1</v>
      </c>
      <c r="E1259">
        <v>17</v>
      </c>
      <c r="F1259" s="16" t="s">
        <v>70</v>
      </c>
      <c r="G1259" s="10">
        <v>43285</v>
      </c>
      <c r="H1259" s="11">
        <v>5.392361111111111E-2</v>
      </c>
      <c r="I1259" s="10">
        <v>43284</v>
      </c>
      <c r="J1259">
        <v>4.1266670227050799</v>
      </c>
      <c r="K1259">
        <v>17.716880798339801</v>
      </c>
      <c r="L1259" s="11">
        <v>0.82986111111111116</v>
      </c>
      <c r="M1259" s="12">
        <f>MOD(Tableau1[[#This Row],[Temps]]-Tableau1[[#This Row],[Heure coucher]],1)</f>
        <v>0.22406249999999994</v>
      </c>
      <c r="N1259" s="11">
        <v>0.17569444444444446</v>
      </c>
      <c r="O1259" s="12">
        <f>1-Tableau1[[#This Row],[Temps]]+Tableau1[[#This Row],[Heure lever]]</f>
        <v>1.1217708333333334</v>
      </c>
      <c r="P125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0.34583333333333333</v>
      </c>
      <c r="Q1259" s="11" t="b">
        <f>IFERROR(Tableau1[[#This Row],[temps avant lever]]&gt;=Tableau1[[#This Row],[temps critère lever en fonction de l''heure de coucher]],0)</f>
        <v>1</v>
      </c>
    </row>
    <row r="1260" spans="1:17" x14ac:dyDescent="0.35">
      <c r="A1260">
        <v>2018</v>
      </c>
      <c r="B1260">
        <v>7</v>
      </c>
      <c r="C1260">
        <v>4</v>
      </c>
      <c r="D1260">
        <v>20</v>
      </c>
      <c r="E1260">
        <v>35</v>
      </c>
      <c r="F1260" s="16" t="s">
        <v>69</v>
      </c>
      <c r="G1260" s="10">
        <v>43285</v>
      </c>
      <c r="H1260" s="11">
        <v>0.85826388888888883</v>
      </c>
      <c r="I1260" s="10">
        <v>43285</v>
      </c>
      <c r="J1260">
        <v>4.6849999427795401</v>
      </c>
      <c r="K1260">
        <v>17.968040466308601</v>
      </c>
      <c r="L1260" s="11">
        <v>0.82986111111111116</v>
      </c>
      <c r="M1260" s="12">
        <f>MOD(Tableau1[[#This Row],[Temps]]-Tableau1[[#This Row],[Heure coucher]],1)</f>
        <v>2.8402777777777666E-2</v>
      </c>
      <c r="N1260" s="11">
        <v>0.1763888888888889</v>
      </c>
      <c r="O1260" s="12">
        <f>1-Tableau1[[#This Row],[Temps]]+Tableau1[[#This Row],[Heure lever]]</f>
        <v>0.3181250000000001</v>
      </c>
      <c r="P126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0.34652777777777777</v>
      </c>
      <c r="Q1260" s="11" t="b">
        <f>IFERROR(Tableau1[[#This Row],[temps avant lever]]&gt;=Tableau1[[#This Row],[temps critère lever en fonction de l''heure de coucher]],0)</f>
        <v>0</v>
      </c>
    </row>
    <row r="1261" spans="1:17" x14ac:dyDescent="0.35">
      <c r="A1261">
        <v>2018</v>
      </c>
      <c r="B1261">
        <v>7</v>
      </c>
      <c r="C1261">
        <v>4</v>
      </c>
      <c r="D1261">
        <v>20</v>
      </c>
      <c r="E1261">
        <v>49</v>
      </c>
      <c r="F1261" s="16" t="s">
        <v>53</v>
      </c>
      <c r="G1261" s="10">
        <v>43285</v>
      </c>
      <c r="H1261" s="11">
        <v>0.8674074074074074</v>
      </c>
      <c r="I1261" s="10">
        <v>43285</v>
      </c>
      <c r="J1261">
        <v>3.9166669845581099</v>
      </c>
      <c r="K1261">
        <v>17.987169265747099</v>
      </c>
      <c r="L1261" s="11">
        <v>0.82986111111111116</v>
      </c>
      <c r="M1261" s="12">
        <f>MOD(Tableau1[[#This Row],[Temps]]-Tableau1[[#This Row],[Heure coucher]],1)</f>
        <v>3.7546296296296244E-2</v>
      </c>
      <c r="N1261" s="11">
        <v>0.1763888888888889</v>
      </c>
      <c r="O1261" s="12">
        <f>1-Tableau1[[#This Row],[Temps]]+Tableau1[[#This Row],[Heure lever]]</f>
        <v>0.30898148148148152</v>
      </c>
      <c r="P126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0.34652777777777777</v>
      </c>
      <c r="Q1261" s="11" t="b">
        <f>IFERROR(Tableau1[[#This Row],[temps avant lever]]&gt;=Tableau1[[#This Row],[temps critère lever en fonction de l''heure de coucher]],0)</f>
        <v>0</v>
      </c>
    </row>
    <row r="1262" spans="1:17" x14ac:dyDescent="0.35">
      <c r="A1262">
        <v>2018</v>
      </c>
      <c r="B1262">
        <v>7</v>
      </c>
      <c r="C1262">
        <v>5</v>
      </c>
      <c r="D1262">
        <v>2</v>
      </c>
      <c r="E1262">
        <v>27</v>
      </c>
      <c r="F1262" s="16" t="s">
        <v>49</v>
      </c>
      <c r="G1262" s="10">
        <v>43286</v>
      </c>
      <c r="H1262" s="11">
        <v>0.10226851851851852</v>
      </c>
      <c r="I1262" s="10">
        <v>43285</v>
      </c>
      <c r="J1262">
        <v>6.0316672325134304</v>
      </c>
      <c r="K1262">
        <v>16.8066596984863</v>
      </c>
      <c r="L1262" s="11">
        <v>0.82986111111111116</v>
      </c>
      <c r="M1262" s="12">
        <f>MOD(Tableau1[[#This Row],[Temps]]-Tableau1[[#This Row],[Heure coucher]],1)</f>
        <v>0.27240740740740732</v>
      </c>
      <c r="N1262" s="11">
        <v>0.1763888888888889</v>
      </c>
      <c r="O1262" s="12">
        <f>1-Tableau1[[#This Row],[Temps]]+Tableau1[[#This Row],[Heure lever]]</f>
        <v>1.0741203703703703</v>
      </c>
      <c r="P126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0.34652777777777777</v>
      </c>
      <c r="Q1262" s="11" t="b">
        <f>IFERROR(Tableau1[[#This Row],[temps avant lever]]&gt;=Tableau1[[#This Row],[temps critère lever en fonction de l''heure de coucher]],0)</f>
        <v>1</v>
      </c>
    </row>
    <row r="1263" spans="1:17" x14ac:dyDescent="0.35">
      <c r="A1263">
        <v>2018</v>
      </c>
      <c r="B1263">
        <v>7</v>
      </c>
      <c r="C1263">
        <v>5</v>
      </c>
      <c r="D1263">
        <v>2</v>
      </c>
      <c r="E1263">
        <v>42</v>
      </c>
      <c r="F1263" s="16" t="s">
        <v>40</v>
      </c>
      <c r="G1263" s="10">
        <v>43286</v>
      </c>
      <c r="H1263" s="11">
        <v>0.11315972222222222</v>
      </c>
      <c r="I1263" s="10">
        <v>43285</v>
      </c>
      <c r="J1263">
        <v>6.3033328056335396</v>
      </c>
      <c r="K1263">
        <v>16.764429092407202</v>
      </c>
      <c r="L1263" s="11">
        <v>0.82986111111111116</v>
      </c>
      <c r="M1263" s="12">
        <f>MOD(Tableau1[[#This Row],[Temps]]-Tableau1[[#This Row],[Heure coucher]],1)</f>
        <v>0.2832986111111111</v>
      </c>
      <c r="N1263" s="11">
        <v>0.1763888888888889</v>
      </c>
      <c r="O1263" s="12">
        <f>1-Tableau1[[#This Row],[Temps]]+Tableau1[[#This Row],[Heure lever]]</f>
        <v>1.0632291666666667</v>
      </c>
      <c r="P126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0.34652777777777777</v>
      </c>
      <c r="Q1263" s="11" t="b">
        <f>IFERROR(Tableau1[[#This Row],[temps avant lever]]&gt;=Tableau1[[#This Row],[temps critère lever en fonction de l''heure de coucher]],0)</f>
        <v>1</v>
      </c>
    </row>
    <row r="1264" spans="1:17" x14ac:dyDescent="0.35">
      <c r="A1264">
        <v>2018</v>
      </c>
      <c r="B1264">
        <v>7</v>
      </c>
      <c r="C1264">
        <v>5</v>
      </c>
      <c r="D1264">
        <v>3</v>
      </c>
      <c r="E1264">
        <v>8</v>
      </c>
      <c r="F1264" s="16" t="s">
        <v>36</v>
      </c>
      <c r="G1264" s="10">
        <v>43286</v>
      </c>
      <c r="H1264" s="11">
        <v>0.13064814814814815</v>
      </c>
      <c r="I1264" s="10">
        <v>43285</v>
      </c>
      <c r="J1264">
        <v>4.4200000762939498</v>
      </c>
      <c r="K1264">
        <v>16.682939529418899</v>
      </c>
      <c r="L1264" s="11">
        <v>0.82986111111111116</v>
      </c>
      <c r="M1264" s="12">
        <f>MOD(Tableau1[[#This Row],[Temps]]-Tableau1[[#This Row],[Heure coucher]],1)</f>
        <v>0.30078703703703702</v>
      </c>
      <c r="N1264" s="11">
        <v>0.1763888888888889</v>
      </c>
      <c r="O1264" s="12">
        <f>1-Tableau1[[#This Row],[Temps]]+Tableau1[[#This Row],[Heure lever]]</f>
        <v>1.0457407407407406</v>
      </c>
      <c r="P126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0.34652777777777777</v>
      </c>
      <c r="Q1264" s="11" t="b">
        <f>IFERROR(Tableau1[[#This Row],[temps avant lever]]&gt;=Tableau1[[#This Row],[temps critère lever en fonction de l''heure de coucher]],0)</f>
        <v>1</v>
      </c>
    </row>
    <row r="1265" spans="1:17" x14ac:dyDescent="0.35">
      <c r="A1265">
        <v>2018</v>
      </c>
      <c r="B1265">
        <v>7</v>
      </c>
      <c r="C1265">
        <v>5</v>
      </c>
      <c r="D1265">
        <v>3</v>
      </c>
      <c r="E1265">
        <v>22</v>
      </c>
      <c r="F1265" s="16" t="s">
        <v>60</v>
      </c>
      <c r="G1265" s="10">
        <v>43286</v>
      </c>
      <c r="H1265" s="11">
        <v>0.14031250000000001</v>
      </c>
      <c r="I1265" s="10">
        <v>43285</v>
      </c>
      <c r="J1265">
        <v>4.0033340454101598</v>
      </c>
      <c r="K1265">
        <v>16.618139266967798</v>
      </c>
      <c r="L1265" s="11">
        <v>0.82986111111111116</v>
      </c>
      <c r="M1265" s="12">
        <f>MOD(Tableau1[[#This Row],[Temps]]-Tableau1[[#This Row],[Heure coucher]],1)</f>
        <v>0.3104513888888889</v>
      </c>
      <c r="N1265" s="11">
        <v>0.1763888888888889</v>
      </c>
      <c r="O1265" s="12">
        <f>1-Tableau1[[#This Row],[Temps]]+Tableau1[[#This Row],[Heure lever]]</f>
        <v>1.0360763888888889</v>
      </c>
      <c r="P126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0.34652777777777777</v>
      </c>
      <c r="Q1265" s="11" t="b">
        <f>IFERROR(Tableau1[[#This Row],[temps avant lever]]&gt;=Tableau1[[#This Row],[temps critère lever en fonction de l''heure de coucher]],0)</f>
        <v>1</v>
      </c>
    </row>
    <row r="1266" spans="1:17" x14ac:dyDescent="0.35">
      <c r="A1266">
        <v>2018</v>
      </c>
      <c r="B1266">
        <v>7</v>
      </c>
      <c r="C1266">
        <v>6</v>
      </c>
      <c r="D1266">
        <v>3</v>
      </c>
      <c r="E1266">
        <v>9</v>
      </c>
      <c r="F1266" s="16" t="s">
        <v>42</v>
      </c>
      <c r="G1266" s="10">
        <v>43287</v>
      </c>
      <c r="H1266" s="11">
        <v>0.13158564814814813</v>
      </c>
      <c r="I1266" s="10">
        <v>43286</v>
      </c>
      <c r="J1266">
        <v>5.60333299636841</v>
      </c>
      <c r="K1266">
        <v>16.214550018310501</v>
      </c>
      <c r="L1266" s="11">
        <v>0.82916666666666661</v>
      </c>
      <c r="M1266" s="12">
        <f>MOD(Tableau1[[#This Row],[Temps]]-Tableau1[[#This Row],[Heure coucher]],1)</f>
        <v>0.3024189814814815</v>
      </c>
      <c r="N1266" s="11">
        <v>0.17708333333333334</v>
      </c>
      <c r="O1266" s="12">
        <f>1-Tableau1[[#This Row],[Temps]]+Tableau1[[#This Row],[Heure lever]]</f>
        <v>1.0454976851851852</v>
      </c>
      <c r="P126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0.34791666666666676</v>
      </c>
      <c r="Q1266" s="11" t="b">
        <f>IFERROR(Tableau1[[#This Row],[temps avant lever]]&gt;=Tableau1[[#This Row],[temps critère lever en fonction de l''heure de coucher]],0)</f>
        <v>1</v>
      </c>
    </row>
    <row r="1267" spans="1:17" x14ac:dyDescent="0.35">
      <c r="A1267">
        <v>2018</v>
      </c>
      <c r="B1267">
        <v>7</v>
      </c>
      <c r="C1267">
        <v>6</v>
      </c>
      <c r="D1267">
        <v>3</v>
      </c>
      <c r="E1267">
        <v>32</v>
      </c>
      <c r="F1267" s="16" t="s">
        <v>30</v>
      </c>
      <c r="G1267" s="10">
        <v>43287</v>
      </c>
      <c r="H1267" s="11">
        <v>0.14768518518518517</v>
      </c>
      <c r="I1267" s="10">
        <v>43286</v>
      </c>
      <c r="J1267">
        <v>3.4116671085357702</v>
      </c>
      <c r="K1267">
        <v>16.3478698730469</v>
      </c>
      <c r="L1267" s="11">
        <v>0.82916666666666661</v>
      </c>
      <c r="M1267" s="12">
        <f>MOD(Tableau1[[#This Row],[Temps]]-Tableau1[[#This Row],[Heure coucher]],1)</f>
        <v>0.31851851851851853</v>
      </c>
      <c r="N1267" s="11">
        <v>0.17708333333333334</v>
      </c>
      <c r="O1267" s="12">
        <f>1-Tableau1[[#This Row],[Temps]]+Tableau1[[#This Row],[Heure lever]]</f>
        <v>1.0293981481481482</v>
      </c>
      <c r="P126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0.34791666666666676</v>
      </c>
      <c r="Q1267" s="11" t="b">
        <f>IFERROR(Tableau1[[#This Row],[temps avant lever]]&gt;=Tableau1[[#This Row],[temps critère lever en fonction de l''heure de coucher]],0)</f>
        <v>1</v>
      </c>
    </row>
    <row r="1268" spans="1:17" x14ac:dyDescent="0.35">
      <c r="A1268">
        <v>2018</v>
      </c>
      <c r="B1268">
        <v>7</v>
      </c>
      <c r="C1268">
        <v>6</v>
      </c>
      <c r="D1268">
        <v>20</v>
      </c>
      <c r="E1268">
        <v>35</v>
      </c>
      <c r="F1268" s="16" t="s">
        <v>60</v>
      </c>
      <c r="G1268" s="10">
        <v>43287</v>
      </c>
      <c r="H1268" s="11">
        <v>0.85767361111111118</v>
      </c>
      <c r="I1268" s="10">
        <v>43287</v>
      </c>
      <c r="J1268">
        <v>4.6583328247070304</v>
      </c>
      <c r="K1268">
        <v>19.870500564575199</v>
      </c>
      <c r="L1268" s="11">
        <v>0.82916666666666661</v>
      </c>
      <c r="M1268" s="12">
        <f>MOD(Tableau1[[#This Row],[Temps]]-Tableau1[[#This Row],[Heure coucher]],1)</f>
        <v>2.8506944444444571E-2</v>
      </c>
      <c r="N1268" s="11">
        <v>0.17708333333333334</v>
      </c>
      <c r="O1268" s="12">
        <f>1-Tableau1[[#This Row],[Temps]]+Tableau1[[#This Row],[Heure lever]]</f>
        <v>0.31940972222222219</v>
      </c>
      <c r="P126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0.34791666666666676</v>
      </c>
      <c r="Q1268" s="11" t="b">
        <f>IFERROR(Tableau1[[#This Row],[temps avant lever]]&gt;=Tableau1[[#This Row],[temps critère lever en fonction de l''heure de coucher]],0)</f>
        <v>0</v>
      </c>
    </row>
    <row r="1269" spans="1:17" x14ac:dyDescent="0.35">
      <c r="A1269">
        <v>2018</v>
      </c>
      <c r="B1269">
        <v>7</v>
      </c>
      <c r="C1269">
        <v>6</v>
      </c>
      <c r="D1269">
        <v>20</v>
      </c>
      <c r="E1269">
        <v>53</v>
      </c>
      <c r="F1269" s="16" t="s">
        <v>28</v>
      </c>
      <c r="G1269" s="10">
        <v>43287</v>
      </c>
      <c r="H1269" s="11">
        <v>0.87030092592592589</v>
      </c>
      <c r="I1269" s="10">
        <v>43287</v>
      </c>
      <c r="J1269">
        <v>4.8133339881896999</v>
      </c>
      <c r="K1269">
        <v>19.642860412597699</v>
      </c>
      <c r="L1269" s="11">
        <v>0.82916666666666661</v>
      </c>
      <c r="M1269" s="12">
        <f>MOD(Tableau1[[#This Row],[Temps]]-Tableau1[[#This Row],[Heure coucher]],1)</f>
        <v>4.1134259259259287E-2</v>
      </c>
      <c r="N1269" s="11">
        <v>0.17708333333333334</v>
      </c>
      <c r="O1269" s="12">
        <f>1-Tableau1[[#This Row],[Temps]]+Tableau1[[#This Row],[Heure lever]]</f>
        <v>0.30678240740740748</v>
      </c>
      <c r="P126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0.34791666666666676</v>
      </c>
      <c r="Q1269" s="11" t="b">
        <f>IFERROR(Tableau1[[#This Row],[temps avant lever]]&gt;=Tableau1[[#This Row],[temps critère lever en fonction de l''heure de coucher]],0)</f>
        <v>0</v>
      </c>
    </row>
    <row r="1270" spans="1:17" x14ac:dyDescent="0.35">
      <c r="A1270">
        <v>2018</v>
      </c>
      <c r="B1270">
        <v>7</v>
      </c>
      <c r="C1270">
        <v>6</v>
      </c>
      <c r="D1270">
        <v>20</v>
      </c>
      <c r="E1270">
        <v>56</v>
      </c>
      <c r="F1270" s="16" t="s">
        <v>43</v>
      </c>
      <c r="G1270" s="10">
        <v>43287</v>
      </c>
      <c r="H1270" s="11">
        <v>0.87254629629629632</v>
      </c>
      <c r="I1270" s="10">
        <v>43287</v>
      </c>
      <c r="J1270">
        <v>4.6333332061767596</v>
      </c>
      <c r="K1270">
        <v>19.524589538574201</v>
      </c>
      <c r="L1270" s="11">
        <v>0.82916666666666661</v>
      </c>
      <c r="M1270" s="12">
        <f>MOD(Tableau1[[#This Row],[Temps]]-Tableau1[[#This Row],[Heure coucher]],1)</f>
        <v>4.3379629629629712E-2</v>
      </c>
      <c r="N1270" s="11">
        <v>0.17708333333333334</v>
      </c>
      <c r="O1270" s="12">
        <f>1-Tableau1[[#This Row],[Temps]]+Tableau1[[#This Row],[Heure lever]]</f>
        <v>0.30453703703703705</v>
      </c>
      <c r="P127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0.34791666666666676</v>
      </c>
      <c r="Q1270" s="11" t="b">
        <f>IFERROR(Tableau1[[#This Row],[temps avant lever]]&gt;=Tableau1[[#This Row],[temps critère lever en fonction de l''heure de coucher]],0)</f>
        <v>0</v>
      </c>
    </row>
    <row r="1271" spans="1:17" x14ac:dyDescent="0.35">
      <c r="A1271">
        <v>2018</v>
      </c>
      <c r="B1271">
        <v>7</v>
      </c>
      <c r="C1271">
        <v>6</v>
      </c>
      <c r="D1271">
        <v>21</v>
      </c>
      <c r="E1271">
        <v>2</v>
      </c>
      <c r="F1271" s="16" t="s">
        <v>55</v>
      </c>
      <c r="G1271" s="10">
        <v>43287</v>
      </c>
      <c r="H1271" s="11">
        <v>0.87679398148148147</v>
      </c>
      <c r="I1271" s="10">
        <v>43287</v>
      </c>
      <c r="J1271">
        <v>4.6333332061767596</v>
      </c>
      <c r="K1271">
        <v>19.524589538574201</v>
      </c>
      <c r="L1271" s="11">
        <v>0.82916666666666661</v>
      </c>
      <c r="M1271" s="12">
        <f>MOD(Tableau1[[#This Row],[Temps]]-Tableau1[[#This Row],[Heure coucher]],1)</f>
        <v>4.7627314814814858E-2</v>
      </c>
      <c r="N1271" s="11">
        <v>0.17708333333333334</v>
      </c>
      <c r="O1271" s="12">
        <f>1-Tableau1[[#This Row],[Temps]]+Tableau1[[#This Row],[Heure lever]]</f>
        <v>0.3002893518518519</v>
      </c>
      <c r="P127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0.34791666666666676</v>
      </c>
      <c r="Q1271" s="11" t="b">
        <f>IFERROR(Tableau1[[#This Row],[temps avant lever]]&gt;=Tableau1[[#This Row],[temps critère lever en fonction de l''heure de coucher]],0)</f>
        <v>0</v>
      </c>
    </row>
    <row r="1272" spans="1:17" x14ac:dyDescent="0.35">
      <c r="A1272">
        <v>2018</v>
      </c>
      <c r="B1272">
        <v>7</v>
      </c>
      <c r="C1272">
        <v>7</v>
      </c>
      <c r="D1272">
        <v>2</v>
      </c>
      <c r="E1272">
        <v>33</v>
      </c>
      <c r="F1272" s="16" t="s">
        <v>71</v>
      </c>
      <c r="G1272" s="10">
        <v>43288</v>
      </c>
      <c r="H1272" s="11">
        <v>0.10625</v>
      </c>
      <c r="I1272" s="10">
        <v>43287</v>
      </c>
      <c r="J1272">
        <v>4.3166670799255398</v>
      </c>
      <c r="K1272">
        <v>16.6904392242432</v>
      </c>
      <c r="L1272" s="11">
        <v>0.82916666666666661</v>
      </c>
      <c r="M1272" s="12">
        <f>MOD(Tableau1[[#This Row],[Temps]]-Tableau1[[#This Row],[Heure coucher]],1)</f>
        <v>0.27708333333333335</v>
      </c>
      <c r="N1272" s="11">
        <v>0.17708333333333334</v>
      </c>
      <c r="O1272" s="12">
        <f>1-Tableau1[[#This Row],[Temps]]+Tableau1[[#This Row],[Heure lever]]</f>
        <v>1.0708333333333333</v>
      </c>
      <c r="P127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0.34791666666666676</v>
      </c>
      <c r="Q1272" s="11" t="b">
        <f>IFERROR(Tableau1[[#This Row],[temps avant lever]]&gt;=Tableau1[[#This Row],[temps critère lever en fonction de l''heure de coucher]],0)</f>
        <v>1</v>
      </c>
    </row>
    <row r="1273" spans="1:17" x14ac:dyDescent="0.35">
      <c r="A1273">
        <v>2018</v>
      </c>
      <c r="B1273">
        <v>7</v>
      </c>
      <c r="C1273">
        <v>7</v>
      </c>
      <c r="D1273">
        <v>3</v>
      </c>
      <c r="E1273">
        <v>2</v>
      </c>
      <c r="F1273" s="16" t="s">
        <v>69</v>
      </c>
      <c r="G1273" s="10">
        <v>43288</v>
      </c>
      <c r="H1273" s="11">
        <v>0.1270138888888889</v>
      </c>
      <c r="I1273" s="10">
        <v>43287</v>
      </c>
      <c r="J1273">
        <v>4.5566668510437003</v>
      </c>
      <c r="K1273">
        <v>16.8285102844238</v>
      </c>
      <c r="L1273" s="11">
        <v>0.82916666666666661</v>
      </c>
      <c r="M1273" s="12">
        <f>MOD(Tableau1[[#This Row],[Temps]]-Tableau1[[#This Row],[Heure coucher]],1)</f>
        <v>0.29784722222222226</v>
      </c>
      <c r="N1273" s="11">
        <v>0.17708333333333334</v>
      </c>
      <c r="O1273" s="12">
        <f>1-Tableau1[[#This Row],[Temps]]+Tableau1[[#This Row],[Heure lever]]</f>
        <v>1.0500694444444445</v>
      </c>
      <c r="P127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0.34791666666666676</v>
      </c>
      <c r="Q1273" s="11" t="b">
        <f>IFERROR(Tableau1[[#This Row],[temps avant lever]]&gt;=Tableau1[[#This Row],[temps critère lever en fonction de l''heure de coucher]],0)</f>
        <v>1</v>
      </c>
    </row>
    <row r="1274" spans="1:17" x14ac:dyDescent="0.35">
      <c r="A1274">
        <v>2018</v>
      </c>
      <c r="B1274">
        <v>7</v>
      </c>
      <c r="C1274">
        <v>7</v>
      </c>
      <c r="D1274">
        <v>3</v>
      </c>
      <c r="E1274">
        <v>9</v>
      </c>
      <c r="F1274" s="16" t="s">
        <v>25</v>
      </c>
      <c r="G1274" s="10">
        <v>43288</v>
      </c>
      <c r="H1274" s="11">
        <v>0.13159722222222223</v>
      </c>
      <c r="I1274" s="10">
        <v>43287</v>
      </c>
      <c r="J1274">
        <v>4.4583330154418901</v>
      </c>
      <c r="K1274">
        <v>16.768430709838899</v>
      </c>
      <c r="L1274" s="11">
        <v>0.82916666666666661</v>
      </c>
      <c r="M1274" s="12">
        <f>MOD(Tableau1[[#This Row],[Temps]]-Tableau1[[#This Row],[Heure coucher]],1)</f>
        <v>0.30243055555555565</v>
      </c>
      <c r="N1274" s="11">
        <v>0.17708333333333334</v>
      </c>
      <c r="O1274" s="12">
        <f>1-Tableau1[[#This Row],[Temps]]+Tableau1[[#This Row],[Heure lever]]</f>
        <v>1.0454861111111111</v>
      </c>
      <c r="P127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0.34791666666666676</v>
      </c>
      <c r="Q1274" s="11" t="b">
        <f>IFERROR(Tableau1[[#This Row],[temps avant lever]]&gt;=Tableau1[[#This Row],[temps critère lever en fonction de l''heure de coucher]],0)</f>
        <v>1</v>
      </c>
    </row>
    <row r="1275" spans="1:17" x14ac:dyDescent="0.35">
      <c r="A1275">
        <v>2018</v>
      </c>
      <c r="B1275">
        <v>7</v>
      </c>
      <c r="C1275">
        <v>7</v>
      </c>
      <c r="D1275">
        <v>3</v>
      </c>
      <c r="E1275">
        <v>13</v>
      </c>
      <c r="F1275" s="16" t="s">
        <v>30</v>
      </c>
      <c r="G1275" s="10">
        <v>43288</v>
      </c>
      <c r="H1275" s="11">
        <v>0.13449074074074074</v>
      </c>
      <c r="I1275" s="10">
        <v>43287</v>
      </c>
      <c r="J1275">
        <v>4.4583330154418901</v>
      </c>
      <c r="K1275">
        <v>16.768430709838899</v>
      </c>
      <c r="L1275" s="11">
        <v>0.82916666666666661</v>
      </c>
      <c r="M1275" s="12">
        <f>MOD(Tableau1[[#This Row],[Temps]]-Tableau1[[#This Row],[Heure coucher]],1)</f>
        <v>0.30532407407407414</v>
      </c>
      <c r="N1275" s="11">
        <v>0.17708333333333334</v>
      </c>
      <c r="O1275" s="12">
        <f>1-Tableau1[[#This Row],[Temps]]+Tableau1[[#This Row],[Heure lever]]</f>
        <v>1.0425925925925925</v>
      </c>
      <c r="P127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0.34791666666666676</v>
      </c>
      <c r="Q1275" s="11" t="b">
        <f>IFERROR(Tableau1[[#This Row],[temps avant lever]]&gt;=Tableau1[[#This Row],[temps critère lever en fonction de l''heure de coucher]],0)</f>
        <v>1</v>
      </c>
    </row>
    <row r="1276" spans="1:17" x14ac:dyDescent="0.35">
      <c r="A1276">
        <v>2018</v>
      </c>
      <c r="B1276">
        <v>7</v>
      </c>
      <c r="C1276">
        <v>7</v>
      </c>
      <c r="D1276">
        <v>20</v>
      </c>
      <c r="E1276">
        <v>40</v>
      </c>
      <c r="F1276" s="16" t="s">
        <v>35</v>
      </c>
      <c r="G1276" s="10">
        <v>43288</v>
      </c>
      <c r="H1276" s="11">
        <v>0.86172453703703711</v>
      </c>
      <c r="I1276" s="10">
        <v>43288</v>
      </c>
      <c r="J1276">
        <v>5.4733328819274902</v>
      </c>
      <c r="K1276">
        <v>24.162530899047901</v>
      </c>
      <c r="L1276" s="11">
        <v>0.82916666666666661</v>
      </c>
      <c r="M1276" s="12">
        <f>MOD(Tableau1[[#This Row],[Temps]]-Tableau1[[#This Row],[Heure coucher]],1)</f>
        <v>3.2557870370370501E-2</v>
      </c>
      <c r="N1276" s="11">
        <v>0.17777777777777778</v>
      </c>
      <c r="O1276" s="12">
        <f>1-Tableau1[[#This Row],[Temps]]+Tableau1[[#This Row],[Heure lever]]</f>
        <v>0.3160532407407407</v>
      </c>
      <c r="P127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0.3486111111111112</v>
      </c>
      <c r="Q1276" s="11" t="b">
        <f>IFERROR(Tableau1[[#This Row],[temps avant lever]]&gt;=Tableau1[[#This Row],[temps critère lever en fonction de l''heure de coucher]],0)</f>
        <v>0</v>
      </c>
    </row>
    <row r="1277" spans="1:17" x14ac:dyDescent="0.35">
      <c r="A1277">
        <v>2018</v>
      </c>
      <c r="B1277">
        <v>7</v>
      </c>
      <c r="C1277">
        <v>7</v>
      </c>
      <c r="D1277">
        <v>20</v>
      </c>
      <c r="E1277">
        <v>47</v>
      </c>
      <c r="F1277" s="16" t="s">
        <v>60</v>
      </c>
      <c r="G1277" s="10">
        <v>43288</v>
      </c>
      <c r="H1277" s="11">
        <v>0.86600694444444448</v>
      </c>
      <c r="I1277" s="10">
        <v>43288</v>
      </c>
      <c r="J1277">
        <v>5.2533340454101598</v>
      </c>
      <c r="K1277">
        <v>23.9339199066162</v>
      </c>
      <c r="L1277" s="11">
        <v>0.82916666666666661</v>
      </c>
      <c r="M1277" s="12">
        <f>MOD(Tableau1[[#This Row],[Temps]]-Tableau1[[#This Row],[Heure coucher]],1)</f>
        <v>3.6840277777777874E-2</v>
      </c>
      <c r="N1277" s="11">
        <v>0.17777777777777778</v>
      </c>
      <c r="O1277" s="12">
        <f>1-Tableau1[[#This Row],[Temps]]+Tableau1[[#This Row],[Heure lever]]</f>
        <v>0.31177083333333333</v>
      </c>
      <c r="P127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0.3486111111111112</v>
      </c>
      <c r="Q1277" s="11" t="b">
        <f>IFERROR(Tableau1[[#This Row],[temps avant lever]]&gt;=Tableau1[[#This Row],[temps critère lever en fonction de l''heure de coucher]],0)</f>
        <v>0</v>
      </c>
    </row>
    <row r="1278" spans="1:17" x14ac:dyDescent="0.35">
      <c r="A1278">
        <v>2018</v>
      </c>
      <c r="B1278">
        <v>7</v>
      </c>
      <c r="C1278">
        <v>8</v>
      </c>
      <c r="D1278">
        <v>2</v>
      </c>
      <c r="E1278">
        <v>24</v>
      </c>
      <c r="F1278" s="16" t="s">
        <v>34</v>
      </c>
      <c r="G1278" s="10">
        <v>43289</v>
      </c>
      <c r="H1278" s="11">
        <v>0.10064814814814815</v>
      </c>
      <c r="I1278" s="10">
        <v>43288</v>
      </c>
      <c r="J1278">
        <v>3.7366669178009002</v>
      </c>
      <c r="K1278">
        <v>18.994939804077099</v>
      </c>
      <c r="L1278" s="11">
        <v>0.82916666666666661</v>
      </c>
      <c r="M1278" s="12">
        <f>MOD(Tableau1[[#This Row],[Temps]]-Tableau1[[#This Row],[Heure coucher]],1)</f>
        <v>0.27148148148148155</v>
      </c>
      <c r="N1278" s="11">
        <v>0.17777777777777778</v>
      </c>
      <c r="O1278" s="12">
        <f>1-Tableau1[[#This Row],[Temps]]+Tableau1[[#This Row],[Heure lever]]</f>
        <v>1.0771296296296295</v>
      </c>
      <c r="P127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0.3486111111111112</v>
      </c>
      <c r="Q1278" s="11" t="b">
        <f>IFERROR(Tableau1[[#This Row],[temps avant lever]]&gt;=Tableau1[[#This Row],[temps critère lever en fonction de l''heure de coucher]],0)</f>
        <v>1</v>
      </c>
    </row>
    <row r="1279" spans="1:17" x14ac:dyDescent="0.35">
      <c r="A1279">
        <v>2018</v>
      </c>
      <c r="B1279">
        <v>7</v>
      </c>
      <c r="C1279">
        <v>8</v>
      </c>
      <c r="D1279">
        <v>20</v>
      </c>
      <c r="E1279">
        <v>27</v>
      </c>
      <c r="F1279" s="16" t="s">
        <v>69</v>
      </c>
      <c r="G1279" s="10">
        <v>43289</v>
      </c>
      <c r="H1279" s="11">
        <v>0.85270833333333329</v>
      </c>
      <c r="I1279" s="10">
        <v>43289</v>
      </c>
      <c r="J1279">
        <v>2.6150000095367401</v>
      </c>
      <c r="K1279">
        <v>24.847139358520501</v>
      </c>
      <c r="L1279" s="11">
        <v>0.82847222222222217</v>
      </c>
      <c r="M1279" s="12">
        <f>MOD(Tableau1[[#This Row],[Temps]]-Tableau1[[#This Row],[Heure coucher]],1)</f>
        <v>2.4236111111111125E-2</v>
      </c>
      <c r="N1279" s="11">
        <v>0.17847222222222223</v>
      </c>
      <c r="O1279" s="12">
        <f>1-Tableau1[[#This Row],[Temps]]+Tableau1[[#This Row],[Heure lever]]</f>
        <v>0.32576388888888896</v>
      </c>
      <c r="P127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0.35000000000000009</v>
      </c>
      <c r="Q1279" s="11" t="b">
        <f>IFERROR(Tableau1[[#This Row],[temps avant lever]]&gt;=Tableau1[[#This Row],[temps critère lever en fonction de l''heure de coucher]],0)</f>
        <v>0</v>
      </c>
    </row>
    <row r="1280" spans="1:17" x14ac:dyDescent="0.35">
      <c r="A1280">
        <v>2018</v>
      </c>
      <c r="B1280">
        <v>7</v>
      </c>
      <c r="C1280">
        <v>8</v>
      </c>
      <c r="D1280">
        <v>20</v>
      </c>
      <c r="E1280">
        <v>56</v>
      </c>
      <c r="F1280" s="16" t="s">
        <v>26</v>
      </c>
      <c r="G1280" s="10">
        <v>43289</v>
      </c>
      <c r="H1280" s="11">
        <v>0.87260416666666663</v>
      </c>
      <c r="I1280" s="10">
        <v>43289</v>
      </c>
      <c r="J1280">
        <v>3.3550000190734899</v>
      </c>
      <c r="K1280">
        <v>23.893119812011701</v>
      </c>
      <c r="L1280" s="11">
        <v>0.82847222222222217</v>
      </c>
      <c r="M1280" s="12">
        <f>MOD(Tableau1[[#This Row],[Temps]]-Tableau1[[#This Row],[Heure coucher]],1)</f>
        <v>4.413194444444446E-2</v>
      </c>
      <c r="N1280" s="11">
        <v>0.17847222222222223</v>
      </c>
      <c r="O1280" s="12">
        <f>1-Tableau1[[#This Row],[Temps]]+Tableau1[[#This Row],[Heure lever]]</f>
        <v>0.30586805555555563</v>
      </c>
      <c r="P128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0.35000000000000009</v>
      </c>
      <c r="Q1280" s="11" t="b">
        <f>IFERROR(Tableau1[[#This Row],[temps avant lever]]&gt;=Tableau1[[#This Row],[temps critère lever en fonction de l''heure de coucher]],0)</f>
        <v>0</v>
      </c>
    </row>
    <row r="1281" spans="1:17" x14ac:dyDescent="0.35">
      <c r="A1281">
        <v>2018</v>
      </c>
      <c r="B1281">
        <v>7</v>
      </c>
      <c r="C1281">
        <v>8</v>
      </c>
      <c r="D1281">
        <v>20</v>
      </c>
      <c r="E1281">
        <v>57</v>
      </c>
      <c r="F1281" s="16" t="s">
        <v>24</v>
      </c>
      <c r="G1281" s="10">
        <v>43289</v>
      </c>
      <c r="H1281" s="11">
        <v>0.87344907407407402</v>
      </c>
      <c r="I1281" s="10">
        <v>43289</v>
      </c>
      <c r="J1281">
        <v>3.3550000190734899</v>
      </c>
      <c r="K1281">
        <v>23.893119812011701</v>
      </c>
      <c r="L1281" s="11">
        <v>0.82847222222222217</v>
      </c>
      <c r="M1281" s="12">
        <f>MOD(Tableau1[[#This Row],[Temps]]-Tableau1[[#This Row],[Heure coucher]],1)</f>
        <v>4.4976851851851851E-2</v>
      </c>
      <c r="N1281" s="11">
        <v>0.17847222222222223</v>
      </c>
      <c r="O1281" s="12">
        <f>1-Tableau1[[#This Row],[Temps]]+Tableau1[[#This Row],[Heure lever]]</f>
        <v>0.30502314814814824</v>
      </c>
      <c r="P128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0.35000000000000009</v>
      </c>
      <c r="Q1281" s="11" t="b">
        <f>IFERROR(Tableau1[[#This Row],[temps avant lever]]&gt;=Tableau1[[#This Row],[temps critère lever en fonction de l''heure de coucher]],0)</f>
        <v>0</v>
      </c>
    </row>
    <row r="1282" spans="1:17" x14ac:dyDescent="0.35">
      <c r="A1282">
        <v>2018</v>
      </c>
      <c r="B1282">
        <v>7</v>
      </c>
      <c r="C1282">
        <v>8</v>
      </c>
      <c r="D1282">
        <v>21</v>
      </c>
      <c r="E1282">
        <v>27</v>
      </c>
      <c r="F1282" s="16" t="s">
        <v>67</v>
      </c>
      <c r="G1282" s="10">
        <v>43289</v>
      </c>
      <c r="H1282" s="11">
        <v>0.8943402777777778</v>
      </c>
      <c r="I1282" s="10">
        <v>43289</v>
      </c>
      <c r="J1282">
        <v>4.0933327674865696</v>
      </c>
      <c r="K1282">
        <v>23.773460388183601</v>
      </c>
      <c r="L1282" s="11">
        <v>0.82847222222222217</v>
      </c>
      <c r="M1282" s="12">
        <f>MOD(Tableau1[[#This Row],[Temps]]-Tableau1[[#This Row],[Heure coucher]],1)</f>
        <v>6.5868055555555638E-2</v>
      </c>
      <c r="N1282" s="11">
        <v>0.17847222222222223</v>
      </c>
      <c r="O1282" s="12">
        <f>1-Tableau1[[#This Row],[Temps]]+Tableau1[[#This Row],[Heure lever]]</f>
        <v>0.28413194444444445</v>
      </c>
      <c r="P128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0.35000000000000009</v>
      </c>
      <c r="Q1282" s="11" t="b">
        <f>IFERROR(Tableau1[[#This Row],[temps avant lever]]&gt;=Tableau1[[#This Row],[temps critère lever en fonction de l''heure de coucher]],0)</f>
        <v>0</v>
      </c>
    </row>
    <row r="1283" spans="1:17" x14ac:dyDescent="0.35">
      <c r="A1283">
        <v>2018</v>
      </c>
      <c r="B1283">
        <v>7</v>
      </c>
      <c r="C1283">
        <v>9</v>
      </c>
      <c r="D1283">
        <v>0</v>
      </c>
      <c r="E1283">
        <v>21</v>
      </c>
      <c r="F1283" s="16" t="s">
        <v>79</v>
      </c>
      <c r="G1283" s="10">
        <v>43290</v>
      </c>
      <c r="H1283" s="11">
        <v>1.4652777777777778E-2</v>
      </c>
      <c r="I1283" s="10">
        <v>43289</v>
      </c>
      <c r="J1283">
        <v>6.8150000572204599</v>
      </c>
      <c r="K1283">
        <v>20.648740768432599</v>
      </c>
      <c r="L1283" s="11">
        <v>0.82847222222222217</v>
      </c>
      <c r="M1283" s="12">
        <f>MOD(Tableau1[[#This Row],[Temps]]-Tableau1[[#This Row],[Heure coucher]],1)</f>
        <v>0.18618055555555557</v>
      </c>
      <c r="N1283" s="11">
        <v>0.17847222222222223</v>
      </c>
      <c r="O1283" s="12">
        <f>1-Tableau1[[#This Row],[Temps]]+Tableau1[[#This Row],[Heure lever]]</f>
        <v>1.1638194444444445</v>
      </c>
      <c r="P128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0.35000000000000009</v>
      </c>
      <c r="Q1283" s="11" t="b">
        <f>IFERROR(Tableau1[[#This Row],[temps avant lever]]&gt;=Tableau1[[#This Row],[temps critère lever en fonction de l''heure de coucher]],0)</f>
        <v>1</v>
      </c>
    </row>
    <row r="1284" spans="1:17" x14ac:dyDescent="0.35">
      <c r="A1284">
        <v>2018</v>
      </c>
      <c r="B1284">
        <v>7</v>
      </c>
      <c r="C1284">
        <v>9</v>
      </c>
      <c r="D1284">
        <v>1</v>
      </c>
      <c r="E1284">
        <v>14</v>
      </c>
      <c r="F1284" s="16" t="s">
        <v>51</v>
      </c>
      <c r="G1284" s="10">
        <v>43290</v>
      </c>
      <c r="H1284" s="11">
        <v>5.2025462962962961E-2</v>
      </c>
      <c r="I1284" s="10">
        <v>43289</v>
      </c>
      <c r="J1284">
        <v>6.2483329772949201</v>
      </c>
      <c r="K1284">
        <v>19.982650756835898</v>
      </c>
      <c r="L1284" s="11">
        <v>0.82847222222222217</v>
      </c>
      <c r="M1284" s="12">
        <f>MOD(Tableau1[[#This Row],[Temps]]-Tableau1[[#This Row],[Heure coucher]],1)</f>
        <v>0.22355324074074079</v>
      </c>
      <c r="N1284" s="11">
        <v>0.17847222222222223</v>
      </c>
      <c r="O1284" s="12">
        <f>1-Tableau1[[#This Row],[Temps]]+Tableau1[[#This Row],[Heure lever]]</f>
        <v>1.1264467592592593</v>
      </c>
      <c r="P128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0.35000000000000009</v>
      </c>
      <c r="Q1284" s="11" t="b">
        <f>IFERROR(Tableau1[[#This Row],[temps avant lever]]&gt;=Tableau1[[#This Row],[temps critère lever en fonction de l''heure de coucher]],0)</f>
        <v>1</v>
      </c>
    </row>
    <row r="1285" spans="1:17" x14ac:dyDescent="0.35">
      <c r="A1285">
        <v>2018</v>
      </c>
      <c r="B1285">
        <v>7</v>
      </c>
      <c r="C1285">
        <v>10</v>
      </c>
      <c r="D1285">
        <v>1</v>
      </c>
      <c r="E1285">
        <v>12</v>
      </c>
      <c r="F1285" s="16" t="s">
        <v>40</v>
      </c>
      <c r="G1285" s="10">
        <v>43291</v>
      </c>
      <c r="H1285" s="11">
        <v>5.0659722222222224E-2</v>
      </c>
      <c r="I1285" s="10">
        <v>43290</v>
      </c>
      <c r="J1285">
        <v>5.8499999046325701</v>
      </c>
      <c r="K1285">
        <v>17.687280654907202</v>
      </c>
      <c r="L1285" s="11">
        <v>0.82847222222222217</v>
      </c>
      <c r="M1285" s="12">
        <f>MOD(Tableau1[[#This Row],[Temps]]-Tableau1[[#This Row],[Heure coucher]],1)</f>
        <v>0.22218750000000009</v>
      </c>
      <c r="N1285" s="11">
        <v>0.17916666666666667</v>
      </c>
      <c r="O1285" s="12">
        <f>1-Tableau1[[#This Row],[Temps]]+Tableau1[[#This Row],[Heure lever]]</f>
        <v>1.1285069444444444</v>
      </c>
      <c r="P128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0.35069444444444453</v>
      </c>
      <c r="Q1285" s="11" t="b">
        <f>IFERROR(Tableau1[[#This Row],[temps avant lever]]&gt;=Tableau1[[#This Row],[temps critère lever en fonction de l''heure de coucher]],0)</f>
        <v>1</v>
      </c>
    </row>
    <row r="1286" spans="1:17" x14ac:dyDescent="0.35">
      <c r="A1286">
        <v>2018</v>
      </c>
      <c r="B1286">
        <v>7</v>
      </c>
      <c r="C1286">
        <v>10</v>
      </c>
      <c r="D1286">
        <v>2</v>
      </c>
      <c r="E1286">
        <v>37</v>
      </c>
      <c r="F1286" s="16" t="s">
        <v>30</v>
      </c>
      <c r="G1286" s="10">
        <v>43291</v>
      </c>
      <c r="H1286" s="11">
        <v>0.10949074074074074</v>
      </c>
      <c r="I1286" s="10">
        <v>43290</v>
      </c>
      <c r="J1286">
        <v>3.4183330535888699</v>
      </c>
      <c r="K1286">
        <v>16.998130798339801</v>
      </c>
      <c r="L1286" s="11">
        <v>0.82847222222222217</v>
      </c>
      <c r="M1286" s="12">
        <f>MOD(Tableau1[[#This Row],[Temps]]-Tableau1[[#This Row],[Heure coucher]],1)</f>
        <v>0.28101851851851856</v>
      </c>
      <c r="N1286" s="11">
        <v>0.17916666666666667</v>
      </c>
      <c r="O1286" s="12">
        <f>1-Tableau1[[#This Row],[Temps]]+Tableau1[[#This Row],[Heure lever]]</f>
        <v>1.0696759259259259</v>
      </c>
      <c r="P128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0.35069444444444453</v>
      </c>
      <c r="Q1286" s="11" t="b">
        <f>IFERROR(Tableau1[[#This Row],[temps avant lever]]&gt;=Tableau1[[#This Row],[temps critère lever en fonction de l''heure de coucher]],0)</f>
        <v>1</v>
      </c>
    </row>
    <row r="1287" spans="1:17" x14ac:dyDescent="0.35">
      <c r="A1287">
        <v>2018</v>
      </c>
      <c r="B1287">
        <v>7</v>
      </c>
      <c r="C1287">
        <v>10</v>
      </c>
      <c r="D1287">
        <v>21</v>
      </c>
      <c r="E1287">
        <v>11</v>
      </c>
      <c r="F1287" s="16" t="s">
        <v>21</v>
      </c>
      <c r="G1287" s="10">
        <v>43291</v>
      </c>
      <c r="H1287" s="11">
        <v>0.88287037037037042</v>
      </c>
      <c r="I1287" s="10">
        <v>43291</v>
      </c>
      <c r="J1287">
        <v>4.6783328056335396</v>
      </c>
      <c r="K1287">
        <v>20.868040084838899</v>
      </c>
      <c r="L1287" s="11">
        <v>0.82777777777777783</v>
      </c>
      <c r="M1287" s="12">
        <f>MOD(Tableau1[[#This Row],[Temps]]-Tableau1[[#This Row],[Heure coucher]],1)</f>
        <v>5.5092592592592582E-2</v>
      </c>
      <c r="N1287" s="11">
        <v>0.17916666666666667</v>
      </c>
      <c r="O1287" s="12">
        <f>1-Tableau1[[#This Row],[Temps]]+Tableau1[[#This Row],[Heure lever]]</f>
        <v>0.29629629629629628</v>
      </c>
      <c r="P128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0.35138888888888886</v>
      </c>
      <c r="Q1287" s="11" t="b">
        <f>IFERROR(Tableau1[[#This Row],[temps avant lever]]&gt;=Tableau1[[#This Row],[temps critère lever en fonction de l''heure de coucher]],0)</f>
        <v>0</v>
      </c>
    </row>
    <row r="1288" spans="1:17" x14ac:dyDescent="0.35">
      <c r="A1288">
        <v>2018</v>
      </c>
      <c r="B1288">
        <v>7</v>
      </c>
      <c r="C1288">
        <v>11</v>
      </c>
      <c r="D1288">
        <v>0</v>
      </c>
      <c r="E1288">
        <v>52</v>
      </c>
      <c r="F1288" s="16" t="s">
        <v>22</v>
      </c>
      <c r="G1288" s="10">
        <v>43292</v>
      </c>
      <c r="H1288" s="11">
        <v>3.6331018518518519E-2</v>
      </c>
      <c r="I1288" s="10">
        <v>43291</v>
      </c>
      <c r="J1288">
        <v>7.0300002098083496</v>
      </c>
      <c r="K1288">
        <v>17.681669235229499</v>
      </c>
      <c r="L1288" s="11">
        <v>0.82777777777777783</v>
      </c>
      <c r="M1288" s="12">
        <f>MOD(Tableau1[[#This Row],[Temps]]-Tableau1[[#This Row],[Heure coucher]],1)</f>
        <v>0.20855324074074066</v>
      </c>
      <c r="N1288" s="11">
        <v>0.17916666666666667</v>
      </c>
      <c r="O1288" s="12">
        <f>1-Tableau1[[#This Row],[Temps]]+Tableau1[[#This Row],[Heure lever]]</f>
        <v>1.1428356481481481</v>
      </c>
      <c r="P128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0.35138888888888886</v>
      </c>
      <c r="Q1288" s="11" t="b">
        <f>IFERROR(Tableau1[[#This Row],[temps avant lever]]&gt;=Tableau1[[#This Row],[temps critère lever en fonction de l''heure de coucher]],0)</f>
        <v>1</v>
      </c>
    </row>
    <row r="1289" spans="1:17" x14ac:dyDescent="0.35">
      <c r="A1289">
        <v>2018</v>
      </c>
      <c r="B1289">
        <v>7</v>
      </c>
      <c r="C1289">
        <v>11</v>
      </c>
      <c r="D1289">
        <v>2</v>
      </c>
      <c r="E1289">
        <v>30</v>
      </c>
      <c r="F1289" s="16" t="s">
        <v>23</v>
      </c>
      <c r="G1289" s="10">
        <v>43292</v>
      </c>
      <c r="H1289" s="11">
        <v>0.10476851851851852</v>
      </c>
      <c r="I1289" s="10">
        <v>43291</v>
      </c>
      <c r="J1289">
        <v>4.0650000572204599</v>
      </c>
      <c r="K1289">
        <v>15.5127601623535</v>
      </c>
      <c r="L1289" s="11">
        <v>0.82777777777777783</v>
      </c>
      <c r="M1289" s="12">
        <f>MOD(Tableau1[[#This Row],[Temps]]-Tableau1[[#This Row],[Heure coucher]],1)</f>
        <v>0.2769907407407407</v>
      </c>
      <c r="N1289" s="11">
        <v>0.17916666666666667</v>
      </c>
      <c r="O1289" s="12">
        <f>1-Tableau1[[#This Row],[Temps]]+Tableau1[[#This Row],[Heure lever]]</f>
        <v>1.0743981481481482</v>
      </c>
      <c r="P128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0.35138888888888886</v>
      </c>
      <c r="Q1289" s="11" t="b">
        <f>IFERROR(Tableau1[[#This Row],[temps avant lever]]&gt;=Tableau1[[#This Row],[temps critère lever en fonction de l''heure de coucher]],0)</f>
        <v>1</v>
      </c>
    </row>
    <row r="1290" spans="1:17" x14ac:dyDescent="0.35">
      <c r="A1290">
        <v>2018</v>
      </c>
      <c r="B1290">
        <v>7</v>
      </c>
      <c r="C1290">
        <v>11</v>
      </c>
      <c r="D1290">
        <v>3</v>
      </c>
      <c r="E1290">
        <v>0</v>
      </c>
      <c r="F1290" s="16" t="s">
        <v>24</v>
      </c>
      <c r="G1290" s="10">
        <v>43292</v>
      </c>
      <c r="H1290" s="11">
        <v>0.12553240740740743</v>
      </c>
      <c r="I1290" s="10">
        <v>43291</v>
      </c>
      <c r="J1290">
        <v>5.0483331680297896</v>
      </c>
      <c r="K1290">
        <v>15.3622398376465</v>
      </c>
      <c r="L1290" s="11">
        <v>0.82777777777777783</v>
      </c>
      <c r="M1290" s="12">
        <f>MOD(Tableau1[[#This Row],[Temps]]-Tableau1[[#This Row],[Heure coucher]],1)</f>
        <v>0.29775462962962962</v>
      </c>
      <c r="N1290" s="11">
        <v>0.17916666666666667</v>
      </c>
      <c r="O1290" s="12">
        <f>1-Tableau1[[#This Row],[Temps]]+Tableau1[[#This Row],[Heure lever]]</f>
        <v>1.0536342592592591</v>
      </c>
      <c r="P129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0.35138888888888886</v>
      </c>
      <c r="Q1290" s="11" t="b">
        <f>IFERROR(Tableau1[[#This Row],[temps avant lever]]&gt;=Tableau1[[#This Row],[temps critère lever en fonction de l''heure de coucher]],0)</f>
        <v>1</v>
      </c>
    </row>
    <row r="1291" spans="1:17" x14ac:dyDescent="0.35">
      <c r="A1291">
        <v>2018</v>
      </c>
      <c r="B1291">
        <v>7</v>
      </c>
      <c r="C1291">
        <v>11</v>
      </c>
      <c r="D1291">
        <v>23</v>
      </c>
      <c r="E1291">
        <v>49</v>
      </c>
      <c r="F1291" s="16" t="s">
        <v>25</v>
      </c>
      <c r="G1291" s="10">
        <v>43292</v>
      </c>
      <c r="H1291" s="11">
        <v>0.9927083333333333</v>
      </c>
      <c r="I1291" s="10">
        <v>43292</v>
      </c>
      <c r="J1291">
        <v>5.75</v>
      </c>
      <c r="K1291">
        <v>14.810330390930201</v>
      </c>
      <c r="L1291" s="11">
        <v>0.82708333333333339</v>
      </c>
      <c r="M1291" s="12">
        <f>MOD(Tableau1[[#This Row],[Temps]]-Tableau1[[#This Row],[Heure coucher]],1)</f>
        <v>0.16562499999999991</v>
      </c>
      <c r="N1291" s="11">
        <v>0.17986111111111111</v>
      </c>
      <c r="O1291" s="12">
        <f>1-Tableau1[[#This Row],[Temps]]+Tableau1[[#This Row],[Heure lever]]</f>
        <v>0.18715277777777781</v>
      </c>
      <c r="P129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0.35277777777777775</v>
      </c>
      <c r="Q1291" s="11" t="b">
        <f>IFERROR(Tableau1[[#This Row],[temps avant lever]]&gt;=Tableau1[[#This Row],[temps critère lever en fonction de l''heure de coucher]],0)</f>
        <v>0</v>
      </c>
    </row>
    <row r="1292" spans="1:17" x14ac:dyDescent="0.35">
      <c r="A1292">
        <v>2018</v>
      </c>
      <c r="B1292">
        <v>7</v>
      </c>
      <c r="C1292">
        <v>12</v>
      </c>
      <c r="D1292">
        <v>22</v>
      </c>
      <c r="E1292">
        <v>32</v>
      </c>
      <c r="F1292" s="16" t="s">
        <v>26</v>
      </c>
      <c r="G1292" s="10">
        <v>43293</v>
      </c>
      <c r="H1292" s="11">
        <v>0.93927083333333339</v>
      </c>
      <c r="I1292" s="10">
        <v>43293</v>
      </c>
      <c r="J1292">
        <v>6.8716659545898402</v>
      </c>
      <c r="K1292">
        <v>18.2163696289063</v>
      </c>
      <c r="L1292" s="11">
        <v>0.82708333333333339</v>
      </c>
      <c r="M1292" s="12">
        <f>MOD(Tableau1[[#This Row],[Temps]]-Tableau1[[#This Row],[Heure coucher]],1)</f>
        <v>0.1121875</v>
      </c>
      <c r="N1292" s="11">
        <v>0.18055555555555555</v>
      </c>
      <c r="O1292" s="12">
        <f>1-Tableau1[[#This Row],[Temps]]+Tableau1[[#This Row],[Heure lever]]</f>
        <v>0.24128472222222216</v>
      </c>
      <c r="P129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0.35347222222222219</v>
      </c>
      <c r="Q1292" s="11" t="b">
        <f>IFERROR(Tableau1[[#This Row],[temps avant lever]]&gt;=Tableau1[[#This Row],[temps critère lever en fonction de l''heure de coucher]],0)</f>
        <v>0</v>
      </c>
    </row>
    <row r="1293" spans="1:17" x14ac:dyDescent="0.35">
      <c r="A1293">
        <v>2018</v>
      </c>
      <c r="B1293">
        <v>7</v>
      </c>
      <c r="C1293">
        <v>13</v>
      </c>
      <c r="D1293">
        <v>2</v>
      </c>
      <c r="E1293">
        <v>53</v>
      </c>
      <c r="F1293" s="16" t="s">
        <v>27</v>
      </c>
      <c r="G1293" s="10">
        <v>43294</v>
      </c>
      <c r="H1293" s="11">
        <v>0.12039351851851852</v>
      </c>
      <c r="I1293" s="10">
        <v>43293</v>
      </c>
      <c r="J1293">
        <v>5.9633331298828098</v>
      </c>
      <c r="K1293">
        <v>15.780280113220201</v>
      </c>
      <c r="L1293" s="11">
        <v>0.82708333333333339</v>
      </c>
      <c r="M1293" s="12">
        <f>MOD(Tableau1[[#This Row],[Temps]]-Tableau1[[#This Row],[Heure coucher]],1)</f>
        <v>0.29331018518518515</v>
      </c>
      <c r="N1293" s="11">
        <v>0.18055555555555555</v>
      </c>
      <c r="O1293" s="12">
        <f>1-Tableau1[[#This Row],[Temps]]+Tableau1[[#This Row],[Heure lever]]</f>
        <v>1.060162037037037</v>
      </c>
      <c r="P129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0.35347222222222219</v>
      </c>
      <c r="Q1293" s="11" t="b">
        <f>IFERROR(Tableau1[[#This Row],[temps avant lever]]&gt;=Tableau1[[#This Row],[temps critère lever en fonction de l''heure de coucher]],0)</f>
        <v>1</v>
      </c>
    </row>
    <row r="1294" spans="1:17" x14ac:dyDescent="0.35">
      <c r="A1294">
        <v>2018</v>
      </c>
      <c r="B1294">
        <v>7</v>
      </c>
      <c r="C1294">
        <v>13</v>
      </c>
      <c r="D1294">
        <v>20</v>
      </c>
      <c r="E1294">
        <v>37</v>
      </c>
      <c r="F1294" s="16" t="s">
        <v>28</v>
      </c>
      <c r="G1294" s="10">
        <v>43294</v>
      </c>
      <c r="H1294" s="11">
        <v>0.85918981481481482</v>
      </c>
      <c r="I1294" s="10">
        <v>43294</v>
      </c>
      <c r="J1294">
        <v>6.1966671943664604</v>
      </c>
      <c r="K1294">
        <v>22.546400070190401</v>
      </c>
      <c r="L1294" s="11">
        <v>0.82638888888888884</v>
      </c>
      <c r="M1294" s="12">
        <f>MOD(Tableau1[[#This Row],[Temps]]-Tableau1[[#This Row],[Heure coucher]],1)</f>
        <v>3.2800925925925983E-2</v>
      </c>
      <c r="N1294" s="11">
        <v>0.18124999999999999</v>
      </c>
      <c r="O1294" s="12">
        <f>1-Tableau1[[#This Row],[Temps]]+Tableau1[[#This Row],[Heure lever]]</f>
        <v>0.3220601851851852</v>
      </c>
      <c r="P129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0.35486111111111118</v>
      </c>
      <c r="Q1294" s="11" t="b">
        <f>IFERROR(Tableau1[[#This Row],[temps avant lever]]&gt;=Tableau1[[#This Row],[temps critère lever en fonction de l''heure de coucher]],0)</f>
        <v>0</v>
      </c>
    </row>
    <row r="1295" spans="1:17" x14ac:dyDescent="0.35">
      <c r="A1295">
        <v>2018</v>
      </c>
      <c r="B1295">
        <v>7</v>
      </c>
      <c r="C1295">
        <v>13</v>
      </c>
      <c r="D1295">
        <v>20</v>
      </c>
      <c r="E1295">
        <v>51</v>
      </c>
      <c r="F1295" s="16" t="s">
        <v>24</v>
      </c>
      <c r="G1295" s="10">
        <v>43294</v>
      </c>
      <c r="H1295" s="11">
        <v>0.86928240740740748</v>
      </c>
      <c r="I1295" s="10">
        <v>43294</v>
      </c>
      <c r="J1295">
        <v>5.8499999046325701</v>
      </c>
      <c r="K1295">
        <v>22.3890705108643</v>
      </c>
      <c r="L1295" s="11">
        <v>0.82638888888888884</v>
      </c>
      <c r="M1295" s="12">
        <f>MOD(Tableau1[[#This Row],[Temps]]-Tableau1[[#This Row],[Heure coucher]],1)</f>
        <v>4.2893518518518636E-2</v>
      </c>
      <c r="N1295" s="11">
        <v>0.18124999999999999</v>
      </c>
      <c r="O1295" s="12">
        <f>1-Tableau1[[#This Row],[Temps]]+Tableau1[[#This Row],[Heure lever]]</f>
        <v>0.31196759259259255</v>
      </c>
      <c r="P129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0.35486111111111118</v>
      </c>
      <c r="Q1295" s="11" t="b">
        <f>IFERROR(Tableau1[[#This Row],[temps avant lever]]&gt;=Tableau1[[#This Row],[temps critère lever en fonction de l''heure de coucher]],0)</f>
        <v>0</v>
      </c>
    </row>
    <row r="1296" spans="1:17" x14ac:dyDescent="0.35">
      <c r="A1296">
        <v>2018</v>
      </c>
      <c r="B1296">
        <v>7</v>
      </c>
      <c r="C1296">
        <v>13</v>
      </c>
      <c r="D1296">
        <v>21</v>
      </c>
      <c r="E1296">
        <v>33</v>
      </c>
      <c r="F1296" s="16" t="s">
        <v>29</v>
      </c>
      <c r="G1296" s="10">
        <v>43294</v>
      </c>
      <c r="H1296" s="11">
        <v>0.89809027777777783</v>
      </c>
      <c r="I1296" s="10">
        <v>43294</v>
      </c>
      <c r="J1296">
        <v>5.83166599273682</v>
      </c>
      <c r="K1296">
        <v>21.911949157714801</v>
      </c>
      <c r="L1296" s="11">
        <v>0.82638888888888884</v>
      </c>
      <c r="M1296" s="12">
        <f>MOD(Tableau1[[#This Row],[Temps]]-Tableau1[[#This Row],[Heure coucher]],1)</f>
        <v>7.1701388888888995E-2</v>
      </c>
      <c r="N1296" s="11">
        <v>0.18124999999999999</v>
      </c>
      <c r="O1296" s="12">
        <f>1-Tableau1[[#This Row],[Temps]]+Tableau1[[#This Row],[Heure lever]]</f>
        <v>0.28315972222222219</v>
      </c>
      <c r="P129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0.35486111111111118</v>
      </c>
      <c r="Q1296" s="11" t="b">
        <f>IFERROR(Tableau1[[#This Row],[temps avant lever]]&gt;=Tableau1[[#This Row],[temps critère lever en fonction de l''heure de coucher]],0)</f>
        <v>0</v>
      </c>
    </row>
    <row r="1297" spans="1:17" x14ac:dyDescent="0.35">
      <c r="A1297">
        <v>2018</v>
      </c>
      <c r="B1297">
        <v>7</v>
      </c>
      <c r="C1297">
        <v>13</v>
      </c>
      <c r="D1297">
        <v>23</v>
      </c>
      <c r="E1297">
        <v>34</v>
      </c>
      <c r="F1297" s="16" t="s">
        <v>30</v>
      </c>
      <c r="G1297" s="10">
        <v>43294</v>
      </c>
      <c r="H1297" s="11">
        <v>0.98240740740740751</v>
      </c>
      <c r="I1297" s="10">
        <v>43294</v>
      </c>
      <c r="J1297">
        <v>5.9383339881896999</v>
      </c>
      <c r="K1297">
        <v>19.809120178222699</v>
      </c>
      <c r="L1297" s="11">
        <v>0.82638888888888884</v>
      </c>
      <c r="M1297" s="12">
        <f>MOD(Tableau1[[#This Row],[Temps]]-Tableau1[[#This Row],[Heure coucher]],1)</f>
        <v>0.15601851851851867</v>
      </c>
      <c r="N1297" s="11">
        <v>0.18124999999999999</v>
      </c>
      <c r="O1297" s="12">
        <f>1-Tableau1[[#This Row],[Temps]]+Tableau1[[#This Row],[Heure lever]]</f>
        <v>0.19884259259259249</v>
      </c>
      <c r="P129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0.35486111111111118</v>
      </c>
      <c r="Q1297" s="11" t="b">
        <f>IFERROR(Tableau1[[#This Row],[temps avant lever]]&gt;=Tableau1[[#This Row],[temps critère lever en fonction de l''heure de coucher]],0)</f>
        <v>0</v>
      </c>
    </row>
    <row r="1298" spans="1:17" x14ac:dyDescent="0.35">
      <c r="A1298">
        <v>2018</v>
      </c>
      <c r="B1298">
        <v>7</v>
      </c>
      <c r="C1298">
        <v>14</v>
      </c>
      <c r="D1298">
        <v>2</v>
      </c>
      <c r="E1298">
        <v>23</v>
      </c>
      <c r="F1298" s="16" t="s">
        <v>30</v>
      </c>
      <c r="G1298" s="10">
        <v>43295</v>
      </c>
      <c r="H1298" s="11">
        <v>9.976851851851852E-2</v>
      </c>
      <c r="I1298" s="10">
        <v>43294</v>
      </c>
      <c r="J1298">
        <v>5.0700001716613796</v>
      </c>
      <c r="K1298">
        <v>18.189109802246101</v>
      </c>
      <c r="L1298" s="11">
        <v>0.82638888888888884</v>
      </c>
      <c r="M1298" s="12">
        <f>MOD(Tableau1[[#This Row],[Temps]]-Tableau1[[#This Row],[Heure coucher]],1)</f>
        <v>0.27337962962962969</v>
      </c>
      <c r="N1298" s="11">
        <v>0.18124999999999999</v>
      </c>
      <c r="O1298" s="12">
        <f>1-Tableau1[[#This Row],[Temps]]+Tableau1[[#This Row],[Heure lever]]</f>
        <v>1.0814814814814815</v>
      </c>
      <c r="P129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0.35486111111111118</v>
      </c>
      <c r="Q1298" s="11" t="b">
        <f>IFERROR(Tableau1[[#This Row],[temps avant lever]]&gt;=Tableau1[[#This Row],[temps critère lever en fonction de l''heure de coucher]],0)</f>
        <v>1</v>
      </c>
    </row>
    <row r="1299" spans="1:17" x14ac:dyDescent="0.35">
      <c r="A1299">
        <v>2018</v>
      </c>
      <c r="B1299">
        <v>7</v>
      </c>
      <c r="C1299">
        <v>14</v>
      </c>
      <c r="D1299">
        <v>2</v>
      </c>
      <c r="E1299">
        <v>34</v>
      </c>
      <c r="F1299" s="16" t="s">
        <v>31</v>
      </c>
      <c r="G1299" s="10">
        <v>43295</v>
      </c>
      <c r="H1299" s="11">
        <v>0.10708333333333335</v>
      </c>
      <c r="I1299" s="10">
        <v>43294</v>
      </c>
      <c r="J1299">
        <v>5.3033328056335396</v>
      </c>
      <c r="K1299">
        <v>18.060499191284201</v>
      </c>
      <c r="L1299" s="11">
        <v>0.82638888888888884</v>
      </c>
      <c r="M1299" s="12">
        <f>MOD(Tableau1[[#This Row],[Temps]]-Tableau1[[#This Row],[Heure coucher]],1)</f>
        <v>0.28069444444444447</v>
      </c>
      <c r="N1299" s="11">
        <v>0.18124999999999999</v>
      </c>
      <c r="O1299" s="12">
        <f>1-Tableau1[[#This Row],[Temps]]+Tableau1[[#This Row],[Heure lever]]</f>
        <v>1.0741666666666667</v>
      </c>
      <c r="P129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0.35486111111111118</v>
      </c>
      <c r="Q1299" s="11" t="b">
        <f>IFERROR(Tableau1[[#This Row],[temps avant lever]]&gt;=Tableau1[[#This Row],[temps critère lever en fonction de l''heure de coucher]],0)</f>
        <v>1</v>
      </c>
    </row>
    <row r="1300" spans="1:17" x14ac:dyDescent="0.35">
      <c r="A1300">
        <v>2018</v>
      </c>
      <c r="B1300">
        <v>7</v>
      </c>
      <c r="C1300">
        <v>14</v>
      </c>
      <c r="D1300">
        <v>2</v>
      </c>
      <c r="E1300">
        <v>50</v>
      </c>
      <c r="F1300" s="16" t="s">
        <v>32</v>
      </c>
      <c r="G1300" s="10">
        <v>43295</v>
      </c>
      <c r="H1300" s="11">
        <v>0.11818287037037038</v>
      </c>
      <c r="I1300" s="10">
        <v>43294</v>
      </c>
      <c r="J1300">
        <v>5.0149998664856001</v>
      </c>
      <c r="K1300">
        <v>17.9959506988525</v>
      </c>
      <c r="L1300" s="11">
        <v>0.82638888888888884</v>
      </c>
      <c r="M1300" s="12">
        <f>MOD(Tableau1[[#This Row],[Temps]]-Tableau1[[#This Row],[Heure coucher]],1)</f>
        <v>0.2917939814814815</v>
      </c>
      <c r="N1300" s="11">
        <v>0.18124999999999999</v>
      </c>
      <c r="O1300" s="12">
        <f>1-Tableau1[[#This Row],[Temps]]+Tableau1[[#This Row],[Heure lever]]</f>
        <v>1.0630671296296297</v>
      </c>
      <c r="P130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0.35486111111111118</v>
      </c>
      <c r="Q1300" s="11" t="b">
        <f>IFERROR(Tableau1[[#This Row],[temps avant lever]]&gt;=Tableau1[[#This Row],[temps critère lever en fonction de l''heure de coucher]],0)</f>
        <v>1</v>
      </c>
    </row>
    <row r="1301" spans="1:17" x14ac:dyDescent="0.35">
      <c r="A1301">
        <v>2018</v>
      </c>
      <c r="B1301">
        <v>7</v>
      </c>
      <c r="C1301">
        <v>14</v>
      </c>
      <c r="D1301">
        <v>2</v>
      </c>
      <c r="E1301">
        <v>54</v>
      </c>
      <c r="F1301" s="16" t="s">
        <v>33</v>
      </c>
      <c r="G1301" s="10">
        <v>43295</v>
      </c>
      <c r="H1301" s="11">
        <v>0.12140046296296296</v>
      </c>
      <c r="I1301" s="10">
        <v>43294</v>
      </c>
      <c r="J1301">
        <v>5.0149998664856001</v>
      </c>
      <c r="K1301">
        <v>17.9959506988525</v>
      </c>
      <c r="L1301" s="11">
        <v>0.82638888888888884</v>
      </c>
      <c r="M1301" s="12">
        <f>MOD(Tableau1[[#This Row],[Temps]]-Tableau1[[#This Row],[Heure coucher]],1)</f>
        <v>0.29501157407407408</v>
      </c>
      <c r="N1301" s="11">
        <v>0.18124999999999999</v>
      </c>
      <c r="O1301" s="12">
        <f>1-Tableau1[[#This Row],[Temps]]+Tableau1[[#This Row],[Heure lever]]</f>
        <v>1.0598495370370371</v>
      </c>
      <c r="P130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0.35486111111111118</v>
      </c>
      <c r="Q1301" s="11" t="b">
        <f>IFERROR(Tableau1[[#This Row],[temps avant lever]]&gt;=Tableau1[[#This Row],[temps critère lever en fonction de l''heure de coucher]],0)</f>
        <v>1</v>
      </c>
    </row>
    <row r="1302" spans="1:17" x14ac:dyDescent="0.35">
      <c r="A1302">
        <v>2018</v>
      </c>
      <c r="B1302">
        <v>7</v>
      </c>
      <c r="C1302">
        <v>14</v>
      </c>
      <c r="D1302">
        <v>2</v>
      </c>
      <c r="E1302">
        <v>54</v>
      </c>
      <c r="F1302" s="16" t="s">
        <v>34</v>
      </c>
      <c r="G1302" s="10">
        <v>43295</v>
      </c>
      <c r="H1302" s="11">
        <v>0.12148148148148148</v>
      </c>
      <c r="I1302" s="10">
        <v>43294</v>
      </c>
      <c r="J1302">
        <v>5.0149998664856001</v>
      </c>
      <c r="K1302">
        <v>17.9959506988525</v>
      </c>
      <c r="L1302" s="11">
        <v>0.82638888888888884</v>
      </c>
      <c r="M1302" s="12">
        <f>MOD(Tableau1[[#This Row],[Temps]]-Tableau1[[#This Row],[Heure coucher]],1)</f>
        <v>0.29509259259259268</v>
      </c>
      <c r="N1302" s="11">
        <v>0.18124999999999999</v>
      </c>
      <c r="O1302" s="12">
        <f>1-Tableau1[[#This Row],[Temps]]+Tableau1[[#This Row],[Heure lever]]</f>
        <v>1.0597685185185184</v>
      </c>
      <c r="P130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0.35486111111111118</v>
      </c>
      <c r="Q1302" s="11" t="b">
        <f>IFERROR(Tableau1[[#This Row],[temps avant lever]]&gt;=Tableau1[[#This Row],[temps critère lever en fonction de l''heure de coucher]],0)</f>
        <v>1</v>
      </c>
    </row>
    <row r="1303" spans="1:17" x14ac:dyDescent="0.35">
      <c r="A1303">
        <v>2018</v>
      </c>
      <c r="B1303">
        <v>7</v>
      </c>
      <c r="C1303">
        <v>14</v>
      </c>
      <c r="D1303">
        <v>3</v>
      </c>
      <c r="E1303">
        <v>10</v>
      </c>
      <c r="F1303" s="16" t="s">
        <v>35</v>
      </c>
      <c r="G1303" s="10">
        <v>43295</v>
      </c>
      <c r="H1303" s="11">
        <v>0.13255787037037037</v>
      </c>
      <c r="I1303" s="10">
        <v>43294</v>
      </c>
      <c r="J1303">
        <v>5.9050002098083496</v>
      </c>
      <c r="K1303">
        <v>17.521160125732401</v>
      </c>
      <c r="L1303" s="11">
        <v>0.82638888888888884</v>
      </c>
      <c r="M1303" s="12">
        <f>MOD(Tableau1[[#This Row],[Temps]]-Tableau1[[#This Row],[Heure coucher]],1)</f>
        <v>0.30616898148148153</v>
      </c>
      <c r="N1303" s="11">
        <v>0.18124999999999999</v>
      </c>
      <c r="O1303" s="12">
        <f>1-Tableau1[[#This Row],[Temps]]+Tableau1[[#This Row],[Heure lever]]</f>
        <v>1.0486921296296297</v>
      </c>
      <c r="P130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0.35486111111111118</v>
      </c>
      <c r="Q1303" s="11" t="b">
        <f>IFERROR(Tableau1[[#This Row],[temps avant lever]]&gt;=Tableau1[[#This Row],[temps critère lever en fonction de l''heure de coucher]],0)</f>
        <v>1</v>
      </c>
    </row>
    <row r="1304" spans="1:17" x14ac:dyDescent="0.35">
      <c r="A1304">
        <v>2018</v>
      </c>
      <c r="B1304">
        <v>7</v>
      </c>
      <c r="C1304">
        <v>14</v>
      </c>
      <c r="D1304">
        <v>20</v>
      </c>
      <c r="E1304">
        <v>48</v>
      </c>
      <c r="F1304" s="16" t="s">
        <v>36</v>
      </c>
      <c r="G1304" s="10">
        <v>43295</v>
      </c>
      <c r="H1304" s="11">
        <v>0.86675925925925934</v>
      </c>
      <c r="I1304" s="10">
        <v>43295</v>
      </c>
      <c r="J1304">
        <v>6.25</v>
      </c>
      <c r="K1304">
        <v>23.411790847778299</v>
      </c>
      <c r="L1304" s="11">
        <v>0.8256944444444444</v>
      </c>
      <c r="M1304" s="12">
        <f>MOD(Tableau1[[#This Row],[Temps]]-Tableau1[[#This Row],[Heure coucher]],1)</f>
        <v>4.1064814814814943E-2</v>
      </c>
      <c r="N1304" s="11">
        <v>0.18194444444444444</v>
      </c>
      <c r="O1304" s="12">
        <f>1-Tableau1[[#This Row],[Temps]]+Tableau1[[#This Row],[Heure lever]]</f>
        <v>0.31518518518518512</v>
      </c>
      <c r="P130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0.35625000000000007</v>
      </c>
      <c r="Q1304" s="11" t="b">
        <f>IFERROR(Tableau1[[#This Row],[temps avant lever]]&gt;=Tableau1[[#This Row],[temps critère lever en fonction de l''heure de coucher]],0)</f>
        <v>0</v>
      </c>
    </row>
    <row r="1305" spans="1:17" x14ac:dyDescent="0.35">
      <c r="A1305">
        <v>2018</v>
      </c>
      <c r="B1305">
        <v>7</v>
      </c>
      <c r="C1305">
        <v>14</v>
      </c>
      <c r="D1305">
        <v>21</v>
      </c>
      <c r="E1305">
        <v>33</v>
      </c>
      <c r="F1305" s="16" t="s">
        <v>37</v>
      </c>
      <c r="G1305" s="10">
        <v>43295</v>
      </c>
      <c r="H1305" s="11">
        <v>0.89792824074074085</v>
      </c>
      <c r="I1305" s="10">
        <v>43295</v>
      </c>
      <c r="J1305">
        <v>7.0533328056335396</v>
      </c>
      <c r="K1305">
        <v>23.096189498901399</v>
      </c>
      <c r="L1305" s="11">
        <v>0.8256944444444444</v>
      </c>
      <c r="M1305" s="12">
        <f>MOD(Tableau1[[#This Row],[Temps]]-Tableau1[[#This Row],[Heure coucher]],1)</f>
        <v>7.2233796296296449E-2</v>
      </c>
      <c r="N1305" s="11">
        <v>0.18194444444444444</v>
      </c>
      <c r="O1305" s="12">
        <f>1-Tableau1[[#This Row],[Temps]]+Tableau1[[#This Row],[Heure lever]]</f>
        <v>0.28401620370370362</v>
      </c>
      <c r="P130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0.35625000000000007</v>
      </c>
      <c r="Q1305" s="11" t="b">
        <f>IFERROR(Tableau1[[#This Row],[temps avant lever]]&gt;=Tableau1[[#This Row],[temps critère lever en fonction de l''heure de coucher]],0)</f>
        <v>0</v>
      </c>
    </row>
    <row r="1306" spans="1:17" x14ac:dyDescent="0.35">
      <c r="A1306">
        <v>2018</v>
      </c>
      <c r="B1306">
        <v>7</v>
      </c>
      <c r="C1306">
        <v>15</v>
      </c>
      <c r="D1306">
        <v>3</v>
      </c>
      <c r="E1306">
        <v>10</v>
      </c>
      <c r="F1306" s="16" t="s">
        <v>38</v>
      </c>
      <c r="G1306" s="10">
        <v>43296</v>
      </c>
      <c r="H1306" s="11">
        <v>0.13241898148148148</v>
      </c>
      <c r="I1306" s="10">
        <v>43295</v>
      </c>
      <c r="J1306">
        <v>5.2733340263366699</v>
      </c>
      <c r="K1306">
        <v>18.6645202636719</v>
      </c>
      <c r="L1306" s="11">
        <v>0.8256944444444444</v>
      </c>
      <c r="M1306" s="12">
        <f>MOD(Tableau1[[#This Row],[Temps]]-Tableau1[[#This Row],[Heure coucher]],1)</f>
        <v>0.30672453703703706</v>
      </c>
      <c r="N1306" s="11">
        <v>0.18194444444444444</v>
      </c>
      <c r="O1306" s="12">
        <f>1-Tableau1[[#This Row],[Temps]]+Tableau1[[#This Row],[Heure lever]]</f>
        <v>1.0495254629629629</v>
      </c>
      <c r="P130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0.35625000000000007</v>
      </c>
      <c r="Q1306" s="11" t="b">
        <f>IFERROR(Tableau1[[#This Row],[temps avant lever]]&gt;=Tableau1[[#This Row],[temps critère lever en fonction de l''heure de coucher]],0)</f>
        <v>1</v>
      </c>
    </row>
    <row r="1307" spans="1:17" x14ac:dyDescent="0.35">
      <c r="A1307">
        <v>2018</v>
      </c>
      <c r="B1307">
        <v>7</v>
      </c>
      <c r="C1307">
        <v>15</v>
      </c>
      <c r="D1307">
        <v>3</v>
      </c>
      <c r="E1307">
        <v>10</v>
      </c>
      <c r="F1307" s="16" t="s">
        <v>38</v>
      </c>
      <c r="G1307" s="10">
        <v>43296</v>
      </c>
      <c r="H1307" s="11">
        <v>0.13241898148148148</v>
      </c>
      <c r="I1307" s="10">
        <v>43295</v>
      </c>
      <c r="J1307">
        <v>5.2733340263366699</v>
      </c>
      <c r="K1307">
        <v>18.6645202636719</v>
      </c>
      <c r="L1307" s="11">
        <v>0.8256944444444444</v>
      </c>
      <c r="M1307" s="12">
        <f>MOD(Tableau1[[#This Row],[Temps]]-Tableau1[[#This Row],[Heure coucher]],1)</f>
        <v>0.30672453703703706</v>
      </c>
      <c r="N1307" s="11">
        <v>0.18194444444444444</v>
      </c>
      <c r="O1307" s="12">
        <f>1-Tableau1[[#This Row],[Temps]]+Tableau1[[#This Row],[Heure lever]]</f>
        <v>1.0495254629629629</v>
      </c>
      <c r="P130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0.35625000000000007</v>
      </c>
      <c r="Q1307" s="11" t="b">
        <f>IFERROR(Tableau1[[#This Row],[temps avant lever]]&gt;=Tableau1[[#This Row],[temps critère lever en fonction de l''heure de coucher]],0)</f>
        <v>1</v>
      </c>
    </row>
    <row r="1308" spans="1:17" x14ac:dyDescent="0.35">
      <c r="A1308">
        <v>2018</v>
      </c>
      <c r="B1308">
        <v>7</v>
      </c>
      <c r="C1308">
        <v>15</v>
      </c>
      <c r="D1308">
        <v>3</v>
      </c>
      <c r="E1308">
        <v>10</v>
      </c>
      <c r="F1308" s="16" t="s">
        <v>33</v>
      </c>
      <c r="G1308" s="10">
        <v>43296</v>
      </c>
      <c r="H1308" s="11">
        <v>0.13251157407407407</v>
      </c>
      <c r="I1308" s="10">
        <v>43295</v>
      </c>
      <c r="J1308">
        <v>5.2733340263366699</v>
      </c>
      <c r="K1308">
        <v>18.6645202636719</v>
      </c>
      <c r="L1308" s="11">
        <v>0.8256944444444444</v>
      </c>
      <c r="M1308" s="12">
        <f>MOD(Tableau1[[#This Row],[Temps]]-Tableau1[[#This Row],[Heure coucher]],1)</f>
        <v>0.3068171296296297</v>
      </c>
      <c r="N1308" s="11">
        <v>0.18194444444444444</v>
      </c>
      <c r="O1308" s="12">
        <f>1-Tableau1[[#This Row],[Temps]]+Tableau1[[#This Row],[Heure lever]]</f>
        <v>1.0494328703703704</v>
      </c>
      <c r="P130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0.35625000000000007</v>
      </c>
      <c r="Q1308" s="11" t="b">
        <f>IFERROR(Tableau1[[#This Row],[temps avant lever]]&gt;=Tableau1[[#This Row],[temps critère lever en fonction de l''heure de coucher]],0)</f>
        <v>1</v>
      </c>
    </row>
    <row r="1309" spans="1:17" x14ac:dyDescent="0.35">
      <c r="A1309">
        <v>2018</v>
      </c>
      <c r="B1309">
        <v>7</v>
      </c>
      <c r="C1309">
        <v>15</v>
      </c>
      <c r="D1309">
        <v>3</v>
      </c>
      <c r="E1309">
        <v>10</v>
      </c>
      <c r="F1309" s="16" t="s">
        <v>33</v>
      </c>
      <c r="G1309" s="10">
        <v>43296</v>
      </c>
      <c r="H1309" s="11">
        <v>0.13251157407407407</v>
      </c>
      <c r="I1309" s="10">
        <v>43295</v>
      </c>
      <c r="J1309">
        <v>5.2733340263366699</v>
      </c>
      <c r="K1309">
        <v>18.6645202636719</v>
      </c>
      <c r="L1309" s="11">
        <v>0.8256944444444444</v>
      </c>
      <c r="M1309" s="12">
        <f>MOD(Tableau1[[#This Row],[Temps]]-Tableau1[[#This Row],[Heure coucher]],1)</f>
        <v>0.3068171296296297</v>
      </c>
      <c r="N1309" s="11">
        <v>0.18194444444444444</v>
      </c>
      <c r="O1309" s="12">
        <f>1-Tableau1[[#This Row],[Temps]]+Tableau1[[#This Row],[Heure lever]]</f>
        <v>1.0494328703703704</v>
      </c>
      <c r="P130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0.35625000000000007</v>
      </c>
      <c r="Q1309" s="11" t="b">
        <f>IFERROR(Tableau1[[#This Row],[temps avant lever]]&gt;=Tableau1[[#This Row],[temps critère lever en fonction de l''heure de coucher]],0)</f>
        <v>1</v>
      </c>
    </row>
    <row r="1310" spans="1:17" x14ac:dyDescent="0.35">
      <c r="A1310">
        <v>2018</v>
      </c>
      <c r="B1310">
        <v>7</v>
      </c>
      <c r="C1310">
        <v>15</v>
      </c>
      <c r="D1310">
        <v>3</v>
      </c>
      <c r="E1310">
        <v>12</v>
      </c>
      <c r="F1310" s="16" t="s">
        <v>39</v>
      </c>
      <c r="G1310" s="10">
        <v>43296</v>
      </c>
      <c r="H1310" s="11">
        <v>0.13391203703703705</v>
      </c>
      <c r="I1310" s="10">
        <v>43295</v>
      </c>
      <c r="J1310">
        <v>5.2733340263366699</v>
      </c>
      <c r="K1310">
        <v>18.6645202636719</v>
      </c>
      <c r="L1310" s="11">
        <v>0.8256944444444444</v>
      </c>
      <c r="M1310" s="12">
        <f>MOD(Tableau1[[#This Row],[Temps]]-Tableau1[[#This Row],[Heure coucher]],1)</f>
        <v>0.30821759259259263</v>
      </c>
      <c r="N1310" s="11">
        <v>0.18194444444444444</v>
      </c>
      <c r="O1310" s="12">
        <f>1-Tableau1[[#This Row],[Temps]]+Tableau1[[#This Row],[Heure lever]]</f>
        <v>1.0480324074074074</v>
      </c>
      <c r="P131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0.35625000000000007</v>
      </c>
      <c r="Q1310" s="11" t="b">
        <f>IFERROR(Tableau1[[#This Row],[temps avant lever]]&gt;=Tableau1[[#This Row],[temps critère lever en fonction de l''heure de coucher]],0)</f>
        <v>1</v>
      </c>
    </row>
    <row r="1311" spans="1:17" x14ac:dyDescent="0.35">
      <c r="A1311">
        <v>2018</v>
      </c>
      <c r="B1311">
        <v>7</v>
      </c>
      <c r="C1311">
        <v>15</v>
      </c>
      <c r="D1311">
        <v>3</v>
      </c>
      <c r="E1311">
        <v>14</v>
      </c>
      <c r="F1311" s="16" t="s">
        <v>40</v>
      </c>
      <c r="G1311" s="10">
        <v>43296</v>
      </c>
      <c r="H1311" s="11">
        <v>0.13538194444444443</v>
      </c>
      <c r="I1311" s="10">
        <v>43295</v>
      </c>
      <c r="J1311">
        <v>5.2733340263366699</v>
      </c>
      <c r="K1311">
        <v>18.6645202636719</v>
      </c>
      <c r="L1311" s="11">
        <v>0.8256944444444444</v>
      </c>
      <c r="M1311" s="12">
        <f>MOD(Tableau1[[#This Row],[Temps]]-Tableau1[[#This Row],[Heure coucher]],1)</f>
        <v>0.3096875</v>
      </c>
      <c r="N1311" s="11">
        <v>0.18194444444444444</v>
      </c>
      <c r="O1311" s="12">
        <f>1-Tableau1[[#This Row],[Temps]]+Tableau1[[#This Row],[Heure lever]]</f>
        <v>1.0465625000000001</v>
      </c>
      <c r="P131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0.35625000000000007</v>
      </c>
      <c r="Q1311" s="11" t="b">
        <f>IFERROR(Tableau1[[#This Row],[temps avant lever]]&gt;=Tableau1[[#This Row],[temps critère lever en fonction de l''heure de coucher]],0)</f>
        <v>1</v>
      </c>
    </row>
    <row r="1312" spans="1:17" x14ac:dyDescent="0.35">
      <c r="A1312">
        <v>2018</v>
      </c>
      <c r="B1312">
        <v>7</v>
      </c>
      <c r="C1312">
        <v>15</v>
      </c>
      <c r="D1312">
        <v>3</v>
      </c>
      <c r="E1312">
        <v>16</v>
      </c>
      <c r="F1312" s="16" t="s">
        <v>41</v>
      </c>
      <c r="G1312" s="10">
        <v>43296</v>
      </c>
      <c r="H1312" s="11">
        <v>0.13638888888888889</v>
      </c>
      <c r="I1312" s="10">
        <v>43295</v>
      </c>
      <c r="J1312">
        <v>5.2533340454101598</v>
      </c>
      <c r="K1312">
        <v>18.581340789794901</v>
      </c>
      <c r="L1312" s="11">
        <v>0.8256944444444444</v>
      </c>
      <c r="M1312" s="12">
        <f>MOD(Tableau1[[#This Row],[Temps]]-Tableau1[[#This Row],[Heure coucher]],1)</f>
        <v>0.3106944444444445</v>
      </c>
      <c r="N1312" s="11">
        <v>0.18194444444444444</v>
      </c>
      <c r="O1312" s="12">
        <f>1-Tableau1[[#This Row],[Temps]]+Tableau1[[#This Row],[Heure lever]]</f>
        <v>1.0455555555555556</v>
      </c>
      <c r="P131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0.35625000000000007</v>
      </c>
      <c r="Q1312" s="11" t="b">
        <f>IFERROR(Tableau1[[#This Row],[temps avant lever]]&gt;=Tableau1[[#This Row],[temps critère lever en fonction de l''heure de coucher]],0)</f>
        <v>1</v>
      </c>
    </row>
    <row r="1313" spans="1:17" x14ac:dyDescent="0.35">
      <c r="A1313">
        <v>2018</v>
      </c>
      <c r="B1313">
        <v>7</v>
      </c>
      <c r="C1313">
        <v>15</v>
      </c>
      <c r="D1313">
        <v>3</v>
      </c>
      <c r="E1313">
        <v>17</v>
      </c>
      <c r="F1313" s="16" t="s">
        <v>39</v>
      </c>
      <c r="G1313" s="10">
        <v>43296</v>
      </c>
      <c r="H1313" s="11">
        <v>0.13738425925925926</v>
      </c>
      <c r="I1313" s="10">
        <v>43295</v>
      </c>
      <c r="J1313">
        <v>5.2533340454101598</v>
      </c>
      <c r="K1313">
        <v>18.581340789794901</v>
      </c>
      <c r="L1313" s="11">
        <v>0.8256944444444444</v>
      </c>
      <c r="M1313" s="12">
        <f>MOD(Tableau1[[#This Row],[Temps]]-Tableau1[[#This Row],[Heure coucher]],1)</f>
        <v>0.31168981481481484</v>
      </c>
      <c r="N1313" s="11">
        <v>0.18194444444444444</v>
      </c>
      <c r="O1313" s="12">
        <f>1-Tableau1[[#This Row],[Temps]]+Tableau1[[#This Row],[Heure lever]]</f>
        <v>1.0445601851851851</v>
      </c>
      <c r="P131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0.35625000000000007</v>
      </c>
      <c r="Q1313" s="11" t="b">
        <f>IFERROR(Tableau1[[#This Row],[temps avant lever]]&gt;=Tableau1[[#This Row],[temps critère lever en fonction de l''heure de coucher]],0)</f>
        <v>1</v>
      </c>
    </row>
    <row r="1314" spans="1:17" x14ac:dyDescent="0.35">
      <c r="A1314">
        <v>2018</v>
      </c>
      <c r="B1314">
        <v>7</v>
      </c>
      <c r="C1314">
        <v>15</v>
      </c>
      <c r="D1314">
        <v>20</v>
      </c>
      <c r="E1314">
        <v>45</v>
      </c>
      <c r="F1314" s="16" t="s">
        <v>42</v>
      </c>
      <c r="G1314" s="10">
        <v>43296</v>
      </c>
      <c r="H1314" s="11">
        <v>0.86491898148148139</v>
      </c>
      <c r="I1314" s="10">
        <v>43296</v>
      </c>
      <c r="J1314">
        <v>3.9949998855590798</v>
      </c>
      <c r="K1314">
        <v>24.629489898681602</v>
      </c>
      <c r="L1314" s="11">
        <v>0.8256944444444444</v>
      </c>
      <c r="M1314" s="12">
        <f>MOD(Tableau1[[#This Row],[Temps]]-Tableau1[[#This Row],[Heure coucher]],1)</f>
        <v>3.9224537037036988E-2</v>
      </c>
      <c r="N1314" s="11">
        <v>0.18263888888888891</v>
      </c>
      <c r="O1314" s="12">
        <f>1-Tableau1[[#This Row],[Temps]]+Tableau1[[#This Row],[Heure lever]]</f>
        <v>0.31771990740740752</v>
      </c>
      <c r="P131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0.35694444444444451</v>
      </c>
      <c r="Q1314" s="11" t="b">
        <f>IFERROR(Tableau1[[#This Row],[temps avant lever]]&gt;=Tableau1[[#This Row],[temps critère lever en fonction de l''heure de coucher]],0)</f>
        <v>0</v>
      </c>
    </row>
    <row r="1315" spans="1:17" x14ac:dyDescent="0.35">
      <c r="A1315">
        <v>2018</v>
      </c>
      <c r="B1315">
        <v>7</v>
      </c>
      <c r="C1315">
        <v>15</v>
      </c>
      <c r="D1315">
        <v>20</v>
      </c>
      <c r="E1315">
        <v>51</v>
      </c>
      <c r="F1315" s="16" t="s">
        <v>43</v>
      </c>
      <c r="G1315" s="10">
        <v>43296</v>
      </c>
      <c r="H1315" s="11">
        <v>0.869074074074074</v>
      </c>
      <c r="I1315" s="10">
        <v>43296</v>
      </c>
      <c r="J1315">
        <v>4.0650000572204599</v>
      </c>
      <c r="K1315">
        <v>24.932069778442401</v>
      </c>
      <c r="L1315" s="11">
        <v>0.8256944444444444</v>
      </c>
      <c r="M1315" s="12">
        <f>MOD(Tableau1[[#This Row],[Temps]]-Tableau1[[#This Row],[Heure coucher]],1)</f>
        <v>4.3379629629629601E-2</v>
      </c>
      <c r="N1315" s="11">
        <v>0.18263888888888891</v>
      </c>
      <c r="O1315" s="12">
        <f>1-Tableau1[[#This Row],[Temps]]+Tableau1[[#This Row],[Heure lever]]</f>
        <v>0.31356481481481491</v>
      </c>
      <c r="P131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0.35694444444444451</v>
      </c>
      <c r="Q1315" s="11" t="b">
        <f>IFERROR(Tableau1[[#This Row],[temps avant lever]]&gt;=Tableau1[[#This Row],[temps critère lever en fonction de l''heure de coucher]],0)</f>
        <v>0</v>
      </c>
    </row>
    <row r="1316" spans="1:17" x14ac:dyDescent="0.35">
      <c r="A1316">
        <v>2018</v>
      </c>
      <c r="B1316">
        <v>7</v>
      </c>
      <c r="C1316">
        <v>15</v>
      </c>
      <c r="D1316">
        <v>20</v>
      </c>
      <c r="E1316">
        <v>51</v>
      </c>
      <c r="F1316" s="16" t="s">
        <v>44</v>
      </c>
      <c r="G1316" s="10">
        <v>43296</v>
      </c>
      <c r="H1316" s="11">
        <v>0.86927083333333333</v>
      </c>
      <c r="I1316" s="10">
        <v>43296</v>
      </c>
      <c r="J1316">
        <v>4.0650000572204599</v>
      </c>
      <c r="K1316">
        <v>24.932069778442401</v>
      </c>
      <c r="L1316" s="11">
        <v>0.8256944444444444</v>
      </c>
      <c r="M1316" s="12">
        <f>MOD(Tableau1[[#This Row],[Temps]]-Tableau1[[#This Row],[Heure coucher]],1)</f>
        <v>4.3576388888888928E-2</v>
      </c>
      <c r="N1316" s="11">
        <v>0.18263888888888891</v>
      </c>
      <c r="O1316" s="12">
        <f>1-Tableau1[[#This Row],[Temps]]+Tableau1[[#This Row],[Heure lever]]</f>
        <v>0.31336805555555558</v>
      </c>
      <c r="P131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0.35694444444444451</v>
      </c>
      <c r="Q1316" s="11" t="b">
        <f>IFERROR(Tableau1[[#This Row],[temps avant lever]]&gt;=Tableau1[[#This Row],[temps critère lever en fonction de l''heure de coucher]],0)</f>
        <v>0</v>
      </c>
    </row>
    <row r="1317" spans="1:17" x14ac:dyDescent="0.35">
      <c r="A1317">
        <v>2018</v>
      </c>
      <c r="B1317">
        <v>7</v>
      </c>
      <c r="C1317">
        <v>15</v>
      </c>
      <c r="D1317">
        <v>20</v>
      </c>
      <c r="E1317">
        <v>57</v>
      </c>
      <c r="F1317" s="16" t="s">
        <v>45</v>
      </c>
      <c r="G1317" s="10">
        <v>43296</v>
      </c>
      <c r="H1317" s="11">
        <v>0.87327546296296299</v>
      </c>
      <c r="I1317" s="10">
        <v>43296</v>
      </c>
      <c r="J1317">
        <v>3.1600000858306898</v>
      </c>
      <c r="K1317">
        <v>24.744779586791999</v>
      </c>
      <c r="L1317" s="11">
        <v>0.8256944444444444</v>
      </c>
      <c r="M1317" s="12">
        <f>MOD(Tableau1[[#This Row],[Temps]]-Tableau1[[#This Row],[Heure coucher]],1)</f>
        <v>4.7581018518518592E-2</v>
      </c>
      <c r="N1317" s="11">
        <v>0.18263888888888891</v>
      </c>
      <c r="O1317" s="12">
        <f>1-Tableau1[[#This Row],[Temps]]+Tableau1[[#This Row],[Heure lever]]</f>
        <v>0.30936342592592592</v>
      </c>
      <c r="P131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0.35694444444444451</v>
      </c>
      <c r="Q1317" s="11" t="b">
        <f>IFERROR(Tableau1[[#This Row],[temps avant lever]]&gt;=Tableau1[[#This Row],[temps critère lever en fonction de l''heure de coucher]],0)</f>
        <v>0</v>
      </c>
    </row>
    <row r="1318" spans="1:17" x14ac:dyDescent="0.35">
      <c r="A1318">
        <v>2018</v>
      </c>
      <c r="B1318">
        <v>7</v>
      </c>
      <c r="C1318">
        <v>15</v>
      </c>
      <c r="D1318">
        <v>21</v>
      </c>
      <c r="E1318">
        <v>2</v>
      </c>
      <c r="F1318" s="16" t="s">
        <v>30</v>
      </c>
      <c r="G1318" s="10">
        <v>43296</v>
      </c>
      <c r="H1318" s="11">
        <v>0.87685185185185188</v>
      </c>
      <c r="I1318" s="10">
        <v>43296</v>
      </c>
      <c r="J1318">
        <v>3.1600000858306898</v>
      </c>
      <c r="K1318">
        <v>24.744779586791999</v>
      </c>
      <c r="L1318" s="11">
        <v>0.8256944444444444</v>
      </c>
      <c r="M1318" s="12">
        <f>MOD(Tableau1[[#This Row],[Temps]]-Tableau1[[#This Row],[Heure coucher]],1)</f>
        <v>5.1157407407407485E-2</v>
      </c>
      <c r="N1318" s="11">
        <v>0.18263888888888891</v>
      </c>
      <c r="O1318" s="12">
        <f>1-Tableau1[[#This Row],[Temps]]+Tableau1[[#This Row],[Heure lever]]</f>
        <v>0.30578703703703702</v>
      </c>
      <c r="P131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0.35694444444444451</v>
      </c>
      <c r="Q1318" s="11" t="b">
        <f>IFERROR(Tableau1[[#This Row],[temps avant lever]]&gt;=Tableau1[[#This Row],[temps critère lever en fonction de l''heure de coucher]],0)</f>
        <v>0</v>
      </c>
    </row>
    <row r="1319" spans="1:17" x14ac:dyDescent="0.35">
      <c r="A1319">
        <v>2018</v>
      </c>
      <c r="B1319">
        <v>7</v>
      </c>
      <c r="C1319">
        <v>15</v>
      </c>
      <c r="D1319">
        <v>21</v>
      </c>
      <c r="E1319">
        <v>14</v>
      </c>
      <c r="F1319" s="16" t="s">
        <v>46</v>
      </c>
      <c r="G1319" s="10">
        <v>43296</v>
      </c>
      <c r="H1319" s="11">
        <v>0.88511574074074073</v>
      </c>
      <c r="I1319" s="10">
        <v>43296</v>
      </c>
      <c r="J1319">
        <v>1.46833300590515</v>
      </c>
      <c r="K1319">
        <v>24.2941493988037</v>
      </c>
      <c r="L1319" s="11">
        <v>0.8256944444444444</v>
      </c>
      <c r="M1319" s="12">
        <f>MOD(Tableau1[[#This Row],[Temps]]-Tableau1[[#This Row],[Heure coucher]],1)</f>
        <v>5.9421296296296333E-2</v>
      </c>
      <c r="N1319" s="11">
        <v>0.18263888888888891</v>
      </c>
      <c r="O1319" s="12">
        <f>1-Tableau1[[#This Row],[Temps]]+Tableau1[[#This Row],[Heure lever]]</f>
        <v>0.29752314814814818</v>
      </c>
      <c r="P131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0.35694444444444451</v>
      </c>
      <c r="Q1319" s="11" t="b">
        <f>IFERROR(Tableau1[[#This Row],[temps avant lever]]&gt;=Tableau1[[#This Row],[temps critère lever en fonction de l''heure de coucher]],0)</f>
        <v>0</v>
      </c>
    </row>
    <row r="1320" spans="1:17" x14ac:dyDescent="0.35">
      <c r="A1320">
        <v>2018</v>
      </c>
      <c r="B1320">
        <v>7</v>
      </c>
      <c r="C1320">
        <v>15</v>
      </c>
      <c r="D1320">
        <v>21</v>
      </c>
      <c r="E1320">
        <v>25</v>
      </c>
      <c r="F1320" s="16" t="s">
        <v>47</v>
      </c>
      <c r="G1320" s="10">
        <v>43296</v>
      </c>
      <c r="H1320" s="11">
        <v>0.89262731481481483</v>
      </c>
      <c r="I1320" s="10">
        <v>43296</v>
      </c>
      <c r="J1320">
        <v>0.378333300352097</v>
      </c>
      <c r="K1320">
        <v>24.161109924316399</v>
      </c>
      <c r="L1320" s="11">
        <v>0.8256944444444444</v>
      </c>
      <c r="M1320" s="12">
        <f>MOD(Tableau1[[#This Row],[Temps]]-Tableau1[[#This Row],[Heure coucher]],1)</f>
        <v>6.6932870370370434E-2</v>
      </c>
      <c r="N1320" s="11">
        <v>0.18263888888888891</v>
      </c>
      <c r="O1320" s="12">
        <f>1-Tableau1[[#This Row],[Temps]]+Tableau1[[#This Row],[Heure lever]]</f>
        <v>0.29001157407407407</v>
      </c>
      <c r="P132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0.35694444444444451</v>
      </c>
      <c r="Q1320" s="11" t="b">
        <f>IFERROR(Tableau1[[#This Row],[temps avant lever]]&gt;=Tableau1[[#This Row],[temps critère lever en fonction de l''heure de coucher]],0)</f>
        <v>0</v>
      </c>
    </row>
    <row r="1321" spans="1:17" x14ac:dyDescent="0.35">
      <c r="A1321">
        <v>2018</v>
      </c>
      <c r="B1321">
        <v>7</v>
      </c>
      <c r="C1321">
        <v>15</v>
      </c>
      <c r="D1321">
        <v>21</v>
      </c>
      <c r="E1321">
        <v>40</v>
      </c>
      <c r="F1321" s="16" t="s">
        <v>25</v>
      </c>
      <c r="G1321" s="10">
        <v>43296</v>
      </c>
      <c r="H1321" s="11">
        <v>0.90312500000000007</v>
      </c>
      <c r="I1321" s="10">
        <v>43296</v>
      </c>
      <c r="J1321">
        <v>1.89166700839996</v>
      </c>
      <c r="K1321">
        <v>23.260820388793899</v>
      </c>
      <c r="L1321" s="11">
        <v>0.8256944444444444</v>
      </c>
      <c r="M1321" s="12">
        <f>MOD(Tableau1[[#This Row],[Temps]]-Tableau1[[#This Row],[Heure coucher]],1)</f>
        <v>7.7430555555555669E-2</v>
      </c>
      <c r="N1321" s="11">
        <v>0.18263888888888891</v>
      </c>
      <c r="O1321" s="12">
        <f>1-Tableau1[[#This Row],[Temps]]+Tableau1[[#This Row],[Heure lever]]</f>
        <v>0.27951388888888884</v>
      </c>
      <c r="P132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0.35694444444444451</v>
      </c>
      <c r="Q1321" s="11" t="b">
        <f>IFERROR(Tableau1[[#This Row],[temps avant lever]]&gt;=Tableau1[[#This Row],[temps critère lever en fonction de l''heure de coucher]],0)</f>
        <v>0</v>
      </c>
    </row>
    <row r="1322" spans="1:17" x14ac:dyDescent="0.35">
      <c r="A1322">
        <v>2018</v>
      </c>
      <c r="B1322">
        <v>7</v>
      </c>
      <c r="C1322">
        <v>15</v>
      </c>
      <c r="D1322">
        <v>21</v>
      </c>
      <c r="E1322">
        <v>41</v>
      </c>
      <c r="F1322" s="16" t="s">
        <v>48</v>
      </c>
      <c r="G1322" s="10">
        <v>43296</v>
      </c>
      <c r="H1322" s="11">
        <v>0.90357638888888892</v>
      </c>
      <c r="I1322" s="10">
        <v>43296</v>
      </c>
      <c r="J1322">
        <v>1.89166700839996</v>
      </c>
      <c r="K1322">
        <v>23.260820388793899</v>
      </c>
      <c r="L1322" s="11">
        <v>0.8256944444444444</v>
      </c>
      <c r="M1322" s="12">
        <f>MOD(Tableau1[[#This Row],[Temps]]-Tableau1[[#This Row],[Heure coucher]],1)</f>
        <v>7.7881944444444517E-2</v>
      </c>
      <c r="N1322" s="11">
        <v>0.18263888888888891</v>
      </c>
      <c r="O1322" s="12">
        <f>1-Tableau1[[#This Row],[Temps]]+Tableau1[[#This Row],[Heure lever]]</f>
        <v>0.27906249999999999</v>
      </c>
      <c r="P132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0.35694444444444451</v>
      </c>
      <c r="Q1322" s="11" t="b">
        <f>IFERROR(Tableau1[[#This Row],[temps avant lever]]&gt;=Tableau1[[#This Row],[temps critère lever en fonction de l''heure de coucher]],0)</f>
        <v>0</v>
      </c>
    </row>
    <row r="1323" spans="1:17" x14ac:dyDescent="0.35">
      <c r="A1323">
        <v>2018</v>
      </c>
      <c r="B1323">
        <v>7</v>
      </c>
      <c r="C1323">
        <v>15</v>
      </c>
      <c r="D1323">
        <v>21</v>
      </c>
      <c r="E1323">
        <v>41</v>
      </c>
      <c r="F1323" s="16" t="s">
        <v>49</v>
      </c>
      <c r="G1323" s="10">
        <v>43296</v>
      </c>
      <c r="H1323" s="11">
        <v>0.90365740740740741</v>
      </c>
      <c r="I1323" s="10">
        <v>43296</v>
      </c>
      <c r="J1323">
        <v>1.89166700839996</v>
      </c>
      <c r="K1323">
        <v>23.260820388793899</v>
      </c>
      <c r="L1323" s="11">
        <v>0.8256944444444444</v>
      </c>
      <c r="M1323" s="12">
        <f>MOD(Tableau1[[#This Row],[Temps]]-Tableau1[[#This Row],[Heure coucher]],1)</f>
        <v>7.7962962962963012E-2</v>
      </c>
      <c r="N1323" s="11">
        <v>0.18263888888888891</v>
      </c>
      <c r="O1323" s="12">
        <f>1-Tableau1[[#This Row],[Temps]]+Tableau1[[#This Row],[Heure lever]]</f>
        <v>0.2789814814814815</v>
      </c>
      <c r="P132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0.35694444444444451</v>
      </c>
      <c r="Q1323" s="11" t="b">
        <f>IFERROR(Tableau1[[#This Row],[temps avant lever]]&gt;=Tableau1[[#This Row],[temps critère lever en fonction de l''heure de coucher]],0)</f>
        <v>0</v>
      </c>
    </row>
    <row r="1324" spans="1:17" x14ac:dyDescent="0.35">
      <c r="A1324">
        <v>2018</v>
      </c>
      <c r="B1324">
        <v>7</v>
      </c>
      <c r="C1324">
        <v>15</v>
      </c>
      <c r="D1324">
        <v>21</v>
      </c>
      <c r="E1324">
        <v>58</v>
      </c>
      <c r="F1324" s="16" t="s">
        <v>50</v>
      </c>
      <c r="G1324" s="10">
        <v>43296</v>
      </c>
      <c r="H1324" s="11">
        <v>0.91583333333333339</v>
      </c>
      <c r="I1324" s="10">
        <v>43296</v>
      </c>
      <c r="J1324">
        <v>3.52333307266235</v>
      </c>
      <c r="K1324">
        <v>23.561510086059599</v>
      </c>
      <c r="L1324" s="11">
        <v>0.8256944444444444</v>
      </c>
      <c r="M1324" s="12">
        <f>MOD(Tableau1[[#This Row],[Temps]]-Tableau1[[#This Row],[Heure coucher]],1)</f>
        <v>9.0138888888888991E-2</v>
      </c>
      <c r="N1324" s="11">
        <v>0.18263888888888891</v>
      </c>
      <c r="O1324" s="12">
        <f>1-Tableau1[[#This Row],[Temps]]+Tableau1[[#This Row],[Heure lever]]</f>
        <v>0.26680555555555552</v>
      </c>
      <c r="P132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0.35694444444444451</v>
      </c>
      <c r="Q1324" s="11" t="b">
        <f>IFERROR(Tableau1[[#This Row],[temps avant lever]]&gt;=Tableau1[[#This Row],[temps critère lever en fonction de l''heure de coucher]],0)</f>
        <v>0</v>
      </c>
    </row>
    <row r="1325" spans="1:17" x14ac:dyDescent="0.35">
      <c r="A1325">
        <v>2018</v>
      </c>
      <c r="B1325">
        <v>7</v>
      </c>
      <c r="C1325">
        <v>15</v>
      </c>
      <c r="D1325">
        <v>22</v>
      </c>
      <c r="E1325">
        <v>12</v>
      </c>
      <c r="F1325" s="16" t="s">
        <v>27</v>
      </c>
      <c r="G1325" s="10">
        <v>43296</v>
      </c>
      <c r="H1325" s="11">
        <v>0.92525462962962957</v>
      </c>
      <c r="I1325" s="10">
        <v>43296</v>
      </c>
      <c r="J1325">
        <v>3.9483330249786399</v>
      </c>
      <c r="K1325">
        <v>23.5914402008057</v>
      </c>
      <c r="L1325" s="11">
        <v>0.8256944444444444</v>
      </c>
      <c r="M1325" s="12">
        <f>MOD(Tableau1[[#This Row],[Temps]]-Tableau1[[#This Row],[Heure coucher]],1)</f>
        <v>9.9560185185185168E-2</v>
      </c>
      <c r="N1325" s="11">
        <v>0.18263888888888891</v>
      </c>
      <c r="O1325" s="12">
        <f>1-Tableau1[[#This Row],[Temps]]+Tableau1[[#This Row],[Heure lever]]</f>
        <v>0.25738425925925934</v>
      </c>
      <c r="P132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0.35694444444444451</v>
      </c>
      <c r="Q1325" s="11" t="b">
        <f>IFERROR(Tableau1[[#This Row],[temps avant lever]]&gt;=Tableau1[[#This Row],[temps critère lever en fonction de l''heure de coucher]],0)</f>
        <v>0</v>
      </c>
    </row>
    <row r="1326" spans="1:17" x14ac:dyDescent="0.35">
      <c r="A1326">
        <v>2018</v>
      </c>
      <c r="B1326">
        <v>7</v>
      </c>
      <c r="C1326">
        <v>15</v>
      </c>
      <c r="D1326">
        <v>22</v>
      </c>
      <c r="E1326">
        <v>19</v>
      </c>
      <c r="F1326" s="16" t="s">
        <v>49</v>
      </c>
      <c r="G1326" s="10">
        <v>43296</v>
      </c>
      <c r="H1326" s="11">
        <v>0.93004629629629632</v>
      </c>
      <c r="I1326" s="10">
        <v>43296</v>
      </c>
      <c r="J1326">
        <v>3.8383328914642298</v>
      </c>
      <c r="K1326">
        <v>22.125810623168899</v>
      </c>
      <c r="L1326" s="11">
        <v>0.8256944444444444</v>
      </c>
      <c r="M1326" s="12">
        <f>MOD(Tableau1[[#This Row],[Temps]]-Tableau1[[#This Row],[Heure coucher]],1)</f>
        <v>0.10435185185185192</v>
      </c>
      <c r="N1326" s="11">
        <v>0.18263888888888891</v>
      </c>
      <c r="O1326" s="12">
        <f>1-Tableau1[[#This Row],[Temps]]+Tableau1[[#This Row],[Heure lever]]</f>
        <v>0.25259259259259259</v>
      </c>
      <c r="P132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0.35694444444444451</v>
      </c>
      <c r="Q1326" s="11" t="b">
        <f>IFERROR(Tableau1[[#This Row],[temps avant lever]]&gt;=Tableau1[[#This Row],[temps critère lever en fonction de l''heure de coucher]],0)</f>
        <v>0</v>
      </c>
    </row>
    <row r="1327" spans="1:17" x14ac:dyDescent="0.35">
      <c r="A1327">
        <v>2018</v>
      </c>
      <c r="B1327">
        <v>7</v>
      </c>
      <c r="C1327">
        <v>15</v>
      </c>
      <c r="D1327">
        <v>22</v>
      </c>
      <c r="E1327">
        <v>24</v>
      </c>
      <c r="F1327" s="16" t="s">
        <v>51</v>
      </c>
      <c r="G1327" s="10">
        <v>43296</v>
      </c>
      <c r="H1327" s="11">
        <v>0.93396990740740737</v>
      </c>
      <c r="I1327" s="10">
        <v>43296</v>
      </c>
      <c r="J1327">
        <v>3.8383328914642298</v>
      </c>
      <c r="K1327">
        <v>22.125810623168899</v>
      </c>
      <c r="L1327" s="11">
        <v>0.8256944444444444</v>
      </c>
      <c r="M1327" s="12">
        <f>MOD(Tableau1[[#This Row],[Temps]]-Tableau1[[#This Row],[Heure coucher]],1)</f>
        <v>0.10827546296296298</v>
      </c>
      <c r="N1327" s="11">
        <v>0.18263888888888891</v>
      </c>
      <c r="O1327" s="12">
        <f>1-Tableau1[[#This Row],[Temps]]+Tableau1[[#This Row],[Heure lever]]</f>
        <v>0.24866898148148153</v>
      </c>
      <c r="P132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0.35694444444444451</v>
      </c>
      <c r="Q1327" s="11" t="b">
        <f>IFERROR(Tableau1[[#This Row],[temps avant lever]]&gt;=Tableau1[[#This Row],[temps critère lever en fonction de l''heure de coucher]],0)</f>
        <v>0</v>
      </c>
    </row>
    <row r="1328" spans="1:17" x14ac:dyDescent="0.35">
      <c r="A1328">
        <v>2018</v>
      </c>
      <c r="B1328">
        <v>7</v>
      </c>
      <c r="C1328">
        <v>17</v>
      </c>
      <c r="D1328">
        <v>2</v>
      </c>
      <c r="E1328">
        <v>4</v>
      </c>
      <c r="F1328" s="16" t="s">
        <v>35</v>
      </c>
      <c r="G1328" s="10">
        <v>43298</v>
      </c>
      <c r="H1328" s="11">
        <v>8.6724537037037031E-2</v>
      </c>
      <c r="I1328" s="10">
        <v>43297</v>
      </c>
      <c r="J1328">
        <v>4.2166671752929696</v>
      </c>
      <c r="K1328">
        <v>16.449499130248999</v>
      </c>
      <c r="L1328" s="11">
        <v>0.82500000000000007</v>
      </c>
      <c r="M1328" s="12">
        <f>MOD(Tableau1[[#This Row],[Temps]]-Tableau1[[#This Row],[Heure coucher]],1)</f>
        <v>0.26172453703703691</v>
      </c>
      <c r="N1328" s="11">
        <v>0.18333333333333335</v>
      </c>
      <c r="O1328" s="12">
        <f>1-Tableau1[[#This Row],[Temps]]+Tableau1[[#This Row],[Heure lever]]</f>
        <v>1.0966087962962963</v>
      </c>
      <c r="P132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0.35833333333333328</v>
      </c>
      <c r="Q1328" s="11" t="b">
        <f>IFERROR(Tableau1[[#This Row],[temps avant lever]]&gt;=Tableau1[[#This Row],[temps critère lever en fonction de l''heure de coucher]],0)</f>
        <v>1</v>
      </c>
    </row>
    <row r="1329" spans="1:17" x14ac:dyDescent="0.35">
      <c r="A1329">
        <v>2018</v>
      </c>
      <c r="B1329">
        <v>7</v>
      </c>
      <c r="C1329">
        <v>17</v>
      </c>
      <c r="D1329">
        <v>20</v>
      </c>
      <c r="E1329">
        <v>35</v>
      </c>
      <c r="F1329" s="16" t="s">
        <v>25</v>
      </c>
      <c r="G1329" s="10">
        <v>43298</v>
      </c>
      <c r="H1329" s="11">
        <v>0.85798611111111101</v>
      </c>
      <c r="I1329" s="10">
        <v>43298</v>
      </c>
      <c r="J1329">
        <v>3.14833307266235</v>
      </c>
      <c r="K1329">
        <v>18.229820251464801</v>
      </c>
      <c r="L1329" s="11">
        <v>0.82430555555555562</v>
      </c>
      <c r="M1329" s="12">
        <f>MOD(Tableau1[[#This Row],[Temps]]-Tableau1[[#This Row],[Heure coucher]],1)</f>
        <v>3.368055555555538E-2</v>
      </c>
      <c r="N1329" s="11">
        <v>0.18402777777777779</v>
      </c>
      <c r="O1329" s="12">
        <f>1-Tableau1[[#This Row],[Temps]]+Tableau1[[#This Row],[Heure lever]]</f>
        <v>0.32604166666666679</v>
      </c>
      <c r="P132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0.35972222222222217</v>
      </c>
      <c r="Q1329" s="11" t="b">
        <f>IFERROR(Tableau1[[#This Row],[temps avant lever]]&gt;=Tableau1[[#This Row],[temps critère lever en fonction de l''heure de coucher]],0)</f>
        <v>0</v>
      </c>
    </row>
    <row r="1330" spans="1:17" x14ac:dyDescent="0.35">
      <c r="A1330">
        <v>2018</v>
      </c>
      <c r="B1330">
        <v>7</v>
      </c>
      <c r="C1330">
        <v>17</v>
      </c>
      <c r="D1330">
        <v>20</v>
      </c>
      <c r="E1330">
        <v>43</v>
      </c>
      <c r="F1330" s="16" t="s">
        <v>52</v>
      </c>
      <c r="G1330" s="10">
        <v>43298</v>
      </c>
      <c r="H1330" s="11">
        <v>0.86340277777777785</v>
      </c>
      <c r="I1330" s="10">
        <v>43298</v>
      </c>
      <c r="J1330">
        <v>3.14833307266235</v>
      </c>
      <c r="K1330">
        <v>18.229820251464801</v>
      </c>
      <c r="L1330" s="11">
        <v>0.82430555555555562</v>
      </c>
      <c r="M1330" s="12">
        <f>MOD(Tableau1[[#This Row],[Temps]]-Tableau1[[#This Row],[Heure coucher]],1)</f>
        <v>3.9097222222222228E-2</v>
      </c>
      <c r="N1330" s="11">
        <v>0.18402777777777779</v>
      </c>
      <c r="O1330" s="12">
        <f>1-Tableau1[[#This Row],[Temps]]+Tableau1[[#This Row],[Heure lever]]</f>
        <v>0.32062499999999994</v>
      </c>
      <c r="P133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0.35972222222222217</v>
      </c>
      <c r="Q1330" s="11" t="b">
        <f>IFERROR(Tableau1[[#This Row],[temps avant lever]]&gt;=Tableau1[[#This Row],[temps critère lever en fonction de l''heure de coucher]],0)</f>
        <v>0</v>
      </c>
    </row>
    <row r="1331" spans="1:17" x14ac:dyDescent="0.35">
      <c r="A1331">
        <v>2018</v>
      </c>
      <c r="B1331">
        <v>7</v>
      </c>
      <c r="C1331">
        <v>17</v>
      </c>
      <c r="D1331">
        <v>20</v>
      </c>
      <c r="E1331">
        <v>44</v>
      </c>
      <c r="F1331" s="16" t="s">
        <v>43</v>
      </c>
      <c r="G1331" s="10">
        <v>43298</v>
      </c>
      <c r="H1331" s="11">
        <v>0.86421296296296291</v>
      </c>
      <c r="I1331" s="10">
        <v>43298</v>
      </c>
      <c r="J1331">
        <v>3.14833307266235</v>
      </c>
      <c r="K1331">
        <v>18.229820251464801</v>
      </c>
      <c r="L1331" s="11">
        <v>0.82430555555555562</v>
      </c>
      <c r="M1331" s="12">
        <f>MOD(Tableau1[[#This Row],[Temps]]-Tableau1[[#This Row],[Heure coucher]],1)</f>
        <v>3.990740740740728E-2</v>
      </c>
      <c r="N1331" s="11">
        <v>0.18402777777777779</v>
      </c>
      <c r="O1331" s="12">
        <f>1-Tableau1[[#This Row],[Temps]]+Tableau1[[#This Row],[Heure lever]]</f>
        <v>0.31981481481481489</v>
      </c>
      <c r="P133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0.35972222222222217</v>
      </c>
      <c r="Q1331" s="11" t="b">
        <f>IFERROR(Tableau1[[#This Row],[temps avant lever]]&gt;=Tableau1[[#This Row],[temps critère lever en fonction de l''heure de coucher]],0)</f>
        <v>0</v>
      </c>
    </row>
    <row r="1332" spans="1:17" x14ac:dyDescent="0.35">
      <c r="A1332">
        <v>2018</v>
      </c>
      <c r="B1332">
        <v>7</v>
      </c>
      <c r="C1332">
        <v>17</v>
      </c>
      <c r="D1332">
        <v>20</v>
      </c>
      <c r="E1332">
        <v>48</v>
      </c>
      <c r="F1332" s="16" t="s">
        <v>53</v>
      </c>
      <c r="G1332" s="10">
        <v>43298</v>
      </c>
      <c r="H1332" s="11">
        <v>0.86671296296296296</v>
      </c>
      <c r="I1332" s="10">
        <v>43298</v>
      </c>
      <c r="J1332">
        <v>4.4450001716613796</v>
      </c>
      <c r="K1332">
        <v>18.012229919433601</v>
      </c>
      <c r="L1332" s="11">
        <v>0.82430555555555562</v>
      </c>
      <c r="M1332" s="12">
        <f>MOD(Tableau1[[#This Row],[Temps]]-Tableau1[[#This Row],[Heure coucher]],1)</f>
        <v>4.2407407407407338E-2</v>
      </c>
      <c r="N1332" s="11">
        <v>0.18402777777777779</v>
      </c>
      <c r="O1332" s="12">
        <f>1-Tableau1[[#This Row],[Temps]]+Tableau1[[#This Row],[Heure lever]]</f>
        <v>0.31731481481481483</v>
      </c>
      <c r="P133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0.35972222222222217</v>
      </c>
      <c r="Q1332" s="11" t="b">
        <f>IFERROR(Tableau1[[#This Row],[temps avant lever]]&gt;=Tableau1[[#This Row],[temps critère lever en fonction de l''heure de coucher]],0)</f>
        <v>0</v>
      </c>
    </row>
    <row r="1333" spans="1:17" x14ac:dyDescent="0.35">
      <c r="A1333">
        <v>2018</v>
      </c>
      <c r="B1333">
        <v>7</v>
      </c>
      <c r="C1333">
        <v>17</v>
      </c>
      <c r="D1333">
        <v>20</v>
      </c>
      <c r="E1333">
        <v>52</v>
      </c>
      <c r="F1333" s="16" t="s">
        <v>54</v>
      </c>
      <c r="G1333" s="10">
        <v>43298</v>
      </c>
      <c r="H1333" s="11">
        <v>0.86950231481481488</v>
      </c>
      <c r="I1333" s="10">
        <v>43298</v>
      </c>
      <c r="J1333">
        <v>4.4450001716613796</v>
      </c>
      <c r="K1333">
        <v>18.012229919433601</v>
      </c>
      <c r="L1333" s="11">
        <v>0.82430555555555562</v>
      </c>
      <c r="M1333" s="12">
        <f>MOD(Tableau1[[#This Row],[Temps]]-Tableau1[[#This Row],[Heure coucher]],1)</f>
        <v>4.5196759259259256E-2</v>
      </c>
      <c r="N1333" s="11">
        <v>0.18402777777777779</v>
      </c>
      <c r="O1333" s="12">
        <f>1-Tableau1[[#This Row],[Temps]]+Tableau1[[#This Row],[Heure lever]]</f>
        <v>0.31452546296296291</v>
      </c>
      <c r="P133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0.35972222222222217</v>
      </c>
      <c r="Q1333" s="11" t="b">
        <f>IFERROR(Tableau1[[#This Row],[temps avant lever]]&gt;=Tableau1[[#This Row],[temps critère lever en fonction de l''heure de coucher]],0)</f>
        <v>0</v>
      </c>
    </row>
    <row r="1334" spans="1:17" x14ac:dyDescent="0.35">
      <c r="A1334">
        <v>2018</v>
      </c>
      <c r="B1334">
        <v>7</v>
      </c>
      <c r="C1334">
        <v>17</v>
      </c>
      <c r="D1334">
        <v>20</v>
      </c>
      <c r="E1334">
        <v>53</v>
      </c>
      <c r="F1334" s="16" t="s">
        <v>55</v>
      </c>
      <c r="G1334" s="10">
        <v>43298</v>
      </c>
      <c r="H1334" s="11">
        <v>0.87054398148148149</v>
      </c>
      <c r="I1334" s="10">
        <v>43298</v>
      </c>
      <c r="J1334">
        <v>4.4450001716613796</v>
      </c>
      <c r="K1334">
        <v>18.012229919433601</v>
      </c>
      <c r="L1334" s="11">
        <v>0.82430555555555562</v>
      </c>
      <c r="M1334" s="12">
        <f>MOD(Tableau1[[#This Row],[Temps]]-Tableau1[[#This Row],[Heure coucher]],1)</f>
        <v>4.6238425925925863E-2</v>
      </c>
      <c r="N1334" s="11">
        <v>0.18402777777777779</v>
      </c>
      <c r="O1334" s="12">
        <f>1-Tableau1[[#This Row],[Temps]]+Tableau1[[#This Row],[Heure lever]]</f>
        <v>0.3134837962962963</v>
      </c>
      <c r="P133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0.35972222222222217</v>
      </c>
      <c r="Q1334" s="11" t="b">
        <f>IFERROR(Tableau1[[#This Row],[temps avant lever]]&gt;=Tableau1[[#This Row],[temps critère lever en fonction de l''heure de coucher]],0)</f>
        <v>0</v>
      </c>
    </row>
    <row r="1335" spans="1:17" x14ac:dyDescent="0.35">
      <c r="A1335">
        <v>2018</v>
      </c>
      <c r="B1335">
        <v>7</v>
      </c>
      <c r="C1335">
        <v>17</v>
      </c>
      <c r="D1335">
        <v>20</v>
      </c>
      <c r="E1335">
        <v>54</v>
      </c>
      <c r="F1335" s="16" t="s">
        <v>44</v>
      </c>
      <c r="G1335" s="10">
        <v>43298</v>
      </c>
      <c r="H1335" s="11">
        <v>0.87135416666666676</v>
      </c>
      <c r="I1335" s="10">
        <v>43298</v>
      </c>
      <c r="J1335">
        <v>4.4450001716613796</v>
      </c>
      <c r="K1335">
        <v>18.012229919433601</v>
      </c>
      <c r="L1335" s="11">
        <v>0.82430555555555562</v>
      </c>
      <c r="M1335" s="12">
        <f>MOD(Tableau1[[#This Row],[Temps]]-Tableau1[[#This Row],[Heure coucher]],1)</f>
        <v>4.7048611111111138E-2</v>
      </c>
      <c r="N1335" s="11">
        <v>0.18402777777777779</v>
      </c>
      <c r="O1335" s="12">
        <f>1-Tableau1[[#This Row],[Temps]]+Tableau1[[#This Row],[Heure lever]]</f>
        <v>0.31267361111111103</v>
      </c>
      <c r="P133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0.35972222222222217</v>
      </c>
      <c r="Q1335" s="11" t="b">
        <f>IFERROR(Tableau1[[#This Row],[temps avant lever]]&gt;=Tableau1[[#This Row],[temps critère lever en fonction de l''heure de coucher]],0)</f>
        <v>0</v>
      </c>
    </row>
    <row r="1336" spans="1:17" x14ac:dyDescent="0.35">
      <c r="A1336">
        <v>2018</v>
      </c>
      <c r="B1336">
        <v>7</v>
      </c>
      <c r="C1336">
        <v>17</v>
      </c>
      <c r="D1336">
        <v>20</v>
      </c>
      <c r="E1336">
        <v>57</v>
      </c>
      <c r="F1336" s="16" t="s">
        <v>56</v>
      </c>
      <c r="G1336" s="10">
        <v>43298</v>
      </c>
      <c r="H1336" s="11">
        <v>0.87306712962962962</v>
      </c>
      <c r="I1336" s="10">
        <v>43298</v>
      </c>
      <c r="J1336">
        <v>4.9266672134399396</v>
      </c>
      <c r="K1336">
        <v>18.4422302246094</v>
      </c>
      <c r="L1336" s="11">
        <v>0.82430555555555562</v>
      </c>
      <c r="M1336" s="12">
        <f>MOD(Tableau1[[#This Row],[Temps]]-Tableau1[[#This Row],[Heure coucher]],1)</f>
        <v>4.8761574074073999E-2</v>
      </c>
      <c r="N1336" s="11">
        <v>0.18402777777777779</v>
      </c>
      <c r="O1336" s="12">
        <f>1-Tableau1[[#This Row],[Temps]]+Tableau1[[#This Row],[Heure lever]]</f>
        <v>0.31096064814814817</v>
      </c>
      <c r="P133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0.35972222222222217</v>
      </c>
      <c r="Q1336" s="11" t="b">
        <f>IFERROR(Tableau1[[#This Row],[temps avant lever]]&gt;=Tableau1[[#This Row],[temps critère lever en fonction de l''heure de coucher]],0)</f>
        <v>0</v>
      </c>
    </row>
    <row r="1337" spans="1:17" x14ac:dyDescent="0.35">
      <c r="A1337">
        <v>2018</v>
      </c>
      <c r="B1337">
        <v>7</v>
      </c>
      <c r="C1337">
        <v>17</v>
      </c>
      <c r="D1337">
        <v>21</v>
      </c>
      <c r="E1337">
        <v>11</v>
      </c>
      <c r="F1337" s="16" t="s">
        <v>30</v>
      </c>
      <c r="G1337" s="10">
        <v>43298</v>
      </c>
      <c r="H1337" s="11">
        <v>0.88310185185185175</v>
      </c>
      <c r="I1337" s="10">
        <v>43298</v>
      </c>
      <c r="J1337">
        <v>4.4833331108093297</v>
      </c>
      <c r="K1337">
        <v>18.262409210205099</v>
      </c>
      <c r="L1337" s="11">
        <v>0.82430555555555562</v>
      </c>
      <c r="M1337" s="12">
        <f>MOD(Tableau1[[#This Row],[Temps]]-Tableau1[[#This Row],[Heure coucher]],1)</f>
        <v>5.8796296296296124E-2</v>
      </c>
      <c r="N1337" s="11">
        <v>0.18402777777777779</v>
      </c>
      <c r="O1337" s="12">
        <f>1-Tableau1[[#This Row],[Temps]]+Tableau1[[#This Row],[Heure lever]]</f>
        <v>0.30092592592592604</v>
      </c>
      <c r="P133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0.35972222222222217</v>
      </c>
      <c r="Q1337" s="11" t="b">
        <f>IFERROR(Tableau1[[#This Row],[temps avant lever]]&gt;=Tableau1[[#This Row],[temps critère lever en fonction de l''heure de coucher]],0)</f>
        <v>0</v>
      </c>
    </row>
    <row r="1338" spans="1:17" x14ac:dyDescent="0.35">
      <c r="A1338">
        <v>2018</v>
      </c>
      <c r="B1338">
        <v>7</v>
      </c>
      <c r="C1338">
        <v>17</v>
      </c>
      <c r="D1338">
        <v>21</v>
      </c>
      <c r="E1338">
        <v>31</v>
      </c>
      <c r="F1338" s="16" t="s">
        <v>57</v>
      </c>
      <c r="G1338" s="10">
        <v>43298</v>
      </c>
      <c r="H1338" s="11">
        <v>0.89701388888888889</v>
      </c>
      <c r="I1338" s="10">
        <v>43298</v>
      </c>
      <c r="J1338">
        <v>5.0949997901916504</v>
      </c>
      <c r="K1338">
        <v>17.5196208953857</v>
      </c>
      <c r="L1338" s="11">
        <v>0.82430555555555562</v>
      </c>
      <c r="M1338" s="12">
        <f>MOD(Tableau1[[#This Row],[Temps]]-Tableau1[[#This Row],[Heure coucher]],1)</f>
        <v>7.2708333333333264E-2</v>
      </c>
      <c r="N1338" s="11">
        <v>0.18402777777777779</v>
      </c>
      <c r="O1338" s="12">
        <f>1-Tableau1[[#This Row],[Temps]]+Tableau1[[#This Row],[Heure lever]]</f>
        <v>0.2870138888888889</v>
      </c>
      <c r="P133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0.35972222222222217</v>
      </c>
      <c r="Q1338" s="11" t="b">
        <f>IFERROR(Tableau1[[#This Row],[temps avant lever]]&gt;=Tableau1[[#This Row],[temps critère lever en fonction de l''heure de coucher]],0)</f>
        <v>0</v>
      </c>
    </row>
    <row r="1339" spans="1:17" x14ac:dyDescent="0.35">
      <c r="A1339">
        <v>2018</v>
      </c>
      <c r="B1339">
        <v>7</v>
      </c>
      <c r="C1339">
        <v>17</v>
      </c>
      <c r="D1339">
        <v>21</v>
      </c>
      <c r="E1339">
        <v>48</v>
      </c>
      <c r="F1339" s="16" t="s">
        <v>58</v>
      </c>
      <c r="G1339" s="10">
        <v>43298</v>
      </c>
      <c r="H1339" s="11">
        <v>0.9083564814814814</v>
      </c>
      <c r="I1339" s="10">
        <v>43298</v>
      </c>
      <c r="J1339">
        <v>4.7533340454101598</v>
      </c>
      <c r="K1339">
        <v>17.4356594085693</v>
      </c>
      <c r="L1339" s="11">
        <v>0.82430555555555562</v>
      </c>
      <c r="M1339" s="12">
        <f>MOD(Tableau1[[#This Row],[Temps]]-Tableau1[[#This Row],[Heure coucher]],1)</f>
        <v>8.4050925925925779E-2</v>
      </c>
      <c r="N1339" s="11">
        <v>0.18402777777777779</v>
      </c>
      <c r="O1339" s="12">
        <f>1-Tableau1[[#This Row],[Temps]]+Tableau1[[#This Row],[Heure lever]]</f>
        <v>0.27567129629629639</v>
      </c>
      <c r="P133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0.35972222222222217</v>
      </c>
      <c r="Q1339" s="11" t="b">
        <f>IFERROR(Tableau1[[#This Row],[temps avant lever]]&gt;=Tableau1[[#This Row],[temps critère lever en fonction de l''heure de coucher]],0)</f>
        <v>0</v>
      </c>
    </row>
    <row r="1340" spans="1:17" x14ac:dyDescent="0.35">
      <c r="A1340">
        <v>2018</v>
      </c>
      <c r="B1340">
        <v>7</v>
      </c>
      <c r="C1340">
        <v>17</v>
      </c>
      <c r="D1340">
        <v>21</v>
      </c>
      <c r="E1340">
        <v>48</v>
      </c>
      <c r="F1340" s="16" t="s">
        <v>59</v>
      </c>
      <c r="G1340" s="10">
        <v>43298</v>
      </c>
      <c r="H1340" s="11">
        <v>0.90844907407407405</v>
      </c>
      <c r="I1340" s="10">
        <v>43298</v>
      </c>
      <c r="J1340">
        <v>4.7533340454101598</v>
      </c>
      <c r="K1340">
        <v>17.4356594085693</v>
      </c>
      <c r="L1340" s="11">
        <v>0.82430555555555562</v>
      </c>
      <c r="M1340" s="12">
        <f>MOD(Tableau1[[#This Row],[Temps]]-Tableau1[[#This Row],[Heure coucher]],1)</f>
        <v>8.4143518518518423E-2</v>
      </c>
      <c r="N1340" s="11">
        <v>0.18402777777777779</v>
      </c>
      <c r="O1340" s="12">
        <f>1-Tableau1[[#This Row],[Temps]]+Tableau1[[#This Row],[Heure lever]]</f>
        <v>0.27557870370370374</v>
      </c>
      <c r="P134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0.35972222222222217</v>
      </c>
      <c r="Q1340" s="11" t="b">
        <f>IFERROR(Tableau1[[#This Row],[temps avant lever]]&gt;=Tableau1[[#This Row],[temps critère lever en fonction de l''heure de coucher]],0)</f>
        <v>0</v>
      </c>
    </row>
    <row r="1341" spans="1:17" x14ac:dyDescent="0.35">
      <c r="A1341">
        <v>2018</v>
      </c>
      <c r="B1341">
        <v>7</v>
      </c>
      <c r="C1341">
        <v>17</v>
      </c>
      <c r="D1341">
        <v>22</v>
      </c>
      <c r="E1341">
        <v>12</v>
      </c>
      <c r="F1341" s="16" t="s">
        <v>39</v>
      </c>
      <c r="G1341" s="10">
        <v>43298</v>
      </c>
      <c r="H1341" s="11">
        <v>0.92557870370370365</v>
      </c>
      <c r="I1341" s="10">
        <v>43298</v>
      </c>
      <c r="J1341">
        <v>3.8916668891906698</v>
      </c>
      <c r="K1341">
        <v>16.759750366210898</v>
      </c>
      <c r="L1341" s="11">
        <v>0.82430555555555562</v>
      </c>
      <c r="M1341" s="12">
        <f>MOD(Tableau1[[#This Row],[Temps]]-Tableau1[[#This Row],[Heure coucher]],1)</f>
        <v>0.10127314814814803</v>
      </c>
      <c r="N1341" s="11">
        <v>0.18402777777777779</v>
      </c>
      <c r="O1341" s="12">
        <f>1-Tableau1[[#This Row],[Temps]]+Tableau1[[#This Row],[Heure lever]]</f>
        <v>0.25844907407407414</v>
      </c>
      <c r="P134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0.35972222222222217</v>
      </c>
      <c r="Q1341" s="11" t="b">
        <f>IFERROR(Tableau1[[#This Row],[temps avant lever]]&gt;=Tableau1[[#This Row],[temps critère lever en fonction de l''heure de coucher]],0)</f>
        <v>0</v>
      </c>
    </row>
    <row r="1342" spans="1:17" x14ac:dyDescent="0.35">
      <c r="A1342">
        <v>2018</v>
      </c>
      <c r="B1342">
        <v>7</v>
      </c>
      <c r="C1342">
        <v>18</v>
      </c>
      <c r="D1342">
        <v>20</v>
      </c>
      <c r="E1342">
        <v>32</v>
      </c>
      <c r="F1342" s="16" t="s">
        <v>60</v>
      </c>
      <c r="G1342" s="10">
        <v>43299</v>
      </c>
      <c r="H1342" s="11">
        <v>0.85559027777777785</v>
      </c>
      <c r="I1342" s="10">
        <v>43299</v>
      </c>
      <c r="J1342">
        <v>5.0833330154418901</v>
      </c>
      <c r="K1342">
        <v>23.274400711059599</v>
      </c>
      <c r="L1342" s="11">
        <v>0.82361111111111107</v>
      </c>
      <c r="M1342" s="12">
        <f>MOD(Tableau1[[#This Row],[Temps]]-Tableau1[[#This Row],[Heure coucher]],1)</f>
        <v>3.1979166666666781E-2</v>
      </c>
      <c r="N1342" s="11">
        <v>0.18472222222222223</v>
      </c>
      <c r="O1342" s="12">
        <f>1-Tableau1[[#This Row],[Temps]]+Tableau1[[#This Row],[Heure lever]]</f>
        <v>0.32913194444444438</v>
      </c>
      <c r="P134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0.36111111111111116</v>
      </c>
      <c r="Q1342" s="11" t="b">
        <f>IFERROR(Tableau1[[#This Row],[temps avant lever]]&gt;=Tableau1[[#This Row],[temps critère lever en fonction de l''heure de coucher]],0)</f>
        <v>0</v>
      </c>
    </row>
    <row r="1343" spans="1:17" x14ac:dyDescent="0.35">
      <c r="A1343">
        <v>2018</v>
      </c>
      <c r="B1343">
        <v>7</v>
      </c>
      <c r="C1343">
        <v>18</v>
      </c>
      <c r="D1343">
        <v>20</v>
      </c>
      <c r="E1343">
        <v>41</v>
      </c>
      <c r="F1343" s="16" t="s">
        <v>61</v>
      </c>
      <c r="G1343" s="10">
        <v>43299</v>
      </c>
      <c r="H1343" s="11">
        <v>0.86234953703703709</v>
      </c>
      <c r="I1343" s="10">
        <v>43299</v>
      </c>
      <c r="J1343">
        <v>5.3083329200744602</v>
      </c>
      <c r="K1343">
        <v>23.081270217895501</v>
      </c>
      <c r="L1343" s="11">
        <v>0.82361111111111107</v>
      </c>
      <c r="M1343" s="12">
        <f>MOD(Tableau1[[#This Row],[Temps]]-Tableau1[[#This Row],[Heure coucher]],1)</f>
        <v>3.8738425925926023E-2</v>
      </c>
      <c r="N1343" s="11">
        <v>0.18472222222222223</v>
      </c>
      <c r="O1343" s="12">
        <f>1-Tableau1[[#This Row],[Temps]]+Tableau1[[#This Row],[Heure lever]]</f>
        <v>0.32237268518518514</v>
      </c>
      <c r="P134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0.36111111111111116</v>
      </c>
      <c r="Q1343" s="11" t="b">
        <f>IFERROR(Tableau1[[#This Row],[temps avant lever]]&gt;=Tableau1[[#This Row],[temps critère lever en fonction de l''heure de coucher]],0)</f>
        <v>0</v>
      </c>
    </row>
    <row r="1344" spans="1:17" x14ac:dyDescent="0.35">
      <c r="A1344">
        <v>2018</v>
      </c>
      <c r="B1344">
        <v>7</v>
      </c>
      <c r="C1344">
        <v>18</v>
      </c>
      <c r="D1344">
        <v>20</v>
      </c>
      <c r="E1344">
        <v>43</v>
      </c>
      <c r="F1344" s="16" t="s">
        <v>36</v>
      </c>
      <c r="G1344" s="10">
        <v>43299</v>
      </c>
      <c r="H1344" s="11">
        <v>0.86328703703703702</v>
      </c>
      <c r="I1344" s="10">
        <v>43299</v>
      </c>
      <c r="J1344">
        <v>5.3083329200744602</v>
      </c>
      <c r="K1344">
        <v>23.081270217895501</v>
      </c>
      <c r="L1344" s="11">
        <v>0.82361111111111107</v>
      </c>
      <c r="M1344" s="12">
        <f>MOD(Tableau1[[#This Row],[Temps]]-Tableau1[[#This Row],[Heure coucher]],1)</f>
        <v>3.9675925925925948E-2</v>
      </c>
      <c r="N1344" s="11">
        <v>0.18472222222222223</v>
      </c>
      <c r="O1344" s="12">
        <f>1-Tableau1[[#This Row],[Temps]]+Tableau1[[#This Row],[Heure lever]]</f>
        <v>0.32143518518518521</v>
      </c>
      <c r="P134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0.36111111111111116</v>
      </c>
      <c r="Q1344" s="11" t="b">
        <f>IFERROR(Tableau1[[#This Row],[temps avant lever]]&gt;=Tableau1[[#This Row],[temps critère lever en fonction de l''heure de coucher]],0)</f>
        <v>0</v>
      </c>
    </row>
    <row r="1345" spans="1:17" x14ac:dyDescent="0.35">
      <c r="A1345">
        <v>2018</v>
      </c>
      <c r="B1345">
        <v>7</v>
      </c>
      <c r="C1345">
        <v>18</v>
      </c>
      <c r="D1345">
        <v>20</v>
      </c>
      <c r="E1345">
        <v>44</v>
      </c>
      <c r="F1345" s="16" t="s">
        <v>42</v>
      </c>
      <c r="G1345" s="10">
        <v>43299</v>
      </c>
      <c r="H1345" s="11">
        <v>0.86422453703703705</v>
      </c>
      <c r="I1345" s="10">
        <v>43299</v>
      </c>
      <c r="J1345">
        <v>5.3083329200744602</v>
      </c>
      <c r="K1345">
        <v>23.081270217895501</v>
      </c>
      <c r="L1345" s="11">
        <v>0.82361111111111107</v>
      </c>
      <c r="M1345" s="12">
        <f>MOD(Tableau1[[#This Row],[Temps]]-Tableau1[[#This Row],[Heure coucher]],1)</f>
        <v>4.0613425925925983E-2</v>
      </c>
      <c r="N1345" s="11">
        <v>0.18472222222222223</v>
      </c>
      <c r="O1345" s="12">
        <f>1-Tableau1[[#This Row],[Temps]]+Tableau1[[#This Row],[Heure lever]]</f>
        <v>0.32049768518518518</v>
      </c>
      <c r="P134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0.36111111111111116</v>
      </c>
      <c r="Q1345" s="11" t="b">
        <f>IFERROR(Tableau1[[#This Row],[temps avant lever]]&gt;=Tableau1[[#This Row],[temps critère lever en fonction de l''heure de coucher]],0)</f>
        <v>0</v>
      </c>
    </row>
    <row r="1346" spans="1:17" x14ac:dyDescent="0.35">
      <c r="A1346">
        <v>2018</v>
      </c>
      <c r="B1346">
        <v>7</v>
      </c>
      <c r="C1346">
        <v>18</v>
      </c>
      <c r="D1346">
        <v>20</v>
      </c>
      <c r="E1346">
        <v>44</v>
      </c>
      <c r="F1346" s="16" t="s">
        <v>62</v>
      </c>
      <c r="G1346" s="10">
        <v>43299</v>
      </c>
      <c r="H1346" s="11">
        <v>0.86430555555555555</v>
      </c>
      <c r="I1346" s="10">
        <v>43299</v>
      </c>
      <c r="J1346">
        <v>5.3083329200744602</v>
      </c>
      <c r="K1346">
        <v>23.081270217895501</v>
      </c>
      <c r="L1346" s="11">
        <v>0.82361111111111107</v>
      </c>
      <c r="M1346" s="12">
        <f>MOD(Tableau1[[#This Row],[Temps]]-Tableau1[[#This Row],[Heure coucher]],1)</f>
        <v>4.0694444444444478E-2</v>
      </c>
      <c r="N1346" s="11">
        <v>0.18472222222222223</v>
      </c>
      <c r="O1346" s="12">
        <f>1-Tableau1[[#This Row],[Temps]]+Tableau1[[#This Row],[Heure lever]]</f>
        <v>0.32041666666666668</v>
      </c>
      <c r="P134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0.36111111111111116</v>
      </c>
      <c r="Q1346" s="11" t="b">
        <f>IFERROR(Tableau1[[#This Row],[temps avant lever]]&gt;=Tableau1[[#This Row],[temps critère lever en fonction de l''heure de coucher]],0)</f>
        <v>0</v>
      </c>
    </row>
    <row r="1347" spans="1:17" x14ac:dyDescent="0.35">
      <c r="A1347">
        <v>2018</v>
      </c>
      <c r="B1347">
        <v>7</v>
      </c>
      <c r="C1347">
        <v>18</v>
      </c>
      <c r="D1347">
        <v>20</v>
      </c>
      <c r="E1347">
        <v>44</v>
      </c>
      <c r="F1347" s="16" t="s">
        <v>63</v>
      </c>
      <c r="G1347" s="10">
        <v>43299</v>
      </c>
      <c r="H1347" s="11">
        <v>0.86457175925925922</v>
      </c>
      <c r="I1347" s="10">
        <v>43299</v>
      </c>
      <c r="J1347">
        <v>5.3083329200744602</v>
      </c>
      <c r="K1347">
        <v>23.081270217895501</v>
      </c>
      <c r="L1347" s="11">
        <v>0.82361111111111107</v>
      </c>
      <c r="M1347" s="12">
        <f>MOD(Tableau1[[#This Row],[Temps]]-Tableau1[[#This Row],[Heure coucher]],1)</f>
        <v>4.0960648148148149E-2</v>
      </c>
      <c r="N1347" s="11">
        <v>0.18472222222222223</v>
      </c>
      <c r="O1347" s="12">
        <f>1-Tableau1[[#This Row],[Temps]]+Tableau1[[#This Row],[Heure lever]]</f>
        <v>0.32015046296296301</v>
      </c>
      <c r="P134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0.36111111111111116</v>
      </c>
      <c r="Q1347" s="11" t="b">
        <f>IFERROR(Tableau1[[#This Row],[temps avant lever]]&gt;=Tableau1[[#This Row],[temps critère lever en fonction de l''heure de coucher]],0)</f>
        <v>0</v>
      </c>
    </row>
    <row r="1348" spans="1:17" x14ac:dyDescent="0.35">
      <c r="A1348">
        <v>2018</v>
      </c>
      <c r="B1348">
        <v>7</v>
      </c>
      <c r="C1348">
        <v>18</v>
      </c>
      <c r="D1348">
        <v>20</v>
      </c>
      <c r="E1348">
        <v>45</v>
      </c>
      <c r="F1348" s="16" t="s">
        <v>25</v>
      </c>
      <c r="G1348" s="10">
        <v>43299</v>
      </c>
      <c r="H1348" s="11">
        <v>0.86493055555555554</v>
      </c>
      <c r="I1348" s="10">
        <v>43299</v>
      </c>
      <c r="J1348">
        <v>5.3083329200744602</v>
      </c>
      <c r="K1348">
        <v>23.081270217895501</v>
      </c>
      <c r="L1348" s="11">
        <v>0.82361111111111107</v>
      </c>
      <c r="M1348" s="12">
        <f>MOD(Tableau1[[#This Row],[Temps]]-Tableau1[[#This Row],[Heure coucher]],1)</f>
        <v>4.1319444444444464E-2</v>
      </c>
      <c r="N1348" s="11">
        <v>0.18472222222222223</v>
      </c>
      <c r="O1348" s="12">
        <f>1-Tableau1[[#This Row],[Temps]]+Tableau1[[#This Row],[Heure lever]]</f>
        <v>0.3197916666666667</v>
      </c>
      <c r="P134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0.36111111111111116</v>
      </c>
      <c r="Q1348" s="11" t="b">
        <f>IFERROR(Tableau1[[#This Row],[temps avant lever]]&gt;=Tableau1[[#This Row],[temps critère lever en fonction de l''heure de coucher]],0)</f>
        <v>0</v>
      </c>
    </row>
    <row r="1349" spans="1:17" x14ac:dyDescent="0.35">
      <c r="A1349">
        <v>2018</v>
      </c>
      <c r="B1349">
        <v>7</v>
      </c>
      <c r="C1349">
        <v>18</v>
      </c>
      <c r="D1349">
        <v>20</v>
      </c>
      <c r="E1349">
        <v>45</v>
      </c>
      <c r="F1349" s="16" t="s">
        <v>24</v>
      </c>
      <c r="G1349" s="10">
        <v>43299</v>
      </c>
      <c r="H1349" s="11">
        <v>0.86511574074074071</v>
      </c>
      <c r="I1349" s="10">
        <v>43299</v>
      </c>
      <c r="J1349">
        <v>5.3083329200744602</v>
      </c>
      <c r="K1349">
        <v>23.081270217895501</v>
      </c>
      <c r="L1349" s="11">
        <v>0.82361111111111107</v>
      </c>
      <c r="M1349" s="12">
        <f>MOD(Tableau1[[#This Row],[Temps]]-Tableau1[[#This Row],[Heure coucher]],1)</f>
        <v>4.1504629629629641E-2</v>
      </c>
      <c r="N1349" s="11">
        <v>0.18472222222222223</v>
      </c>
      <c r="O1349" s="12">
        <f>1-Tableau1[[#This Row],[Temps]]+Tableau1[[#This Row],[Heure lever]]</f>
        <v>0.31960648148148152</v>
      </c>
      <c r="P134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0.36111111111111116</v>
      </c>
      <c r="Q1349" s="11" t="b">
        <f>IFERROR(Tableau1[[#This Row],[temps avant lever]]&gt;=Tableau1[[#This Row],[temps critère lever en fonction de l''heure de coucher]],0)</f>
        <v>0</v>
      </c>
    </row>
    <row r="1350" spans="1:17" x14ac:dyDescent="0.35">
      <c r="A1350">
        <v>2018</v>
      </c>
      <c r="B1350">
        <v>7</v>
      </c>
      <c r="C1350">
        <v>18</v>
      </c>
      <c r="D1350">
        <v>20</v>
      </c>
      <c r="E1350">
        <v>45</v>
      </c>
      <c r="F1350" s="16" t="s">
        <v>35</v>
      </c>
      <c r="G1350" s="10">
        <v>43299</v>
      </c>
      <c r="H1350" s="11">
        <v>0.86519675925925921</v>
      </c>
      <c r="I1350" s="10">
        <v>43299</v>
      </c>
      <c r="J1350">
        <v>5.3083329200744602</v>
      </c>
      <c r="K1350">
        <v>23.081270217895501</v>
      </c>
      <c r="L1350" s="11">
        <v>0.82361111111111107</v>
      </c>
      <c r="M1350" s="12">
        <f>MOD(Tableau1[[#This Row],[Temps]]-Tableau1[[#This Row],[Heure coucher]],1)</f>
        <v>4.1585648148148135E-2</v>
      </c>
      <c r="N1350" s="11">
        <v>0.18472222222222223</v>
      </c>
      <c r="O1350" s="12">
        <f>1-Tableau1[[#This Row],[Temps]]+Tableau1[[#This Row],[Heure lever]]</f>
        <v>0.31952546296296302</v>
      </c>
      <c r="P135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0.36111111111111116</v>
      </c>
      <c r="Q1350" s="11" t="b">
        <f>IFERROR(Tableau1[[#This Row],[temps avant lever]]&gt;=Tableau1[[#This Row],[temps critère lever en fonction de l''heure de coucher]],0)</f>
        <v>0</v>
      </c>
    </row>
    <row r="1351" spans="1:17" x14ac:dyDescent="0.35">
      <c r="A1351">
        <v>2018</v>
      </c>
      <c r="B1351">
        <v>7</v>
      </c>
      <c r="C1351">
        <v>18</v>
      </c>
      <c r="D1351">
        <v>20</v>
      </c>
      <c r="E1351">
        <v>46</v>
      </c>
      <c r="F1351" s="16" t="s">
        <v>37</v>
      </c>
      <c r="G1351" s="10">
        <v>43299</v>
      </c>
      <c r="H1351" s="11">
        <v>0.86528935185185185</v>
      </c>
      <c r="I1351" s="10">
        <v>43299</v>
      </c>
      <c r="J1351">
        <v>4.78999996185303</v>
      </c>
      <c r="K1351">
        <v>23.111610412597699</v>
      </c>
      <c r="L1351" s="11">
        <v>0.82361111111111107</v>
      </c>
      <c r="M1351" s="12">
        <f>MOD(Tableau1[[#This Row],[Temps]]-Tableau1[[#This Row],[Heure coucher]],1)</f>
        <v>4.167824074074078E-2</v>
      </c>
      <c r="N1351" s="11">
        <v>0.18472222222222223</v>
      </c>
      <c r="O1351" s="12">
        <f>1-Tableau1[[#This Row],[Temps]]+Tableau1[[#This Row],[Heure lever]]</f>
        <v>0.31943287037037038</v>
      </c>
      <c r="P135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0.36111111111111116</v>
      </c>
      <c r="Q1351" s="11" t="b">
        <f>IFERROR(Tableau1[[#This Row],[temps avant lever]]&gt;=Tableau1[[#This Row],[temps critère lever en fonction de l''heure de coucher]],0)</f>
        <v>0</v>
      </c>
    </row>
    <row r="1352" spans="1:17" x14ac:dyDescent="0.35">
      <c r="A1352">
        <v>2018</v>
      </c>
      <c r="B1352">
        <v>7</v>
      </c>
      <c r="C1352">
        <v>18</v>
      </c>
      <c r="D1352">
        <v>20</v>
      </c>
      <c r="E1352">
        <v>46</v>
      </c>
      <c r="F1352" s="16" t="s">
        <v>64</v>
      </c>
      <c r="G1352" s="10">
        <v>43299</v>
      </c>
      <c r="H1352" s="11">
        <v>0.86556712962962967</v>
      </c>
      <c r="I1352" s="10">
        <v>43299</v>
      </c>
      <c r="J1352">
        <v>4.78999996185303</v>
      </c>
      <c r="K1352">
        <v>23.111610412597699</v>
      </c>
      <c r="L1352" s="11">
        <v>0.82361111111111107</v>
      </c>
      <c r="M1352" s="12">
        <f>MOD(Tableau1[[#This Row],[Temps]]-Tableau1[[#This Row],[Heure coucher]],1)</f>
        <v>4.1956018518518601E-2</v>
      </c>
      <c r="N1352" s="11">
        <v>0.18472222222222223</v>
      </c>
      <c r="O1352" s="12">
        <f>1-Tableau1[[#This Row],[Temps]]+Tableau1[[#This Row],[Heure lever]]</f>
        <v>0.31915509259259256</v>
      </c>
      <c r="P135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0.36111111111111116</v>
      </c>
      <c r="Q1352" s="11" t="b">
        <f>IFERROR(Tableau1[[#This Row],[temps avant lever]]&gt;=Tableau1[[#This Row],[temps critère lever en fonction de l''heure de coucher]],0)</f>
        <v>0</v>
      </c>
    </row>
    <row r="1353" spans="1:17" x14ac:dyDescent="0.35">
      <c r="A1353">
        <v>2018</v>
      </c>
      <c r="B1353">
        <v>7</v>
      </c>
      <c r="C1353">
        <v>18</v>
      </c>
      <c r="D1353">
        <v>20</v>
      </c>
      <c r="E1353">
        <v>53</v>
      </c>
      <c r="F1353" s="16" t="s">
        <v>36</v>
      </c>
      <c r="G1353" s="10">
        <v>43299</v>
      </c>
      <c r="H1353" s="11">
        <v>0.87023148148148144</v>
      </c>
      <c r="I1353" s="10">
        <v>43299</v>
      </c>
      <c r="J1353">
        <v>4.78999996185303</v>
      </c>
      <c r="K1353">
        <v>23.111610412597699</v>
      </c>
      <c r="L1353" s="11">
        <v>0.82361111111111107</v>
      </c>
      <c r="M1353" s="12">
        <f>MOD(Tableau1[[#This Row],[Temps]]-Tableau1[[#This Row],[Heure coucher]],1)</f>
        <v>4.6620370370370368E-2</v>
      </c>
      <c r="N1353" s="11">
        <v>0.18472222222222223</v>
      </c>
      <c r="O1353" s="12">
        <f>1-Tableau1[[#This Row],[Temps]]+Tableau1[[#This Row],[Heure lever]]</f>
        <v>0.31449074074074079</v>
      </c>
      <c r="P135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0.36111111111111116</v>
      </c>
      <c r="Q1353" s="11" t="b">
        <f>IFERROR(Tableau1[[#This Row],[temps avant lever]]&gt;=Tableau1[[#This Row],[temps critère lever en fonction de l''heure de coucher]],0)</f>
        <v>0</v>
      </c>
    </row>
    <row r="1354" spans="1:17" x14ac:dyDescent="0.35">
      <c r="A1354">
        <v>2018</v>
      </c>
      <c r="B1354">
        <v>7</v>
      </c>
      <c r="C1354">
        <v>18</v>
      </c>
      <c r="D1354">
        <v>21</v>
      </c>
      <c r="E1354">
        <v>53</v>
      </c>
      <c r="F1354" s="16" t="s">
        <v>65</v>
      </c>
      <c r="G1354" s="10">
        <v>43299</v>
      </c>
      <c r="H1354" s="11">
        <v>0.9122337962962962</v>
      </c>
      <c r="I1354" s="10">
        <v>43299</v>
      </c>
      <c r="J1354">
        <v>4.5666670799255398</v>
      </c>
      <c r="K1354">
        <v>21.840019226074201</v>
      </c>
      <c r="L1354" s="11">
        <v>0.82361111111111107</v>
      </c>
      <c r="M1354" s="12">
        <f>MOD(Tableau1[[#This Row],[Temps]]-Tableau1[[#This Row],[Heure coucher]],1)</f>
        <v>8.8622685185185124E-2</v>
      </c>
      <c r="N1354" s="11">
        <v>0.18472222222222223</v>
      </c>
      <c r="O1354" s="12">
        <f>1-Tableau1[[#This Row],[Temps]]+Tableau1[[#This Row],[Heure lever]]</f>
        <v>0.27248842592592604</v>
      </c>
      <c r="P135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0.36111111111111116</v>
      </c>
      <c r="Q1354" s="11" t="b">
        <f>IFERROR(Tableau1[[#This Row],[temps avant lever]]&gt;=Tableau1[[#This Row],[temps critère lever en fonction de l''heure de coucher]],0)</f>
        <v>0</v>
      </c>
    </row>
    <row r="1355" spans="1:17" x14ac:dyDescent="0.35">
      <c r="A1355">
        <v>2018</v>
      </c>
      <c r="B1355">
        <v>7</v>
      </c>
      <c r="C1355">
        <v>19</v>
      </c>
      <c r="D1355">
        <v>1</v>
      </c>
      <c r="E1355">
        <v>12</v>
      </c>
      <c r="F1355" s="16" t="s">
        <v>58</v>
      </c>
      <c r="G1355" s="10">
        <v>43300</v>
      </c>
      <c r="H1355" s="11">
        <v>5.002314814814815E-2</v>
      </c>
      <c r="I1355" s="10">
        <v>43299</v>
      </c>
      <c r="J1355">
        <v>4.14666700363159</v>
      </c>
      <c r="K1355">
        <v>18.891239166259801</v>
      </c>
      <c r="L1355" s="11">
        <v>0.82361111111111107</v>
      </c>
      <c r="M1355" s="12">
        <f>MOD(Tableau1[[#This Row],[Temps]]-Tableau1[[#This Row],[Heure coucher]],1)</f>
        <v>0.22641203703703705</v>
      </c>
      <c r="N1355" s="11">
        <v>0.18472222222222223</v>
      </c>
      <c r="O1355" s="12">
        <f>1-Tableau1[[#This Row],[Temps]]+Tableau1[[#This Row],[Heure lever]]</f>
        <v>1.1346990740740741</v>
      </c>
      <c r="P135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0.36111111111111116</v>
      </c>
      <c r="Q1355" s="11" t="b">
        <f>IFERROR(Tableau1[[#This Row],[temps avant lever]]&gt;=Tableau1[[#This Row],[temps critère lever en fonction de l''heure de coucher]],0)</f>
        <v>1</v>
      </c>
    </row>
    <row r="1356" spans="1:17" x14ac:dyDescent="0.35">
      <c r="A1356">
        <v>2018</v>
      </c>
      <c r="B1356">
        <v>7</v>
      </c>
      <c r="C1356">
        <v>19</v>
      </c>
      <c r="D1356">
        <v>2</v>
      </c>
      <c r="E1356">
        <v>53</v>
      </c>
      <c r="F1356" s="16" t="s">
        <v>60</v>
      </c>
      <c r="G1356" s="10">
        <v>43300</v>
      </c>
      <c r="H1356" s="11">
        <v>0.12017361111111112</v>
      </c>
      <c r="I1356" s="10">
        <v>43299</v>
      </c>
      <c r="J1356">
        <v>7.0233340263366699</v>
      </c>
      <c r="K1356">
        <v>17.984359741210898</v>
      </c>
      <c r="L1356" s="11">
        <v>0.82361111111111107</v>
      </c>
      <c r="M1356" s="12">
        <f>MOD(Tableau1[[#This Row],[Temps]]-Tableau1[[#This Row],[Heure coucher]],1)</f>
        <v>0.29656250000000006</v>
      </c>
      <c r="N1356" s="11">
        <v>0.18472222222222223</v>
      </c>
      <c r="O1356" s="12">
        <f>1-Tableau1[[#This Row],[Temps]]+Tableau1[[#This Row],[Heure lever]]</f>
        <v>1.0645486111111111</v>
      </c>
      <c r="P135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0.36111111111111116</v>
      </c>
      <c r="Q1356" s="11" t="b">
        <f>IFERROR(Tableau1[[#This Row],[temps avant lever]]&gt;=Tableau1[[#This Row],[temps critère lever en fonction de l''heure de coucher]],0)</f>
        <v>1</v>
      </c>
    </row>
    <row r="1357" spans="1:17" x14ac:dyDescent="0.35">
      <c r="A1357">
        <v>2018</v>
      </c>
      <c r="B1357">
        <v>7</v>
      </c>
      <c r="C1357">
        <v>19</v>
      </c>
      <c r="D1357">
        <v>3</v>
      </c>
      <c r="E1357">
        <v>16</v>
      </c>
      <c r="F1357" s="16" t="s">
        <v>23</v>
      </c>
      <c r="G1357" s="10">
        <v>43300</v>
      </c>
      <c r="H1357" s="11">
        <v>0.13671296296296295</v>
      </c>
      <c r="I1357" s="10">
        <v>43299</v>
      </c>
      <c r="J1357">
        <v>5.9116668701171902</v>
      </c>
      <c r="K1357">
        <v>17.700370788574201</v>
      </c>
      <c r="L1357" s="11">
        <v>0.82361111111111107</v>
      </c>
      <c r="M1357" s="12">
        <f>MOD(Tableau1[[#This Row],[Temps]]-Tableau1[[#This Row],[Heure coucher]],1)</f>
        <v>0.31310185185185191</v>
      </c>
      <c r="N1357" s="11">
        <v>0.18472222222222223</v>
      </c>
      <c r="O1357" s="12">
        <f>1-Tableau1[[#This Row],[Temps]]+Tableau1[[#This Row],[Heure lever]]</f>
        <v>1.0480092592592594</v>
      </c>
      <c r="P135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0.36111111111111116</v>
      </c>
      <c r="Q1357" s="11" t="b">
        <f>IFERROR(Tableau1[[#This Row],[temps avant lever]]&gt;=Tableau1[[#This Row],[temps critère lever en fonction de l''heure de coucher]],0)</f>
        <v>1</v>
      </c>
    </row>
    <row r="1358" spans="1:17" x14ac:dyDescent="0.35">
      <c r="A1358">
        <v>2018</v>
      </c>
      <c r="B1358">
        <v>7</v>
      </c>
      <c r="C1358">
        <v>19</v>
      </c>
      <c r="D1358">
        <v>20</v>
      </c>
      <c r="E1358">
        <v>15</v>
      </c>
      <c r="F1358" s="16" t="s">
        <v>47</v>
      </c>
      <c r="G1358" s="10">
        <v>43300</v>
      </c>
      <c r="H1358" s="11">
        <v>0.84401620370370367</v>
      </c>
      <c r="I1358" s="10">
        <v>43300</v>
      </c>
      <c r="J1358">
        <v>6.7033329010009801</v>
      </c>
      <c r="K1358">
        <v>18.862329483032202</v>
      </c>
      <c r="L1358" s="11">
        <v>0.82291666666666663</v>
      </c>
      <c r="M1358" s="12">
        <f>MOD(Tableau1[[#This Row],[Temps]]-Tableau1[[#This Row],[Heure coucher]],1)</f>
        <v>2.1099537037037042E-2</v>
      </c>
      <c r="N1358" s="11">
        <v>0.18541666666666667</v>
      </c>
      <c r="O1358" s="12">
        <f>1-Tableau1[[#This Row],[Temps]]+Tableau1[[#This Row],[Heure lever]]</f>
        <v>0.341400462962963</v>
      </c>
      <c r="P135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0.36250000000000004</v>
      </c>
      <c r="Q1358" s="11" t="b">
        <f>IFERROR(Tableau1[[#This Row],[temps avant lever]]&gt;=Tableau1[[#This Row],[temps critère lever en fonction de l''heure de coucher]],0)</f>
        <v>0</v>
      </c>
    </row>
    <row r="1359" spans="1:17" x14ac:dyDescent="0.35">
      <c r="A1359">
        <v>2018</v>
      </c>
      <c r="B1359">
        <v>7</v>
      </c>
      <c r="C1359">
        <v>20</v>
      </c>
      <c r="D1359">
        <v>21</v>
      </c>
      <c r="E1359">
        <v>2</v>
      </c>
      <c r="F1359" s="16" t="s">
        <v>66</v>
      </c>
      <c r="G1359" s="10">
        <v>43301</v>
      </c>
      <c r="H1359" s="11">
        <v>0.8765856481481481</v>
      </c>
      <c r="I1359" s="10">
        <v>43301</v>
      </c>
      <c r="J1359">
        <v>7.3183331489562997</v>
      </c>
      <c r="K1359">
        <v>17.186149597168001</v>
      </c>
      <c r="L1359" s="11">
        <v>0.82291666666666663</v>
      </c>
      <c r="M1359" s="12">
        <f>MOD(Tableau1[[#This Row],[Temps]]-Tableau1[[#This Row],[Heure coucher]],1)</f>
        <v>5.366898148148147E-2</v>
      </c>
      <c r="N1359" s="11">
        <v>0.18611111111111112</v>
      </c>
      <c r="O1359" s="12">
        <f>1-Tableau1[[#This Row],[Temps]]+Tableau1[[#This Row],[Heure lever]]</f>
        <v>0.30952546296296302</v>
      </c>
      <c r="P135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0.36319444444444449</v>
      </c>
      <c r="Q1359" s="11" t="b">
        <f>IFERROR(Tableau1[[#This Row],[temps avant lever]]&gt;=Tableau1[[#This Row],[temps critère lever en fonction de l''heure de coucher]],0)</f>
        <v>0</v>
      </c>
    </row>
    <row r="1360" spans="1:17" x14ac:dyDescent="0.35">
      <c r="A1360">
        <v>2018</v>
      </c>
      <c r="B1360">
        <v>7</v>
      </c>
      <c r="C1360">
        <v>21</v>
      </c>
      <c r="D1360">
        <v>22</v>
      </c>
      <c r="E1360">
        <v>35</v>
      </c>
      <c r="F1360" s="16" t="s">
        <v>33</v>
      </c>
      <c r="G1360" s="10">
        <v>43302</v>
      </c>
      <c r="H1360" s="11">
        <v>0.94153935185185189</v>
      </c>
      <c r="I1360" s="10">
        <v>43302</v>
      </c>
      <c r="J1360">
        <v>5.45666599273682</v>
      </c>
      <c r="K1360">
        <v>17.623249053955099</v>
      </c>
      <c r="L1360" s="11">
        <v>0.8222222222222223</v>
      </c>
      <c r="M1360" s="12">
        <f>MOD(Tableau1[[#This Row],[Temps]]-Tableau1[[#This Row],[Heure coucher]],1)</f>
        <v>0.11931712962962959</v>
      </c>
      <c r="N1360" s="11">
        <v>0.18680555555555556</v>
      </c>
      <c r="O1360" s="12">
        <f>1-Tableau1[[#This Row],[Temps]]+Tableau1[[#This Row],[Heure lever]]</f>
        <v>0.24526620370370367</v>
      </c>
      <c r="P136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0.36458333333333326</v>
      </c>
      <c r="Q1360" s="11" t="b">
        <f>IFERROR(Tableau1[[#This Row],[temps avant lever]]&gt;=Tableau1[[#This Row],[temps critère lever en fonction de l''heure de coucher]],0)</f>
        <v>0</v>
      </c>
    </row>
    <row r="1361" spans="1:17" x14ac:dyDescent="0.35">
      <c r="A1361">
        <v>2018</v>
      </c>
      <c r="B1361">
        <v>7</v>
      </c>
      <c r="C1361">
        <v>22</v>
      </c>
      <c r="D1361">
        <v>1</v>
      </c>
      <c r="E1361">
        <v>32</v>
      </c>
      <c r="F1361" s="16" t="s">
        <v>38</v>
      </c>
      <c r="G1361" s="10">
        <v>43303</v>
      </c>
      <c r="H1361" s="11">
        <v>6.4363425925925921E-2</v>
      </c>
      <c r="I1361" s="10">
        <v>43302</v>
      </c>
      <c r="J1361">
        <v>3.5699999332428001</v>
      </c>
      <c r="K1361">
        <v>16.159450531005898</v>
      </c>
      <c r="L1361" s="11">
        <v>0.8222222222222223</v>
      </c>
      <c r="M1361" s="12">
        <f>MOD(Tableau1[[#This Row],[Temps]]-Tableau1[[#This Row],[Heure coucher]],1)</f>
        <v>0.24214120370370362</v>
      </c>
      <c r="N1361" s="11">
        <v>0.18680555555555556</v>
      </c>
      <c r="O1361" s="12">
        <f>1-Tableau1[[#This Row],[Temps]]+Tableau1[[#This Row],[Heure lever]]</f>
        <v>1.1224421296296296</v>
      </c>
      <c r="P136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0.36458333333333326</v>
      </c>
      <c r="Q1361" s="11" t="b">
        <f>IFERROR(Tableau1[[#This Row],[temps avant lever]]&gt;=Tableau1[[#This Row],[temps critère lever en fonction de l''heure de coucher]],0)</f>
        <v>1</v>
      </c>
    </row>
    <row r="1362" spans="1:17" x14ac:dyDescent="0.35">
      <c r="A1362">
        <v>2018</v>
      </c>
      <c r="B1362">
        <v>7</v>
      </c>
      <c r="C1362">
        <v>22</v>
      </c>
      <c r="D1362">
        <v>1</v>
      </c>
      <c r="E1362">
        <v>53</v>
      </c>
      <c r="F1362" s="16" t="s">
        <v>67</v>
      </c>
      <c r="G1362" s="10">
        <v>43303</v>
      </c>
      <c r="H1362" s="11">
        <v>7.9062499999999994E-2</v>
      </c>
      <c r="I1362" s="10">
        <v>43302</v>
      </c>
      <c r="J1362">
        <v>4.1633329391479501</v>
      </c>
      <c r="K1362">
        <v>16.086889266967798</v>
      </c>
      <c r="L1362" s="11">
        <v>0.8222222222222223</v>
      </c>
      <c r="M1362" s="12">
        <f>MOD(Tableau1[[#This Row],[Temps]]-Tableau1[[#This Row],[Heure coucher]],1)</f>
        <v>0.25684027777777774</v>
      </c>
      <c r="N1362" s="11">
        <v>0.18680555555555556</v>
      </c>
      <c r="O1362" s="12">
        <f>1-Tableau1[[#This Row],[Temps]]+Tableau1[[#This Row],[Heure lever]]</f>
        <v>1.1077430555555554</v>
      </c>
      <c r="P136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0.36458333333333326</v>
      </c>
      <c r="Q1362" s="11" t="b">
        <f>IFERROR(Tableau1[[#This Row],[temps avant lever]]&gt;=Tableau1[[#This Row],[temps critère lever en fonction de l''heure de coucher]],0)</f>
        <v>1</v>
      </c>
    </row>
    <row r="1363" spans="1:17" x14ac:dyDescent="0.35">
      <c r="A1363">
        <v>2018</v>
      </c>
      <c r="B1363">
        <v>7</v>
      </c>
      <c r="C1363">
        <v>22</v>
      </c>
      <c r="D1363">
        <v>20</v>
      </c>
      <c r="E1363">
        <v>30</v>
      </c>
      <c r="F1363" s="16" t="s">
        <v>68</v>
      </c>
      <c r="G1363" s="10">
        <v>43303</v>
      </c>
      <c r="H1363" s="11">
        <v>0.85424768518518512</v>
      </c>
      <c r="I1363" s="10">
        <v>43303</v>
      </c>
      <c r="J1363">
        <v>3.6666669845581099</v>
      </c>
      <c r="K1363">
        <v>22.091270446777301</v>
      </c>
      <c r="L1363" s="11">
        <v>0.82152777777777775</v>
      </c>
      <c r="M1363" s="12">
        <f>MOD(Tableau1[[#This Row],[Temps]]-Tableau1[[#This Row],[Heure coucher]],1)</f>
        <v>3.2719907407407378E-2</v>
      </c>
      <c r="N1363" s="11">
        <v>0.1875</v>
      </c>
      <c r="O1363" s="12">
        <f>1-Tableau1[[#This Row],[Temps]]+Tableau1[[#This Row],[Heure lever]]</f>
        <v>0.33325231481481488</v>
      </c>
      <c r="P136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0.36597222222222225</v>
      </c>
      <c r="Q1363" s="11" t="b">
        <f>IFERROR(Tableau1[[#This Row],[temps avant lever]]&gt;=Tableau1[[#This Row],[temps critère lever en fonction de l''heure de coucher]],0)</f>
        <v>0</v>
      </c>
    </row>
    <row r="1364" spans="1:17" x14ac:dyDescent="0.35">
      <c r="A1364">
        <v>2018</v>
      </c>
      <c r="B1364">
        <v>7</v>
      </c>
      <c r="C1364">
        <v>22</v>
      </c>
      <c r="D1364">
        <v>20</v>
      </c>
      <c r="E1364">
        <v>32</v>
      </c>
      <c r="F1364" s="16" t="s">
        <v>43</v>
      </c>
      <c r="G1364" s="10">
        <v>43303</v>
      </c>
      <c r="H1364" s="11">
        <v>0.8558796296296296</v>
      </c>
      <c r="I1364" s="10">
        <v>43303</v>
      </c>
      <c r="J1364">
        <v>3.6666669845581099</v>
      </c>
      <c r="K1364">
        <v>22.091270446777301</v>
      </c>
      <c r="L1364" s="11">
        <v>0.82152777777777775</v>
      </c>
      <c r="M1364" s="12">
        <f>MOD(Tableau1[[#This Row],[Temps]]-Tableau1[[#This Row],[Heure coucher]],1)</f>
        <v>3.4351851851851856E-2</v>
      </c>
      <c r="N1364" s="11">
        <v>0.1875</v>
      </c>
      <c r="O1364" s="12">
        <f>1-Tableau1[[#This Row],[Temps]]+Tableau1[[#This Row],[Heure lever]]</f>
        <v>0.3316203703703704</v>
      </c>
      <c r="P136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0.36597222222222225</v>
      </c>
      <c r="Q1364" s="11" t="b">
        <f>IFERROR(Tableau1[[#This Row],[temps avant lever]]&gt;=Tableau1[[#This Row],[temps critère lever en fonction de l''heure de coucher]],0)</f>
        <v>0</v>
      </c>
    </row>
    <row r="1365" spans="1:17" x14ac:dyDescent="0.35">
      <c r="A1365">
        <v>2018</v>
      </c>
      <c r="B1365">
        <v>7</v>
      </c>
      <c r="C1365">
        <v>22</v>
      </c>
      <c r="D1365">
        <v>20</v>
      </c>
      <c r="E1365">
        <v>35</v>
      </c>
      <c r="F1365" s="16" t="s">
        <v>31</v>
      </c>
      <c r="G1365" s="10">
        <v>43303</v>
      </c>
      <c r="H1365" s="11">
        <v>0.85777777777777775</v>
      </c>
      <c r="I1365" s="10">
        <v>43303</v>
      </c>
      <c r="J1365">
        <v>4.0999999046325701</v>
      </c>
      <c r="K1365">
        <v>21.8686408996582</v>
      </c>
      <c r="L1365" s="11">
        <v>0.82152777777777775</v>
      </c>
      <c r="M1365" s="12">
        <f>MOD(Tableau1[[#This Row],[Temps]]-Tableau1[[#This Row],[Heure coucher]],1)</f>
        <v>3.6250000000000004E-2</v>
      </c>
      <c r="N1365" s="11">
        <v>0.1875</v>
      </c>
      <c r="O1365" s="12">
        <f>1-Tableau1[[#This Row],[Temps]]+Tableau1[[#This Row],[Heure lever]]</f>
        <v>0.32972222222222225</v>
      </c>
      <c r="P136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0.36597222222222225</v>
      </c>
      <c r="Q1365" s="11" t="b">
        <f>IFERROR(Tableau1[[#This Row],[temps avant lever]]&gt;=Tableau1[[#This Row],[temps critère lever en fonction de l''heure de coucher]],0)</f>
        <v>0</v>
      </c>
    </row>
    <row r="1366" spans="1:17" x14ac:dyDescent="0.35">
      <c r="A1366">
        <v>2018</v>
      </c>
      <c r="B1366">
        <v>7</v>
      </c>
      <c r="C1366">
        <v>22</v>
      </c>
      <c r="D1366">
        <v>20</v>
      </c>
      <c r="E1366">
        <v>36</v>
      </c>
      <c r="F1366" s="16" t="s">
        <v>69</v>
      </c>
      <c r="G1366" s="10">
        <v>43303</v>
      </c>
      <c r="H1366" s="11">
        <v>0.85895833333333327</v>
      </c>
      <c r="I1366" s="10">
        <v>43303</v>
      </c>
      <c r="J1366">
        <v>4.0999999046325701</v>
      </c>
      <c r="K1366">
        <v>21.8686408996582</v>
      </c>
      <c r="L1366" s="11">
        <v>0.82152777777777775</v>
      </c>
      <c r="M1366" s="12">
        <f>MOD(Tableau1[[#This Row],[Temps]]-Tableau1[[#This Row],[Heure coucher]],1)</f>
        <v>3.7430555555555522E-2</v>
      </c>
      <c r="N1366" s="11">
        <v>0.1875</v>
      </c>
      <c r="O1366" s="12">
        <f>1-Tableau1[[#This Row],[Temps]]+Tableau1[[#This Row],[Heure lever]]</f>
        <v>0.32854166666666673</v>
      </c>
      <c r="P136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0.36597222222222225</v>
      </c>
      <c r="Q1366" s="11" t="b">
        <f>IFERROR(Tableau1[[#This Row],[temps avant lever]]&gt;=Tableau1[[#This Row],[temps critère lever en fonction de l''heure de coucher]],0)</f>
        <v>0</v>
      </c>
    </row>
    <row r="1367" spans="1:17" x14ac:dyDescent="0.35">
      <c r="A1367">
        <v>2018</v>
      </c>
      <c r="B1367">
        <v>7</v>
      </c>
      <c r="C1367">
        <v>22</v>
      </c>
      <c r="D1367">
        <v>20</v>
      </c>
      <c r="E1367">
        <v>37</v>
      </c>
      <c r="F1367" s="16" t="s">
        <v>32</v>
      </c>
      <c r="G1367" s="10">
        <v>43303</v>
      </c>
      <c r="H1367" s="11">
        <v>0.8591550925925926</v>
      </c>
      <c r="I1367" s="10">
        <v>43303</v>
      </c>
      <c r="J1367">
        <v>4.0999999046325701</v>
      </c>
      <c r="K1367">
        <v>21.8686408996582</v>
      </c>
      <c r="L1367" s="11">
        <v>0.82152777777777775</v>
      </c>
      <c r="M1367" s="12">
        <f>MOD(Tableau1[[#This Row],[Temps]]-Tableau1[[#This Row],[Heure coucher]],1)</f>
        <v>3.762731481481485E-2</v>
      </c>
      <c r="N1367" s="11">
        <v>0.1875</v>
      </c>
      <c r="O1367" s="12">
        <f>1-Tableau1[[#This Row],[Temps]]+Tableau1[[#This Row],[Heure lever]]</f>
        <v>0.3283449074074074</v>
      </c>
      <c r="P136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0.36597222222222225</v>
      </c>
      <c r="Q1367" s="11" t="b">
        <f>IFERROR(Tableau1[[#This Row],[temps avant lever]]&gt;=Tableau1[[#This Row],[temps critère lever en fonction de l''heure de coucher]],0)</f>
        <v>0</v>
      </c>
    </row>
    <row r="1368" spans="1:17" x14ac:dyDescent="0.35">
      <c r="A1368">
        <v>2018</v>
      </c>
      <c r="B1368">
        <v>7</v>
      </c>
      <c r="C1368">
        <v>22</v>
      </c>
      <c r="D1368">
        <v>20</v>
      </c>
      <c r="E1368">
        <v>38</v>
      </c>
      <c r="F1368" s="16" t="s">
        <v>45</v>
      </c>
      <c r="G1368" s="10">
        <v>43303</v>
      </c>
      <c r="H1368" s="11">
        <v>0.86008101851851848</v>
      </c>
      <c r="I1368" s="10">
        <v>43303</v>
      </c>
      <c r="J1368">
        <v>4.0999999046325701</v>
      </c>
      <c r="K1368">
        <v>21.8686408996582</v>
      </c>
      <c r="L1368" s="11">
        <v>0.82152777777777775</v>
      </c>
      <c r="M1368" s="12">
        <f>MOD(Tableau1[[#This Row],[Temps]]-Tableau1[[#This Row],[Heure coucher]],1)</f>
        <v>3.8553240740740735E-2</v>
      </c>
      <c r="N1368" s="11">
        <v>0.1875</v>
      </c>
      <c r="O1368" s="12">
        <f>1-Tableau1[[#This Row],[Temps]]+Tableau1[[#This Row],[Heure lever]]</f>
        <v>0.32741898148148152</v>
      </c>
      <c r="P136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0.36597222222222225</v>
      </c>
      <c r="Q1368" s="11" t="b">
        <f>IFERROR(Tableau1[[#This Row],[temps avant lever]]&gt;=Tableau1[[#This Row],[temps critère lever en fonction de l''heure de coucher]],0)</f>
        <v>0</v>
      </c>
    </row>
    <row r="1369" spans="1:17" x14ac:dyDescent="0.35">
      <c r="A1369">
        <v>2018</v>
      </c>
      <c r="B1369">
        <v>7</v>
      </c>
      <c r="C1369">
        <v>22</v>
      </c>
      <c r="D1369">
        <v>20</v>
      </c>
      <c r="E1369">
        <v>45</v>
      </c>
      <c r="F1369" s="16" t="s">
        <v>54</v>
      </c>
      <c r="G1369" s="10">
        <v>43303</v>
      </c>
      <c r="H1369" s="11">
        <v>0.86464120370370379</v>
      </c>
      <c r="I1369" s="10">
        <v>43303</v>
      </c>
      <c r="J1369">
        <v>4.0999999046325701</v>
      </c>
      <c r="K1369">
        <v>21.8686408996582</v>
      </c>
      <c r="L1369" s="11">
        <v>0.82152777777777775</v>
      </c>
      <c r="M1369" s="12">
        <f>MOD(Tableau1[[#This Row],[Temps]]-Tableau1[[#This Row],[Heure coucher]],1)</f>
        <v>4.3113425925926041E-2</v>
      </c>
      <c r="N1369" s="11">
        <v>0.1875</v>
      </c>
      <c r="O1369" s="12">
        <f>1-Tableau1[[#This Row],[Temps]]+Tableau1[[#This Row],[Heure lever]]</f>
        <v>0.32285879629629621</v>
      </c>
      <c r="P136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0.36597222222222225</v>
      </c>
      <c r="Q1369" s="11" t="b">
        <f>IFERROR(Tableau1[[#This Row],[temps avant lever]]&gt;=Tableau1[[#This Row],[temps critère lever en fonction de l''heure de coucher]],0)</f>
        <v>0</v>
      </c>
    </row>
    <row r="1370" spans="1:17" x14ac:dyDescent="0.35">
      <c r="A1370">
        <v>2018</v>
      </c>
      <c r="B1370">
        <v>7</v>
      </c>
      <c r="C1370">
        <v>22</v>
      </c>
      <c r="D1370">
        <v>20</v>
      </c>
      <c r="E1370">
        <v>53</v>
      </c>
      <c r="F1370" s="16" t="s">
        <v>61</v>
      </c>
      <c r="G1370" s="10">
        <v>43303</v>
      </c>
      <c r="H1370" s="11">
        <v>0.8706828703703704</v>
      </c>
      <c r="I1370" s="10">
        <v>43303</v>
      </c>
      <c r="J1370">
        <v>3.85166692733765</v>
      </c>
      <c r="K1370">
        <v>21.662500381469702</v>
      </c>
      <c r="L1370" s="11">
        <v>0.82152777777777775</v>
      </c>
      <c r="M1370" s="12">
        <f>MOD(Tableau1[[#This Row],[Temps]]-Tableau1[[#This Row],[Heure coucher]],1)</f>
        <v>4.9155092592592653E-2</v>
      </c>
      <c r="N1370" s="11">
        <v>0.1875</v>
      </c>
      <c r="O1370" s="12">
        <f>1-Tableau1[[#This Row],[Temps]]+Tableau1[[#This Row],[Heure lever]]</f>
        <v>0.3168171296296296</v>
      </c>
      <c r="P137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0.36597222222222225</v>
      </c>
      <c r="Q1370" s="11" t="b">
        <f>IFERROR(Tableau1[[#This Row],[temps avant lever]]&gt;=Tableau1[[#This Row],[temps critère lever en fonction de l''heure de coucher]],0)</f>
        <v>0</v>
      </c>
    </row>
    <row r="1371" spans="1:17" x14ac:dyDescent="0.35">
      <c r="A1371">
        <v>2018</v>
      </c>
      <c r="B1371">
        <v>7</v>
      </c>
      <c r="C1371">
        <v>22</v>
      </c>
      <c r="D1371">
        <v>21</v>
      </c>
      <c r="E1371">
        <v>13</v>
      </c>
      <c r="F1371" s="16" t="s">
        <v>60</v>
      </c>
      <c r="G1371" s="10">
        <v>43303</v>
      </c>
      <c r="H1371" s="11">
        <v>0.88406250000000008</v>
      </c>
      <c r="I1371" s="10">
        <v>43303</v>
      </c>
      <c r="J1371">
        <v>3.3333330154418901</v>
      </c>
      <c r="K1371">
        <v>21.404760360717798</v>
      </c>
      <c r="L1371" s="11">
        <v>0.82152777777777775</v>
      </c>
      <c r="M1371" s="12">
        <f>MOD(Tableau1[[#This Row],[Temps]]-Tableau1[[#This Row],[Heure coucher]],1)</f>
        <v>6.2534722222222339E-2</v>
      </c>
      <c r="N1371" s="11">
        <v>0.1875</v>
      </c>
      <c r="O1371" s="12">
        <f>1-Tableau1[[#This Row],[Temps]]+Tableau1[[#This Row],[Heure lever]]</f>
        <v>0.30343749999999992</v>
      </c>
      <c r="P137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0.36597222222222225</v>
      </c>
      <c r="Q1371" s="11" t="b">
        <f>IFERROR(Tableau1[[#This Row],[temps avant lever]]&gt;=Tableau1[[#This Row],[temps critère lever en fonction de l''heure de coucher]],0)</f>
        <v>0</v>
      </c>
    </row>
    <row r="1372" spans="1:17" x14ac:dyDescent="0.35">
      <c r="A1372">
        <v>2018</v>
      </c>
      <c r="B1372">
        <v>7</v>
      </c>
      <c r="C1372">
        <v>22</v>
      </c>
      <c r="D1372">
        <v>23</v>
      </c>
      <c r="E1372">
        <v>51</v>
      </c>
      <c r="F1372" s="16" t="s">
        <v>33</v>
      </c>
      <c r="G1372" s="10">
        <v>43303</v>
      </c>
      <c r="H1372" s="11">
        <v>0.9943171296296297</v>
      </c>
      <c r="I1372" s="10">
        <v>43303</v>
      </c>
      <c r="J1372">
        <v>6.03999996185303</v>
      </c>
      <c r="K1372">
        <v>19.095649719238299</v>
      </c>
      <c r="L1372" s="11">
        <v>0.82152777777777775</v>
      </c>
      <c r="M1372" s="12">
        <f>MOD(Tableau1[[#This Row],[Temps]]-Tableau1[[#This Row],[Heure coucher]],1)</f>
        <v>0.17278935185185196</v>
      </c>
      <c r="N1372" s="11">
        <v>0.1875</v>
      </c>
      <c r="O1372" s="12">
        <f>1-Tableau1[[#This Row],[Temps]]+Tableau1[[#This Row],[Heure lever]]</f>
        <v>0.1931828703703703</v>
      </c>
      <c r="P137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0.36597222222222225</v>
      </c>
      <c r="Q1372" s="11" t="b">
        <f>IFERROR(Tableau1[[#This Row],[temps avant lever]]&gt;=Tableau1[[#This Row],[temps critère lever en fonction de l''heure de coucher]],0)</f>
        <v>0</v>
      </c>
    </row>
    <row r="1373" spans="1:17" x14ac:dyDescent="0.35">
      <c r="A1373">
        <v>2018</v>
      </c>
      <c r="B1373">
        <v>7</v>
      </c>
      <c r="C1373">
        <v>23</v>
      </c>
      <c r="D1373">
        <v>0</v>
      </c>
      <c r="E1373">
        <v>2</v>
      </c>
      <c r="F1373" s="16" t="s">
        <v>70</v>
      </c>
      <c r="G1373" s="10">
        <v>43304</v>
      </c>
      <c r="H1373" s="11">
        <v>1.8402777777777777E-3</v>
      </c>
      <c r="I1373" s="10">
        <v>43303</v>
      </c>
      <c r="J1373">
        <v>5.3516659736633301</v>
      </c>
      <c r="K1373">
        <v>19.123249053955099</v>
      </c>
      <c r="L1373" s="11">
        <v>0.82152777777777775</v>
      </c>
      <c r="M1373" s="12">
        <f>MOD(Tableau1[[#This Row],[Temps]]-Tableau1[[#This Row],[Heure coucher]],1)</f>
        <v>0.18031249999999999</v>
      </c>
      <c r="N1373" s="11">
        <v>0.1875</v>
      </c>
      <c r="O1373" s="12">
        <f>1-Tableau1[[#This Row],[Temps]]+Tableau1[[#This Row],[Heure lever]]</f>
        <v>1.1856597222222223</v>
      </c>
      <c r="P137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0.36597222222222225</v>
      </c>
      <c r="Q1373" s="11" t="b">
        <f>IFERROR(Tableau1[[#This Row],[temps avant lever]]&gt;=Tableau1[[#This Row],[temps critère lever en fonction de l''heure de coucher]],0)</f>
        <v>1</v>
      </c>
    </row>
    <row r="1374" spans="1:17" x14ac:dyDescent="0.35">
      <c r="A1374">
        <v>2018</v>
      </c>
      <c r="B1374">
        <v>7</v>
      </c>
      <c r="C1374">
        <v>23</v>
      </c>
      <c r="D1374">
        <v>0</v>
      </c>
      <c r="E1374">
        <v>2</v>
      </c>
      <c r="F1374" s="16" t="s">
        <v>44</v>
      </c>
      <c r="G1374" s="10">
        <v>43304</v>
      </c>
      <c r="H1374" s="11">
        <v>1.9097222222222222E-3</v>
      </c>
      <c r="I1374" s="10">
        <v>43303</v>
      </c>
      <c r="J1374">
        <v>5.3516659736633301</v>
      </c>
      <c r="K1374">
        <v>19.123249053955099</v>
      </c>
      <c r="L1374" s="11">
        <v>0.82152777777777775</v>
      </c>
      <c r="M1374" s="12">
        <f>MOD(Tableau1[[#This Row],[Temps]]-Tableau1[[#This Row],[Heure coucher]],1)</f>
        <v>0.18038194444444444</v>
      </c>
      <c r="N1374" s="11">
        <v>0.1875</v>
      </c>
      <c r="O1374" s="12">
        <f>1-Tableau1[[#This Row],[Temps]]+Tableau1[[#This Row],[Heure lever]]</f>
        <v>1.1855902777777778</v>
      </c>
      <c r="P1374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0.36597222222222225</v>
      </c>
      <c r="Q1374" s="11" t="b">
        <f>IFERROR(Tableau1[[#This Row],[temps avant lever]]&gt;=Tableau1[[#This Row],[temps critère lever en fonction de l''heure de coucher]],0)</f>
        <v>1</v>
      </c>
    </row>
    <row r="1375" spans="1:17" x14ac:dyDescent="0.35">
      <c r="A1375">
        <v>2018</v>
      </c>
      <c r="B1375">
        <v>7</v>
      </c>
      <c r="C1375">
        <v>23</v>
      </c>
      <c r="D1375">
        <v>0</v>
      </c>
      <c r="E1375">
        <v>2</v>
      </c>
      <c r="F1375" s="16" t="s">
        <v>23</v>
      </c>
      <c r="G1375" s="10">
        <v>43304</v>
      </c>
      <c r="H1375" s="11">
        <v>1.9907407407407408E-3</v>
      </c>
      <c r="I1375" s="10">
        <v>43303</v>
      </c>
      <c r="J1375">
        <v>5.3516659736633301</v>
      </c>
      <c r="K1375">
        <v>19.123249053955099</v>
      </c>
      <c r="L1375" s="11">
        <v>0.82152777777777775</v>
      </c>
      <c r="M1375" s="12">
        <f>MOD(Tableau1[[#This Row],[Temps]]-Tableau1[[#This Row],[Heure coucher]],1)</f>
        <v>0.18046296296296305</v>
      </c>
      <c r="N1375" s="11">
        <v>0.1875</v>
      </c>
      <c r="O1375" s="12">
        <f>1-Tableau1[[#This Row],[Temps]]+Tableau1[[#This Row],[Heure lever]]</f>
        <v>1.1855092592592591</v>
      </c>
      <c r="P1375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0.36597222222222225</v>
      </c>
      <c r="Q1375" s="11" t="b">
        <f>IFERROR(Tableau1[[#This Row],[temps avant lever]]&gt;=Tableau1[[#This Row],[temps critère lever en fonction de l''heure de coucher]],0)</f>
        <v>1</v>
      </c>
    </row>
    <row r="1376" spans="1:17" x14ac:dyDescent="0.35">
      <c r="A1376">
        <v>2018</v>
      </c>
      <c r="B1376">
        <v>7</v>
      </c>
      <c r="C1376">
        <v>23</v>
      </c>
      <c r="D1376">
        <v>0</v>
      </c>
      <c r="E1376">
        <v>3</v>
      </c>
      <c r="F1376" s="16" t="s">
        <v>71</v>
      </c>
      <c r="G1376" s="10">
        <v>43304</v>
      </c>
      <c r="H1376" s="11">
        <v>2.0833333333333333E-3</v>
      </c>
      <c r="I1376" s="10">
        <v>43303</v>
      </c>
      <c r="J1376">
        <v>5.3516659736633301</v>
      </c>
      <c r="K1376">
        <v>19.123249053955099</v>
      </c>
      <c r="L1376" s="11">
        <v>0.82152777777777775</v>
      </c>
      <c r="M1376" s="12">
        <f>MOD(Tableau1[[#This Row],[Temps]]-Tableau1[[#This Row],[Heure coucher]],1)</f>
        <v>0.18055555555555558</v>
      </c>
      <c r="N1376" s="11">
        <v>0.1875</v>
      </c>
      <c r="O1376" s="12">
        <f>1-Tableau1[[#This Row],[Temps]]+Tableau1[[#This Row],[Heure lever]]</f>
        <v>1.1854166666666668</v>
      </c>
      <c r="P1376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0.36597222222222225</v>
      </c>
      <c r="Q1376" s="11" t="b">
        <f>IFERROR(Tableau1[[#This Row],[temps avant lever]]&gt;=Tableau1[[#This Row],[temps critère lever en fonction de l''heure de coucher]],0)</f>
        <v>1</v>
      </c>
    </row>
    <row r="1377" spans="1:17" x14ac:dyDescent="0.35">
      <c r="A1377">
        <v>2018</v>
      </c>
      <c r="B1377">
        <v>7</v>
      </c>
      <c r="C1377">
        <v>23</v>
      </c>
      <c r="D1377">
        <v>20</v>
      </c>
      <c r="E1377">
        <v>38</v>
      </c>
      <c r="F1377" s="16" t="s">
        <v>65</v>
      </c>
      <c r="G1377" s="10">
        <v>43304</v>
      </c>
      <c r="H1377" s="11">
        <v>0.86015046296296294</v>
      </c>
      <c r="I1377" s="10">
        <v>43304</v>
      </c>
      <c r="J1377">
        <v>4.0916671752929696</v>
      </c>
      <c r="K1377">
        <v>23.110309600830099</v>
      </c>
      <c r="L1377" s="11">
        <v>0.8208333333333333</v>
      </c>
      <c r="M1377" s="12">
        <f>MOD(Tableau1[[#This Row],[Temps]]-Tableau1[[#This Row],[Heure coucher]],1)</f>
        <v>3.9317129629629632E-2</v>
      </c>
      <c r="N1377" s="11">
        <v>0.18819444444444444</v>
      </c>
      <c r="O1377" s="12">
        <f>1-Tableau1[[#This Row],[Temps]]+Tableau1[[#This Row],[Heure lever]]</f>
        <v>0.32804398148148151</v>
      </c>
      <c r="P1377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0.36736111111111114</v>
      </c>
      <c r="Q1377" s="11" t="b">
        <f>IFERROR(Tableau1[[#This Row],[temps avant lever]]&gt;=Tableau1[[#This Row],[temps critère lever en fonction de l''heure de coucher]],0)</f>
        <v>0</v>
      </c>
    </row>
    <row r="1378" spans="1:17" x14ac:dyDescent="0.35">
      <c r="A1378">
        <v>2018</v>
      </c>
      <c r="B1378">
        <v>7</v>
      </c>
      <c r="C1378">
        <v>23</v>
      </c>
      <c r="D1378">
        <v>20</v>
      </c>
      <c r="E1378">
        <v>39</v>
      </c>
      <c r="F1378" s="16" t="s">
        <v>45</v>
      </c>
      <c r="G1378" s="10">
        <v>43304</v>
      </c>
      <c r="H1378" s="11">
        <v>0.86077546296296292</v>
      </c>
      <c r="I1378" s="10">
        <v>43304</v>
      </c>
      <c r="J1378">
        <v>4.0916671752929696</v>
      </c>
      <c r="K1378">
        <v>23.110309600830099</v>
      </c>
      <c r="L1378" s="11">
        <v>0.8208333333333333</v>
      </c>
      <c r="M1378" s="12">
        <f>MOD(Tableau1[[#This Row],[Temps]]-Tableau1[[#This Row],[Heure coucher]],1)</f>
        <v>3.9942129629629619E-2</v>
      </c>
      <c r="N1378" s="11">
        <v>0.18819444444444444</v>
      </c>
      <c r="O1378" s="12">
        <f>1-Tableau1[[#This Row],[Temps]]+Tableau1[[#This Row],[Heure lever]]</f>
        <v>0.32741898148148152</v>
      </c>
      <c r="P1378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0.36736111111111114</v>
      </c>
      <c r="Q1378" s="11" t="b">
        <f>IFERROR(Tableau1[[#This Row],[temps avant lever]]&gt;=Tableau1[[#This Row],[temps critère lever en fonction de l''heure de coucher]],0)</f>
        <v>0</v>
      </c>
    </row>
    <row r="1379" spans="1:17" x14ac:dyDescent="0.35">
      <c r="A1379">
        <v>2018</v>
      </c>
      <c r="B1379">
        <v>7</v>
      </c>
      <c r="C1379">
        <v>23</v>
      </c>
      <c r="D1379">
        <v>20</v>
      </c>
      <c r="E1379">
        <v>40</v>
      </c>
      <c r="F1379" s="16" t="s">
        <v>69</v>
      </c>
      <c r="G1379" s="10">
        <v>43304</v>
      </c>
      <c r="H1379" s="11">
        <v>0.86173611111111104</v>
      </c>
      <c r="I1379" s="10">
        <v>43304</v>
      </c>
      <c r="J1379">
        <v>4.0916671752929696</v>
      </c>
      <c r="K1379">
        <v>23.110309600830099</v>
      </c>
      <c r="L1379" s="11">
        <v>0.8208333333333333</v>
      </c>
      <c r="M1379" s="12">
        <f>MOD(Tableau1[[#This Row],[Temps]]-Tableau1[[#This Row],[Heure coucher]],1)</f>
        <v>4.0902777777777732E-2</v>
      </c>
      <c r="N1379" s="11">
        <v>0.18819444444444444</v>
      </c>
      <c r="O1379" s="12">
        <f>1-Tableau1[[#This Row],[Temps]]+Tableau1[[#This Row],[Heure lever]]</f>
        <v>0.32645833333333341</v>
      </c>
      <c r="P1379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0.36736111111111114</v>
      </c>
      <c r="Q1379" s="11" t="b">
        <f>IFERROR(Tableau1[[#This Row],[temps avant lever]]&gt;=Tableau1[[#This Row],[temps critère lever en fonction de l''heure de coucher]],0)</f>
        <v>0</v>
      </c>
    </row>
    <row r="1380" spans="1:17" x14ac:dyDescent="0.35">
      <c r="A1380">
        <v>2018</v>
      </c>
      <c r="B1380">
        <v>7</v>
      </c>
      <c r="C1380">
        <v>23</v>
      </c>
      <c r="D1380">
        <v>20</v>
      </c>
      <c r="E1380">
        <v>42</v>
      </c>
      <c r="F1380" s="16" t="s">
        <v>70</v>
      </c>
      <c r="G1380" s="10">
        <v>43304</v>
      </c>
      <c r="H1380" s="11">
        <v>0.86295138888888889</v>
      </c>
      <c r="I1380" s="10">
        <v>43304</v>
      </c>
      <c r="J1380">
        <v>4.0916671752929696</v>
      </c>
      <c r="K1380">
        <v>23.110309600830099</v>
      </c>
      <c r="L1380" s="11">
        <v>0.8208333333333333</v>
      </c>
      <c r="M1380" s="12">
        <f>MOD(Tableau1[[#This Row],[Temps]]-Tableau1[[#This Row],[Heure coucher]],1)</f>
        <v>4.2118055555555589E-2</v>
      </c>
      <c r="N1380" s="11">
        <v>0.18819444444444444</v>
      </c>
      <c r="O1380" s="12">
        <f>1-Tableau1[[#This Row],[Temps]]+Tableau1[[#This Row],[Heure lever]]</f>
        <v>0.32524305555555555</v>
      </c>
      <c r="P1380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0.36736111111111114</v>
      </c>
      <c r="Q1380" s="11" t="b">
        <f>IFERROR(Tableau1[[#This Row],[temps avant lever]]&gt;=Tableau1[[#This Row],[temps critère lever en fonction de l''heure de coucher]],0)</f>
        <v>0</v>
      </c>
    </row>
    <row r="1381" spans="1:17" x14ac:dyDescent="0.35">
      <c r="A1381">
        <v>2018</v>
      </c>
      <c r="B1381">
        <v>7</v>
      </c>
      <c r="C1381">
        <v>23</v>
      </c>
      <c r="D1381">
        <v>20</v>
      </c>
      <c r="E1381">
        <v>45</v>
      </c>
      <c r="F1381" s="16" t="s">
        <v>64</v>
      </c>
      <c r="G1381" s="10">
        <v>43304</v>
      </c>
      <c r="H1381" s="11">
        <v>0.86487268518518512</v>
      </c>
      <c r="I1381" s="10">
        <v>43304</v>
      </c>
      <c r="J1381">
        <v>4.0916671752929696</v>
      </c>
      <c r="K1381">
        <v>23.110309600830099</v>
      </c>
      <c r="L1381" s="11">
        <v>0.8208333333333333</v>
      </c>
      <c r="M1381" s="12">
        <f>MOD(Tableau1[[#This Row],[Temps]]-Tableau1[[#This Row],[Heure coucher]],1)</f>
        <v>4.4039351851851816E-2</v>
      </c>
      <c r="N1381" s="11">
        <v>0.18819444444444444</v>
      </c>
      <c r="O1381" s="12">
        <f>1-Tableau1[[#This Row],[Temps]]+Tableau1[[#This Row],[Heure lever]]</f>
        <v>0.32332175925925932</v>
      </c>
      <c r="P1381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0.36736111111111114</v>
      </c>
      <c r="Q1381" s="11" t="b">
        <f>IFERROR(Tableau1[[#This Row],[temps avant lever]]&gt;=Tableau1[[#This Row],[temps critère lever en fonction de l''heure de coucher]],0)</f>
        <v>0</v>
      </c>
    </row>
    <row r="1382" spans="1:17" x14ac:dyDescent="0.35">
      <c r="A1382">
        <v>2018</v>
      </c>
      <c r="B1382">
        <v>7</v>
      </c>
      <c r="C1382">
        <v>23</v>
      </c>
      <c r="D1382">
        <v>21</v>
      </c>
      <c r="E1382">
        <v>33</v>
      </c>
      <c r="F1382" s="16" t="s">
        <v>58</v>
      </c>
      <c r="G1382" s="10">
        <v>43304</v>
      </c>
      <c r="H1382" s="11">
        <v>0.89793981481481477</v>
      </c>
      <c r="I1382" s="10">
        <v>43304</v>
      </c>
      <c r="J1382">
        <v>4.2833328247070304</v>
      </c>
      <c r="K1382">
        <v>22.29421043396</v>
      </c>
      <c r="L1382" s="11">
        <v>0.8208333333333333</v>
      </c>
      <c r="M1382" s="12">
        <f>MOD(Tableau1[[#This Row],[Temps]]-Tableau1[[#This Row],[Heure coucher]],1)</f>
        <v>7.710648148148147E-2</v>
      </c>
      <c r="N1382" s="11">
        <v>0.18819444444444444</v>
      </c>
      <c r="O1382" s="12">
        <f>1-Tableau1[[#This Row],[Temps]]+Tableau1[[#This Row],[Heure lever]]</f>
        <v>0.29025462962962967</v>
      </c>
      <c r="P1382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0.36736111111111114</v>
      </c>
      <c r="Q1382" s="11" t="b">
        <f>IFERROR(Tableau1[[#This Row],[temps avant lever]]&gt;=Tableau1[[#This Row],[temps critère lever en fonction de l''heure de coucher]],0)</f>
        <v>0</v>
      </c>
    </row>
    <row r="1383" spans="1:17" x14ac:dyDescent="0.35">
      <c r="A1383">
        <v>2018</v>
      </c>
      <c r="B1383">
        <v>7</v>
      </c>
      <c r="C1383">
        <v>23</v>
      </c>
      <c r="D1383">
        <v>21</v>
      </c>
      <c r="E1383">
        <v>34</v>
      </c>
      <c r="F1383" s="16" t="s">
        <v>72</v>
      </c>
      <c r="G1383" s="10">
        <v>43304</v>
      </c>
      <c r="H1383" s="11">
        <v>0.89905092592592595</v>
      </c>
      <c r="I1383" s="10">
        <v>43304</v>
      </c>
      <c r="J1383">
        <v>4.2833328247070304</v>
      </c>
      <c r="K1383">
        <v>22.29421043396</v>
      </c>
      <c r="L1383" s="11">
        <v>0.8208333333333333</v>
      </c>
      <c r="M1383" s="12">
        <f>MOD(Tableau1[[#This Row],[Temps]]-Tableau1[[#This Row],[Heure coucher]],1)</f>
        <v>7.8217592592592644E-2</v>
      </c>
      <c r="N1383" s="11">
        <v>0.18819444444444444</v>
      </c>
      <c r="O1383" s="12">
        <f>1-Tableau1[[#This Row],[Temps]]+Tableau1[[#This Row],[Heure lever]]</f>
        <v>0.28914351851851849</v>
      </c>
      <c r="P1383" s="11">
        <f>1-Tableau1[[#This Row],[Heure coucher]]+Tableau1[[#This Row],[Heure lever]]-VLOOKUP(CHOOSE(Tableau1[[#This Row],[Mois]],"Janvier","Février","Mars","Avril","Mais","Juin","Juillet","Août","Septembre","Octobre","Novembre","Décembre"),Synthèse!$B$4:$E$12,4,FALSE)</f>
        <v>0.36736111111111114</v>
      </c>
      <c r="Q1383" s="11" t="b">
        <f>IFERROR(Tableau1[[#This Row],[temps avant lever]]&gt;=Tableau1[[#This Row],[temps critère lever en fonction de l''heure de coucher]],0)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workbookViewId="0">
      <selection activeCell="O6" sqref="O6"/>
    </sheetView>
    <sheetView tabSelected="1" workbookViewId="1">
      <selection activeCell="I4" sqref="I4"/>
    </sheetView>
  </sheetViews>
  <sheetFormatPr baseColWidth="10" defaultRowHeight="14.5" x14ac:dyDescent="0.35"/>
  <cols>
    <col min="3" max="3" width="18.7265625" customWidth="1"/>
    <col min="4" max="4" width="16" customWidth="1"/>
    <col min="5" max="6" width="18.26953125" customWidth="1"/>
    <col min="7" max="7" width="18.54296875" customWidth="1"/>
    <col min="8" max="8" width="18.7265625" customWidth="1"/>
    <col min="9" max="9" width="18.453125" customWidth="1"/>
    <col min="10" max="10" width="8.26953125" customWidth="1"/>
  </cols>
  <sheetData>
    <row r="1" spans="2:10" ht="15" thickBot="1" x14ac:dyDescent="0.4">
      <c r="H1" s="28" t="s">
        <v>93</v>
      </c>
      <c r="I1" s="29"/>
    </row>
    <row r="2" spans="2:10" ht="19.5" customHeight="1" thickBot="1" x14ac:dyDescent="0.4">
      <c r="B2" s="23" t="s">
        <v>0</v>
      </c>
      <c r="C2" s="23" t="s">
        <v>85</v>
      </c>
      <c r="D2" s="25" t="s">
        <v>88</v>
      </c>
      <c r="E2" s="26"/>
      <c r="F2" s="26"/>
      <c r="G2" s="27"/>
      <c r="H2" s="30" t="s">
        <v>89</v>
      </c>
      <c r="I2" s="32" t="s">
        <v>90</v>
      </c>
    </row>
    <row r="3" spans="2:10" ht="69.75" customHeight="1" thickBot="1" x14ac:dyDescent="0.4">
      <c r="B3" s="24"/>
      <c r="C3" s="24"/>
      <c r="D3" s="15" t="s">
        <v>91</v>
      </c>
      <c r="E3" s="15" t="s">
        <v>1</v>
      </c>
      <c r="F3" s="15" t="s">
        <v>86</v>
      </c>
      <c r="G3" s="14" t="s">
        <v>92</v>
      </c>
      <c r="H3" s="31"/>
      <c r="I3" s="33"/>
    </row>
    <row r="4" spans="2:10" ht="60" customHeight="1" thickBot="1" x14ac:dyDescent="0.4">
      <c r="B4" s="1" t="s">
        <v>2</v>
      </c>
      <c r="C4" s="1">
        <f>COUNTIF(tableau!B:B,3)</f>
        <v>1</v>
      </c>
      <c r="D4" s="2">
        <v>0</v>
      </c>
      <c r="E4" s="2">
        <v>0</v>
      </c>
      <c r="F4" s="1">
        <v>8</v>
      </c>
      <c r="G4" s="1">
        <v>10</v>
      </c>
      <c r="H4" s="3">
        <f>SUMPRODUCT((Tableau1[Mois]=(MONTH(1&amp;B4)))*(Tableau1[temps écoulé après coucher]&lt;=D4)*(Tableau1[X]&lt;=F4)*(Tableau1[Y]&gt;=G4))</f>
        <v>0</v>
      </c>
      <c r="I4" s="4">
        <f>SUMPRODUCT((Tableau1[Mois]=(MONTH(1&amp;B4)))*((Tableau1[temps écoulé après coucher]&lt;=D4)+(Tableau1[O&gt;=P]))*(Tableau1[X]&lt;=F4)*(Tableau1[Date_nuit]&gt;=G4))</f>
        <v>0</v>
      </c>
      <c r="J4" s="5"/>
    </row>
    <row r="5" spans="2:10" ht="60" customHeight="1" thickBot="1" x14ac:dyDescent="0.4">
      <c r="B5" s="1" t="s">
        <v>3</v>
      </c>
      <c r="C5" s="1">
        <f>COUNTIF(tableau!B:B,4)</f>
        <v>23</v>
      </c>
      <c r="D5" s="2">
        <v>0.16666666666666666</v>
      </c>
      <c r="E5" s="2">
        <v>8.3333333333333329E-2</v>
      </c>
      <c r="F5" s="1">
        <v>8</v>
      </c>
      <c r="G5" s="1">
        <v>9</v>
      </c>
      <c r="H5" s="3">
        <f>SUMPRODUCT((Tableau1[Mois]=(MONTH(1&amp;B5)))*(Tableau1[temps écoulé après coucher]&lt;=D5)*(Tableau1[X]&lt;=F5)*(Tableau1[Y]&gt;=G5))</f>
        <v>19</v>
      </c>
      <c r="I5" s="4">
        <f>SUMPRODUCT((Tableau1[Mois]=(MONTH(1&amp;B5)))*((Tableau1[temps écoulé après coucher]&lt;=D5)+(Tableau1[O&gt;=P]))*(Tableau1[X]&lt;=F5)*(Tableau1[Date_nuit]&gt;=G5))</f>
        <v>39</v>
      </c>
      <c r="J5" s="5"/>
    </row>
    <row r="6" spans="2:10" ht="60" customHeight="1" thickBot="1" x14ac:dyDescent="0.4">
      <c r="B6" s="1" t="s">
        <v>4</v>
      </c>
      <c r="C6" s="1">
        <f>COUNTIF(tableau!B:B,5)</f>
        <v>112</v>
      </c>
      <c r="D6" s="2">
        <v>0.20833333333333334</v>
      </c>
      <c r="E6" s="2">
        <v>0</v>
      </c>
      <c r="F6" s="1">
        <v>8</v>
      </c>
      <c r="G6" s="1">
        <v>9</v>
      </c>
      <c r="H6" s="3">
        <f>SUMPRODUCT((Tableau1[Mois]=(MONTH(1&amp;B6)))*(Tableau1[temps écoulé après coucher]&lt;=D6)*(Tableau1[X]&lt;=F6)*(Tableau1[Y]&gt;=G6))</f>
        <v>91</v>
      </c>
      <c r="I6" s="4">
        <f>SUMPRODUCT((Tableau1[Mois]=(MONTH(1&amp;B6)))*((Tableau1[temps écoulé après coucher]&lt;=D6)+(Tableau1[O&gt;=P]))*(Tableau1[X]&lt;=F6)*(Tableau1[Date_nuit]&gt;=G6))</f>
        <v>92</v>
      </c>
      <c r="J6" s="5"/>
    </row>
    <row r="7" spans="2:10" ht="60" customHeight="1" thickBot="1" x14ac:dyDescent="0.4">
      <c r="B7" s="1" t="s">
        <v>5</v>
      </c>
      <c r="C7" s="1">
        <f>COUNTIF(tableau!B:B,6)</f>
        <v>68</v>
      </c>
      <c r="D7" s="2">
        <v>0.27083333333333331</v>
      </c>
      <c r="E7" s="2">
        <v>0</v>
      </c>
      <c r="F7" s="1">
        <v>8</v>
      </c>
      <c r="G7" s="1">
        <v>10</v>
      </c>
      <c r="H7" s="3">
        <f>SUMPRODUCT((Tableau1[Mois]=(MONTH(1&amp;B7)))*(Tableau1[temps écoulé après coucher]&lt;=D7)*(Tableau1[X]&lt;=F7)*(Tableau1[Y]&gt;=G7))</f>
        <v>54</v>
      </c>
      <c r="I7" s="4">
        <f>SUMPRODUCT((Tableau1[Mois]=(MONTH(1&amp;B7)))*((Tableau1[temps écoulé après coucher]&lt;=D7)+(Tableau1[O&gt;=P]))*(Tableau1[X]&lt;=F7)*(Tableau1[Date_nuit]&gt;=G7))</f>
        <v>80</v>
      </c>
    </row>
    <row r="8" spans="2:10" ht="60" customHeight="1" thickBot="1" x14ac:dyDescent="0.4">
      <c r="B8" s="1" t="s">
        <v>6</v>
      </c>
      <c r="C8" s="1">
        <f>COUNTIF(tableau!B:B,7)</f>
        <v>158</v>
      </c>
      <c r="D8" s="2">
        <v>0.27083333333333331</v>
      </c>
      <c r="E8" s="2">
        <v>0</v>
      </c>
      <c r="F8" s="1">
        <v>8</v>
      </c>
      <c r="G8" s="1">
        <v>10</v>
      </c>
      <c r="H8" s="3">
        <f>SUMPRODUCT((Tableau1[Mois]=(MONTH(1&amp;B8)))*(Tableau1[temps écoulé après coucher]&lt;=D8)*(Tableau1[X]&lt;=F8)*(Tableau1[Y]&gt;=G8))</f>
        <v>121</v>
      </c>
      <c r="I8" s="4">
        <f>SUMPRODUCT((Tableau1[Mois]=(MONTH(1&amp;B8)))*((Tableau1[temps écoulé après coucher]&lt;=D8)+(Tableau1[O&gt;=P]))*(Tableau1[X]&lt;=F8)*(Tableau1[Date_nuit]&gt;=G8))</f>
        <v>183</v>
      </c>
    </row>
    <row r="9" spans="2:10" ht="60" customHeight="1" thickBot="1" x14ac:dyDescent="0.4">
      <c r="B9" s="1" t="s">
        <v>7</v>
      </c>
      <c r="C9" s="1">
        <f>COUNTIF(tableau!B:B,8)</f>
        <v>198</v>
      </c>
      <c r="D9" s="2">
        <v>0.27083333333333331</v>
      </c>
      <c r="E9" s="2">
        <v>0.125</v>
      </c>
      <c r="F9" s="1">
        <v>8</v>
      </c>
      <c r="G9" s="1">
        <v>10</v>
      </c>
      <c r="H9" s="3">
        <f>SUMPRODUCT((Tableau1[Mois]=(MONTH(1&amp;B9)))*(Tableau1[temps écoulé après coucher]&lt;=D9)*(Tableau1[X]&lt;=F9)*(Tableau1[Y]&gt;=G9))</f>
        <v>174</v>
      </c>
      <c r="I9" s="4">
        <f>SUMPRODUCT((Tableau1[Mois]=(MONTH(1&amp;B9)))*((Tableau1[temps écoulé après coucher]&lt;=D9)+(Tableau1[O&gt;=P]))*(Tableau1[X]&lt;=F9)*(Tableau1[Date_nuit]&gt;=G9))</f>
        <v>354</v>
      </c>
    </row>
    <row r="10" spans="2:10" ht="60" customHeight="1" thickBot="1" x14ac:dyDescent="0.4">
      <c r="B10" s="1" t="s">
        <v>8</v>
      </c>
      <c r="C10" s="1">
        <f>COUNTIF(tableau!B:B,9)</f>
        <v>535</v>
      </c>
      <c r="D10" s="2">
        <v>0.29166666666666669</v>
      </c>
      <c r="E10" s="2">
        <v>0.10416666666666667</v>
      </c>
      <c r="F10" s="1">
        <v>8</v>
      </c>
      <c r="G10" s="1">
        <v>10</v>
      </c>
      <c r="H10" s="3">
        <f>SUMPRODUCT((Tableau1[Mois]=(MONTH(1&amp;B10)))*(Tableau1[temps écoulé après coucher]&lt;=D10)*(Tableau1[X]&lt;=F10)*(Tableau1[Y]&gt;=G10))</f>
        <v>483</v>
      </c>
      <c r="I10" s="4">
        <f>SUMPRODUCT((Tableau1[Mois]=(MONTH(1&amp;B10)))*((Tableau1[temps écoulé après coucher]&lt;=D10)+(Tableau1[O&gt;=P]))*(Tableau1[X]&lt;=F10)*(Tableau1[Date_nuit]&gt;=G10))</f>
        <v>774</v>
      </c>
    </row>
    <row r="11" spans="2:10" ht="60" customHeight="1" thickBot="1" x14ac:dyDescent="0.4">
      <c r="B11" s="1" t="s">
        <v>9</v>
      </c>
      <c r="C11" s="1">
        <f>COUNTIF(tableau!B:B,10)</f>
        <v>274</v>
      </c>
      <c r="D11" s="6">
        <v>0.27083333333333331</v>
      </c>
      <c r="E11" s="2">
        <v>8.3333333333333329E-2</v>
      </c>
      <c r="F11" s="1">
        <v>8</v>
      </c>
      <c r="G11" s="1">
        <v>10</v>
      </c>
      <c r="H11" s="3">
        <f>SUMPRODUCT((Tableau1[Mois]=(MONTH(1&amp;B11)))*(Tableau1[temps écoulé après coucher]&lt;=D11)*(Tableau1[X]&lt;=F11)*(Tableau1[Y]&gt;=G11))</f>
        <v>244</v>
      </c>
      <c r="I11" s="4">
        <f>SUMPRODUCT((Tableau1[Mois]=(MONTH(1&amp;B11)))*((Tableau1[temps écoulé après coucher]&lt;=D11)+(Tableau1[O&gt;=P]))*(Tableau1[X]&lt;=F11)*(Tableau1[Date_nuit]&gt;=G11))</f>
        <v>400</v>
      </c>
    </row>
    <row r="12" spans="2:10" ht="60" customHeight="1" thickBot="1" x14ac:dyDescent="0.4">
      <c r="B12" s="1" t="s">
        <v>10</v>
      </c>
      <c r="C12" s="1">
        <f>COUNTIF(tableau!B:B,11)</f>
        <v>13</v>
      </c>
      <c r="D12" s="2">
        <v>0</v>
      </c>
      <c r="E12" s="2">
        <v>0</v>
      </c>
      <c r="F12" s="1">
        <v>8</v>
      </c>
      <c r="G12" s="1">
        <v>10</v>
      </c>
      <c r="H12" s="3">
        <f>SUMPRODUCT((Tableau1[Mois]=(MONTH(1&amp;B12)))*(Tableau1[temps écoulé après coucher]&lt;=D12)*(Tableau1[X]&lt;=F12)*(Tableau1[Y]&gt;=G12))</f>
        <v>0</v>
      </c>
      <c r="I12" s="4">
        <f>SUMPRODUCT((Tableau1[Mois]=(MONTH(1&amp;B12)))*((Tableau1[temps écoulé après coucher]&lt;=D12)+(Tableau1[O&gt;=P]))*(Tableau1[X]&lt;=F12)*(Tableau1[Date_nuit]&gt;=G12))</f>
        <v>2</v>
      </c>
    </row>
    <row r="13" spans="2:10" ht="48.75" customHeight="1" thickBot="1" x14ac:dyDescent="0.4">
      <c r="B13" s="13" t="s">
        <v>87</v>
      </c>
      <c r="C13" s="7">
        <f>SUM(C4:C12)</f>
        <v>1382</v>
      </c>
      <c r="D13" s="8"/>
      <c r="E13" s="8"/>
      <c r="F13" s="8"/>
      <c r="G13" s="9"/>
      <c r="H13" s="7">
        <f t="shared" ref="H13:I13" si="0">SUM(H4:H12)</f>
        <v>1186</v>
      </c>
      <c r="I13" s="7">
        <f t="shared" si="0"/>
        <v>1924</v>
      </c>
    </row>
    <row r="16" spans="2:10" ht="15" customHeight="1" x14ac:dyDescent="0.35"/>
    <row r="19" ht="15" customHeight="1" x14ac:dyDescent="0.35"/>
  </sheetData>
  <mergeCells count="6">
    <mergeCell ref="B2:B3"/>
    <mergeCell ref="C2:C3"/>
    <mergeCell ref="D2:G2"/>
    <mergeCell ref="H1:I1"/>
    <mergeCell ref="H2:H3"/>
    <mergeCell ref="I2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Michel</cp:lastModifiedBy>
  <dcterms:created xsi:type="dcterms:W3CDTF">2019-02-12T10:39:51Z</dcterms:created>
  <dcterms:modified xsi:type="dcterms:W3CDTF">2019-02-14T12:03:55Z</dcterms:modified>
</cp:coreProperties>
</file>