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80" activeTab="1"/>
  </bookViews>
  <sheets>
    <sheet name="TCD" sheetId="2" r:id="rId1"/>
    <sheet name="donnees" sheetId="1" r:id="rId2"/>
  </sheets>
  <definedNames>
    <definedName name="depuis">donnees!$D$1</definedName>
    <definedName name="jusque">donnees!$F$1</definedName>
    <definedName name="url">donnees!$A$1</definedName>
  </definedNames>
  <calcPr calcId="152511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6" i="1" l="1"/>
  <c r="L206" i="1"/>
  <c r="M206" i="1"/>
  <c r="N206" i="1"/>
  <c r="O206" i="1"/>
  <c r="P206" i="1"/>
  <c r="B205" i="1"/>
  <c r="L205" i="1"/>
  <c r="M205" i="1"/>
  <c r="N205" i="1"/>
  <c r="O205" i="1"/>
  <c r="P205" i="1"/>
  <c r="B204" i="1"/>
  <c r="L204" i="1"/>
  <c r="M204" i="1"/>
  <c r="N204" i="1"/>
  <c r="O204" i="1"/>
  <c r="P204" i="1"/>
  <c r="B203" i="1"/>
  <c r="L203" i="1"/>
  <c r="M203" i="1"/>
  <c r="N203" i="1"/>
  <c r="O203" i="1"/>
  <c r="P203" i="1"/>
  <c r="B202" i="1"/>
  <c r="L202" i="1"/>
  <c r="M202" i="1"/>
  <c r="N202" i="1"/>
  <c r="O202" i="1"/>
  <c r="P202" i="1"/>
  <c r="B201" i="1"/>
  <c r="L201" i="1"/>
  <c r="M201" i="1"/>
  <c r="N201" i="1"/>
  <c r="O201" i="1"/>
  <c r="P201" i="1"/>
  <c r="B200" i="1"/>
  <c r="L200" i="1"/>
  <c r="M200" i="1"/>
  <c r="N200" i="1"/>
  <c r="O200" i="1"/>
  <c r="P200" i="1"/>
  <c r="B199" i="1"/>
  <c r="L199" i="1"/>
  <c r="M199" i="1"/>
  <c r="N199" i="1"/>
  <c r="O199" i="1"/>
  <c r="P199" i="1"/>
  <c r="B198" i="1"/>
  <c r="L198" i="1"/>
  <c r="M198" i="1"/>
  <c r="N198" i="1"/>
  <c r="O198" i="1"/>
  <c r="P198" i="1"/>
  <c r="B197" i="1"/>
  <c r="L197" i="1"/>
  <c r="M197" i="1"/>
  <c r="N197" i="1"/>
  <c r="O197" i="1"/>
  <c r="P197" i="1"/>
  <c r="B196" i="1"/>
  <c r="L196" i="1"/>
  <c r="M196" i="1"/>
  <c r="N196" i="1"/>
  <c r="O196" i="1"/>
  <c r="P196" i="1"/>
  <c r="B195" i="1"/>
  <c r="L195" i="1"/>
  <c r="M195" i="1"/>
  <c r="N195" i="1"/>
  <c r="O195" i="1"/>
  <c r="P195" i="1"/>
  <c r="B194" i="1"/>
  <c r="L194" i="1"/>
  <c r="M194" i="1"/>
  <c r="N194" i="1"/>
  <c r="O194" i="1"/>
  <c r="P194" i="1"/>
  <c r="B193" i="1"/>
  <c r="L193" i="1"/>
  <c r="M193" i="1"/>
  <c r="N193" i="1"/>
  <c r="O193" i="1"/>
  <c r="P193" i="1"/>
  <c r="B192" i="1"/>
  <c r="L192" i="1"/>
  <c r="M192" i="1"/>
  <c r="N192" i="1"/>
  <c r="O192" i="1"/>
  <c r="P192" i="1"/>
  <c r="B191" i="1"/>
  <c r="L191" i="1"/>
  <c r="M191" i="1"/>
  <c r="N191" i="1"/>
  <c r="O191" i="1"/>
  <c r="P191" i="1"/>
  <c r="B190" i="1"/>
  <c r="L190" i="1"/>
  <c r="M190" i="1"/>
  <c r="N190" i="1"/>
  <c r="O190" i="1"/>
  <c r="P190" i="1"/>
  <c r="B189" i="1"/>
  <c r="L189" i="1"/>
  <c r="M189" i="1"/>
  <c r="N189" i="1"/>
  <c r="O189" i="1"/>
  <c r="P189" i="1"/>
  <c r="B188" i="1"/>
  <c r="L188" i="1"/>
  <c r="M188" i="1"/>
  <c r="N188" i="1"/>
  <c r="O188" i="1"/>
  <c r="P188" i="1"/>
  <c r="B187" i="1"/>
  <c r="L187" i="1"/>
  <c r="M187" i="1"/>
  <c r="N187" i="1"/>
  <c r="O187" i="1"/>
  <c r="P187" i="1"/>
  <c r="B186" i="1"/>
  <c r="L186" i="1"/>
  <c r="M186" i="1"/>
  <c r="N186" i="1"/>
  <c r="O186" i="1"/>
  <c r="P186" i="1"/>
  <c r="B185" i="1"/>
  <c r="L185" i="1"/>
  <c r="M185" i="1"/>
  <c r="N185" i="1"/>
  <c r="O185" i="1"/>
  <c r="P185" i="1"/>
  <c r="B184" i="1"/>
  <c r="L184" i="1"/>
  <c r="M184" i="1"/>
  <c r="N184" i="1"/>
  <c r="O184" i="1"/>
  <c r="P184" i="1"/>
  <c r="B183" i="1"/>
  <c r="L183" i="1"/>
  <c r="M183" i="1"/>
  <c r="N183" i="1"/>
  <c r="O183" i="1"/>
  <c r="P183" i="1"/>
  <c r="B182" i="1"/>
  <c r="L182" i="1"/>
  <c r="M182" i="1"/>
  <c r="N182" i="1"/>
  <c r="O182" i="1"/>
  <c r="P182" i="1"/>
  <c r="B181" i="1"/>
  <c r="L181" i="1"/>
  <c r="M181" i="1"/>
  <c r="N181" i="1"/>
  <c r="O181" i="1"/>
  <c r="P181" i="1"/>
  <c r="B180" i="1"/>
  <c r="L180" i="1"/>
  <c r="M180" i="1"/>
  <c r="N180" i="1"/>
  <c r="O180" i="1"/>
  <c r="P180" i="1"/>
  <c r="B179" i="1"/>
  <c r="L179" i="1"/>
  <c r="M179" i="1"/>
  <c r="N179" i="1"/>
  <c r="O179" i="1"/>
  <c r="P179" i="1"/>
  <c r="B178" i="1"/>
  <c r="L178" i="1"/>
  <c r="M178" i="1"/>
  <c r="N178" i="1"/>
  <c r="O178" i="1"/>
  <c r="P178" i="1"/>
  <c r="B177" i="1"/>
  <c r="L177" i="1"/>
  <c r="M177" i="1"/>
  <c r="N177" i="1"/>
  <c r="O177" i="1"/>
  <c r="P177" i="1"/>
  <c r="B176" i="1"/>
  <c r="L176" i="1"/>
  <c r="M176" i="1"/>
  <c r="N176" i="1"/>
  <c r="O176" i="1"/>
  <c r="P176" i="1"/>
  <c r="B175" i="1"/>
  <c r="L175" i="1"/>
  <c r="M175" i="1"/>
  <c r="N175" i="1"/>
  <c r="O175" i="1"/>
  <c r="P175" i="1"/>
  <c r="B174" i="1"/>
  <c r="L174" i="1"/>
  <c r="M174" i="1"/>
  <c r="N174" i="1"/>
  <c r="O174" i="1"/>
  <c r="P174" i="1"/>
  <c r="B173" i="1"/>
  <c r="L173" i="1"/>
  <c r="M173" i="1"/>
  <c r="N173" i="1"/>
  <c r="O173" i="1"/>
  <c r="P173" i="1"/>
  <c r="B172" i="1"/>
  <c r="L172" i="1"/>
  <c r="M172" i="1"/>
  <c r="N172" i="1"/>
  <c r="O172" i="1"/>
  <c r="P172" i="1"/>
  <c r="B171" i="1"/>
  <c r="L171" i="1"/>
  <c r="M171" i="1"/>
  <c r="N171" i="1"/>
  <c r="O171" i="1"/>
  <c r="P171" i="1"/>
  <c r="B170" i="1"/>
  <c r="L170" i="1"/>
  <c r="M170" i="1"/>
  <c r="N170" i="1"/>
  <c r="O170" i="1"/>
  <c r="P170" i="1"/>
  <c r="B169" i="1"/>
  <c r="L169" i="1"/>
  <c r="M169" i="1"/>
  <c r="N169" i="1"/>
  <c r="O169" i="1"/>
  <c r="P169" i="1"/>
  <c r="B168" i="1"/>
  <c r="L168" i="1"/>
  <c r="M168" i="1"/>
  <c r="N168" i="1"/>
  <c r="O168" i="1"/>
  <c r="P168" i="1"/>
  <c r="B167" i="1"/>
  <c r="L167" i="1"/>
  <c r="M167" i="1"/>
  <c r="N167" i="1"/>
  <c r="O167" i="1"/>
  <c r="P167" i="1"/>
  <c r="B166" i="1"/>
  <c r="L166" i="1"/>
  <c r="M166" i="1"/>
  <c r="N166" i="1"/>
  <c r="O166" i="1"/>
  <c r="P166" i="1"/>
  <c r="B165" i="1"/>
  <c r="L165" i="1"/>
  <c r="M165" i="1"/>
  <c r="N165" i="1"/>
  <c r="O165" i="1"/>
  <c r="P165" i="1"/>
  <c r="B164" i="1"/>
  <c r="L164" i="1"/>
  <c r="M164" i="1"/>
  <c r="N164" i="1"/>
  <c r="O164" i="1"/>
  <c r="P164" i="1"/>
  <c r="B163" i="1"/>
  <c r="L163" i="1"/>
  <c r="M163" i="1"/>
  <c r="N163" i="1"/>
  <c r="O163" i="1"/>
  <c r="P163" i="1"/>
  <c r="B162" i="1"/>
  <c r="L162" i="1"/>
  <c r="M162" i="1"/>
  <c r="N162" i="1"/>
  <c r="O162" i="1"/>
  <c r="P162" i="1"/>
  <c r="B161" i="1"/>
  <c r="L161" i="1"/>
  <c r="M161" i="1"/>
  <c r="N161" i="1"/>
  <c r="O161" i="1"/>
  <c r="P161" i="1"/>
  <c r="B160" i="1"/>
  <c r="L160" i="1"/>
  <c r="M160" i="1"/>
  <c r="N160" i="1"/>
  <c r="O160" i="1"/>
  <c r="P160" i="1"/>
  <c r="B159" i="1"/>
  <c r="L159" i="1"/>
  <c r="M159" i="1"/>
  <c r="N159" i="1"/>
  <c r="O159" i="1"/>
  <c r="P159" i="1"/>
  <c r="B158" i="1"/>
  <c r="L158" i="1"/>
  <c r="M158" i="1"/>
  <c r="N158" i="1"/>
  <c r="O158" i="1"/>
  <c r="P158" i="1"/>
  <c r="B157" i="1"/>
  <c r="L157" i="1"/>
  <c r="M157" i="1"/>
  <c r="N157" i="1"/>
  <c r="O157" i="1"/>
  <c r="P157" i="1"/>
  <c r="B156" i="1"/>
  <c r="L156" i="1"/>
  <c r="M156" i="1"/>
  <c r="N156" i="1"/>
  <c r="O156" i="1"/>
  <c r="P156" i="1"/>
  <c r="B155" i="1"/>
  <c r="L155" i="1"/>
  <c r="M155" i="1"/>
  <c r="N155" i="1"/>
  <c r="O155" i="1"/>
  <c r="P155" i="1"/>
  <c r="B154" i="1"/>
  <c r="L154" i="1"/>
  <c r="M154" i="1"/>
  <c r="N154" i="1"/>
  <c r="O154" i="1"/>
  <c r="P154" i="1"/>
  <c r="B153" i="1"/>
  <c r="L153" i="1"/>
  <c r="M153" i="1"/>
  <c r="N153" i="1"/>
  <c r="O153" i="1"/>
  <c r="P153" i="1"/>
  <c r="B152" i="1"/>
  <c r="L152" i="1"/>
  <c r="M152" i="1"/>
  <c r="N152" i="1"/>
  <c r="O152" i="1"/>
  <c r="P152" i="1"/>
  <c r="B151" i="1"/>
  <c r="L151" i="1"/>
  <c r="M151" i="1"/>
  <c r="N151" i="1"/>
  <c r="O151" i="1"/>
  <c r="P151" i="1"/>
  <c r="B150" i="1"/>
  <c r="L150" i="1"/>
  <c r="M150" i="1"/>
  <c r="N150" i="1"/>
  <c r="O150" i="1"/>
  <c r="P150" i="1"/>
  <c r="B149" i="1"/>
  <c r="L149" i="1"/>
  <c r="M149" i="1"/>
  <c r="N149" i="1"/>
  <c r="O149" i="1"/>
  <c r="P149" i="1"/>
  <c r="B148" i="1"/>
  <c r="L148" i="1"/>
  <c r="M148" i="1"/>
  <c r="N148" i="1"/>
  <c r="O148" i="1"/>
  <c r="P148" i="1"/>
  <c r="B147" i="1"/>
  <c r="L147" i="1"/>
  <c r="M147" i="1"/>
  <c r="N147" i="1"/>
  <c r="O147" i="1"/>
  <c r="P147" i="1"/>
  <c r="B146" i="1"/>
  <c r="L146" i="1"/>
  <c r="M146" i="1"/>
  <c r="N146" i="1"/>
  <c r="O146" i="1"/>
  <c r="P146" i="1"/>
  <c r="B145" i="1"/>
  <c r="L145" i="1"/>
  <c r="M145" i="1"/>
  <c r="N145" i="1"/>
  <c r="O145" i="1"/>
  <c r="P145" i="1"/>
  <c r="B144" i="1"/>
  <c r="L144" i="1"/>
  <c r="M144" i="1"/>
  <c r="N144" i="1"/>
  <c r="O144" i="1"/>
  <c r="P144" i="1"/>
  <c r="B143" i="1"/>
  <c r="L143" i="1"/>
  <c r="M143" i="1"/>
  <c r="N143" i="1"/>
  <c r="O143" i="1"/>
  <c r="P143" i="1"/>
  <c r="B142" i="1"/>
  <c r="L142" i="1"/>
  <c r="M142" i="1"/>
  <c r="N142" i="1"/>
  <c r="O142" i="1"/>
  <c r="P142" i="1"/>
  <c r="B141" i="1"/>
  <c r="L141" i="1"/>
  <c r="M141" i="1"/>
  <c r="N141" i="1"/>
  <c r="O141" i="1"/>
  <c r="P141" i="1"/>
  <c r="B140" i="1"/>
  <c r="L140" i="1"/>
  <c r="M140" i="1"/>
  <c r="N140" i="1"/>
  <c r="O140" i="1"/>
  <c r="P140" i="1"/>
  <c r="B139" i="1"/>
  <c r="L139" i="1"/>
  <c r="M139" i="1"/>
  <c r="N139" i="1"/>
  <c r="O139" i="1"/>
  <c r="P139" i="1"/>
  <c r="B138" i="1"/>
  <c r="L138" i="1"/>
  <c r="M138" i="1"/>
  <c r="N138" i="1"/>
  <c r="O138" i="1"/>
  <c r="P138" i="1"/>
  <c r="B137" i="1"/>
  <c r="L137" i="1"/>
  <c r="M137" i="1"/>
  <c r="N137" i="1"/>
  <c r="O137" i="1"/>
  <c r="P137" i="1"/>
  <c r="B136" i="1"/>
  <c r="L136" i="1"/>
  <c r="M136" i="1"/>
  <c r="N136" i="1"/>
  <c r="O136" i="1"/>
  <c r="P136" i="1"/>
  <c r="B135" i="1"/>
  <c r="L135" i="1"/>
  <c r="M135" i="1"/>
  <c r="N135" i="1"/>
  <c r="O135" i="1"/>
  <c r="P135" i="1"/>
  <c r="B134" i="1"/>
  <c r="L134" i="1"/>
  <c r="M134" i="1"/>
  <c r="N134" i="1"/>
  <c r="O134" i="1"/>
  <c r="P134" i="1"/>
  <c r="B133" i="1"/>
  <c r="L133" i="1"/>
  <c r="M133" i="1"/>
  <c r="N133" i="1"/>
  <c r="O133" i="1"/>
  <c r="P133" i="1"/>
  <c r="B132" i="1"/>
  <c r="L132" i="1"/>
  <c r="M132" i="1"/>
  <c r="N132" i="1"/>
  <c r="O132" i="1"/>
  <c r="P132" i="1"/>
  <c r="B131" i="1"/>
  <c r="L131" i="1"/>
  <c r="M131" i="1"/>
  <c r="N131" i="1"/>
  <c r="O131" i="1"/>
  <c r="P131" i="1"/>
  <c r="B130" i="1"/>
  <c r="L130" i="1"/>
  <c r="M130" i="1"/>
  <c r="N130" i="1"/>
  <c r="O130" i="1"/>
  <c r="P130" i="1"/>
  <c r="B129" i="1"/>
  <c r="L129" i="1"/>
  <c r="M129" i="1"/>
  <c r="N129" i="1"/>
  <c r="O129" i="1"/>
  <c r="P129" i="1"/>
  <c r="B128" i="1"/>
  <c r="L128" i="1"/>
  <c r="M128" i="1"/>
  <c r="N128" i="1"/>
  <c r="O128" i="1"/>
  <c r="P128" i="1"/>
  <c r="B127" i="1"/>
  <c r="L127" i="1"/>
  <c r="M127" i="1"/>
  <c r="N127" i="1"/>
  <c r="O127" i="1"/>
  <c r="P127" i="1"/>
  <c r="B126" i="1"/>
  <c r="L126" i="1"/>
  <c r="M126" i="1"/>
  <c r="N126" i="1"/>
  <c r="O126" i="1"/>
  <c r="P126" i="1"/>
  <c r="B125" i="1"/>
  <c r="L125" i="1"/>
  <c r="M125" i="1"/>
  <c r="N125" i="1"/>
  <c r="O125" i="1"/>
  <c r="P125" i="1"/>
  <c r="B124" i="1"/>
  <c r="L124" i="1"/>
  <c r="M124" i="1"/>
  <c r="N124" i="1"/>
  <c r="O124" i="1"/>
  <c r="P124" i="1"/>
  <c r="B123" i="1"/>
  <c r="L123" i="1"/>
  <c r="M123" i="1"/>
  <c r="N123" i="1"/>
  <c r="O123" i="1"/>
  <c r="P123" i="1"/>
  <c r="B122" i="1"/>
  <c r="L122" i="1"/>
  <c r="M122" i="1"/>
  <c r="N122" i="1"/>
  <c r="O122" i="1"/>
  <c r="P122" i="1"/>
  <c r="B121" i="1"/>
  <c r="L121" i="1"/>
  <c r="M121" i="1"/>
  <c r="N121" i="1"/>
  <c r="O121" i="1"/>
  <c r="P121" i="1"/>
  <c r="B120" i="1"/>
  <c r="L120" i="1"/>
  <c r="M120" i="1"/>
  <c r="N120" i="1"/>
  <c r="O120" i="1"/>
  <c r="P120" i="1"/>
  <c r="B119" i="1"/>
  <c r="L119" i="1"/>
  <c r="M119" i="1"/>
  <c r="N119" i="1"/>
  <c r="O119" i="1"/>
  <c r="P119" i="1"/>
  <c r="B118" i="1"/>
  <c r="L118" i="1"/>
  <c r="M118" i="1"/>
  <c r="N118" i="1"/>
  <c r="O118" i="1"/>
  <c r="P118" i="1"/>
  <c r="B117" i="1"/>
  <c r="L117" i="1"/>
  <c r="M117" i="1"/>
  <c r="N117" i="1"/>
  <c r="O117" i="1"/>
  <c r="P117" i="1"/>
  <c r="B116" i="1"/>
  <c r="L116" i="1"/>
  <c r="M116" i="1"/>
  <c r="N116" i="1"/>
  <c r="O116" i="1"/>
  <c r="P116" i="1"/>
  <c r="B115" i="1"/>
  <c r="L115" i="1"/>
  <c r="M115" i="1"/>
  <c r="N115" i="1"/>
  <c r="O115" i="1"/>
  <c r="P115" i="1"/>
  <c r="B114" i="1"/>
  <c r="L114" i="1"/>
  <c r="M114" i="1"/>
  <c r="N114" i="1"/>
  <c r="O114" i="1"/>
  <c r="P114" i="1"/>
  <c r="B113" i="1"/>
  <c r="L113" i="1"/>
  <c r="M113" i="1"/>
  <c r="N113" i="1"/>
  <c r="O113" i="1"/>
  <c r="P113" i="1"/>
  <c r="B112" i="1"/>
  <c r="L112" i="1"/>
  <c r="M112" i="1"/>
  <c r="N112" i="1"/>
  <c r="O112" i="1"/>
  <c r="P112" i="1"/>
  <c r="B111" i="1"/>
  <c r="L111" i="1"/>
  <c r="M111" i="1"/>
  <c r="N111" i="1"/>
  <c r="O111" i="1"/>
  <c r="P111" i="1"/>
  <c r="B110" i="1"/>
  <c r="L110" i="1"/>
  <c r="M110" i="1"/>
  <c r="N110" i="1"/>
  <c r="O110" i="1"/>
  <c r="P110" i="1"/>
  <c r="B109" i="1"/>
  <c r="L109" i="1"/>
  <c r="M109" i="1"/>
  <c r="N109" i="1"/>
  <c r="O109" i="1"/>
  <c r="P109" i="1"/>
  <c r="B108" i="1"/>
  <c r="L108" i="1"/>
  <c r="M108" i="1"/>
  <c r="N108" i="1"/>
  <c r="O108" i="1"/>
  <c r="P108" i="1"/>
  <c r="B107" i="1"/>
  <c r="L107" i="1"/>
  <c r="M107" i="1"/>
  <c r="N107" i="1"/>
  <c r="O107" i="1"/>
  <c r="P107" i="1"/>
  <c r="B106" i="1"/>
  <c r="L106" i="1"/>
  <c r="M106" i="1"/>
  <c r="N106" i="1"/>
  <c r="O106" i="1"/>
  <c r="P106" i="1"/>
  <c r="B105" i="1"/>
  <c r="L105" i="1"/>
  <c r="M105" i="1"/>
  <c r="N105" i="1"/>
  <c r="O105" i="1"/>
  <c r="P105" i="1"/>
  <c r="B104" i="1"/>
  <c r="L104" i="1"/>
  <c r="M104" i="1"/>
  <c r="N104" i="1"/>
  <c r="O104" i="1"/>
  <c r="P104" i="1"/>
  <c r="B103" i="1"/>
  <c r="L103" i="1"/>
  <c r="M103" i="1"/>
  <c r="N103" i="1"/>
  <c r="O103" i="1"/>
  <c r="P103" i="1"/>
  <c r="B102" i="1"/>
  <c r="L102" i="1"/>
  <c r="M102" i="1"/>
  <c r="N102" i="1"/>
  <c r="O102" i="1"/>
  <c r="P102" i="1"/>
  <c r="B101" i="1"/>
  <c r="L101" i="1"/>
  <c r="M101" i="1"/>
  <c r="N101" i="1"/>
  <c r="O101" i="1"/>
  <c r="P101" i="1"/>
  <c r="B100" i="1"/>
  <c r="L100" i="1"/>
  <c r="M100" i="1"/>
  <c r="N100" i="1"/>
  <c r="O100" i="1"/>
  <c r="P100" i="1"/>
  <c r="B99" i="1"/>
  <c r="L99" i="1"/>
  <c r="M99" i="1"/>
  <c r="N99" i="1"/>
  <c r="O99" i="1"/>
  <c r="P99" i="1"/>
  <c r="B98" i="1"/>
  <c r="L98" i="1"/>
  <c r="M98" i="1"/>
  <c r="N98" i="1"/>
  <c r="O98" i="1"/>
  <c r="P98" i="1"/>
  <c r="B97" i="1"/>
  <c r="L97" i="1"/>
  <c r="M97" i="1"/>
  <c r="N97" i="1"/>
  <c r="O97" i="1"/>
  <c r="P97" i="1"/>
  <c r="B96" i="1"/>
  <c r="L96" i="1"/>
  <c r="M96" i="1"/>
  <c r="N96" i="1"/>
  <c r="O96" i="1"/>
  <c r="P96" i="1"/>
  <c r="B95" i="1"/>
  <c r="L95" i="1"/>
  <c r="M95" i="1"/>
  <c r="N95" i="1"/>
  <c r="O95" i="1"/>
  <c r="P95" i="1"/>
  <c r="B94" i="1"/>
  <c r="L94" i="1"/>
  <c r="M94" i="1"/>
  <c r="N94" i="1"/>
  <c r="O94" i="1"/>
  <c r="P94" i="1"/>
  <c r="A1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P3" i="1" l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L93" i="1"/>
  <c r="M93" i="1"/>
  <c r="N93" i="1"/>
  <c r="L92" i="1"/>
  <c r="M92" i="1"/>
  <c r="N92" i="1"/>
  <c r="L91" i="1"/>
  <c r="M91" i="1"/>
  <c r="N91" i="1"/>
  <c r="L90" i="1"/>
  <c r="M90" i="1"/>
  <c r="N90" i="1"/>
  <c r="L89" i="1"/>
  <c r="M89" i="1"/>
  <c r="N89" i="1"/>
  <c r="L88" i="1"/>
  <c r="M88" i="1"/>
  <c r="N88" i="1"/>
  <c r="L87" i="1"/>
  <c r="M87" i="1"/>
  <c r="N87" i="1"/>
  <c r="L86" i="1"/>
  <c r="M86" i="1"/>
  <c r="N86" i="1"/>
  <c r="L85" i="1"/>
  <c r="M85" i="1"/>
  <c r="N85" i="1"/>
  <c r="L84" i="1"/>
  <c r="M84" i="1"/>
  <c r="N84" i="1"/>
  <c r="L83" i="1"/>
  <c r="M83" i="1"/>
  <c r="N83" i="1"/>
  <c r="L82" i="1"/>
  <c r="M82" i="1"/>
  <c r="N82" i="1"/>
  <c r="L81" i="1"/>
  <c r="M81" i="1"/>
  <c r="N81" i="1"/>
  <c r="L80" i="1"/>
  <c r="M80" i="1"/>
  <c r="N80" i="1"/>
  <c r="L79" i="1"/>
  <c r="M79" i="1"/>
  <c r="N79" i="1"/>
  <c r="L78" i="1"/>
  <c r="M78" i="1"/>
  <c r="N78" i="1"/>
  <c r="L77" i="1"/>
  <c r="M77" i="1"/>
  <c r="N77" i="1"/>
  <c r="L76" i="1"/>
  <c r="M76" i="1"/>
  <c r="N76" i="1"/>
  <c r="L75" i="1"/>
  <c r="M75" i="1"/>
  <c r="N75" i="1"/>
  <c r="L74" i="1"/>
  <c r="M74" i="1"/>
  <c r="N74" i="1"/>
  <c r="L73" i="1"/>
  <c r="M73" i="1"/>
  <c r="N73" i="1"/>
  <c r="L72" i="1"/>
  <c r="M72" i="1"/>
  <c r="N72" i="1"/>
  <c r="L71" i="1"/>
  <c r="M71" i="1"/>
  <c r="N71" i="1"/>
  <c r="L70" i="1"/>
  <c r="M70" i="1"/>
  <c r="N70" i="1"/>
  <c r="L69" i="1"/>
  <c r="M69" i="1"/>
  <c r="N69" i="1"/>
  <c r="L68" i="1"/>
  <c r="M68" i="1"/>
  <c r="N68" i="1"/>
  <c r="L67" i="1"/>
  <c r="M67" i="1"/>
  <c r="N67" i="1"/>
  <c r="L66" i="1"/>
  <c r="M66" i="1"/>
  <c r="N66" i="1"/>
  <c r="L65" i="1"/>
  <c r="M65" i="1"/>
  <c r="N65" i="1"/>
  <c r="L64" i="1"/>
  <c r="M64" i="1"/>
  <c r="N64" i="1"/>
  <c r="L63" i="1"/>
  <c r="M63" i="1"/>
  <c r="N63" i="1"/>
  <c r="L62" i="1"/>
  <c r="M62" i="1"/>
  <c r="N62" i="1"/>
  <c r="L61" i="1"/>
  <c r="M61" i="1"/>
  <c r="N61" i="1"/>
  <c r="L60" i="1"/>
  <c r="M60" i="1"/>
  <c r="N60" i="1"/>
  <c r="L59" i="1"/>
  <c r="M59" i="1"/>
  <c r="N59" i="1"/>
  <c r="L58" i="1"/>
  <c r="M58" i="1"/>
  <c r="N58" i="1"/>
  <c r="L57" i="1"/>
  <c r="M57" i="1"/>
  <c r="N57" i="1"/>
  <c r="L56" i="1"/>
  <c r="M56" i="1"/>
  <c r="N56" i="1"/>
  <c r="L55" i="1"/>
  <c r="M55" i="1"/>
  <c r="N55" i="1"/>
  <c r="L54" i="1"/>
  <c r="M54" i="1"/>
  <c r="N54" i="1"/>
  <c r="L53" i="1"/>
  <c r="M53" i="1"/>
  <c r="N53" i="1"/>
  <c r="L52" i="1"/>
  <c r="M52" i="1"/>
  <c r="N52" i="1"/>
  <c r="L51" i="1"/>
  <c r="M51" i="1"/>
  <c r="N51" i="1"/>
  <c r="L50" i="1"/>
  <c r="M50" i="1"/>
  <c r="N50" i="1"/>
  <c r="L49" i="1"/>
  <c r="M49" i="1"/>
  <c r="N49" i="1"/>
  <c r="L48" i="1"/>
  <c r="M48" i="1"/>
  <c r="N48" i="1"/>
  <c r="L47" i="1"/>
  <c r="M47" i="1"/>
  <c r="N47" i="1"/>
  <c r="L46" i="1"/>
  <c r="M46" i="1"/>
  <c r="N46" i="1"/>
  <c r="L45" i="1"/>
  <c r="M45" i="1"/>
  <c r="N45" i="1"/>
  <c r="L44" i="1"/>
  <c r="M44" i="1"/>
  <c r="N44" i="1"/>
  <c r="L43" i="1"/>
  <c r="M43" i="1"/>
  <c r="N43" i="1"/>
  <c r="L42" i="1"/>
  <c r="M42" i="1"/>
  <c r="N42" i="1"/>
  <c r="L41" i="1"/>
  <c r="M41" i="1"/>
  <c r="N41" i="1"/>
  <c r="L40" i="1"/>
  <c r="M40" i="1"/>
  <c r="N40" i="1"/>
  <c r="L39" i="1"/>
  <c r="M39" i="1"/>
  <c r="N39" i="1"/>
  <c r="L38" i="1"/>
  <c r="M38" i="1"/>
  <c r="N38" i="1"/>
  <c r="L37" i="1"/>
  <c r="M37" i="1"/>
  <c r="N37" i="1"/>
  <c r="L36" i="1"/>
  <c r="M36" i="1"/>
  <c r="N36" i="1"/>
  <c r="L35" i="1"/>
  <c r="M35" i="1"/>
  <c r="N35" i="1"/>
  <c r="L34" i="1"/>
  <c r="M34" i="1"/>
  <c r="N34" i="1"/>
  <c r="L33" i="1"/>
  <c r="M33" i="1"/>
  <c r="N33" i="1"/>
  <c r="L32" i="1"/>
  <c r="M32" i="1"/>
  <c r="N32" i="1"/>
  <c r="L31" i="1"/>
  <c r="M31" i="1"/>
  <c r="N31" i="1"/>
  <c r="L30" i="1"/>
  <c r="M30" i="1"/>
  <c r="N30" i="1"/>
  <c r="L29" i="1"/>
  <c r="M29" i="1"/>
  <c r="N29" i="1"/>
  <c r="L28" i="1"/>
  <c r="M28" i="1"/>
  <c r="N28" i="1"/>
  <c r="L27" i="1"/>
  <c r="M27" i="1"/>
  <c r="N27" i="1"/>
  <c r="L26" i="1"/>
  <c r="M26" i="1"/>
  <c r="N26" i="1"/>
  <c r="L25" i="1"/>
  <c r="M25" i="1"/>
  <c r="N25" i="1"/>
  <c r="L24" i="1"/>
  <c r="M24" i="1"/>
  <c r="N24" i="1"/>
  <c r="L23" i="1"/>
  <c r="M23" i="1"/>
  <c r="N23" i="1"/>
  <c r="L22" i="1"/>
  <c r="M22" i="1"/>
  <c r="N22" i="1"/>
  <c r="L21" i="1"/>
  <c r="M21" i="1"/>
  <c r="N21" i="1"/>
  <c r="L20" i="1"/>
  <c r="M20" i="1"/>
  <c r="N20" i="1"/>
  <c r="L19" i="1"/>
  <c r="M19" i="1"/>
  <c r="N19" i="1"/>
  <c r="L18" i="1"/>
  <c r="M18" i="1"/>
  <c r="N18" i="1"/>
  <c r="L17" i="1"/>
  <c r="M17" i="1"/>
  <c r="N17" i="1"/>
  <c r="L16" i="1"/>
  <c r="M16" i="1"/>
  <c r="N16" i="1"/>
  <c r="L15" i="1"/>
  <c r="M15" i="1"/>
  <c r="N15" i="1"/>
  <c r="L14" i="1"/>
  <c r="M14" i="1"/>
  <c r="N14" i="1"/>
  <c r="L13" i="1"/>
  <c r="M13" i="1"/>
  <c r="N13" i="1"/>
  <c r="L12" i="1"/>
  <c r="M12" i="1"/>
  <c r="N12" i="1"/>
  <c r="L11" i="1"/>
  <c r="M11" i="1"/>
  <c r="N11" i="1"/>
  <c r="L10" i="1"/>
  <c r="M10" i="1"/>
  <c r="N10" i="1"/>
  <c r="L9" i="1"/>
  <c r="M9" i="1"/>
  <c r="N9" i="1"/>
  <c r="L8" i="1"/>
  <c r="M8" i="1"/>
  <c r="N8" i="1"/>
  <c r="L7" i="1"/>
  <c r="M7" i="1"/>
  <c r="N7" i="1"/>
  <c r="L6" i="1"/>
  <c r="M6" i="1"/>
  <c r="N6" i="1"/>
  <c r="L5" i="1"/>
  <c r="M5" i="1"/>
  <c r="N5" i="1"/>
  <c r="L4" i="1"/>
  <c r="M4" i="1"/>
  <c r="N4" i="1"/>
  <c r="N3" i="1" l="1"/>
  <c r="M3" i="1"/>
  <c r="L3" i="1"/>
</calcChain>
</file>

<file path=xl/sharedStrings.xml><?xml version="1.0" encoding="utf-8"?>
<sst xmlns="http://schemas.openxmlformats.org/spreadsheetml/2006/main" count="1025" uniqueCount="594">
  <si>
    <t>XXX de</t>
  </si>
  <si>
    <t>à</t>
  </si>
  <si>
    <t>Date non codée</t>
  </si>
  <si>
    <t>A</t>
  </si>
  <si>
    <t>B</t>
  </si>
  <si>
    <t>C</t>
  </si>
  <si>
    <t>D</t>
  </si>
  <si>
    <t>E</t>
  </si>
  <si>
    <t>F</t>
  </si>
  <si>
    <t>N</t>
  </si>
  <si>
    <t>G</t>
  </si>
  <si>
    <t>7 sur 7</t>
  </si>
  <si>
    <t>6 sur 7</t>
  </si>
  <si>
    <t>date décodée</t>
  </si>
  <si>
    <t>1</t>
  </si>
  <si>
    <t>2</t>
  </si>
  <si>
    <t>272,0</t>
  </si>
  <si>
    <t>10,1</t>
  </si>
  <si>
    <t>&gt;</t>
  </si>
  <si>
    <t>28,6</t>
  </si>
  <si>
    <t>45,4</t>
  </si>
  <si>
    <t>20,0</t>
  </si>
  <si>
    <t>25,0</t>
  </si>
  <si>
    <t>3,60</t>
  </si>
  <si>
    <t>48,0</t>
  </si>
  <si>
    <t>6,80</t>
  </si>
  <si>
    <t>22,0</t>
  </si>
  <si>
    <t>79,0</t>
  </si>
  <si>
    <t>44,0</t>
  </si>
  <si>
    <t>570,0</t>
  </si>
  <si>
    <t>19,5</t>
  </si>
  <si>
    <t>8,90</t>
  </si>
  <si>
    <t>19,6</t>
  </si>
  <si>
    <t>9,30</t>
  </si>
  <si>
    <t>19,1</t>
  </si>
  <si>
    <t>110,0</t>
  </si>
  <si>
    <t>11,4</t>
  </si>
  <si>
    <t>3,80</t>
  </si>
  <si>
    <t>14,0</t>
  </si>
  <si>
    <t>2,30</t>
  </si>
  <si>
    <t>59,0</t>
  </si>
  <si>
    <t>23,4</t>
  </si>
  <si>
    <t>750,0</t>
  </si>
  <si>
    <t>2,80</t>
  </si>
  <si>
    <t>13,0</t>
  </si>
  <si>
    <t>5,60</t>
  </si>
  <si>
    <t>3,00</t>
  </si>
  <si>
    <t>20,7</t>
  </si>
  <si>
    <t>60,0</t>
  </si>
  <si>
    <t>4,00</t>
  </si>
  <si>
    <t>14,2</t>
  </si>
  <si>
    <t>3,90</t>
  </si>
  <si>
    <t xml:space="preserve">
</t>
  </si>
  <si>
    <t>133,0</t>
  </si>
  <si>
    <t>8,20</t>
  </si>
  <si>
    <t>39,0</t>
  </si>
  <si>
    <t>26,8</t>
  </si>
  <si>
    <t>4,90</t>
  </si>
  <si>
    <t>18,7</t>
  </si>
  <si>
    <t>150,0</t>
  </si>
  <si>
    <t>9,60</t>
  </si>
  <si>
    <t>3,30</t>
  </si>
  <si>
    <t>Étiquettes de lignes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</si>
  <si>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</si>
  <si>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</si>
  <si>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</si>
  <si>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</si>
  <si>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</si>
  <si>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</si>
  <si>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</si>
  <si>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</si>
  <si>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</si>
  <si>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val 7 sur 7</t>
  </si>
  <si>
    <t>val 6 sur 7</t>
  </si>
  <si>
    <t>Somme de val 7 sur 7</t>
  </si>
  <si>
    <t>Moyenne de val 7 sur 7</t>
  </si>
  <si>
    <t>Somme de val 6 sur 7</t>
  </si>
  <si>
    <t>Moyenne de val 6 sur 7</t>
  </si>
  <si>
    <t>Écartypep de val 7 sur 7</t>
  </si>
  <si>
    <t>Écartypep de val 6 sur 7</t>
  </si>
  <si>
    <t>Nombre de val 6 sur 7</t>
  </si>
  <si>
    <t>Nombre de val 7 sur 7</t>
  </si>
  <si>
    <t>Lundi 02 Janvier 2017 _xFFFF_5h55</t>
  </si>
  <si>
    <t>174,0</t>
  </si>
  <si>
    <t>11,5</t>
  </si>
  <si>
    <t>Mardi 03 Janvier 2017 _xFFFF_0h40</t>
  </si>
  <si>
    <t>1 219</t>
  </si>
  <si>
    <t>72,2</t>
  </si>
  <si>
    <t>Jeudi 05 Janvier 2017 _xFFFF_1h10</t>
  </si>
  <si>
    <t>733,0</t>
  </si>
  <si>
    <t>54,1</t>
  </si>
  <si>
    <t>Vendredi 06 Janvier 2017 _xFFFF_3h30</t>
  </si>
  <si>
    <t>1 647</t>
  </si>
  <si>
    <t>125,5</t>
  </si>
  <si>
    <t>Samedi 07 Janvier 2017 _xFFFF_0h40</t>
  </si>
  <si>
    <t>34,0</t>
  </si>
  <si>
    <t>5,00</t>
  </si>
  <si>
    <t>Dimanche 08 Janvier 2017 _xFFFF_6h10</t>
  </si>
  <si>
    <t>Lundi 09 Janvier 2017 _xFFFF_0h40</t>
  </si>
  <si>
    <t>3 327</t>
  </si>
  <si>
    <t>122,1</t>
  </si>
  <si>
    <t>Mardi 10 Janvier 2017 _xFFFF_0h55</t>
  </si>
  <si>
    <t>1 428</t>
  </si>
  <si>
    <t>27,7</t>
  </si>
  <si>
    <t>Mercredi 11 Janvier 2017 _xFFFF_9h55</t>
  </si>
  <si>
    <t>33,0</t>
  </si>
  <si>
    <t>4,50</t>
  </si>
  <si>
    <t>Jeudi 12 Janvier 2017 _xFFFF_8h55</t>
  </si>
  <si>
    <t>1 279</t>
  </si>
  <si>
    <t>85,8</t>
  </si>
  <si>
    <t>Vendredi 13 Janvier 2017 _xFFFF_9h55</t>
  </si>
  <si>
    <t>1 961</t>
  </si>
  <si>
    <t>Samedi 14 Janvier 2017 _xFFFF_9h55</t>
  </si>
  <si>
    <t>492,0</t>
  </si>
  <si>
    <t>41,9</t>
  </si>
  <si>
    <t>Dimanche 15 Janvier 2017 _xFFFF_6h55</t>
  </si>
  <si>
    <t>4 757</t>
  </si>
  <si>
    <t>359,1</t>
  </si>
  <si>
    <t>Lundi 16 Janvier 2017 _xFFFF_9h55</t>
  </si>
  <si>
    <t>281,0</t>
  </si>
  <si>
    <t>Mardi 17 Janvier 2017 _xFFFF_9h55</t>
  </si>
  <si>
    <t>1 864</t>
  </si>
  <si>
    <t>143,2</t>
  </si>
  <si>
    <t>Mercredi 18 Janvier 2017 _xFFFF_8h25</t>
  </si>
  <si>
    <t>2,60</t>
  </si>
  <si>
    <t>Jeudi 19 Janvier 2017 _xFFFF_9h55</t>
  </si>
  <si>
    <t>21,0</t>
  </si>
  <si>
    <t>Vendredi 20 Janvier 2017 _xFFFF_9h55</t>
  </si>
  <si>
    <t>808,0</t>
  </si>
  <si>
    <t>68,2</t>
  </si>
  <si>
    <t>Samedi 21 Janvier 2017 _xFFFF_9h55</t>
  </si>
  <si>
    <t>593,0</t>
  </si>
  <si>
    <t>35,0</t>
  </si>
  <si>
    <t>Dimanche 22 Janvier 2017 _xFFFF_6h55</t>
  </si>
  <si>
    <t>881,0</t>
  </si>
  <si>
    <t>55,9</t>
  </si>
  <si>
    <t>Lundi 23 Janvier 2017 _xFFFF_7h55</t>
  </si>
  <si>
    <t>442,0</t>
  </si>
  <si>
    <t>24,6</t>
  </si>
  <si>
    <t>Mardi 24 Janvier 2017 _xFFFF_9h10</t>
  </si>
  <si>
    <t>195,0</t>
  </si>
  <si>
    <t>16,0</t>
  </si>
  <si>
    <t>Mercredi 25 Janvier 2017 _xFFFF_9h55</t>
  </si>
  <si>
    <t>248,0</t>
  </si>
  <si>
    <t>Jeudi 26 Janvier 2017 _xFFFF_0h25</t>
  </si>
  <si>
    <t>1 847</t>
  </si>
  <si>
    <t>144,2</t>
  </si>
  <si>
    <t>Vendredi 27 Janvier 2017 _xFFFF_9h55</t>
  </si>
  <si>
    <t>1 502</t>
  </si>
  <si>
    <t>122,6</t>
  </si>
  <si>
    <t>Samedi 28 Janvier 2017 _xFFFF_9h55</t>
  </si>
  <si>
    <t>402,0</t>
  </si>
  <si>
    <t>33,5</t>
  </si>
  <si>
    <t>Dimanche 29 Janvier 2017 _xFFFF_6h55</t>
  </si>
  <si>
    <t>821,0</t>
  </si>
  <si>
    <t>Lundi 30 Janvier 2017 _xFFFF_7h55</t>
  </si>
  <si>
    <t>525,0</t>
  </si>
  <si>
    <t>24,8</t>
  </si>
  <si>
    <t>Mardi 31 Janvier 2017 _xFFFF_0h40</t>
  </si>
  <si>
    <t>21 976</t>
  </si>
  <si>
    <t>488,3</t>
  </si>
  <si>
    <t>Mercredi 01 F_xFFFF_ier 2017 _xFFFF_0h40</t>
  </si>
  <si>
    <t>280,0</t>
  </si>
  <si>
    <t>Jeudi 02 F_xFFFF_ier 2017 _xFFFF_0h40</t>
  </si>
  <si>
    <t>649,0</t>
  </si>
  <si>
    <t>52,7</t>
  </si>
  <si>
    <t>Vendredi 03 F_xFFFF_ier 2017 _xFFFF_9h55</t>
  </si>
  <si>
    <t>1 287</t>
  </si>
  <si>
    <t>90,3</t>
  </si>
  <si>
    <t>Samedi 04 F_xFFFF_ier 2017 _xFFFF_9h55</t>
  </si>
  <si>
    <t>1 344</t>
  </si>
  <si>
    <t>73,5</t>
  </si>
  <si>
    <t>Dimanche 05 F_xFFFF_ier 2017 _xFFFF_6h55</t>
  </si>
  <si>
    <t>275,0</t>
  </si>
  <si>
    <t>23,3</t>
  </si>
  <si>
    <t>Lundi 06 F_xFFFF_ier 2017 _xFFFF_8h55</t>
  </si>
  <si>
    <t>899,0</t>
  </si>
  <si>
    <t>53,3</t>
  </si>
  <si>
    <t>Mardi 07 F_xFFFF_ier 2017 _xFFFF_0h40</t>
  </si>
  <si>
    <t>212,0</t>
  </si>
  <si>
    <t>Mercredi 08 F_xFFFF_ier 2017 _xFFFF_8h55</t>
  </si>
  <si>
    <t>Jeudi 09 F_xFFFF_ier 2017 _xFFFF_1h10</t>
  </si>
  <si>
    <t>274,0</t>
  </si>
  <si>
    <t>17,4</t>
  </si>
  <si>
    <t>Vendredi 10 F_xFFFF_ier 2017 _xFFFF_9h55</t>
  </si>
  <si>
    <t>603,0</t>
  </si>
  <si>
    <t>Samedi 11 F_xFFFF_ier 2017 _xFFFF_9h55</t>
  </si>
  <si>
    <t>77,0</t>
  </si>
  <si>
    <t>7,90</t>
  </si>
  <si>
    <t>Dimanche 12 F_xFFFF_ier 2017 _xFFFF_6h55</t>
  </si>
  <si>
    <t>884,0</t>
  </si>
  <si>
    <t>Lundi 13 F_xFFFF_ier 2017 _xFFFF_8h55</t>
  </si>
  <si>
    <t>17,0</t>
  </si>
  <si>
    <t>Mardi 14 F_xFFFF_ier 2017 _xFFFF_0h40</t>
  </si>
  <si>
    <t>42,0</t>
  </si>
  <si>
    <t>Mercredi 15 F_xFFFF_ier 2017 _xFFFF_0h40</t>
  </si>
  <si>
    <t>Jeudi 16 F_xFFFF_ier 2017 _xFFFF_1h00</t>
  </si>
  <si>
    <t>72,0</t>
  </si>
  <si>
    <t>8,10</t>
  </si>
  <si>
    <t>Vendredi 17 F_xFFFF_ier 2017 _xFFFF_9h55</t>
  </si>
  <si>
    <t>538,0</t>
  </si>
  <si>
    <t>35,1</t>
  </si>
  <si>
    <t>Samedi 18 F_xFFFF_ier 2017 _xFFFF_9h55</t>
  </si>
  <si>
    <t>Dimanche 19 F_xFFFF_ier 2017 _xFFFF_6h55</t>
  </si>
  <si>
    <t>433,0</t>
  </si>
  <si>
    <t>16,2</t>
  </si>
  <si>
    <t>Lundi 20 F_xFFFF_ier 2017 _xFFFF_0h10</t>
  </si>
  <si>
    <t>290,0</t>
  </si>
  <si>
    <t>24,7</t>
  </si>
  <si>
    <t>Mardi 21 F_xFFFF_ier 2017 _xFFFF_0h40</t>
  </si>
  <si>
    <t>327,0</t>
  </si>
  <si>
    <t>28,7</t>
  </si>
  <si>
    <t>Mercredi 22 F_xFFFF_ier 2017 _xFFFF_0h40</t>
  </si>
  <si>
    <t>19,0</t>
  </si>
  <si>
    <t>3,50</t>
  </si>
  <si>
    <t>Jeudi 23 F_xFFFF_ier 2017 _xFFFF_1h00</t>
  </si>
  <si>
    <t>3 250</t>
  </si>
  <si>
    <t>155,6</t>
  </si>
  <si>
    <t>Vendredi 24 F_xFFFF_ier 2017 _xFFFF_9h55</t>
  </si>
  <si>
    <t>7 359</t>
  </si>
  <si>
    <t>280,6</t>
  </si>
  <si>
    <t>Samedi 25 F_xFFFF_ier 2017 _xFFFF_9h55</t>
  </si>
  <si>
    <t>522,0</t>
  </si>
  <si>
    <t>42,1</t>
  </si>
  <si>
    <t>Dimanche 26 F_xFFFF_ier 2017 _xFFFF_6h55</t>
  </si>
  <si>
    <t>Lundi 27 F_xFFFF_ier 2017 _xFFFF_9h25</t>
  </si>
  <si>
    <t>449,0</t>
  </si>
  <si>
    <t>32,2</t>
  </si>
  <si>
    <t>Mardi 28 F_xFFFF_ier 2017 _xFFFF_0h40</t>
  </si>
  <si>
    <t>7,00</t>
  </si>
  <si>
    <t>1,60</t>
  </si>
  <si>
    <t>Mercredi 01 Mars 2017 _xFFFF_0h40</t>
  </si>
  <si>
    <t>6 134</t>
  </si>
  <si>
    <t>112,5</t>
  </si>
  <si>
    <t>Jeudi 02 Mars 2017 _xFFFF_0h40</t>
  </si>
  <si>
    <t>546,0</t>
  </si>
  <si>
    <t>41,7</t>
  </si>
  <si>
    <t>Vendredi 03 Mars 2017 _xFFFF_9h55</t>
  </si>
  <si>
    <t>2 799</t>
  </si>
  <si>
    <t>171,4</t>
  </si>
  <si>
    <t>Samedi 04 Mars 2017 _xFFFF_9h55</t>
  </si>
  <si>
    <t>163,0</t>
  </si>
  <si>
    <t>14,9</t>
  </si>
  <si>
    <t>Dimanche 05 Mars 2017 _xFFFF_6h55</t>
  </si>
  <si>
    <t>Lundi 06 Mars 2017 _xFFFF_9h55</t>
  </si>
  <si>
    <t>1 437</t>
  </si>
  <si>
    <t>121,7</t>
  </si>
  <si>
    <t>Mardi 07 Mars 2017 _xFFFF_0h40</t>
  </si>
  <si>
    <t>54,0</t>
  </si>
  <si>
    <t>8,40</t>
  </si>
  <si>
    <t>Mercredi 08 Mars 2017 _xFFFF_0h40</t>
  </si>
  <si>
    <t>25,4</t>
  </si>
  <si>
    <t>Jeudi 09 Mars 2017 _xFFFF_8h55</t>
  </si>
  <si>
    <t>2 019</t>
  </si>
  <si>
    <t>165,1</t>
  </si>
  <si>
    <t>Vendredi 10 Mars 2017 _xFFFF_9h55</t>
  </si>
  <si>
    <t>Samedi 11 Mars 2017 _xFFFF_9h55</t>
  </si>
  <si>
    <t>173,0</t>
  </si>
  <si>
    <t>14,3</t>
  </si>
  <si>
    <t>Dimanche 12 Mars 2017 _xFFFF_6h55</t>
  </si>
  <si>
    <t>128,0</t>
  </si>
  <si>
    <t>11,7</t>
  </si>
  <si>
    <t>Lundi 13 Mars 2017 _xFFFF_0h10</t>
  </si>
  <si>
    <t>159,0</t>
  </si>
  <si>
    <t>13,8</t>
  </si>
  <si>
    <t>Mardi 14 Mars 2017 _xFFFF_0h40</t>
  </si>
  <si>
    <t>937,0</t>
  </si>
  <si>
    <t>59,2</t>
  </si>
  <si>
    <t>Mercredi 15 Mars 2017 _xFFFF_0h40</t>
  </si>
  <si>
    <t>111,0</t>
  </si>
  <si>
    <t>9,00</t>
  </si>
  <si>
    <t>Jeudi 16 Mars 2017 _xFFFF_8h55</t>
  </si>
  <si>
    <t>64,0</t>
  </si>
  <si>
    <t>8,70</t>
  </si>
  <si>
    <t>Vendredi 17 Mars 2017 _xFFFF_9h55</t>
  </si>
  <si>
    <t>1 258</t>
  </si>
  <si>
    <t>88,5</t>
  </si>
  <si>
    <t>Samedi 18 Mars 2017 _xFFFF_9h55</t>
  </si>
  <si>
    <t>457,0</t>
  </si>
  <si>
    <t>Dimanche 19 Mars 2017 _xFFFF_6h55</t>
  </si>
  <si>
    <t>254,0</t>
  </si>
  <si>
    <t>9,10</t>
  </si>
  <si>
    <t>Lundi 20 Mars 2017 _xFFFF_7h55</t>
  </si>
  <si>
    <t>91,0</t>
  </si>
  <si>
    <t>7,50</t>
  </si>
  <si>
    <t>Mardi 21 Mars 2017 _xFFFF_0h40</t>
  </si>
  <si>
    <t>7,10</t>
  </si>
  <si>
    <t>Vendredi 24 Mars 2017 _xFFFF_0h40</t>
  </si>
  <si>
    <t>Dimanche 26 Mars 2017 _xFFFF_7h55</t>
  </si>
  <si>
    <t>11,0</t>
  </si>
  <si>
    <t>Mardi 28 Mars 2017 _xFFFF_0h40</t>
  </si>
  <si>
    <t>1 507</t>
  </si>
  <si>
    <t>89,6</t>
  </si>
  <si>
    <t>Jeudi 30 Mars 2017 _xFFFF_9h55</t>
  </si>
  <si>
    <t>144,0</t>
  </si>
  <si>
    <t>13,5</t>
  </si>
  <si>
    <t>Vendredi 31 Mars 2017 _xFFFF_9h55</t>
  </si>
  <si>
    <t>692,0</t>
  </si>
  <si>
    <t>40,9</t>
  </si>
  <si>
    <t>Samedi 01 Avril 2017 _xFFFF_0h55</t>
  </si>
  <si>
    <t>52,4</t>
  </si>
  <si>
    <t>Dimanche 02 Avril 2017 _xFFFF_6h55</t>
  </si>
  <si>
    <t>400,0</t>
  </si>
  <si>
    <t>31,5</t>
  </si>
  <si>
    <t>Lundi 03 Avril 2017 _xFFFF_9h25</t>
  </si>
  <si>
    <t>2 335</t>
  </si>
  <si>
    <t>Mardi 04 Avril 2017 _xFFFF_0h40</t>
  </si>
  <si>
    <t>129,0</t>
  </si>
  <si>
    <t>11,6</t>
  </si>
  <si>
    <t>Mercredi 05 Avril 2017 _xFFFF_0h40</t>
  </si>
  <si>
    <t>40,4</t>
  </si>
  <si>
    <t>Jeudi 06 Avril 2017 _xFFFF_8h55</t>
  </si>
  <si>
    <t>761,0</t>
  </si>
  <si>
    <t>50,3</t>
  </si>
  <si>
    <t>Vendredi 07 Avril 2017 _xFFFF_9h55</t>
  </si>
  <si>
    <t>752,0</t>
  </si>
  <si>
    <t>55,7</t>
  </si>
  <si>
    <t>Samedi 08 Avril 2017 _xFFFF_9h55</t>
  </si>
  <si>
    <t>438,0</t>
  </si>
  <si>
    <t>27,4</t>
  </si>
  <si>
    <t>Dimanche 09 Avril 2017 _xFFFF_6h10</t>
  </si>
  <si>
    <t>139,0</t>
  </si>
  <si>
    <t>13,3</t>
  </si>
  <si>
    <t>Lundi 10 Avril 2017 _xFFFF_9h25</t>
  </si>
  <si>
    <t>Mardi 11 Avril 2017 _xFFFF_0h40</t>
  </si>
  <si>
    <t>12,4</t>
  </si>
  <si>
    <t>Mercredi 12 Avril 2017 _xFFFF_0h40</t>
  </si>
  <si>
    <t>109,0</t>
  </si>
  <si>
    <t>9,50</t>
  </si>
  <si>
    <t>Jeudi 13 Avril 2017 _xFFFF_1h00</t>
  </si>
  <si>
    <t>Vendredi 14 Avril 2017 _xFFFF_9h55</t>
  </si>
  <si>
    <t>497,0</t>
  </si>
  <si>
    <t>38,1</t>
  </si>
  <si>
    <t>Samedi 15 Avril 2017 _xFFFF_9h55</t>
  </si>
  <si>
    <t>58,0</t>
  </si>
  <si>
    <t>Dimanche 16 Avril 2017 _xFFFF_6h55</t>
  </si>
  <si>
    <t>215,0</t>
  </si>
  <si>
    <t>14,6</t>
  </si>
  <si>
    <t>Lundi 17 Avril 2017 _xFFFF_9h55</t>
  </si>
  <si>
    <t>486,0</t>
  </si>
  <si>
    <t>33,7</t>
  </si>
  <si>
    <t>Mardi 18 Avril 2017 _xFFFF_0h40</t>
  </si>
  <si>
    <t>158,0</t>
  </si>
  <si>
    <t>16,5</t>
  </si>
  <si>
    <t>Mercredi 19 Avril 2017 _xFFFF_0h40</t>
  </si>
  <si>
    <t>1 749</t>
  </si>
  <si>
    <t>116,0</t>
  </si>
  <si>
    <t>Jeudi 20 Avril 2017 _xFFFF_1h00</t>
  </si>
  <si>
    <t>1 252</t>
  </si>
  <si>
    <t>76,1</t>
  </si>
  <si>
    <t>Vendredi 21 Avril 2017 _xFFFF_9h55</t>
  </si>
  <si>
    <t>Samedi 22 Avril 2017 _xFFFF_9h55</t>
  </si>
  <si>
    <t>70,0</t>
  </si>
  <si>
    <t>Dimanche 23 Avril 2017 _xFFFF_6h55</t>
  </si>
  <si>
    <t>1 376</t>
  </si>
  <si>
    <t>80,7</t>
  </si>
  <si>
    <t>Lundi 24 Avril 2017 _xFFFF_0h10</t>
  </si>
  <si>
    <t>126,0</t>
  </si>
  <si>
    <t>Mardi 25 Avril 2017 _xFFFF_0h25</t>
  </si>
  <si>
    <t>2 426</t>
  </si>
  <si>
    <t>126,2</t>
  </si>
  <si>
    <t>Mercredi 26 Avril 2017 _xFFFF_0h25</t>
  </si>
  <si>
    <t>114,0</t>
  </si>
  <si>
    <t>8,50</t>
  </si>
  <si>
    <t>Jeudi 27 Avril 2017 _xFFFF_0h25</t>
  </si>
  <si>
    <t>792,0</t>
  </si>
  <si>
    <t>34,4</t>
  </si>
  <si>
    <t>Vendredi 28 Avril 2017 _xFFFF_9h55</t>
  </si>
  <si>
    <t>146,0</t>
  </si>
  <si>
    <t>Samedi 29 Avril 2017 _xFFFF_9h55</t>
  </si>
  <si>
    <t>384,0</t>
  </si>
  <si>
    <t>32,4</t>
  </si>
  <si>
    <t>Dimanche 30 Avril 2017 _xFFFF_6h55</t>
  </si>
  <si>
    <t>301,0</t>
  </si>
  <si>
    <t>20,1</t>
  </si>
  <si>
    <t>Lundi 01 Mai 2017 _xFFFF_8h55</t>
  </si>
  <si>
    <t>296,0</t>
  </si>
  <si>
    <t>21,3</t>
  </si>
  <si>
    <t>Mardi 02 Mai 2017 _xFFFF_0h40</t>
  </si>
  <si>
    <t>27,0</t>
  </si>
  <si>
    <t>Jeudi 04 Mai 2017 _xFFFF_1h00</t>
  </si>
  <si>
    <t>2 191</t>
  </si>
  <si>
    <t>146,1</t>
  </si>
  <si>
    <t>Vendredi 05 Mai 2017 _xFFFF_9h55</t>
  </si>
  <si>
    <t>6 643</t>
  </si>
  <si>
    <t>414,8</t>
  </si>
  <si>
    <t>Samedi 06 Mai 2017 _xFFFF_9h55</t>
  </si>
  <si>
    <t>1 039</t>
  </si>
  <si>
    <t>71,2</t>
  </si>
  <si>
    <t>Dimanche 07 Mai 2017 _xFFFF_6h55</t>
  </si>
  <si>
    <t>7,40</t>
  </si>
  <si>
    <t>Lundi 08 Mai 2017 _xFFFF_8h55</t>
  </si>
  <si>
    <t>36,0</t>
  </si>
  <si>
    <t>5,50</t>
  </si>
  <si>
    <t>Mardi 09 Mai 2017 _xFFFF_0h40</t>
  </si>
  <si>
    <t>132,0</t>
  </si>
  <si>
    <t>13,7</t>
  </si>
  <si>
    <t>Jeudi 11 Mai 2017 _xFFFF_1h00</t>
  </si>
  <si>
    <t>202,0</t>
  </si>
  <si>
    <t>11,3</t>
  </si>
  <si>
    <t>Vendredi 12 Mai 2017 _xFFFF_0h25</t>
  </si>
  <si>
    <t>Samedi 13 Mai 2017 _xFFFF_0h40</t>
  </si>
  <si>
    <t>466,0</t>
  </si>
  <si>
    <t>36,1</t>
  </si>
  <si>
    <t>Dimanche 14 Mai 2017 _xFFFF_7h25</t>
  </si>
  <si>
    <t>14,1</t>
  </si>
  <si>
    <t>Lundi 15 Mai 2017 _xFFFF_8h55</t>
  </si>
  <si>
    <t>185,0</t>
  </si>
  <si>
    <t>16,4</t>
  </si>
  <si>
    <t>Mardi 16 Mai 2017 _xFFFF_9h55</t>
  </si>
  <si>
    <t>21,7</t>
  </si>
  <si>
    <t>Mercredi 17 Mai 2017 _xFFFF_0h40</t>
  </si>
  <si>
    <t>117,0</t>
  </si>
  <si>
    <t>Jeudi 18 Mai 2017 _xFFFF_8h55</t>
  </si>
  <si>
    <t>317,0</t>
  </si>
  <si>
    <t>Vendredi 19 Mai 2017 _xFFFF_0h25</t>
  </si>
  <si>
    <t>8,00</t>
  </si>
  <si>
    <t>2,50</t>
  </si>
  <si>
    <t>Samedi 20 Mai 2017 _xFFFF_0h55</t>
  </si>
  <si>
    <t>612,0</t>
  </si>
  <si>
    <t>21,2</t>
  </si>
  <si>
    <t>Dimanche 21 Mai 2017 _xFFFF_7h25</t>
  </si>
  <si>
    <t>4 350</t>
  </si>
  <si>
    <t>328,9</t>
  </si>
  <si>
    <t>Lundi 22 Mai 2017 _xFFFF_0h40</t>
  </si>
  <si>
    <t>Mardi 23 Mai 2017 _xFFFF_7h55</t>
  </si>
  <si>
    <t>68,0</t>
  </si>
  <si>
    <t>8,30</t>
  </si>
  <si>
    <t>Mercredi 24 Mai 2017 _xFFFF_7h25</t>
  </si>
  <si>
    <t>741,0</t>
  </si>
  <si>
    <t>48,2</t>
  </si>
  <si>
    <t>Vendredi 26 Mai 2017 _xFFFF_0h25</t>
  </si>
  <si>
    <t>909,0</t>
  </si>
  <si>
    <t>70,8</t>
  </si>
  <si>
    <t>Samedi 27 Mai 2017 _xFFFF_9h55</t>
  </si>
  <si>
    <t>Dimanche 28 Mai 2017 _xFFFF_7h55</t>
  </si>
  <si>
    <t>Lundi 29 Mai 2017 _xFFFF_8h55</t>
  </si>
  <si>
    <t>99,0</t>
  </si>
  <si>
    <t>Mercredi 31 Mai 2017 _xFFFF_9h25</t>
  </si>
  <si>
    <t>398,0</t>
  </si>
  <si>
    <t>Jeudi 01 Juin 2017 _xFFFF_0h40</t>
  </si>
  <si>
    <t>578,0</t>
  </si>
  <si>
    <t>36,9</t>
  </si>
  <si>
    <t>Vendredi 02 Juin 2017 _xFFFF_0h25</t>
  </si>
  <si>
    <t>278,0</t>
  </si>
  <si>
    <t>20,6</t>
  </si>
  <si>
    <t>Samedi 03 Juin 2017 _xFFFF_0h40</t>
  </si>
  <si>
    <t>83,0</t>
  </si>
  <si>
    <t>9,70</t>
  </si>
  <si>
    <t>Dimanche 04 Juin 2017 _xFFFF_8h55</t>
  </si>
  <si>
    <t>476,0</t>
  </si>
  <si>
    <t>Lundi 05 Juin 2017 _xFFFF_8h55</t>
  </si>
  <si>
    <t>473,0</t>
  </si>
  <si>
    <t>Mercredi 07 Juin 2017 _xFFFF_0h40</t>
  </si>
  <si>
    <t>349,0</t>
  </si>
  <si>
    <t>23,5</t>
  </si>
  <si>
    <t>Jeudi 08 Juin 2017 _xFFFF_9h25</t>
  </si>
  <si>
    <t>Vendredi 09 Juin 2017 _xFFFF_0h40</t>
  </si>
  <si>
    <t>Samedi 10 Juin 2017 _xFFFF_0h25</t>
  </si>
  <si>
    <t>51,0</t>
  </si>
  <si>
    <t>Dimanche 11 Juin 2017 _xFFFF_0h40</t>
  </si>
  <si>
    <t>27,1</t>
  </si>
  <si>
    <t>Lundi 12 Juin 2017 _xFFFF_3h30</t>
  </si>
  <si>
    <t>253,0</t>
  </si>
  <si>
    <t>Mercredi 14 Juin 2017 _xFFFF_1h10</t>
  </si>
  <si>
    <t>366,0</t>
  </si>
  <si>
    <t>Jeudi 15 Juin 2017 _xFFFF_0h55</t>
  </si>
  <si>
    <t>2 021</t>
  </si>
  <si>
    <t>180,4</t>
  </si>
  <si>
    <t>Vendredi 16 Juin 2017 _xFFFF_7h55</t>
  </si>
  <si>
    <t>463,0</t>
  </si>
  <si>
    <t>31,6</t>
  </si>
  <si>
    <t>Samedi 17 Juin 2017 _xFFFF_0h40</t>
  </si>
  <si>
    <t>65,0</t>
  </si>
  <si>
    <t>Dimanche 18 Juin 2017 _xFFFF_9h55</t>
  </si>
  <si>
    <t>1 175</t>
  </si>
  <si>
    <t>121,2</t>
  </si>
  <si>
    <t>Lundi 19 Juin 2017 _xFFFF_7h55</t>
  </si>
  <si>
    <t>1 033</t>
  </si>
  <si>
    <t>58,8</t>
  </si>
  <si>
    <t>Mardi 20 Juin 2017 _xFFFF_0h40</t>
  </si>
  <si>
    <t>46,9</t>
  </si>
  <si>
    <t>Mercredi 21 Juin 2017 _xFFFF_9h55</t>
  </si>
  <si>
    <t>670,0</t>
  </si>
  <si>
    <t>Jeudi 22 Juin 2017 _xFFFF_9h55</t>
  </si>
  <si>
    <t>37,0</t>
  </si>
  <si>
    <t>Vendredi 23 Juin 2017 _xFFFF_0h40</t>
  </si>
  <si>
    <t>2,00</t>
  </si>
  <si>
    <t>Samedi 24 Juin 2017 _xFFFF_0h40</t>
  </si>
  <si>
    <t>503,0</t>
  </si>
  <si>
    <t>33,9</t>
  </si>
  <si>
    <t>Dimanche 25 Juin 2017 _xFFFF_6h55</t>
  </si>
  <si>
    <t>555,0</t>
  </si>
  <si>
    <t>37,2</t>
  </si>
  <si>
    <t>Lundi 26 Juin 2017 _xFFFF_7h25</t>
  </si>
  <si>
    <t>1 233</t>
  </si>
  <si>
    <t>39,9</t>
  </si>
  <si>
    <t>Mardi 27 Juin 2017 _xFFFF_7h25</t>
  </si>
  <si>
    <t>382,0</t>
  </si>
  <si>
    <t>17,9</t>
  </si>
  <si>
    <t>Mercredi 28 Juin 2017 _xFFFF_9h55</t>
  </si>
  <si>
    <t>4,30</t>
  </si>
  <si>
    <t>Jeudi 29 Juin 2017 _xFFFF_9h55</t>
  </si>
  <si>
    <t>575,0</t>
  </si>
  <si>
    <t>30,7</t>
  </si>
  <si>
    <t>Vendredi 30 Juin 2017 _xFFFF_0h40</t>
  </si>
  <si>
    <t>377,0</t>
  </si>
  <si>
    <t>25,8</t>
  </si>
  <si>
    <t>Samedi 01 Juillet 2017 _xFFFF_2h40</t>
  </si>
  <si>
    <t>226,0</t>
  </si>
  <si>
    <t>15,3</t>
  </si>
  <si>
    <t>Dimanche 02 Juillet 2017 _xFFFF_9h55</t>
  </si>
  <si>
    <t>71,0</t>
  </si>
  <si>
    <t>Lundi 03 Juillet 2017 _xFFFF_8h55</t>
  </si>
  <si>
    <t>462,0</t>
  </si>
  <si>
    <t>Mardi 04 Juillet 2017 _xFFFF_7h55</t>
  </si>
  <si>
    <t>3 339</t>
  </si>
  <si>
    <t>252,8</t>
  </si>
  <si>
    <t>Mercredi 05 Juillet 2017 _xFFFF_0h40</t>
  </si>
  <si>
    <t>516,0</t>
  </si>
  <si>
    <t>35,6</t>
  </si>
  <si>
    <t>Jeudi 06 Juillet 2017 _xFFFF_0h40</t>
  </si>
  <si>
    <t>Vendredi 07 Juillet 2017 _xFFFF_0h40</t>
  </si>
  <si>
    <t>1 274</t>
  </si>
  <si>
    <t>53,1</t>
  </si>
  <si>
    <t>Samedi 08 Juillet 2017 _xFFFF_7h55</t>
  </si>
  <si>
    <t>354,0</t>
  </si>
  <si>
    <t>31,9</t>
  </si>
  <si>
    <t>Dimanche 09 Juillet 2017 _xFFFF_9h55</t>
  </si>
  <si>
    <t>3 814</t>
  </si>
  <si>
    <t>242,8</t>
  </si>
  <si>
    <t>Lundi 10 Juillet 2017 _xFFFF_1h10</t>
  </si>
  <si>
    <t>3,10</t>
  </si>
  <si>
    <t>Mardi 11 Juillet 2017 _xFFFF_0h40</t>
  </si>
  <si>
    <t>Mercredi 12 Juillet 2017 _xFFFF_0h40</t>
  </si>
  <si>
    <t>651,0</t>
  </si>
  <si>
    <t>53,6</t>
  </si>
  <si>
    <t>Jeudi 13 Juillet 2017 _xFFFF_0h25</t>
  </si>
  <si>
    <t>1 701</t>
  </si>
  <si>
    <t>81,6</t>
  </si>
  <si>
    <t>Vendredi 14 Juillet 2017 _xFFFF_7h55</t>
  </si>
  <si>
    <t>723,0</t>
  </si>
  <si>
    <t>47,1</t>
  </si>
  <si>
    <t>Samedi 15 Juillet 2017 _xFFFF_8h25</t>
  </si>
  <si>
    <t>119,0</t>
  </si>
  <si>
    <t>Dimanche 16 Juillet 2017 _xFFFF_7h55</t>
  </si>
  <si>
    <t>Mardi 18 Juillet 2017 _xFFFF_9h55</t>
  </si>
  <si>
    <t>Mercredi 19 Juillet 2017 _xFFFF_9h25</t>
  </si>
  <si>
    <t>89,0</t>
  </si>
  <si>
    <t>5,20</t>
  </si>
  <si>
    <t>Jeudi 20 Juillet 2017 _xFFFF_9h55</t>
  </si>
  <si>
    <t>304,0</t>
  </si>
  <si>
    <t>Vendredi 21 Juillet 2017 _xFFFF_9h55</t>
  </si>
  <si>
    <t>12,0</t>
  </si>
  <si>
    <t>Samedi 22 Juillet 2017 _xFFFF_0h40</t>
  </si>
  <si>
    <t>2 431</t>
  </si>
  <si>
    <t>95,0</t>
  </si>
  <si>
    <t>Dimanche 23 Juillet 2017 _xFFFF_8h25</t>
  </si>
  <si>
    <t>140,0</t>
  </si>
  <si>
    <t>Lundi 24 Juillet 2017 _xFFFF_8h55</t>
  </si>
  <si>
    <t>177,0</t>
  </si>
  <si>
    <t>18,6</t>
  </si>
  <si>
    <t>Mardi 25 Juillet 2017 _xFFFF_9h25</t>
  </si>
  <si>
    <t>1 541</t>
  </si>
  <si>
    <t>83,6</t>
  </si>
  <si>
    <t>Mercredi 26 Juillet 2017 _xFFFF_0h40</t>
  </si>
  <si>
    <t>542,0</t>
  </si>
  <si>
    <t>Jeudi 27 Juillet 2017 _xFFFF_9h55</t>
  </si>
  <si>
    <t>76,0</t>
  </si>
  <si>
    <t>Vendredi 28 Juillet 2017 _xFFFF_9h55</t>
  </si>
  <si>
    <t>1 977</t>
  </si>
  <si>
    <t>95,2</t>
  </si>
  <si>
    <t>Samedi 29 Juillet 2017 _xFFFF_9h55</t>
  </si>
  <si>
    <t>4 124</t>
  </si>
  <si>
    <t>206,8</t>
  </si>
  <si>
    <t>Dimanche 30 Juillet 2017 _xFFFF_7h55</t>
  </si>
  <si>
    <t>2 864</t>
  </si>
  <si>
    <t>187,7</t>
  </si>
  <si>
    <t>Lundi 31 Juillet 2017 _xFFFF_9h55</t>
  </si>
  <si>
    <t>1 284</t>
  </si>
  <si>
    <t>52,1</t>
  </si>
  <si>
    <t>Mardi 01 Ao_xFFFF_17 _xFFFF_8h55</t>
  </si>
  <si>
    <t>5,40</t>
  </si>
  <si>
    <t>Mercredi 02 Ao_xFFFF_17 _xFFFF_0h10</t>
  </si>
  <si>
    <t>68,1</t>
  </si>
  <si>
    <t>Jeudi 03 Ao_xFFFF_17 _xFFFF_8h55</t>
  </si>
  <si>
    <t>490,0</t>
  </si>
  <si>
    <t>37,8</t>
  </si>
  <si>
    <t>Vendredi 04 Ao_xFFFF_17 _xFFFF_9h55</t>
  </si>
  <si>
    <t>1 527</t>
  </si>
  <si>
    <t>Samedi 05 Ao_xFFFF_17 _xFFFF_9h55</t>
  </si>
  <si>
    <t>Dimanche 06 Ao_xFFFF_17 _xFFFF_6h55</t>
  </si>
  <si>
    <t>2,90</t>
  </si>
  <si>
    <t>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</si>
</sst>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ddd\ dd/mm/yyyy\ hh:mm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 indent="1"/>
    </xf>
    <xf numFmtId="0" fontId="0" fillId="0" borderId="0" xfId="0" applyNumberFormat="1"/>
    <xf numFmtId="165" fontId="0" fillId="0" borderId="0" xfId="0" applyNumberFormat="1"/>
    <xf numFmtId="0" fontId="2" fillId="0" borderId="0" xfId="0" applyFont="1" applyAlignment="1">
      <alignment horizontal="center"/>
    </xf>
    <xf numFmtId="44" fontId="2" fillId="0" borderId="0" xfId="1" applyFont="1"/>
    <xf numFmtId="44" fontId="2" fillId="0" borderId="0" xfId="1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2" fillId="0" borderId="0" xfId="0" applyFont="1" applyFill="1"/>
    <xf numFmtId="164" fontId="2" fillId="0" borderId="0" xfId="0" applyNumberFormat="1" applyFont="1" applyFill="1" applyAlignment="1">
      <alignment horizontal="center"/>
    </xf>
    <xf numFmtId="0" fontId="0" fillId="0" borderId="0" xfId="0" applyAlignment="1">
      <alignment vertical="top"/>
    </xf>
  </cellXfs>
  <cellStyles count="2">
    <cellStyle name="Monétaire" xfId="1" builtinId="4"/>
    <cellStyle name="Normal" xfId="0" builtinId="0"/>
  </cellStyles>
  <dxfs count="16">
    <dxf>
      <font>
        <i/>
      </font>
      <alignment horizontal="center" textRotation="0" indent="0" justifyLastLine="0" shrinkToFit="0" readingOrder="0"/>
    </dxf>
    <dxf>
      <font>
        <i/>
      </font>
      <alignment horizontal="center" textRotation="0" indent="0" justifyLastLine="0" shrinkToFit="0" readingOrder="0"/>
    </dxf>
    <dxf>
      <font>
        <i/>
      </font>
      <numFmt numFmtId="0" formatCode="General"/>
      <alignment horizontal="center" textRotation="0" indent="0" justifyLastLine="0" shrinkToFit="0" readingOrder="0"/>
    </dxf>
    <dxf>
      <font>
        <i/>
      </font>
      <numFmt numFmtId="0" formatCode="General"/>
      <alignment horizontal="center" textRotation="0" indent="0" justifyLastLine="0" shrinkToFit="0" readingOrder="0"/>
    </dxf>
    <dxf>
      <font>
        <i/>
      </font>
      <numFmt numFmtId="0" formatCode="General"/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/>
      </font>
      <numFmt numFmtId="164" formatCode="ddd\ dd/mm/yyyy\ 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[loto_foot_2017 TCD.xlsm]TCD!Tableau croisé dynamique1</c:name>
    <c:fmtId val="7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Moyenne de val 7 sur 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TCD!$A$4:$A$13</c:f>
              <c:multiLvlStrCache>
                <c:ptCount val="8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</c:lvl>
                <c:lvl>
                  <c:pt idx="0">
                    <c:v>2017</c:v>
                  </c:pt>
                </c:lvl>
              </c:multiLvlStrCache>
            </c:multiLvlStrRef>
          </c:cat>
          <c:val>
            <c:numRef>
              <c:f>TCD!$B$4:$B$13</c:f>
              <c:numCache>
                <c:formatCode>#\ ##0.00\ "€"</c:formatCode>
                <c:ptCount val="8"/>
                <c:pt idx="0">
                  <c:v>1707.4482758620691</c:v>
                </c:pt>
                <c:pt idx="1">
                  <c:v>722.60714285714289</c:v>
                </c:pt>
                <c:pt idx="2">
                  <c:v>761.69230769230774</c:v>
                </c:pt>
                <c:pt idx="3">
                  <c:v>567.63333333333333</c:v>
                </c:pt>
                <c:pt idx="4">
                  <c:v>744.07407407407402</c:v>
                </c:pt>
                <c:pt idx="5">
                  <c:v>488.07142857142856</c:v>
                </c:pt>
                <c:pt idx="6">
                  <c:v>969.86666666666667</c:v>
                </c:pt>
                <c:pt idx="7">
                  <c:v>514</c:v>
                </c:pt>
              </c:numCache>
            </c:numRef>
          </c:val>
        </c:ser>
        <c:ser>
          <c:idx val="1"/>
          <c:order val="1"/>
          <c:tx>
            <c:strRef>
              <c:f>TCD!$C$3</c:f>
              <c:strCache>
                <c:ptCount val="1"/>
                <c:pt idx="0">
                  <c:v>Moyenne de val 6 sur 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TCD!$A$4:$A$13</c:f>
              <c:multiLvlStrCache>
                <c:ptCount val="8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</c:lvl>
                <c:lvl>
                  <c:pt idx="0">
                    <c:v>2017</c:v>
                  </c:pt>
                </c:lvl>
              </c:multiLvlStrCache>
            </c:multiLvlStrRef>
          </c:cat>
          <c:val>
            <c:numRef>
              <c:f>TCD!$C$4:$C$13</c:f>
              <c:numCache>
                <c:formatCode>#\ ##0.00\ "€"</c:formatCode>
                <c:ptCount val="8"/>
                <c:pt idx="0">
                  <c:v>78.486206896551721</c:v>
                </c:pt>
                <c:pt idx="1">
                  <c:v>38.796428571428578</c:v>
                </c:pt>
                <c:pt idx="2">
                  <c:v>41.915384615384625</c:v>
                </c:pt>
                <c:pt idx="3">
                  <c:v>37.126666666666672</c:v>
                </c:pt>
                <c:pt idx="4">
                  <c:v>50.62592592592592</c:v>
                </c:pt>
                <c:pt idx="5">
                  <c:v>32.903571428571425</c:v>
                </c:pt>
                <c:pt idx="6">
                  <c:v>57.443333333333335</c:v>
                </c:pt>
                <c:pt idx="7">
                  <c:v>40.483333333333334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7354400"/>
        <c:axId val="127347736"/>
        <c:axId val="0"/>
      </c:bar3DChart>
      <c:catAx>
        <c:axId val="127354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7347736"/>
        <c:crosses val="autoZero"/>
        <c:auto val="1"/>
        <c:lblAlgn val="ctr"/>
        <c:lblOffset val="100"/>
        <c:noMultiLvlLbl val="0"/>
      </c:catAx>
      <c:valAx>
        <c:axId val="127347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7354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[loto_foot_2017 TCD.xlsm]TCD!Tableau croisé dynamique2</c:name>
    <c:fmtId val="1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TCD!$B$22</c:f>
              <c:strCache>
                <c:ptCount val="1"/>
                <c:pt idx="0">
                  <c:v>Écartypep de val 7 sur 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TCD!$A$23:$A$32</c:f>
              <c:multiLvlStrCache>
                <c:ptCount val="8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</c:lvl>
                <c:lvl>
                  <c:pt idx="0">
                    <c:v>2017</c:v>
                  </c:pt>
                </c:lvl>
              </c:multiLvlStrCache>
            </c:multiLvlStrRef>
          </c:cat>
          <c:val>
            <c:numRef>
              <c:f>TCD!$B$23:$B$32</c:f>
              <c:numCache>
                <c:formatCode>#\ ##0.00\ "€"</c:formatCode>
                <c:ptCount val="8"/>
                <c:pt idx="0">
                  <c:v>3969.8693680080646</c:v>
                </c:pt>
                <c:pt idx="1">
                  <c:v>1431.390640982341</c:v>
                </c:pt>
                <c:pt idx="2">
                  <c:v>1280.0660069889054</c:v>
                </c:pt>
                <c:pt idx="3">
                  <c:v>637.16714098857574</c:v>
                </c:pt>
                <c:pt idx="4">
                  <c:v>1451.7426291115439</c:v>
                </c:pt>
                <c:pt idx="5">
                  <c:v>467.29074220992442</c:v>
                </c:pt>
                <c:pt idx="6">
                  <c:v>1199.1314282522255</c:v>
                </c:pt>
                <c:pt idx="7">
                  <c:v>549.25828775419188</c:v>
                </c:pt>
              </c:numCache>
            </c:numRef>
          </c:val>
        </c:ser>
        <c:ser>
          <c:idx val="1"/>
          <c:order val="1"/>
          <c:tx>
            <c:strRef>
              <c:f>TCD!$C$22</c:f>
              <c:strCache>
                <c:ptCount val="1"/>
                <c:pt idx="0">
                  <c:v>Écartypep de val 6 sur 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TCD!$A$23:$A$32</c:f>
              <c:multiLvlStrCache>
                <c:ptCount val="8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</c:lvl>
                <c:lvl>
                  <c:pt idx="0">
                    <c:v>2017</c:v>
                  </c:pt>
                </c:lvl>
              </c:multiLvlStrCache>
            </c:multiLvlStrRef>
          </c:cat>
          <c:val>
            <c:numRef>
              <c:f>TCD!$C$23:$C$32</c:f>
              <c:numCache>
                <c:formatCode>#\ ##0.00\ "€"</c:formatCode>
                <c:ptCount val="8"/>
                <c:pt idx="0">
                  <c:v>105.26422493482583</c:v>
                </c:pt>
                <c:pt idx="1">
                  <c:v>56.853781644187023</c:v>
                </c:pt>
                <c:pt idx="2">
                  <c:v>49.708184532000914</c:v>
                </c:pt>
                <c:pt idx="3">
                  <c:v>35.209865410453098</c:v>
                </c:pt>
                <c:pt idx="4">
                  <c:v>96.280887656099054</c:v>
                </c:pt>
                <c:pt idx="5">
                  <c:v>36.546667643115249</c:v>
                </c:pt>
                <c:pt idx="6">
                  <c:v>70.997547766728474</c:v>
                </c:pt>
                <c:pt idx="7">
                  <c:v>41.021352840793639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7352048"/>
        <c:axId val="127348128"/>
        <c:axId val="0"/>
      </c:bar3DChart>
      <c:catAx>
        <c:axId val="127352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7348128"/>
        <c:crosses val="autoZero"/>
        <c:auto val="1"/>
        <c:lblAlgn val="ctr"/>
        <c:lblOffset val="100"/>
        <c:noMultiLvlLbl val="0"/>
      </c:catAx>
      <c:valAx>
        <c:axId val="127348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7352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[loto_foot_2017 TCD.xlsm]TCD!Tableau croisé dynamique3</c:name>
    <c:fmtId val="1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TCD!$B$41</c:f>
              <c:strCache>
                <c:ptCount val="1"/>
                <c:pt idx="0">
                  <c:v>Somme de val 7 sur 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TCD!$A$42:$A$51</c:f>
              <c:multiLvlStrCache>
                <c:ptCount val="8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</c:lvl>
                <c:lvl>
                  <c:pt idx="0">
                    <c:v>2017</c:v>
                  </c:pt>
                </c:lvl>
              </c:multiLvlStrCache>
            </c:multiLvlStrRef>
          </c:cat>
          <c:val>
            <c:numRef>
              <c:f>TCD!$B$42:$B$51</c:f>
              <c:numCache>
                <c:formatCode>#\ ##0.00\ "€"</c:formatCode>
                <c:ptCount val="8"/>
                <c:pt idx="0">
                  <c:v>49516</c:v>
                </c:pt>
                <c:pt idx="1">
                  <c:v>20233</c:v>
                </c:pt>
                <c:pt idx="2">
                  <c:v>19804</c:v>
                </c:pt>
                <c:pt idx="3">
                  <c:v>17029</c:v>
                </c:pt>
                <c:pt idx="4">
                  <c:v>20090</c:v>
                </c:pt>
                <c:pt idx="5">
                  <c:v>13666</c:v>
                </c:pt>
                <c:pt idx="6">
                  <c:v>29096</c:v>
                </c:pt>
                <c:pt idx="7">
                  <c:v>3084</c:v>
                </c:pt>
              </c:numCache>
            </c:numRef>
          </c:val>
        </c:ser>
        <c:ser>
          <c:idx val="1"/>
          <c:order val="1"/>
          <c:tx>
            <c:strRef>
              <c:f>TCD!$C$41</c:f>
              <c:strCache>
                <c:ptCount val="1"/>
                <c:pt idx="0">
                  <c:v>Somme de val 6 sur 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TCD!$A$42:$A$51</c:f>
              <c:multiLvlStrCache>
                <c:ptCount val="8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</c:lvl>
                <c:lvl>
                  <c:pt idx="0">
                    <c:v>2017</c:v>
                  </c:pt>
                </c:lvl>
              </c:multiLvlStrCache>
            </c:multiLvlStrRef>
          </c:cat>
          <c:val>
            <c:numRef>
              <c:f>TCD!$C$42:$C$51</c:f>
              <c:numCache>
                <c:formatCode>#\ ##0.00\ "€"</c:formatCode>
                <c:ptCount val="8"/>
                <c:pt idx="0">
                  <c:v>2276.1</c:v>
                </c:pt>
                <c:pt idx="1">
                  <c:v>1086.3000000000002</c:v>
                </c:pt>
                <c:pt idx="2">
                  <c:v>1089.8000000000002</c:v>
                </c:pt>
                <c:pt idx="3">
                  <c:v>1113.8000000000002</c:v>
                </c:pt>
                <c:pt idx="4">
                  <c:v>1366.8999999999999</c:v>
                </c:pt>
                <c:pt idx="5">
                  <c:v>921.3</c:v>
                </c:pt>
                <c:pt idx="6">
                  <c:v>1723.3</c:v>
                </c:pt>
                <c:pt idx="7">
                  <c:v>242.9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7349304"/>
        <c:axId val="127349696"/>
        <c:axId val="0"/>
      </c:bar3DChart>
      <c:catAx>
        <c:axId val="127349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7349696"/>
        <c:crosses val="autoZero"/>
        <c:auto val="1"/>
        <c:lblAlgn val="ctr"/>
        <c:lblOffset val="100"/>
        <c:noMultiLvlLbl val="0"/>
      </c:catAx>
      <c:valAx>
        <c:axId val="12734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7349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[loto_foot_2017 TCD.xlsm]TCD!Tableau croisé dynamique4</c:name>
    <c:fmtId val="1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TCD!$B$60</c:f>
              <c:strCache>
                <c:ptCount val="1"/>
                <c:pt idx="0">
                  <c:v>Nombre de val 7 sur 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TCD!$A$61:$A$70</c:f>
              <c:multiLvlStrCache>
                <c:ptCount val="8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</c:lvl>
                <c:lvl>
                  <c:pt idx="0">
                    <c:v>2017</c:v>
                  </c:pt>
                </c:lvl>
              </c:multiLvlStrCache>
            </c:multiLvlStrRef>
          </c:cat>
          <c:val>
            <c:numRef>
              <c:f>TCD!$B$61:$B$70</c:f>
              <c:numCache>
                <c:formatCode>General</c:formatCode>
                <c:ptCount val="8"/>
                <c:pt idx="0">
                  <c:v>29</c:v>
                </c:pt>
                <c:pt idx="1">
                  <c:v>28</c:v>
                </c:pt>
                <c:pt idx="2">
                  <c:v>26</c:v>
                </c:pt>
                <c:pt idx="3">
                  <c:v>30</c:v>
                </c:pt>
                <c:pt idx="4">
                  <c:v>27</c:v>
                </c:pt>
                <c:pt idx="5">
                  <c:v>28</c:v>
                </c:pt>
                <c:pt idx="6">
                  <c:v>30</c:v>
                </c:pt>
                <c:pt idx="7">
                  <c:v>6</c:v>
                </c:pt>
              </c:numCache>
            </c:numRef>
          </c:val>
        </c:ser>
        <c:ser>
          <c:idx val="1"/>
          <c:order val="1"/>
          <c:tx>
            <c:strRef>
              <c:f>TCD!$C$60</c:f>
              <c:strCache>
                <c:ptCount val="1"/>
                <c:pt idx="0">
                  <c:v>Nombre de val 6 sur 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TCD!$A$61:$A$70</c:f>
              <c:multiLvlStrCache>
                <c:ptCount val="8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</c:lvl>
                <c:lvl>
                  <c:pt idx="0">
                    <c:v>2017</c:v>
                  </c:pt>
                </c:lvl>
              </c:multiLvlStrCache>
            </c:multiLvlStrRef>
          </c:cat>
          <c:val>
            <c:numRef>
              <c:f>TCD!$C$61:$C$70</c:f>
              <c:numCache>
                <c:formatCode>General</c:formatCode>
                <c:ptCount val="8"/>
                <c:pt idx="0">
                  <c:v>29</c:v>
                </c:pt>
                <c:pt idx="1">
                  <c:v>28</c:v>
                </c:pt>
                <c:pt idx="2">
                  <c:v>26</c:v>
                </c:pt>
                <c:pt idx="3">
                  <c:v>30</c:v>
                </c:pt>
                <c:pt idx="4">
                  <c:v>27</c:v>
                </c:pt>
                <c:pt idx="5">
                  <c:v>28</c:v>
                </c:pt>
                <c:pt idx="6">
                  <c:v>30</c:v>
                </c:pt>
                <c:pt idx="7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73146624"/>
        <c:axId val="373147016"/>
        <c:axId val="0"/>
      </c:bar3DChart>
      <c:catAx>
        <c:axId val="373146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3147016"/>
        <c:crosses val="autoZero"/>
        <c:auto val="1"/>
        <c:lblAlgn val="ctr"/>
        <c:lblOffset val="100"/>
        <c:noMultiLvlLbl val="0"/>
      </c:catAx>
      <c:valAx>
        <c:axId val="373147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3146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2</xdr:row>
      <xdr:rowOff>50800</xdr:rowOff>
    </xdr:from>
    <xdr:to>
      <xdr:col>9</xdr:col>
      <xdr:colOff>142875</xdr:colOff>
      <xdr:row>17</xdr:row>
      <xdr:rowOff>31750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187325</xdr:colOff>
      <xdr:row>20</xdr:row>
      <xdr:rowOff>177800</xdr:rowOff>
    </xdr:from>
    <xdr:to>
      <xdr:col>9</xdr:col>
      <xdr:colOff>187325</xdr:colOff>
      <xdr:row>35</xdr:row>
      <xdr:rowOff>158750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219075</xdr:colOff>
      <xdr:row>39</xdr:row>
      <xdr:rowOff>177800</xdr:rowOff>
    </xdr:from>
    <xdr:to>
      <xdr:col>9</xdr:col>
      <xdr:colOff>219075</xdr:colOff>
      <xdr:row>54</xdr:row>
      <xdr:rowOff>158750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212725</xdr:colOff>
      <xdr:row>59</xdr:row>
      <xdr:rowOff>19050</xdr:rowOff>
    </xdr:from>
    <xdr:to>
      <xdr:col>9</xdr:col>
      <xdr:colOff>212725</xdr:colOff>
      <xdr:row>74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88900</xdr:colOff>
      <xdr:row>0</xdr:row>
      <xdr:rowOff>25400</xdr:rowOff>
    </xdr:from>
    <xdr:ext cx="1698414" cy="280205"/>
    <xdr:sp macro="[0]!Maj" textlink="">
      <xdr:nvSpPr>
        <xdr:cNvPr id="2" name="ZoneTexte 1"/>
        <xdr:cNvSpPr txBox="1"/>
      </xdr:nvSpPr>
      <xdr:spPr>
        <a:xfrm>
          <a:off x="7747000" y="25400"/>
          <a:ext cx="1698414" cy="2802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200"/>
            <a:t>Aspirer valeurs loto foot</a:t>
          </a:r>
        </a:p>
      </xdr:txBody>
    </xdr:sp>
    <xdr:clientData/>
  </xdr:oneCellAnchor>
  <xdr:oneCellAnchor>
    <xdr:from>
      <xdr:col>4</xdr:col>
      <xdr:colOff>84666</xdr:colOff>
      <xdr:row>4</xdr:row>
      <xdr:rowOff>84667</xdr:rowOff>
    </xdr:from>
    <xdr:ext cx="2180167" cy="468077"/>
    <xdr:sp macro="" textlink="">
      <xdr:nvSpPr>
        <xdr:cNvPr id="3" name="Rectangle 2"/>
        <xdr:cNvSpPr/>
      </xdr:nvSpPr>
      <xdr:spPr>
        <a:xfrm>
          <a:off x="6519333" y="1150056"/>
          <a:ext cx="2180167" cy="468077"/>
        </a:xfrm>
        <a:prstGeom prst="rect">
          <a:avLst/>
        </a:prstGeom>
        <a:solidFill>
          <a:srgbClr val="C0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pAutoFit/>
        </a:bodyPr>
        <a:lstStyle/>
        <a:p>
          <a:pPr algn="l"/>
          <a:r>
            <a:rPr lang="fr-FR" sz="1200"/>
            <a:t>Ne jamais effacer</a:t>
          </a:r>
          <a:r>
            <a:rPr lang="fr-FR" sz="1200" baseline="0"/>
            <a:t> les formules en B3, L3, M3, N3, O3 et P3</a:t>
          </a:r>
          <a:endParaRPr lang="fr-FR" sz="12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954.494289120368" createdVersion="5" refreshedVersion="5" minRefreshableVersion="3" recordCount="204">
  <cacheSource type="worksheet">
    <worksheetSource name="Loto"/>
  </cacheSource>
  <cacheFields count="17">
    <cacheField name="Date non codée" numFmtId="0">
      <sharedItems/>
    </cacheField>
    <cacheField name="date décodée" numFmtId="164">
      <sharedItems containsSemiMixedTypes="0" containsNonDate="0" containsDate="1" containsString="0" minDate="2017-01-02T05:55:00" maxDate="2017-08-06T06:55:00" count="204">
        <d v="2017-01-02T05:55:00"/>
        <d v="2017-01-03T00:40:00"/>
        <d v="2017-01-05T01:10:00"/>
        <d v="2017-01-06T03:30:00"/>
        <d v="2017-01-07T00:40:00"/>
        <d v="2017-01-08T06:10:00"/>
        <d v="2017-01-09T00:40:00"/>
        <d v="2017-01-10T00:55:00"/>
        <d v="2017-01-11T09:55:00"/>
        <d v="2017-01-12T08:55:00"/>
        <d v="2017-01-13T09:55:00"/>
        <d v="2017-01-14T09:55:00"/>
        <d v="2017-01-15T06:55:00"/>
        <d v="2017-01-16T09:55:00"/>
        <d v="2017-01-17T09:55:00"/>
        <d v="2017-01-18T08:25:00"/>
        <d v="2017-01-19T09:55:00"/>
        <d v="2017-01-20T09:55:00"/>
        <d v="2017-01-21T09:55:00"/>
        <d v="2017-01-22T06:55:00"/>
        <d v="2017-01-23T07:55:00"/>
        <d v="2017-01-24T09:10:00"/>
        <d v="2017-01-25T09:55:00"/>
        <d v="2017-01-26T00:25:00"/>
        <d v="2017-01-27T09:55:00"/>
        <d v="2017-01-28T09:55:00"/>
        <d v="2017-01-29T06:55:00"/>
        <d v="2017-01-30T07:55:00"/>
        <d v="2017-01-31T00:40:00"/>
        <d v="2017-02-01T00:40:00"/>
        <d v="2017-02-02T00:40:00"/>
        <d v="2017-02-03T09:55:00"/>
        <d v="2017-02-04T09:55:00"/>
        <d v="2017-02-05T06:55:00"/>
        <d v="2017-02-06T08:55:00"/>
        <d v="2017-02-07T00:40:00"/>
        <d v="2017-02-08T08:55:00"/>
        <d v="2017-02-09T01:10:00"/>
        <d v="2017-02-10T09:55:00"/>
        <d v="2017-02-11T09:55:00"/>
        <d v="2017-02-12T06:55:00"/>
        <d v="2017-02-13T08:55:00"/>
        <d v="2017-02-14T00:40:00"/>
        <d v="2017-02-15T00:40:00"/>
        <d v="2017-02-16T01:00:00"/>
        <d v="2017-02-17T09:55:00"/>
        <d v="2017-02-18T09:55:00"/>
        <d v="2017-02-19T06:55:00"/>
        <d v="2017-02-20T00:10:00"/>
        <d v="2017-02-21T00:40:00"/>
        <d v="2017-02-22T00:40:00"/>
        <d v="2017-02-23T01:00:00"/>
        <d v="2017-02-24T09:55:00"/>
        <d v="2017-02-25T09:55:00"/>
        <d v="2017-02-26T06:55:00"/>
        <d v="2017-02-27T09:25:00"/>
        <d v="2017-02-28T00:40:00"/>
        <d v="2017-03-01T00:40:00"/>
        <d v="2017-03-02T00:40:00"/>
        <d v="2017-03-03T09:55:00"/>
        <d v="2017-03-04T09:55:00"/>
        <d v="2017-03-05T06:55:00"/>
        <d v="2017-03-06T09:55:00"/>
        <d v="2017-03-07T00:40:00"/>
        <d v="2017-03-08T00:40:00"/>
        <d v="2017-03-09T08:55:00"/>
        <d v="2017-03-10T09:55:00"/>
        <d v="2017-03-11T09:55:00"/>
        <d v="2017-03-12T06:55:00"/>
        <d v="2017-03-13T00:10:00"/>
        <d v="2017-03-14T00:40:00"/>
        <d v="2017-03-15T00:40:00"/>
        <d v="2017-03-16T08:55:00"/>
        <d v="2017-03-17T09:55:00"/>
        <d v="2017-03-18T09:55:00"/>
        <d v="2017-03-19T06:55:00"/>
        <d v="2017-03-20T07:55:00"/>
        <d v="2017-03-21T00:40:00"/>
        <d v="2017-03-24T00:40:00"/>
        <d v="2017-03-26T07:55:00"/>
        <d v="2017-03-28T00:40:00"/>
        <d v="2017-03-30T09:55:00"/>
        <d v="2017-03-31T09:55:00"/>
        <d v="2017-04-01T00:55:00"/>
        <d v="2017-04-02T06:55:00"/>
        <d v="2017-04-03T09:25:00"/>
        <d v="2017-04-04T00:40:00"/>
        <d v="2017-04-05T00:40:00"/>
        <d v="2017-04-06T08:55:00"/>
        <d v="2017-04-07T09:55:00"/>
        <d v="2017-04-08T09:55:00"/>
        <d v="2017-04-09T06:10:00"/>
        <d v="2017-04-10T09:25:00"/>
        <d v="2017-04-11T00:40:00"/>
        <d v="2017-04-12T00:40:00"/>
        <d v="2017-04-13T01:00:00"/>
        <d v="2017-04-14T09:55:00"/>
        <d v="2017-04-15T09:55:00"/>
        <d v="2017-04-16T06:55:00"/>
        <d v="2017-04-17T09:55:00"/>
        <d v="2017-04-18T00:40:00"/>
        <d v="2017-04-19T00:40:00"/>
        <d v="2017-04-20T01:00:00"/>
        <d v="2017-04-21T09:55:00"/>
        <d v="2017-04-22T09:55:00"/>
        <d v="2017-04-23T06:55:00"/>
        <d v="2017-04-24T00:10:00"/>
        <d v="2017-04-25T00:25:00"/>
        <d v="2017-04-26T00:25:00"/>
        <d v="2017-04-27T00:25:00"/>
        <d v="2017-04-28T09:55:00"/>
        <d v="2017-04-29T09:55:00"/>
        <d v="2017-04-30T06:55:00"/>
        <d v="2017-05-01T08:55:00"/>
        <d v="2017-05-02T00:40:00"/>
        <d v="2017-05-04T01:00:00"/>
        <d v="2017-05-05T09:55:00"/>
        <d v="2017-05-06T09:55:00"/>
        <d v="2017-05-07T06:55:00"/>
        <d v="2017-05-08T08:55:00"/>
        <d v="2017-05-09T00:40:00"/>
        <d v="2017-05-11T01:00:00"/>
        <d v="2017-05-12T00:25:00"/>
        <d v="2017-05-13T00:40:00"/>
        <d v="2017-05-14T07:25:00"/>
        <d v="2017-05-15T08:55:00"/>
        <d v="2017-05-16T09:55:00"/>
        <d v="2017-05-17T00:40:00"/>
        <d v="2017-05-18T08:55:00"/>
        <d v="2017-05-19T00:25:00"/>
        <d v="2017-05-20T00:55:00"/>
        <d v="2017-05-21T07:25:00"/>
        <d v="2017-05-22T00:40:00"/>
        <d v="2017-05-23T07:55:00"/>
        <d v="2017-05-24T07:25:00"/>
        <d v="2017-05-26T00:25:00"/>
        <d v="2017-05-27T09:55:00"/>
        <d v="2017-05-28T07:55:00"/>
        <d v="2017-05-29T08:55:00"/>
        <d v="2017-05-31T09:25:00"/>
        <d v="2017-06-01T00:40:00"/>
        <d v="2017-06-02T00:25:00"/>
        <d v="2017-06-03T00:40:00"/>
        <d v="2017-06-04T08:55:00"/>
        <d v="2017-06-05T08:55:00"/>
        <d v="2017-06-07T00:40:00"/>
        <d v="2017-06-08T09:25:00"/>
        <d v="2017-06-09T00:40:00"/>
        <d v="2017-06-10T00:25:00"/>
        <d v="2017-06-11T00:40:00"/>
        <d v="2017-06-12T03:30:00"/>
        <d v="2017-06-14T01:10:00"/>
        <d v="2017-06-15T00:55:00"/>
        <d v="2017-06-16T07:55:00"/>
        <d v="2017-06-17T00:40:00"/>
        <d v="2017-06-18T09:55:00"/>
        <d v="2017-06-19T07:55:00"/>
        <d v="2017-06-20T00:40:00"/>
        <d v="2017-06-21T09:55:00"/>
        <d v="2017-06-22T09:55:00"/>
        <d v="2017-06-23T00:40:00"/>
        <d v="2017-06-24T00:40:00"/>
        <d v="2017-06-25T06:55:00"/>
        <d v="2017-06-26T07:25:00"/>
        <d v="2017-06-27T07:25:00"/>
        <d v="2017-06-28T09:55:00"/>
        <d v="2017-06-29T09:55:00"/>
        <d v="2017-06-30T00:40:00"/>
        <d v="2017-07-01T02:40:00"/>
        <d v="2017-07-02T09:55:00"/>
        <d v="2017-07-03T08:55:00"/>
        <d v="2017-07-04T07:55:00"/>
        <d v="2017-07-05T00:40:00"/>
        <d v="2017-07-06T00:40:00"/>
        <d v="2017-07-07T00:40:00"/>
        <d v="2017-07-08T07:55:00"/>
        <d v="2017-07-09T09:55:00"/>
        <d v="2017-07-10T01:10:00"/>
        <d v="2017-07-11T00:40:00"/>
        <d v="2017-07-12T00:40:00"/>
        <d v="2017-07-13T00:25:00"/>
        <d v="2017-07-14T07:55:00"/>
        <d v="2017-07-15T08:25:00"/>
        <d v="2017-07-16T07:55:00"/>
        <d v="2017-07-18T09:55:00"/>
        <d v="2017-07-19T09:25:00"/>
        <d v="2017-07-20T09:55:00"/>
        <d v="2017-07-21T09:55:00"/>
        <d v="2017-07-22T00:40:00"/>
        <d v="2017-07-23T08:25:00"/>
        <d v="2017-07-24T08:55:00"/>
        <d v="2017-07-25T09:25:00"/>
        <d v="2017-07-26T00:40:00"/>
        <d v="2017-07-27T09:55:00"/>
        <d v="2017-07-28T09:55:00"/>
        <d v="2017-07-29T09:55:00"/>
        <d v="2017-07-30T07:55:00"/>
        <d v="2017-07-31T09:55:00"/>
        <d v="2017-08-01T08:55:00"/>
        <d v="2017-08-02T00:10:00"/>
        <d v="2017-08-03T08:55:00"/>
        <d v="2017-08-04T09:55:00"/>
        <d v="2017-08-05T09:55:00"/>
        <d v="2017-08-06T06:55:00"/>
      </sharedItems>
      <fieldGroup par="16" base="1">
        <rangePr groupBy="months" startDate="2017-01-02T05:55:00" endDate="2017-08-06T06:55:00"/>
        <groupItems count="14">
          <s v="&lt;02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8/2017"/>
        </groupItems>
      </fieldGroup>
    </cacheField>
    <cacheField name="A" numFmtId="0">
      <sharedItems containsMixedTypes="1" containsNumber="1" containsInteger="1" minValue="1" maxValue="2"/>
    </cacheField>
    <cacheField name="B" numFmtId="0">
      <sharedItems containsMixedTypes="1" containsNumber="1" containsInteger="1" minValue="1" maxValue="2"/>
    </cacheField>
    <cacheField name="C" numFmtId="0">
      <sharedItems containsMixedTypes="1" containsNumber="1" containsInteger="1" minValue="1" maxValue="2"/>
    </cacheField>
    <cacheField name="D" numFmtId="0">
      <sharedItems containsMixedTypes="1" containsNumber="1" containsInteger="1" minValue="1" maxValue="2"/>
    </cacheField>
    <cacheField name="E" numFmtId="0">
      <sharedItems containsMixedTypes="1" containsNumber="1" containsInteger="1" minValue="1" maxValue="2"/>
    </cacheField>
    <cacheField name="F" numFmtId="0">
      <sharedItems containsMixedTypes="1" containsNumber="1" containsInteger="1" minValue="1" maxValue="2"/>
    </cacheField>
    <cacheField name="G" numFmtId="0">
      <sharedItems containsMixedTypes="1" containsNumber="1" containsInteger="1" minValue="1" maxValue="2"/>
    </cacheField>
    <cacheField name="7 sur 7" numFmtId="0">
      <sharedItems/>
    </cacheField>
    <cacheField name="6 sur 7" numFmtId="0">
      <sharedItems/>
    </cacheField>
    <cacheField name="1" numFmtId="0">
      <sharedItems containsSemiMixedTypes="0" containsString="0" containsNumber="1" containsInteger="1" minValue="0" maxValue="6"/>
    </cacheField>
    <cacheField name="N" numFmtId="0">
      <sharedItems containsSemiMixedTypes="0" containsString="0" containsNumber="1" containsInteger="1" minValue="0" maxValue="5"/>
    </cacheField>
    <cacheField name="2" numFmtId="0">
      <sharedItems containsSemiMixedTypes="0" containsString="0" containsNumber="1" containsInteger="1" minValue="0" maxValue="5"/>
    </cacheField>
    <cacheField name="val 7 sur 7" numFmtId="44">
      <sharedItems containsSemiMixedTypes="0" containsString="0" containsNumber="1" containsInteger="1" minValue="3" maxValue="21976"/>
    </cacheField>
    <cacheField name="val 6 sur 7" numFmtId="44">
      <sharedItems containsSemiMixedTypes="0" containsString="0" containsNumber="1" minValue="1.6" maxValue="488.3"/>
    </cacheField>
    <cacheField name="Années" numFmtId="0" databaseField="0">
      <fieldGroup base="1">
        <rangePr groupBy="years" startDate="2017-01-02T05:55:00" endDate="2017-08-06T06:55:00"/>
        <groupItems count="3">
          <s v="&lt;02/01/2017"/>
          <s v="2017"/>
          <s v="&gt;06/08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4">
  <r>
    <s v="Lundi 02 Janvier 2017 _xffff_5h55"/>
    <x v="0"/>
    <n v="1"/>
    <n v="2"/>
    <n v="1"/>
    <n v="1"/>
    <n v="2"/>
    <n v="1"/>
    <s v="N"/>
    <s v="174,0"/>
    <s v="11,5"/>
    <n v="4"/>
    <n v="1"/>
    <n v="2"/>
    <n v="174"/>
    <n v="11.5"/>
  </r>
  <r>
    <s v="Mardi 03 Janvier 2017 _xffff_0h40"/>
    <x v="1"/>
    <n v="1"/>
    <s v="N"/>
    <n v="2"/>
    <n v="1"/>
    <n v="1"/>
    <n v="1"/>
    <n v="1"/>
    <s v="1 219"/>
    <s v="72,2"/>
    <n v="5"/>
    <n v="1"/>
    <n v="1"/>
    <n v="1219"/>
    <n v="72.2"/>
  </r>
  <r>
    <s v="Jeudi 05 Janvier 2017 _xffff_1h10"/>
    <x v="2"/>
    <n v="2"/>
    <n v="1"/>
    <s v="N"/>
    <s v="N"/>
    <n v="1"/>
    <n v="1"/>
    <n v="1"/>
    <s v="733,0"/>
    <s v="54,1"/>
    <n v="4"/>
    <n v="2"/>
    <n v="1"/>
    <n v="733"/>
    <n v="54.1"/>
  </r>
  <r>
    <s v="Vendredi 06 Janvier 2017 _xffff_3h30"/>
    <x v="3"/>
    <n v="1"/>
    <n v="2"/>
    <n v="1"/>
    <n v="2"/>
    <n v="2"/>
    <s v="N"/>
    <s v="N"/>
    <s v="1 647"/>
    <s v="125,5"/>
    <n v="2"/>
    <n v="2"/>
    <n v="3"/>
    <n v="1647"/>
    <n v="125.5"/>
  </r>
  <r>
    <s v="Samedi 07 Janvier 2017 _xffff_0h40"/>
    <x v="4"/>
    <n v="1"/>
    <n v="2"/>
    <n v="1"/>
    <n v="2"/>
    <n v="2"/>
    <n v="1"/>
    <s v="N"/>
    <s v="34,0"/>
    <s v="5,00"/>
    <n v="3"/>
    <n v="1"/>
    <n v="3"/>
    <n v="34"/>
    <n v="5"/>
  </r>
  <r>
    <s v="Dimanche 08 Janvier 2017 _xffff_6h10"/>
    <x v="5"/>
    <n v="1"/>
    <s v="N"/>
    <n v="1"/>
    <n v="1"/>
    <n v="1"/>
    <n v="1"/>
    <n v="1"/>
    <s v="13,0"/>
    <s v="2,30"/>
    <n v="6"/>
    <n v="1"/>
    <n v="0"/>
    <n v="13"/>
    <n v="2.2999999999999998"/>
  </r>
  <r>
    <s v="Lundi 09 Janvier 2017 _xffff_0h40"/>
    <x v="6"/>
    <s v="N"/>
    <n v="2"/>
    <n v="1"/>
    <n v="1"/>
    <n v="1"/>
    <s v="N"/>
    <n v="2"/>
    <s v="3 327"/>
    <s v="122,1"/>
    <n v="3"/>
    <n v="2"/>
    <n v="2"/>
    <n v="3327"/>
    <n v="122.1"/>
  </r>
  <r>
    <s v="Mardi 10 Janvier 2017 _xffff_0h55"/>
    <x v="7"/>
    <s v="N"/>
    <n v="1"/>
    <n v="1"/>
    <n v="1"/>
    <n v="2"/>
    <s v="N"/>
    <n v="1"/>
    <s v="1 428"/>
    <s v="27,7"/>
    <n v="4"/>
    <n v="2"/>
    <n v="1"/>
    <n v="1428"/>
    <n v="27.7"/>
  </r>
  <r>
    <s v="Mercredi 11 Janvier 2017 _xffff_9h55"/>
    <x v="8"/>
    <n v="1"/>
    <n v="1"/>
    <n v="1"/>
    <n v="2"/>
    <n v="1"/>
    <n v="2"/>
    <n v="1"/>
    <s v="33,0"/>
    <s v="4,50"/>
    <n v="5"/>
    <n v="0"/>
    <n v="2"/>
    <n v="33"/>
    <n v="4.5"/>
  </r>
  <r>
    <s v="Jeudi 12 Janvier 2017 _xffff_8h55"/>
    <x v="9"/>
    <s v="N"/>
    <s v="N"/>
    <n v="1"/>
    <n v="2"/>
    <s v="N"/>
    <n v="1"/>
    <s v="N"/>
    <s v="1 279"/>
    <s v="85,8"/>
    <n v="2"/>
    <n v="4"/>
    <n v="1"/>
    <n v="1279"/>
    <n v="85.8"/>
  </r>
  <r>
    <s v="Vendredi 13 Janvier 2017 _xffff_9h55"/>
    <x v="10"/>
    <n v="1"/>
    <n v="2"/>
    <n v="2"/>
    <n v="2"/>
    <s v="N"/>
    <n v="1"/>
    <n v="2"/>
    <s v="1 961"/>
    <s v="110,0"/>
    <n v="2"/>
    <n v="1"/>
    <n v="4"/>
    <n v="1961"/>
    <n v="110"/>
  </r>
  <r>
    <s v="Samedi 14 Janvier 2017 _xffff_9h55"/>
    <x v="11"/>
    <n v="2"/>
    <n v="1"/>
    <s v="N"/>
    <s v="N"/>
    <n v="1"/>
    <s v="N"/>
    <n v="1"/>
    <s v="492,0"/>
    <s v="41,9"/>
    <n v="3"/>
    <n v="3"/>
    <n v="1"/>
    <n v="492"/>
    <n v="41.9"/>
  </r>
  <r>
    <s v="Dimanche 15 Janvier 2017 _xffff_6h55"/>
    <x v="12"/>
    <n v="2"/>
    <n v="1"/>
    <n v="1"/>
    <s v="N"/>
    <n v="2"/>
    <n v="1"/>
    <s v="N"/>
    <s v="4 757"/>
    <s v="359,1"/>
    <n v="3"/>
    <n v="2"/>
    <n v="2"/>
    <n v="4757"/>
    <n v="359.1"/>
  </r>
  <r>
    <s v="Lundi 16 Janvier 2017 _xffff_9h55"/>
    <x v="13"/>
    <n v="1"/>
    <n v="1"/>
    <n v="1"/>
    <s v="N"/>
    <n v="2"/>
    <n v="1"/>
    <s v="N"/>
    <s v="281,0"/>
    <s v="23,4"/>
    <n v="4"/>
    <n v="2"/>
    <n v="1"/>
    <n v="281"/>
    <n v="23.4"/>
  </r>
  <r>
    <s v="Mardi 17 Janvier 2017 _xffff_9h55"/>
    <x v="14"/>
    <s v="N"/>
    <s v="N"/>
    <n v="1"/>
    <n v="1"/>
    <n v="2"/>
    <n v="1"/>
    <s v="N"/>
    <s v="1 864"/>
    <s v="143,2"/>
    <n v="3"/>
    <n v="3"/>
    <n v="1"/>
    <n v="1864"/>
    <n v="143.19999999999999"/>
  </r>
  <r>
    <s v="Mercredi 18 Janvier 2017 _xffff_8h25"/>
    <x v="15"/>
    <n v="1"/>
    <n v="1"/>
    <n v="2"/>
    <n v="1"/>
    <s v="N"/>
    <n v="1"/>
    <n v="1"/>
    <s v="13,0"/>
    <s v="2,60"/>
    <n v="5"/>
    <n v="1"/>
    <n v="1"/>
    <n v="13"/>
    <n v="2.6"/>
  </r>
  <r>
    <s v="Jeudi 19 Janvier 2017 _xffff_9h55"/>
    <x v="16"/>
    <s v="N"/>
    <n v="1"/>
    <n v="1"/>
    <n v="1"/>
    <s v="N"/>
    <n v="1"/>
    <n v="2"/>
    <s v="21,0"/>
    <s v="4,00"/>
    <n v="4"/>
    <n v="2"/>
    <n v="1"/>
    <n v="21"/>
    <n v="4"/>
  </r>
  <r>
    <s v="Vendredi 20 Janvier 2017 _xffff_9h55"/>
    <x v="17"/>
    <s v="N"/>
    <s v="&gt;"/>
    <s v="N"/>
    <n v="2"/>
    <n v="2"/>
    <n v="1"/>
    <n v="1"/>
    <s v="808,0"/>
    <s v="68,2"/>
    <n v="2"/>
    <n v="2"/>
    <n v="2"/>
    <n v="808"/>
    <n v="68.2"/>
  </r>
  <r>
    <s v="Samedi 21 Janvier 2017 _xffff_9h55"/>
    <x v="18"/>
    <n v="1"/>
    <n v="1"/>
    <s v="N"/>
    <s v="N"/>
    <s v="&gt;"/>
    <n v="2"/>
    <n v="2"/>
    <s v="593,0"/>
    <s v="35,0"/>
    <n v="2"/>
    <n v="2"/>
    <n v="2"/>
    <n v="593"/>
    <n v="35"/>
  </r>
  <r>
    <s v="Dimanche 22 Janvier 2017 _xffff_6h55"/>
    <x v="19"/>
    <n v="1"/>
    <n v="1"/>
    <s v="N"/>
    <n v="2"/>
    <n v="2"/>
    <n v="2"/>
    <s v="N"/>
    <s v="881,0"/>
    <s v="55,9"/>
    <n v="2"/>
    <n v="2"/>
    <n v="3"/>
    <n v="881"/>
    <n v="55.9"/>
  </r>
  <r>
    <s v="Lundi 23 Janvier 2017 _xffff_7h55"/>
    <x v="20"/>
    <n v="2"/>
    <n v="2"/>
    <s v="N"/>
    <s v="N"/>
    <n v="2"/>
    <n v="2"/>
    <n v="1"/>
    <s v="442,0"/>
    <s v="24,6"/>
    <n v="1"/>
    <n v="2"/>
    <n v="4"/>
    <n v="442"/>
    <n v="24.6"/>
  </r>
  <r>
    <s v="Mardi 24 Janvier 2017 _xffff_9h10"/>
    <x v="21"/>
    <n v="2"/>
    <n v="1"/>
    <n v="1"/>
    <n v="2"/>
    <s v="N"/>
    <n v="2"/>
    <n v="1"/>
    <s v="195,0"/>
    <s v="16,0"/>
    <n v="3"/>
    <n v="1"/>
    <n v="3"/>
    <n v="195"/>
    <n v="16"/>
  </r>
  <r>
    <s v="Mercredi 25 Janvier 2017 _xffff_9h55"/>
    <x v="22"/>
    <n v="1"/>
    <n v="1"/>
    <s v="N"/>
    <n v="1"/>
    <n v="2"/>
    <n v="2"/>
    <n v="2"/>
    <s v="248,0"/>
    <s v="14,0"/>
    <n v="3"/>
    <n v="1"/>
    <n v="3"/>
    <n v="248"/>
    <n v="14"/>
  </r>
  <r>
    <s v="Jeudi 26 Janvier 2017 _xffff_0h25"/>
    <x v="23"/>
    <n v="1"/>
    <s v="N"/>
    <n v="1"/>
    <n v="1"/>
    <s v="N"/>
    <n v="2"/>
    <n v="1"/>
    <s v="1 847"/>
    <s v="144,2"/>
    <n v="4"/>
    <n v="2"/>
    <n v="1"/>
    <n v="1847"/>
    <n v="144.19999999999999"/>
  </r>
  <r>
    <s v="Vendredi 27 Janvier 2017 _xffff_9h55"/>
    <x v="24"/>
    <n v="2"/>
    <n v="1"/>
    <s v="N"/>
    <n v="1"/>
    <s v="N"/>
    <s v="N"/>
    <n v="2"/>
    <s v="1 502"/>
    <s v="122,6"/>
    <n v="2"/>
    <n v="3"/>
    <n v="2"/>
    <n v="1502"/>
    <n v="122.6"/>
  </r>
  <r>
    <s v="Samedi 28 Janvier 2017 _xffff_9h55"/>
    <x v="25"/>
    <s v="N"/>
    <n v="2"/>
    <n v="2"/>
    <s v="N"/>
    <n v="1"/>
    <n v="2"/>
    <n v="1"/>
    <s v="402,0"/>
    <s v="33,5"/>
    <n v="2"/>
    <n v="2"/>
    <n v="3"/>
    <n v="402"/>
    <n v="33.5"/>
  </r>
  <r>
    <s v="Dimanche 29 Janvier 2017 _xffff_6h55"/>
    <x v="26"/>
    <s v="N"/>
    <n v="2"/>
    <s v="N"/>
    <s v="N"/>
    <n v="1"/>
    <n v="1"/>
    <n v="1"/>
    <s v="821,0"/>
    <s v="54,1"/>
    <n v="3"/>
    <n v="3"/>
    <n v="1"/>
    <n v="821"/>
    <n v="54.1"/>
  </r>
  <r>
    <s v="Lundi 30 Janvier 2017 _xffff_7h55"/>
    <x v="27"/>
    <n v="2"/>
    <n v="1"/>
    <n v="1"/>
    <s v="N"/>
    <n v="1"/>
    <n v="1"/>
    <n v="1"/>
    <s v="525,0"/>
    <s v="24,8"/>
    <n v="5"/>
    <n v="1"/>
    <n v="1"/>
    <n v="525"/>
    <n v="24.8"/>
  </r>
  <r>
    <s v="Mardi 31 Janvier 2017 _xffff_0h40"/>
    <x v="28"/>
    <s v="N"/>
    <s v="N"/>
    <s v="N"/>
    <s v="N"/>
    <n v="2"/>
    <n v="1"/>
    <n v="2"/>
    <s v="21 976"/>
    <s v="488,3"/>
    <n v="1"/>
    <n v="4"/>
    <n v="2"/>
    <n v="21976"/>
    <n v="488.3"/>
  </r>
  <r>
    <s v="Mercredi 01 F_xffff_ier 2017 _xffff_0h40"/>
    <x v="29"/>
    <n v="2"/>
    <n v="1"/>
    <n v="2"/>
    <s v="N"/>
    <n v="2"/>
    <s v="N"/>
    <s v="N"/>
    <s v="280,0"/>
    <s v="19,6"/>
    <n v="1"/>
    <n v="3"/>
    <n v="3"/>
    <n v="280"/>
    <n v="19.600000000000001"/>
  </r>
  <r>
    <s v="Jeudi 02 F_xffff_ier 2017 _xffff_0h40"/>
    <x v="30"/>
    <n v="1"/>
    <n v="1"/>
    <n v="1"/>
    <n v="2"/>
    <n v="2"/>
    <s v="N"/>
    <s v="_x000a_"/>
    <s v="649,0"/>
    <s v="52,7"/>
    <n v="3"/>
    <n v="1"/>
    <n v="2"/>
    <n v="649"/>
    <n v="52.7"/>
  </r>
  <r>
    <s v="Vendredi 03 F_xffff_ier 2017 _xffff_9h55"/>
    <x v="31"/>
    <s v="N"/>
    <n v="2"/>
    <s v="N"/>
    <s v="N"/>
    <n v="1"/>
    <s v="N"/>
    <n v="1"/>
    <s v="1 287"/>
    <s v="90,3"/>
    <n v="2"/>
    <n v="4"/>
    <n v="1"/>
    <n v="1287"/>
    <n v="90.3"/>
  </r>
  <r>
    <s v="Samedi 04 F_xffff_ier 2017 _xffff_9h55"/>
    <x v="32"/>
    <s v="N"/>
    <n v="2"/>
    <n v="2"/>
    <n v="2"/>
    <n v="1"/>
    <n v="2"/>
    <n v="2"/>
    <s v="1 344"/>
    <s v="73,5"/>
    <n v="1"/>
    <n v="1"/>
    <n v="5"/>
    <n v="1344"/>
    <n v="73.5"/>
  </r>
  <r>
    <s v="Dimanche 05 F_xffff_ier 2017 _xffff_6h55"/>
    <x v="33"/>
    <n v="1"/>
    <n v="2"/>
    <n v="1"/>
    <n v="1"/>
    <n v="1"/>
    <n v="1"/>
    <n v="2"/>
    <s v="275,0"/>
    <s v="23,3"/>
    <n v="5"/>
    <n v="0"/>
    <n v="2"/>
    <n v="275"/>
    <n v="23.3"/>
  </r>
  <r>
    <s v="Lundi 06 F_xffff_ier 2017 _xffff_8h55"/>
    <x v="34"/>
    <n v="1"/>
    <s v="N"/>
    <n v="1"/>
    <s v="N"/>
    <n v="1"/>
    <n v="1"/>
    <n v="1"/>
    <s v="899,0"/>
    <s v="53,3"/>
    <n v="5"/>
    <n v="2"/>
    <n v="0"/>
    <n v="899"/>
    <n v="53.3"/>
  </r>
  <r>
    <s v="Mardi 07 F_xffff_ier 2017 _xffff_0h40"/>
    <x v="35"/>
    <n v="1"/>
    <n v="1"/>
    <s v="N"/>
    <s v="N"/>
    <n v="2"/>
    <n v="1"/>
    <s v="N"/>
    <s v="212,0"/>
    <s v="18,7"/>
    <n v="3"/>
    <n v="3"/>
    <n v="1"/>
    <n v="212"/>
    <n v="18.7"/>
  </r>
  <r>
    <s v="Mercredi 08 F_xffff_ier 2017 _xffff_8h55"/>
    <x v="36"/>
    <n v="1"/>
    <n v="1"/>
    <n v="1"/>
    <n v="1"/>
    <s v="N"/>
    <s v="&gt;"/>
    <s v="N"/>
    <s v="20,0"/>
    <s v="3,90"/>
    <n v="4"/>
    <n v="2"/>
    <n v="0"/>
    <n v="20"/>
    <n v="3.9"/>
  </r>
  <r>
    <s v="Jeudi 09 F_xffff_ier 2017 _xffff_1h10"/>
    <x v="37"/>
    <n v="2"/>
    <n v="2"/>
    <n v="1"/>
    <n v="1"/>
    <n v="2"/>
    <n v="1"/>
    <n v="1"/>
    <s v="274,0"/>
    <s v="17,4"/>
    <n v="4"/>
    <n v="0"/>
    <n v="3"/>
    <n v="274"/>
    <n v="17.399999999999999"/>
  </r>
  <r>
    <s v="Vendredi 10 F_xffff_ier 2017 _xffff_9h55"/>
    <x v="38"/>
    <n v="1"/>
    <n v="1"/>
    <s v="N"/>
    <n v="1"/>
    <n v="1"/>
    <s v="N"/>
    <n v="1"/>
    <s v="603,0"/>
    <s v="48,0"/>
    <n v="5"/>
    <n v="2"/>
    <n v="0"/>
    <n v="603"/>
    <n v="48"/>
  </r>
  <r>
    <s v="Samedi 11 F_xffff_ier 2017 _xffff_9h55"/>
    <x v="39"/>
    <n v="1"/>
    <n v="2"/>
    <n v="1"/>
    <n v="2"/>
    <n v="1"/>
    <n v="2"/>
    <n v="1"/>
    <s v="77,0"/>
    <s v="7,90"/>
    <n v="4"/>
    <n v="0"/>
    <n v="3"/>
    <n v="77"/>
    <n v="7.9"/>
  </r>
  <r>
    <s v="Dimanche 12 F_xffff_ier 2017 _xffff_6h55"/>
    <x v="40"/>
    <n v="1"/>
    <n v="1"/>
    <n v="1"/>
    <n v="2"/>
    <n v="2"/>
    <n v="2"/>
    <n v="1"/>
    <s v="884,0"/>
    <s v="24,8"/>
    <n v="4"/>
    <n v="0"/>
    <n v="3"/>
    <n v="884"/>
    <n v="24.8"/>
  </r>
  <r>
    <s v="Lundi 13 F_xffff_ier 2017 _xffff_8h55"/>
    <x v="41"/>
    <n v="1"/>
    <n v="1"/>
    <n v="1"/>
    <s v="N"/>
    <n v="1"/>
    <n v="2"/>
    <s v="N"/>
    <s v="17,0"/>
    <s v="3,60"/>
    <n v="4"/>
    <n v="2"/>
    <n v="1"/>
    <n v="17"/>
    <n v="3.6"/>
  </r>
  <r>
    <s v="Mardi 14 F_xffff_ier 2017 _xffff_0h40"/>
    <x v="42"/>
    <n v="1"/>
    <n v="1"/>
    <n v="1"/>
    <n v="1"/>
    <n v="1"/>
    <s v="N"/>
    <n v="1"/>
    <s v="42,0"/>
    <s v="5,60"/>
    <n v="6"/>
    <n v="1"/>
    <n v="0"/>
    <n v="42"/>
    <n v="5.6"/>
  </r>
  <r>
    <s v="Mercredi 15 F_xffff_ier 2017 _xffff_0h40"/>
    <x v="43"/>
    <n v="1"/>
    <n v="1"/>
    <n v="1"/>
    <n v="1"/>
    <s v="N"/>
    <n v="2"/>
    <n v="1"/>
    <s v="25,0"/>
    <s v="3,80"/>
    <n v="5"/>
    <n v="1"/>
    <n v="1"/>
    <n v="25"/>
    <n v="3.8"/>
  </r>
  <r>
    <s v="Jeudi 16 F_xffff_ier 2017 _xffff_1h00"/>
    <x v="44"/>
    <n v="1"/>
    <n v="2"/>
    <s v="N"/>
    <n v="2"/>
    <n v="1"/>
    <n v="1"/>
    <n v="2"/>
    <s v="72,0"/>
    <s v="8,10"/>
    <n v="3"/>
    <n v="1"/>
    <n v="3"/>
    <n v="72"/>
    <n v="8.1"/>
  </r>
  <r>
    <s v="Vendredi 17 F_xffff_ier 2017 _xffff_9h55"/>
    <x v="45"/>
    <n v="1"/>
    <s v="N"/>
    <n v="1"/>
    <n v="1"/>
    <n v="2"/>
    <s v="N"/>
    <s v="N"/>
    <s v="538,0"/>
    <s v="35,1"/>
    <n v="3"/>
    <n v="3"/>
    <n v="1"/>
    <n v="538"/>
    <n v="35.1"/>
  </r>
  <r>
    <s v="Samedi 18 F_xffff_ier 2017 _xffff_9h55"/>
    <x v="46"/>
    <n v="1"/>
    <n v="2"/>
    <n v="2"/>
    <s v="N"/>
    <n v="1"/>
    <n v="2"/>
    <n v="1"/>
    <s v="20,0"/>
    <s v="3,60"/>
    <n v="3"/>
    <n v="1"/>
    <n v="3"/>
    <n v="20"/>
    <n v="3.6"/>
  </r>
  <r>
    <s v="Dimanche 19 F_xffff_ier 2017 _xffff_6h55"/>
    <x v="47"/>
    <s v="N"/>
    <n v="1"/>
    <n v="1"/>
    <n v="1"/>
    <s v="N"/>
    <n v="2"/>
    <n v="1"/>
    <s v="433,0"/>
    <s v="16,2"/>
    <n v="4"/>
    <n v="2"/>
    <n v="1"/>
    <n v="433"/>
    <n v="16.2"/>
  </r>
  <r>
    <s v="Lundi 20 F_xffff_ier 2017 _xffff_0h10"/>
    <x v="48"/>
    <n v="1"/>
    <n v="2"/>
    <n v="1"/>
    <s v="N"/>
    <n v="1"/>
    <s v="N"/>
    <n v="1"/>
    <s v="290,0"/>
    <s v="24,7"/>
    <n v="4"/>
    <n v="2"/>
    <n v="1"/>
    <n v="290"/>
    <n v="24.7"/>
  </r>
  <r>
    <s v="Mardi 21 F_xffff_ier 2017 _xffff_0h40"/>
    <x v="49"/>
    <n v="1"/>
    <n v="2"/>
    <n v="2"/>
    <n v="1"/>
    <s v="N"/>
    <s v="N"/>
    <n v="2"/>
    <s v="327,0"/>
    <s v="28,7"/>
    <n v="2"/>
    <n v="2"/>
    <n v="3"/>
    <n v="327"/>
    <n v="28.7"/>
  </r>
  <r>
    <s v="Mercredi 22 F_xffff_ier 2017 _xffff_0h40"/>
    <x v="50"/>
    <n v="2"/>
    <n v="1"/>
    <n v="2"/>
    <n v="2"/>
    <n v="1"/>
    <n v="1"/>
    <n v="1"/>
    <s v="19,0"/>
    <s v="3,50"/>
    <n v="4"/>
    <n v="0"/>
    <n v="3"/>
    <n v="19"/>
    <n v="3.5"/>
  </r>
  <r>
    <s v="Jeudi 23 F_xffff_ier 2017 _xffff_1h00"/>
    <x v="51"/>
    <n v="1"/>
    <s v="N"/>
    <n v="1"/>
    <s v="N"/>
    <s v="N"/>
    <n v="2"/>
    <n v="2"/>
    <s v="3 250"/>
    <s v="155,6"/>
    <n v="2"/>
    <n v="3"/>
    <n v="2"/>
    <n v="3250"/>
    <n v="155.6"/>
  </r>
  <r>
    <s v="Vendredi 24 F_xffff_ier 2017 _xffff_9h55"/>
    <x v="52"/>
    <n v="2"/>
    <s v="N"/>
    <n v="1"/>
    <n v="2"/>
    <s v="N"/>
    <n v="2"/>
    <s v="N"/>
    <s v="7 359"/>
    <s v="280,6"/>
    <n v="1"/>
    <n v="3"/>
    <n v="3"/>
    <n v="7359"/>
    <n v="280.60000000000002"/>
  </r>
  <r>
    <s v="Samedi 25 F_xffff_ier 2017 _xffff_9h55"/>
    <x v="53"/>
    <n v="2"/>
    <n v="1"/>
    <s v="N"/>
    <n v="1"/>
    <n v="2"/>
    <s v="N"/>
    <n v="1"/>
    <s v="522,0"/>
    <s v="42,1"/>
    <n v="3"/>
    <n v="2"/>
    <n v="2"/>
    <n v="522"/>
    <n v="42.1"/>
  </r>
  <r>
    <s v="Dimanche 26 F_xffff_ier 2017 _xffff_6h55"/>
    <x v="54"/>
    <n v="2"/>
    <n v="1"/>
    <n v="1"/>
    <s v="N"/>
    <s v="N"/>
    <n v="2"/>
    <n v="2"/>
    <s v="59,0"/>
    <s v="7,90"/>
    <n v="2"/>
    <n v="2"/>
    <n v="3"/>
    <n v="59"/>
    <n v="7.9"/>
  </r>
  <r>
    <s v="Lundi 27 F_xffff_ier 2017 _xffff_9h25"/>
    <x v="55"/>
    <s v="N"/>
    <n v="1"/>
    <n v="1"/>
    <n v="1"/>
    <n v="2"/>
    <n v="2"/>
    <s v="N"/>
    <s v="449,0"/>
    <s v="32,2"/>
    <n v="3"/>
    <n v="2"/>
    <n v="2"/>
    <n v="449"/>
    <n v="32.200000000000003"/>
  </r>
  <r>
    <s v="Mardi 28 F_xffff_ier 2017 _xffff_0h40"/>
    <x v="56"/>
    <n v="1"/>
    <n v="1"/>
    <n v="1"/>
    <n v="2"/>
    <s v="&gt;"/>
    <n v="2"/>
    <n v="1"/>
    <s v="7,00"/>
    <s v="1,60"/>
    <n v="4"/>
    <n v="0"/>
    <n v="2"/>
    <n v="7"/>
    <n v="1.6"/>
  </r>
  <r>
    <s v="Mercredi 01 Mars 2017 _xffff_0h40"/>
    <x v="57"/>
    <s v="N"/>
    <s v="N"/>
    <n v="1"/>
    <s v="N"/>
    <n v="1"/>
    <n v="1"/>
    <n v="1"/>
    <s v="6 134"/>
    <s v="112,5"/>
    <n v="4"/>
    <n v="3"/>
    <n v="0"/>
    <n v="6134"/>
    <n v="112.5"/>
  </r>
  <r>
    <s v="Jeudi 02 Mars 2017 _xffff_0h40"/>
    <x v="58"/>
    <s v="N"/>
    <n v="1"/>
    <n v="2"/>
    <s v="N"/>
    <s v="N"/>
    <n v="2"/>
    <s v="N"/>
    <s v="546,0"/>
    <s v="41,7"/>
    <n v="1"/>
    <n v="4"/>
    <n v="2"/>
    <n v="546"/>
    <n v="41.7"/>
  </r>
  <r>
    <s v="Vendredi 03 Mars 2017 _xffff_9h55"/>
    <x v="59"/>
    <n v="2"/>
    <n v="2"/>
    <n v="2"/>
    <s v="N"/>
    <s v="N"/>
    <n v="2"/>
    <n v="2"/>
    <s v="2 799"/>
    <s v="171,4"/>
    <n v="0"/>
    <n v="2"/>
    <n v="5"/>
    <n v="2799"/>
    <n v="171.4"/>
  </r>
  <r>
    <s v="Samedi 04 Mars 2017 _xffff_9h55"/>
    <x v="60"/>
    <n v="2"/>
    <s v="N"/>
    <n v="2"/>
    <s v="N"/>
    <s v="N"/>
    <n v="2"/>
    <n v="1"/>
    <s v="163,0"/>
    <s v="14,9"/>
    <n v="1"/>
    <n v="3"/>
    <n v="3"/>
    <n v="163"/>
    <n v="14.9"/>
  </r>
  <r>
    <s v="Dimanche 05 Mars 2017 _xffff_6h55"/>
    <x v="61"/>
    <n v="1"/>
    <s v="N"/>
    <n v="1"/>
    <n v="1"/>
    <n v="2"/>
    <s v="N"/>
    <n v="2"/>
    <s v="79,0"/>
    <s v="8,20"/>
    <n v="3"/>
    <n v="2"/>
    <n v="2"/>
    <n v="79"/>
    <n v="8.1999999999999993"/>
  </r>
  <r>
    <s v="Lundi 06 Mars 2017 _xffff_9h55"/>
    <x v="62"/>
    <n v="1"/>
    <s v="N"/>
    <s v="N"/>
    <n v="2"/>
    <s v="N"/>
    <n v="2"/>
    <n v="2"/>
    <s v="1 437"/>
    <s v="121,7"/>
    <n v="1"/>
    <n v="3"/>
    <n v="3"/>
    <n v="1437"/>
    <n v="121.7"/>
  </r>
  <r>
    <s v="Mardi 07 Mars 2017 _xffff_0h40"/>
    <x v="63"/>
    <n v="2"/>
    <n v="2"/>
    <s v="N"/>
    <n v="1"/>
    <s v="N"/>
    <n v="1"/>
    <n v="1"/>
    <s v="54,0"/>
    <s v="8,40"/>
    <n v="3"/>
    <n v="2"/>
    <n v="2"/>
    <n v="54"/>
    <n v="8.4"/>
  </r>
  <r>
    <s v="Mercredi 08 Mars 2017 _xffff_0h40"/>
    <x v="64"/>
    <n v="1"/>
    <n v="1"/>
    <s v="N"/>
    <n v="2"/>
    <n v="1"/>
    <s v="N"/>
    <n v="1"/>
    <s v="275,0"/>
    <s v="25,4"/>
    <n v="4"/>
    <n v="2"/>
    <n v="1"/>
    <n v="275"/>
    <n v="25.4"/>
  </r>
  <r>
    <s v="Jeudi 09 Mars 2017 _xffff_8h55"/>
    <x v="65"/>
    <n v="1"/>
    <s v="N"/>
    <s v="N"/>
    <n v="2"/>
    <n v="2"/>
    <n v="1"/>
    <s v="N"/>
    <s v="2 019"/>
    <s v="165,1"/>
    <n v="2"/>
    <n v="3"/>
    <n v="2"/>
    <n v="2019"/>
    <n v="165.1"/>
  </r>
  <r>
    <s v="Vendredi 10 Mars 2017 _xffff_9h55"/>
    <x v="66"/>
    <n v="1"/>
    <s v="N"/>
    <n v="1"/>
    <n v="1"/>
    <n v="2"/>
    <n v="1"/>
    <n v="1"/>
    <s v="272,0"/>
    <s v="19,1"/>
    <n v="5"/>
    <n v="1"/>
    <n v="1"/>
    <n v="272"/>
    <n v="19.100000000000001"/>
  </r>
  <r>
    <s v="Samedi 11 Mars 2017 _xffff_9h55"/>
    <x v="67"/>
    <n v="2"/>
    <n v="2"/>
    <s v="N"/>
    <n v="1"/>
    <n v="2"/>
    <n v="2"/>
    <n v="2"/>
    <s v="173,0"/>
    <s v="14,3"/>
    <n v="1"/>
    <n v="1"/>
    <n v="5"/>
    <n v="173"/>
    <n v="14.3"/>
  </r>
  <r>
    <s v="Dimanche 12 Mars 2017 _xffff_6h55"/>
    <x v="68"/>
    <n v="2"/>
    <n v="1"/>
    <n v="1"/>
    <n v="1"/>
    <s v="N"/>
    <n v="2"/>
    <n v="2"/>
    <s v="128,0"/>
    <s v="11,7"/>
    <n v="3"/>
    <n v="1"/>
    <n v="3"/>
    <n v="128"/>
    <n v="11.7"/>
  </r>
  <r>
    <s v="Lundi 13 Mars 2017 _xffff_0h10"/>
    <x v="69"/>
    <n v="1"/>
    <s v="N"/>
    <n v="2"/>
    <s v="N"/>
    <n v="1"/>
    <n v="1"/>
    <n v="1"/>
    <s v="159,0"/>
    <s v="13,8"/>
    <n v="4"/>
    <n v="2"/>
    <n v="1"/>
    <n v="159"/>
    <n v="13.8"/>
  </r>
  <r>
    <s v="Mardi 14 Mars 2017 _xffff_0h40"/>
    <x v="70"/>
    <n v="1"/>
    <n v="1"/>
    <n v="2"/>
    <s v="N"/>
    <n v="2"/>
    <s v="N"/>
    <n v="1"/>
    <s v="937,0"/>
    <s v="59,2"/>
    <n v="3"/>
    <n v="2"/>
    <n v="2"/>
    <n v="937"/>
    <n v="59.2"/>
  </r>
  <r>
    <s v="Mercredi 15 Mars 2017 _xffff_0h40"/>
    <x v="71"/>
    <n v="1"/>
    <s v="N"/>
    <s v="N"/>
    <n v="1"/>
    <n v="1"/>
    <n v="1"/>
    <n v="1"/>
    <s v="111,0"/>
    <s v="9,00"/>
    <n v="5"/>
    <n v="2"/>
    <n v="0"/>
    <n v="111"/>
    <n v="9"/>
  </r>
  <r>
    <s v="Jeudi 16 Mars 2017 _xffff_8h55"/>
    <x v="72"/>
    <n v="1"/>
    <s v="N"/>
    <n v="1"/>
    <n v="2"/>
    <s v="N"/>
    <n v="1"/>
    <n v="1"/>
    <s v="64,0"/>
    <s v="8,70"/>
    <n v="4"/>
    <n v="2"/>
    <n v="1"/>
    <n v="64"/>
    <n v="8.6999999999999993"/>
  </r>
  <r>
    <s v="Vendredi 17 Mars 2017 _xffff_9h55"/>
    <x v="73"/>
    <n v="1"/>
    <s v="N"/>
    <s v="N"/>
    <n v="2"/>
    <n v="2"/>
    <n v="1"/>
    <n v="2"/>
    <s v="1 258"/>
    <s v="88,5"/>
    <n v="2"/>
    <n v="2"/>
    <n v="3"/>
    <n v="1258"/>
    <n v="88.5"/>
  </r>
  <r>
    <s v="Samedi 18 Mars 2017 _xffff_9h55"/>
    <x v="74"/>
    <n v="1"/>
    <n v="2"/>
    <n v="1"/>
    <s v="N"/>
    <s v="N"/>
    <n v="1"/>
    <n v="1"/>
    <s v="457,0"/>
    <s v="24,6"/>
    <n v="4"/>
    <n v="2"/>
    <n v="1"/>
    <n v="457"/>
    <n v="24.6"/>
  </r>
  <r>
    <s v="Dimanche 19 Mars 2017 _xffff_6h55"/>
    <x v="75"/>
    <n v="1"/>
    <n v="2"/>
    <n v="2"/>
    <n v="1"/>
    <s v="N"/>
    <n v="1"/>
    <n v="1"/>
    <s v="254,0"/>
    <s v="9,10"/>
    <n v="4"/>
    <n v="1"/>
    <n v="2"/>
    <n v="254"/>
    <n v="9.1"/>
  </r>
  <r>
    <s v="Lundi 20 Mars 2017 _xffff_7h55"/>
    <x v="76"/>
    <n v="2"/>
    <n v="2"/>
    <n v="1"/>
    <s v="N"/>
    <n v="1"/>
    <n v="1"/>
    <n v="1"/>
    <s v="91,0"/>
    <s v="7,50"/>
    <n v="4"/>
    <n v="1"/>
    <n v="2"/>
    <n v="91"/>
    <n v="7.5"/>
  </r>
  <r>
    <s v="Mardi 21 Mars 2017 _xffff_0h40"/>
    <x v="77"/>
    <n v="1"/>
    <n v="2"/>
    <s v="&gt;"/>
    <n v="1"/>
    <n v="1"/>
    <n v="1"/>
    <n v="2"/>
    <s v="35,0"/>
    <s v="7,10"/>
    <n v="4"/>
    <n v="0"/>
    <n v="2"/>
    <n v="35"/>
    <n v="7.1"/>
  </r>
  <r>
    <s v="Vendredi 24 Mars 2017 _xffff_0h40"/>
    <x v="78"/>
    <n v="1"/>
    <n v="1"/>
    <s v="N"/>
    <n v="1"/>
    <n v="2"/>
    <n v="2"/>
    <n v="1"/>
    <s v="5,00"/>
    <s v="1,60"/>
    <n v="4"/>
    <n v="1"/>
    <n v="2"/>
    <n v="5"/>
    <n v="1.6"/>
  </r>
  <r>
    <s v="Dimanche 26 Mars 2017 _xffff_7h55"/>
    <x v="79"/>
    <n v="1"/>
    <n v="1"/>
    <n v="1"/>
    <n v="2"/>
    <n v="2"/>
    <s v="N"/>
    <n v="2"/>
    <s v="11,0"/>
    <s v="2,30"/>
    <n v="3"/>
    <n v="1"/>
    <n v="3"/>
    <n v="11"/>
    <n v="2.2999999999999998"/>
  </r>
  <r>
    <s v="Mardi 28 Mars 2017 _xffff_0h40"/>
    <x v="80"/>
    <n v="2"/>
    <n v="2"/>
    <n v="2"/>
    <n v="2"/>
    <n v="1"/>
    <n v="2"/>
    <n v="1"/>
    <s v="1 507"/>
    <s v="89,6"/>
    <n v="2"/>
    <n v="0"/>
    <n v="5"/>
    <n v="1507"/>
    <n v="89.6"/>
  </r>
  <r>
    <s v="Jeudi 30 Mars 2017 _xffff_9h55"/>
    <x v="81"/>
    <n v="1"/>
    <n v="1"/>
    <n v="1"/>
    <n v="1"/>
    <n v="1"/>
    <n v="2"/>
    <n v="1"/>
    <s v="144,0"/>
    <s v="13,5"/>
    <n v="6"/>
    <n v="0"/>
    <n v="1"/>
    <n v="144"/>
    <n v="13.5"/>
  </r>
  <r>
    <s v="Vendredi 31 Mars 2017 _xffff_9h55"/>
    <x v="82"/>
    <n v="2"/>
    <n v="2"/>
    <s v="N"/>
    <n v="1"/>
    <n v="1"/>
    <n v="1"/>
    <n v="1"/>
    <s v="692,0"/>
    <s v="40,9"/>
    <n v="4"/>
    <n v="1"/>
    <n v="2"/>
    <n v="692"/>
    <n v="40.9"/>
  </r>
  <r>
    <s v="Samedi 01 Avril 2017 _xffff_0h55"/>
    <x v="83"/>
    <n v="2"/>
    <s v="N"/>
    <n v="1"/>
    <n v="2"/>
    <n v="1"/>
    <n v="1"/>
    <s v="N"/>
    <s v="750,0"/>
    <s v="52,4"/>
    <n v="3"/>
    <n v="2"/>
    <n v="2"/>
    <n v="750"/>
    <n v="52.4"/>
  </r>
  <r>
    <s v="Dimanche 02 Avril 2017 _xffff_6h55"/>
    <x v="84"/>
    <n v="1"/>
    <n v="1"/>
    <n v="2"/>
    <n v="1"/>
    <s v="N"/>
    <n v="1"/>
    <s v="N"/>
    <s v="400,0"/>
    <s v="31,5"/>
    <n v="4"/>
    <n v="2"/>
    <n v="1"/>
    <n v="400"/>
    <n v="31.5"/>
  </r>
  <r>
    <s v="Lundi 03 Avril 2017 _xffff_9h25"/>
    <x v="85"/>
    <n v="1"/>
    <n v="1"/>
    <s v="N"/>
    <s v="N"/>
    <n v="2"/>
    <n v="2"/>
    <n v="2"/>
    <s v="2 335"/>
    <s v="133,0"/>
    <n v="2"/>
    <n v="2"/>
    <n v="3"/>
    <n v="2335"/>
    <n v="133"/>
  </r>
  <r>
    <s v="Mardi 04 Avril 2017 _xffff_0h40"/>
    <x v="86"/>
    <n v="1"/>
    <n v="1"/>
    <n v="1"/>
    <n v="2"/>
    <n v="1"/>
    <n v="1"/>
    <s v="N"/>
    <s v="129,0"/>
    <s v="11,6"/>
    <n v="5"/>
    <n v="1"/>
    <n v="1"/>
    <n v="129"/>
    <n v="11.6"/>
  </r>
  <r>
    <s v="Mercredi 05 Avril 2017 _xffff_0h40"/>
    <x v="87"/>
    <n v="1"/>
    <n v="2"/>
    <s v="N"/>
    <s v="N"/>
    <s v="N"/>
    <n v="2"/>
    <n v="1"/>
    <s v="570,0"/>
    <s v="40,4"/>
    <n v="2"/>
    <n v="3"/>
    <n v="2"/>
    <n v="570"/>
    <n v="40.4"/>
  </r>
  <r>
    <s v="Jeudi 06 Avril 2017 _xffff_8h55"/>
    <x v="88"/>
    <s v="N"/>
    <n v="1"/>
    <n v="1"/>
    <s v="N"/>
    <n v="2"/>
    <n v="1"/>
    <n v="1"/>
    <s v="761,0"/>
    <s v="50,3"/>
    <n v="4"/>
    <n v="2"/>
    <n v="1"/>
    <n v="761"/>
    <n v="50.3"/>
  </r>
  <r>
    <s v="Vendredi 07 Avril 2017 _xffff_9h55"/>
    <x v="89"/>
    <n v="1"/>
    <s v="N"/>
    <n v="1"/>
    <s v="N"/>
    <n v="1"/>
    <n v="1"/>
    <n v="2"/>
    <s v="752,0"/>
    <s v="55,7"/>
    <n v="4"/>
    <n v="2"/>
    <n v="1"/>
    <n v="752"/>
    <n v="55.7"/>
  </r>
  <r>
    <s v="Samedi 08 Avril 2017 _xffff_9h55"/>
    <x v="90"/>
    <n v="1"/>
    <n v="2"/>
    <n v="2"/>
    <n v="2"/>
    <n v="1"/>
    <n v="1"/>
    <n v="1"/>
    <s v="438,0"/>
    <s v="27,4"/>
    <n v="4"/>
    <n v="0"/>
    <n v="3"/>
    <n v="438"/>
    <n v="27.4"/>
  </r>
  <r>
    <s v="Dimanche 09 Avril 2017 _xffff_6h10"/>
    <x v="91"/>
    <s v="N"/>
    <n v="1"/>
    <n v="2"/>
    <s v="N"/>
    <n v="2"/>
    <n v="2"/>
    <n v="1"/>
    <s v="139,0"/>
    <s v="13,3"/>
    <n v="2"/>
    <n v="2"/>
    <n v="3"/>
    <n v="139"/>
    <n v="13.3"/>
  </r>
  <r>
    <s v="Lundi 10 Avril 2017 _xffff_9h25"/>
    <x v="92"/>
    <n v="2"/>
    <n v="1"/>
    <s v="N"/>
    <n v="1"/>
    <n v="2"/>
    <n v="1"/>
    <n v="1"/>
    <s v="150,0"/>
    <s v="14,9"/>
    <n v="4"/>
    <n v="1"/>
    <n v="2"/>
    <n v="150"/>
    <n v="14.9"/>
  </r>
  <r>
    <s v="Mardi 11 Avril 2017 _xffff_0h40"/>
    <x v="93"/>
    <s v="&gt;"/>
    <n v="1"/>
    <n v="1"/>
    <n v="2"/>
    <n v="2"/>
    <s v="N"/>
    <n v="1"/>
    <s v="159,0"/>
    <s v="12,4"/>
    <n v="3"/>
    <n v="1"/>
    <n v="2"/>
    <n v="159"/>
    <n v="12.4"/>
  </r>
  <r>
    <s v="Mercredi 12 Avril 2017 _xffff_0h40"/>
    <x v="94"/>
    <n v="1"/>
    <n v="2"/>
    <n v="1"/>
    <n v="1"/>
    <s v="N"/>
    <n v="1"/>
    <n v="1"/>
    <s v="109,0"/>
    <s v="9,50"/>
    <n v="5"/>
    <n v="1"/>
    <n v="1"/>
    <n v="109"/>
    <n v="9.5"/>
  </r>
  <r>
    <s v="Jeudi 13 Avril 2017 _xffff_1h00"/>
    <x v="95"/>
    <n v="1"/>
    <n v="1"/>
    <s v="N"/>
    <n v="1"/>
    <n v="2"/>
    <n v="1"/>
    <n v="2"/>
    <s v="13,0"/>
    <s v="2,80"/>
    <n v="4"/>
    <n v="1"/>
    <n v="2"/>
    <n v="13"/>
    <n v="2.8"/>
  </r>
  <r>
    <s v="Vendredi 14 Avril 2017 _xffff_9h55"/>
    <x v="96"/>
    <n v="1"/>
    <n v="2"/>
    <s v="N"/>
    <n v="1"/>
    <n v="2"/>
    <n v="1"/>
    <n v="1"/>
    <s v="497,0"/>
    <s v="38,1"/>
    <n v="4"/>
    <n v="1"/>
    <n v="2"/>
    <n v="497"/>
    <n v="38.1"/>
  </r>
  <r>
    <s v="Samedi 15 Avril 2017 _xffff_9h55"/>
    <x v="97"/>
    <s v="&gt;"/>
    <n v="1"/>
    <n v="1"/>
    <s v="N"/>
    <n v="1"/>
    <s v="N"/>
    <n v="1"/>
    <s v="58,0"/>
    <s v="7,50"/>
    <n v="4"/>
    <n v="2"/>
    <n v="0"/>
    <n v="58"/>
    <n v="7.5"/>
  </r>
  <r>
    <s v="Dimanche 16 Avril 2017 _xffff_6h55"/>
    <x v="98"/>
    <n v="1"/>
    <s v="&gt;"/>
    <n v="1"/>
    <n v="2"/>
    <n v="1"/>
    <n v="1"/>
    <n v="1"/>
    <s v="215,0"/>
    <s v="14,6"/>
    <n v="5"/>
    <n v="0"/>
    <n v="1"/>
    <n v="215"/>
    <n v="14.6"/>
  </r>
  <r>
    <s v="Lundi 17 Avril 2017 _xffff_9h55"/>
    <x v="99"/>
    <n v="1"/>
    <n v="1"/>
    <n v="2"/>
    <n v="1"/>
    <n v="2"/>
    <s v="N"/>
    <n v="2"/>
    <s v="486,0"/>
    <s v="33,7"/>
    <n v="3"/>
    <n v="1"/>
    <n v="3"/>
    <n v="486"/>
    <n v="33.700000000000003"/>
  </r>
  <r>
    <s v="Mardi 18 Avril 2017 _xffff_0h40"/>
    <x v="100"/>
    <n v="2"/>
    <s v="N"/>
    <n v="1"/>
    <n v="1"/>
    <n v="2"/>
    <n v="1"/>
    <n v="2"/>
    <s v="158,0"/>
    <s v="16,5"/>
    <n v="3"/>
    <n v="1"/>
    <n v="3"/>
    <n v="158"/>
    <n v="16.5"/>
  </r>
  <r>
    <s v="Mercredi 19 Avril 2017 _xffff_0h40"/>
    <x v="101"/>
    <n v="1"/>
    <s v="N"/>
    <s v="N"/>
    <n v="1"/>
    <s v="N"/>
    <s v="N"/>
    <n v="1"/>
    <s v="1 749"/>
    <s v="116,0"/>
    <n v="3"/>
    <n v="4"/>
    <n v="0"/>
    <n v="1749"/>
    <n v="116"/>
  </r>
  <r>
    <s v="Jeudi 20 Avril 2017 _xffff_1h00"/>
    <x v="102"/>
    <n v="1"/>
    <n v="1"/>
    <s v="N"/>
    <s v="N"/>
    <n v="1"/>
    <n v="2"/>
    <s v="N"/>
    <s v="1 252"/>
    <s v="76,1"/>
    <n v="3"/>
    <n v="3"/>
    <n v="1"/>
    <n v="1252"/>
    <n v="76.099999999999994"/>
  </r>
  <r>
    <s v="Vendredi 21 Avril 2017 _xffff_9h55"/>
    <x v="103"/>
    <n v="1"/>
    <s v="N"/>
    <s v="N"/>
    <n v="2"/>
    <n v="1"/>
    <s v="N"/>
    <n v="1"/>
    <s v="174,0"/>
    <s v="20,0"/>
    <n v="3"/>
    <n v="3"/>
    <n v="1"/>
    <n v="174"/>
    <n v="20"/>
  </r>
  <r>
    <s v="Samedi 22 Avril 2017 _xffff_9h55"/>
    <x v="104"/>
    <n v="1"/>
    <n v="2"/>
    <n v="1"/>
    <n v="1"/>
    <n v="1"/>
    <n v="1"/>
    <s v="N"/>
    <s v="70,0"/>
    <s v="8,90"/>
    <n v="5"/>
    <n v="1"/>
    <n v="1"/>
    <n v="70"/>
    <n v="8.9"/>
  </r>
  <r>
    <s v="Dimanche 23 Avril 2017 _xffff_6h55"/>
    <x v="105"/>
    <n v="2"/>
    <n v="1"/>
    <s v="N"/>
    <n v="2"/>
    <n v="2"/>
    <s v="N"/>
    <n v="2"/>
    <s v="1 376"/>
    <s v="80,7"/>
    <n v="1"/>
    <n v="2"/>
    <n v="4"/>
    <n v="1376"/>
    <n v="80.7"/>
  </r>
  <r>
    <s v="Lundi 24 Avril 2017 _xffff_0h10"/>
    <x v="106"/>
    <n v="1"/>
    <n v="2"/>
    <n v="1"/>
    <n v="1"/>
    <n v="1"/>
    <s v="N"/>
    <n v="2"/>
    <s v="126,0"/>
    <s v="11,4"/>
    <n v="4"/>
    <n v="1"/>
    <n v="2"/>
    <n v="126"/>
    <n v="11.4"/>
  </r>
  <r>
    <s v="Mardi 25 Avril 2017 _xffff_0h25"/>
    <x v="107"/>
    <n v="1"/>
    <n v="1"/>
    <s v="N"/>
    <n v="2"/>
    <n v="2"/>
    <n v="2"/>
    <n v="2"/>
    <s v="2 426"/>
    <s v="126,2"/>
    <n v="2"/>
    <n v="1"/>
    <n v="4"/>
    <n v="2426"/>
    <n v="126.2"/>
  </r>
  <r>
    <s v="Mercredi 26 Avril 2017 _xffff_0h25"/>
    <x v="108"/>
    <n v="1"/>
    <n v="2"/>
    <n v="1"/>
    <n v="1"/>
    <n v="1"/>
    <n v="1"/>
    <n v="2"/>
    <s v="114,0"/>
    <s v="8,50"/>
    <n v="5"/>
    <n v="0"/>
    <n v="2"/>
    <n v="114"/>
    <n v="8.5"/>
  </r>
  <r>
    <s v="Jeudi 27 Avril 2017 _xffff_0h25"/>
    <x v="109"/>
    <n v="2"/>
    <n v="1"/>
    <n v="1"/>
    <n v="1"/>
    <n v="2"/>
    <n v="2"/>
    <s v="N"/>
    <s v="792,0"/>
    <s v="34,4"/>
    <n v="3"/>
    <n v="1"/>
    <n v="3"/>
    <n v="792"/>
    <n v="34.4"/>
  </r>
  <r>
    <s v="Vendredi 28 Avril 2017 _xffff_9h55"/>
    <x v="110"/>
    <n v="2"/>
    <n v="1"/>
    <n v="2"/>
    <n v="1"/>
    <n v="1"/>
    <n v="2"/>
    <n v="1"/>
    <s v="146,0"/>
    <s v="13,5"/>
    <n v="4"/>
    <n v="0"/>
    <n v="3"/>
    <n v="146"/>
    <n v="13.5"/>
  </r>
  <r>
    <s v="Samedi 29 Avril 2017 _xffff_9h55"/>
    <x v="111"/>
    <n v="2"/>
    <n v="2"/>
    <n v="1"/>
    <n v="1"/>
    <n v="1"/>
    <s v="N"/>
    <n v="2"/>
    <s v="384,0"/>
    <s v="32,4"/>
    <n v="3"/>
    <n v="1"/>
    <n v="3"/>
    <n v="384"/>
    <n v="32.4"/>
  </r>
  <r>
    <s v="Dimanche 30 Avril 2017 _xffff_6h55"/>
    <x v="112"/>
    <n v="1"/>
    <s v="N"/>
    <n v="2"/>
    <n v="1"/>
    <n v="2"/>
    <n v="2"/>
    <n v="1"/>
    <s v="301,0"/>
    <s v="20,1"/>
    <n v="3"/>
    <n v="1"/>
    <n v="3"/>
    <n v="301"/>
    <n v="20.100000000000001"/>
  </r>
  <r>
    <s v="Lundi 01 Mai 2017 _xffff_8h55"/>
    <x v="113"/>
    <n v="1"/>
    <n v="2"/>
    <n v="2"/>
    <n v="2"/>
    <s v="N"/>
    <n v="2"/>
    <n v="1"/>
    <s v="296,0"/>
    <s v="21,3"/>
    <n v="2"/>
    <n v="1"/>
    <n v="4"/>
    <n v="296"/>
    <n v="21.3"/>
  </r>
  <r>
    <s v="Mardi 02 Mai 2017 _xffff_0h40"/>
    <x v="114"/>
    <n v="2"/>
    <n v="1"/>
    <n v="1"/>
    <n v="2"/>
    <n v="1"/>
    <n v="1"/>
    <n v="1"/>
    <s v="27,0"/>
    <s v="5,60"/>
    <n v="5"/>
    <n v="0"/>
    <n v="2"/>
    <n v="27"/>
    <n v="5.6"/>
  </r>
  <r>
    <s v="Jeudi 04 Mai 2017 _xffff_1h00"/>
    <x v="115"/>
    <s v="N"/>
    <n v="2"/>
    <n v="1"/>
    <n v="2"/>
    <s v="N"/>
    <n v="1"/>
    <n v="2"/>
    <s v="2 191"/>
    <s v="146,1"/>
    <n v="2"/>
    <n v="2"/>
    <n v="3"/>
    <n v="2191"/>
    <n v="146.1"/>
  </r>
  <r>
    <s v="Vendredi 05 Mai 2017 _xffff_9h55"/>
    <x v="116"/>
    <n v="2"/>
    <n v="2"/>
    <s v="N"/>
    <n v="2"/>
    <n v="2"/>
    <n v="1"/>
    <s v="N"/>
    <s v="6 643"/>
    <s v="414,8"/>
    <n v="1"/>
    <n v="2"/>
    <n v="4"/>
    <n v="6643"/>
    <n v="414.8"/>
  </r>
  <r>
    <s v="Samedi 06 Mai 2017 _xffff_9h55"/>
    <x v="117"/>
    <n v="2"/>
    <n v="2"/>
    <n v="2"/>
    <s v="N"/>
    <n v="1"/>
    <n v="2"/>
    <s v="N"/>
    <s v="1 039"/>
    <s v="71,2"/>
    <n v="1"/>
    <n v="2"/>
    <n v="4"/>
    <n v="1039"/>
    <n v="71.2"/>
  </r>
  <r>
    <s v="Dimanche 07 Mai 2017 _xffff_6h55"/>
    <x v="118"/>
    <n v="1"/>
    <n v="1"/>
    <s v="N"/>
    <n v="2"/>
    <n v="1"/>
    <n v="2"/>
    <n v="1"/>
    <s v="60,0"/>
    <s v="7,40"/>
    <n v="4"/>
    <n v="1"/>
    <n v="2"/>
    <n v="60"/>
    <n v="7.4"/>
  </r>
  <r>
    <s v="Lundi 08 Mai 2017 _xffff_8h55"/>
    <x v="119"/>
    <n v="1"/>
    <s v="N"/>
    <n v="1"/>
    <n v="2"/>
    <n v="1"/>
    <n v="1"/>
    <n v="1"/>
    <s v="36,0"/>
    <s v="5,50"/>
    <n v="5"/>
    <n v="1"/>
    <n v="1"/>
    <n v="36"/>
    <n v="5.5"/>
  </r>
  <r>
    <s v="Mardi 09 Mai 2017 _xffff_0h40"/>
    <x v="120"/>
    <n v="1"/>
    <n v="2"/>
    <n v="2"/>
    <n v="1"/>
    <s v="N"/>
    <n v="2"/>
    <n v="1"/>
    <s v="132,0"/>
    <s v="13,7"/>
    <n v="3"/>
    <n v="1"/>
    <n v="3"/>
    <n v="132"/>
    <n v="13.7"/>
  </r>
  <r>
    <s v="Jeudi 11 Mai 2017 _xffff_1h00"/>
    <x v="121"/>
    <n v="1"/>
    <n v="1"/>
    <n v="1"/>
    <n v="1"/>
    <n v="1"/>
    <n v="1"/>
    <s v="N"/>
    <s v="202,0"/>
    <s v="11,3"/>
    <n v="6"/>
    <n v="1"/>
    <n v="0"/>
    <n v="202"/>
    <n v="11.3"/>
  </r>
  <r>
    <s v="Vendredi 12 Mai 2017 _xffff_0h25"/>
    <x v="122"/>
    <s v="N"/>
    <n v="1"/>
    <n v="1"/>
    <s v="N"/>
    <s v="N"/>
    <n v="1"/>
    <n v="2"/>
    <s v="146,0"/>
    <s v="14,9"/>
    <n v="3"/>
    <n v="3"/>
    <n v="1"/>
    <n v="146"/>
    <n v="14.9"/>
  </r>
  <r>
    <s v="Samedi 13 Mai 2017 _xffff_0h40"/>
    <x v="123"/>
    <n v="2"/>
    <n v="1"/>
    <n v="2"/>
    <n v="1"/>
    <s v="N"/>
    <s v="N"/>
    <s v="N"/>
    <s v="466,0"/>
    <s v="36,1"/>
    <n v="2"/>
    <n v="3"/>
    <n v="2"/>
    <n v="466"/>
    <n v="36.1"/>
  </r>
  <r>
    <s v="Dimanche 14 Mai 2017 _xffff_7h25"/>
    <x v="124"/>
    <n v="1"/>
    <n v="2"/>
    <n v="2"/>
    <n v="2"/>
    <n v="1"/>
    <s v="N"/>
    <n v="1"/>
    <s v="301,0"/>
    <s v="14,1"/>
    <n v="3"/>
    <n v="1"/>
    <n v="3"/>
    <n v="301"/>
    <n v="14.1"/>
  </r>
  <r>
    <s v="Lundi 15 Mai 2017 _xffff_8h55"/>
    <x v="125"/>
    <n v="1"/>
    <n v="2"/>
    <n v="2"/>
    <n v="1"/>
    <s v="N"/>
    <s v="N"/>
    <n v="1"/>
    <s v="185,0"/>
    <s v="16,4"/>
    <n v="3"/>
    <n v="2"/>
    <n v="2"/>
    <n v="185"/>
    <n v="16.399999999999999"/>
  </r>
  <r>
    <s v="Mardi 16 Mai 2017 _xffff_9h55"/>
    <x v="126"/>
    <n v="1"/>
    <n v="1"/>
    <n v="2"/>
    <n v="2"/>
    <n v="2"/>
    <n v="2"/>
    <n v="1"/>
    <s v="593,0"/>
    <s v="21,7"/>
    <n v="3"/>
    <n v="0"/>
    <n v="4"/>
    <n v="593"/>
    <n v="21.7"/>
  </r>
  <r>
    <s v="Mercredi 17 Mai 2017 _xffff_0h40"/>
    <x v="127"/>
    <n v="1"/>
    <s v="N"/>
    <s v="N"/>
    <n v="2"/>
    <n v="1"/>
    <n v="2"/>
    <n v="1"/>
    <s v="117,0"/>
    <s v="10,1"/>
    <n v="3"/>
    <n v="2"/>
    <n v="2"/>
    <n v="117"/>
    <n v="10.1"/>
  </r>
  <r>
    <s v="Jeudi 18 Mai 2017 _xffff_8h55"/>
    <x v="128"/>
    <n v="2"/>
    <s v="N"/>
    <s v="&gt;"/>
    <n v="1"/>
    <n v="1"/>
    <n v="1"/>
    <s v="N"/>
    <s v="317,0"/>
    <s v="20,7"/>
    <n v="3"/>
    <n v="2"/>
    <n v="1"/>
    <n v="317"/>
    <n v="20.7"/>
  </r>
  <r>
    <s v="Vendredi 19 Mai 2017 _xffff_0h25"/>
    <x v="129"/>
    <n v="1"/>
    <n v="1"/>
    <n v="2"/>
    <n v="1"/>
    <n v="1"/>
    <n v="1"/>
    <n v="2"/>
    <s v="8,00"/>
    <s v="2,50"/>
    <n v="5"/>
    <n v="0"/>
    <n v="2"/>
    <n v="8"/>
    <n v="2.5"/>
  </r>
  <r>
    <s v="Samedi 20 Mai 2017 _xffff_0h55"/>
    <x v="130"/>
    <n v="2"/>
    <n v="1"/>
    <s v="N"/>
    <n v="1"/>
    <n v="1"/>
    <n v="1"/>
    <s v="N"/>
    <s v="612,0"/>
    <s v="21,2"/>
    <n v="4"/>
    <n v="2"/>
    <n v="1"/>
    <n v="612"/>
    <n v="21.2"/>
  </r>
  <r>
    <s v="Dimanche 21 Mai 2017 _xffff_7h25"/>
    <x v="131"/>
    <n v="2"/>
    <s v="N"/>
    <n v="2"/>
    <n v="2"/>
    <s v="N"/>
    <n v="1"/>
    <n v="1"/>
    <s v="4 350"/>
    <s v="328,9"/>
    <n v="2"/>
    <n v="2"/>
    <n v="3"/>
    <n v="4350"/>
    <n v="328.9"/>
  </r>
  <r>
    <s v="Lundi 22 Mai 2017 _xffff_0h40"/>
    <x v="132"/>
    <n v="1"/>
    <n v="1"/>
    <n v="1"/>
    <n v="2"/>
    <n v="1"/>
    <n v="1"/>
    <n v="2"/>
    <s v="129,0"/>
    <s v="14,2"/>
    <n v="5"/>
    <n v="0"/>
    <n v="2"/>
    <n v="129"/>
    <n v="14.2"/>
  </r>
  <r>
    <s v="Mardi 23 Mai 2017 _xffff_7h55"/>
    <x v="133"/>
    <n v="1"/>
    <n v="1"/>
    <n v="1"/>
    <n v="1"/>
    <n v="2"/>
    <s v="N"/>
    <n v="2"/>
    <s v="68,0"/>
    <s v="8,30"/>
    <n v="4"/>
    <n v="1"/>
    <n v="2"/>
    <n v="68"/>
    <n v="8.3000000000000007"/>
  </r>
  <r>
    <s v="Mercredi 24 Mai 2017 _xffff_7h25"/>
    <x v="134"/>
    <n v="2"/>
    <n v="1"/>
    <n v="2"/>
    <s v="N"/>
    <n v="1"/>
    <s v="N"/>
    <n v="2"/>
    <s v="741,0"/>
    <s v="48,2"/>
    <n v="2"/>
    <n v="2"/>
    <n v="3"/>
    <n v="741"/>
    <n v="48.2"/>
  </r>
  <r>
    <s v="Vendredi 26 Mai 2017 _xffff_0h25"/>
    <x v="135"/>
    <s v="N"/>
    <n v="1"/>
    <s v="N"/>
    <n v="2"/>
    <n v="2"/>
    <n v="1"/>
    <s v="N"/>
    <s v="909,0"/>
    <s v="70,8"/>
    <n v="2"/>
    <n v="3"/>
    <n v="2"/>
    <n v="909"/>
    <n v="70.8"/>
  </r>
  <r>
    <s v="Samedi 27 Mai 2017 _xffff_9h55"/>
    <x v="136"/>
    <n v="2"/>
    <n v="1"/>
    <n v="2"/>
    <n v="1"/>
    <n v="1"/>
    <n v="1"/>
    <n v="1"/>
    <s v="3,00"/>
    <s v="1,60"/>
    <n v="5"/>
    <n v="0"/>
    <n v="2"/>
    <n v="3"/>
    <n v="1.6"/>
  </r>
  <r>
    <s v="Dimanche 28 Mai 2017 _xffff_7h55"/>
    <x v="137"/>
    <n v="1"/>
    <n v="1"/>
    <n v="2"/>
    <s v="N"/>
    <n v="1"/>
    <n v="2"/>
    <n v="1"/>
    <s v="22,0"/>
    <s v="3,50"/>
    <n v="4"/>
    <n v="1"/>
    <n v="2"/>
    <n v="22"/>
    <n v="3.5"/>
  </r>
  <r>
    <s v="Lundi 29 Mai 2017 _xffff_8h55"/>
    <x v="138"/>
    <n v="2"/>
    <n v="1"/>
    <n v="2"/>
    <n v="2"/>
    <n v="2"/>
    <n v="1"/>
    <n v="1"/>
    <s v="99,0"/>
    <s v="8,20"/>
    <n v="3"/>
    <n v="0"/>
    <n v="4"/>
    <n v="99"/>
    <n v="8.1999999999999993"/>
  </r>
  <r>
    <s v="Mercredi 31 Mai 2017 _xffff_9h25"/>
    <x v="139"/>
    <n v="2"/>
    <n v="2"/>
    <n v="1"/>
    <s v="N"/>
    <n v="1"/>
    <n v="1"/>
    <s v="N"/>
    <s v="398,0"/>
    <s v="28,6"/>
    <n v="3"/>
    <n v="2"/>
    <n v="2"/>
    <n v="398"/>
    <n v="28.6"/>
  </r>
  <r>
    <s v="Jeudi 01 Juin 2017 _xffff_0h40"/>
    <x v="140"/>
    <n v="1"/>
    <s v="N"/>
    <s v="N"/>
    <n v="1"/>
    <n v="2"/>
    <n v="1"/>
    <s v="N"/>
    <s v="578,0"/>
    <s v="36,9"/>
    <n v="3"/>
    <n v="3"/>
    <n v="1"/>
    <n v="578"/>
    <n v="36.9"/>
  </r>
  <r>
    <s v="Vendredi 02 Juin 2017 _xffff_0h25"/>
    <x v="141"/>
    <n v="1"/>
    <n v="2"/>
    <n v="2"/>
    <s v="N"/>
    <n v="2"/>
    <n v="1"/>
    <n v="2"/>
    <s v="278,0"/>
    <s v="20,6"/>
    <n v="2"/>
    <n v="1"/>
    <n v="4"/>
    <n v="278"/>
    <n v="20.6"/>
  </r>
  <r>
    <s v="Samedi 03 Juin 2017 _xffff_0h40"/>
    <x v="142"/>
    <n v="2"/>
    <n v="1"/>
    <n v="1"/>
    <s v="N"/>
    <n v="1"/>
    <n v="1"/>
    <n v="1"/>
    <s v="83,0"/>
    <s v="9,70"/>
    <n v="5"/>
    <n v="1"/>
    <n v="1"/>
    <n v="83"/>
    <n v="9.6999999999999993"/>
  </r>
  <r>
    <s v="Dimanche 04 Juin 2017 _xffff_8h55"/>
    <x v="143"/>
    <n v="1"/>
    <n v="1"/>
    <s v="N"/>
    <n v="1"/>
    <n v="1"/>
    <n v="1"/>
    <s v="N"/>
    <s v="476,0"/>
    <s v="34,0"/>
    <n v="5"/>
    <n v="2"/>
    <n v="0"/>
    <n v="476"/>
    <n v="34"/>
  </r>
  <r>
    <s v="Lundi 05 Juin 2017 _xffff_8h55"/>
    <x v="144"/>
    <n v="1"/>
    <n v="2"/>
    <n v="2"/>
    <n v="2"/>
    <n v="1"/>
    <n v="1"/>
    <s v="N"/>
    <s v="473,0"/>
    <s v="26,8"/>
    <n v="3"/>
    <n v="1"/>
    <n v="3"/>
    <n v="473"/>
    <n v="26.8"/>
  </r>
  <r>
    <s v="Mercredi 07 Juin 2017 _xffff_0h40"/>
    <x v="145"/>
    <n v="1"/>
    <s v="N"/>
    <n v="1"/>
    <n v="2"/>
    <n v="1"/>
    <n v="2"/>
    <n v="1"/>
    <s v="349,0"/>
    <s v="23,5"/>
    <n v="4"/>
    <n v="1"/>
    <n v="2"/>
    <n v="349"/>
    <n v="23.5"/>
  </r>
  <r>
    <s v="Jeudi 08 Juin 2017 _xffff_9h25"/>
    <x v="146"/>
    <n v="1"/>
    <n v="2"/>
    <n v="1"/>
    <n v="1"/>
    <n v="1"/>
    <n v="1"/>
    <n v="1"/>
    <s v="14,0"/>
    <s v="2,80"/>
    <n v="6"/>
    <n v="0"/>
    <n v="1"/>
    <n v="14"/>
    <n v="2.8"/>
  </r>
  <r>
    <s v="Vendredi 09 Juin 2017 _xffff_0h40"/>
    <x v="147"/>
    <n v="1"/>
    <n v="2"/>
    <n v="1"/>
    <s v="N"/>
    <n v="2"/>
    <n v="2"/>
    <n v="1"/>
    <s v="44,0"/>
    <s v="4,50"/>
    <n v="3"/>
    <n v="1"/>
    <n v="3"/>
    <n v="44"/>
    <n v="4.5"/>
  </r>
  <r>
    <s v="Samedi 10 Juin 2017 _xffff_0h25"/>
    <x v="148"/>
    <n v="2"/>
    <n v="1"/>
    <n v="1"/>
    <n v="1"/>
    <n v="1"/>
    <s v="N"/>
    <n v="2"/>
    <s v="51,0"/>
    <s v="8,10"/>
    <n v="4"/>
    <n v="1"/>
    <n v="2"/>
    <n v="51"/>
    <n v="8.1"/>
  </r>
  <r>
    <s v="Dimanche 11 Juin 2017 _xffff_0h40"/>
    <x v="149"/>
    <n v="2"/>
    <s v="N"/>
    <n v="1"/>
    <n v="1"/>
    <n v="1"/>
    <s v="N"/>
    <n v="1"/>
    <s v="327,0"/>
    <s v="27,1"/>
    <n v="4"/>
    <n v="2"/>
    <n v="1"/>
    <n v="327"/>
    <n v="27.1"/>
  </r>
  <r>
    <s v="Lundi 12 Juin 2017 _xffff_3h30"/>
    <x v="150"/>
    <n v="1"/>
    <n v="1"/>
    <n v="1"/>
    <s v="N"/>
    <n v="1"/>
    <n v="1"/>
    <n v="2"/>
    <s v="253,0"/>
    <s v="19,5"/>
    <n v="5"/>
    <n v="1"/>
    <n v="1"/>
    <n v="253"/>
    <n v="19.5"/>
  </r>
  <r>
    <s v="Mercredi 14 Juin 2017 _xffff_1h10"/>
    <x v="151"/>
    <s v="N"/>
    <s v="N"/>
    <n v="2"/>
    <n v="1"/>
    <n v="1"/>
    <n v="1"/>
    <n v="1"/>
    <s v="366,0"/>
    <s v="24,8"/>
    <n v="4"/>
    <n v="2"/>
    <n v="1"/>
    <n v="366"/>
    <n v="24.8"/>
  </r>
  <r>
    <s v="Jeudi 15 Juin 2017 _xffff_0h55"/>
    <x v="152"/>
    <s v="N"/>
    <n v="2"/>
    <n v="2"/>
    <s v="N"/>
    <n v="1"/>
    <s v="N"/>
    <n v="2"/>
    <s v="2 021"/>
    <s v="180,4"/>
    <n v="1"/>
    <n v="3"/>
    <n v="3"/>
    <n v="2021"/>
    <n v="180.4"/>
  </r>
  <r>
    <s v="Vendredi 16 Juin 2017 _xffff_7h55"/>
    <x v="153"/>
    <s v="N"/>
    <n v="2"/>
    <n v="1"/>
    <n v="2"/>
    <n v="2"/>
    <n v="2"/>
    <n v="1"/>
    <s v="463,0"/>
    <s v="31,6"/>
    <n v="2"/>
    <n v="1"/>
    <n v="4"/>
    <n v="463"/>
    <n v="31.6"/>
  </r>
  <r>
    <s v="Samedi 17 Juin 2017 _xffff_0h40"/>
    <x v="154"/>
    <n v="2"/>
    <n v="1"/>
    <n v="1"/>
    <s v="N"/>
    <n v="1"/>
    <s v="N"/>
    <n v="1"/>
    <s v="65,0"/>
    <s v="8,50"/>
    <n v="4"/>
    <n v="2"/>
    <n v="1"/>
    <n v="65"/>
    <n v="8.5"/>
  </r>
  <r>
    <s v="Dimanche 18 Juin 2017 _xffff_9h55"/>
    <x v="155"/>
    <n v="2"/>
    <n v="2"/>
    <s v="N"/>
    <n v="2"/>
    <n v="2"/>
    <s v="N"/>
    <n v="2"/>
    <s v="1 175"/>
    <s v="121,2"/>
    <n v="0"/>
    <n v="2"/>
    <n v="5"/>
    <n v="1175"/>
    <n v="121.2"/>
  </r>
  <r>
    <s v="Lundi 19 Juin 2017 _xffff_7h55"/>
    <x v="156"/>
    <n v="2"/>
    <s v="N"/>
    <n v="1"/>
    <s v="N"/>
    <n v="1"/>
    <s v="N"/>
    <n v="1"/>
    <s v="1 033"/>
    <s v="58,8"/>
    <n v="3"/>
    <n v="3"/>
    <n v="1"/>
    <n v="1033"/>
    <n v="58.8"/>
  </r>
  <r>
    <s v="Mardi 20 Juin 2017 _xffff_0h40"/>
    <x v="157"/>
    <n v="2"/>
    <s v="N"/>
    <n v="2"/>
    <s v="N"/>
    <n v="1"/>
    <n v="1"/>
    <n v="2"/>
    <s v="1 258"/>
    <s v="46,9"/>
    <n v="2"/>
    <n v="2"/>
    <n v="3"/>
    <n v="1258"/>
    <n v="46.9"/>
  </r>
  <r>
    <s v="Mercredi 21 Juin 2017 _xffff_9h55"/>
    <x v="158"/>
    <s v="N"/>
    <n v="1"/>
    <s v="N"/>
    <n v="1"/>
    <n v="1"/>
    <n v="1"/>
    <s v="N"/>
    <s v="670,0"/>
    <s v="39,0"/>
    <n v="4"/>
    <n v="3"/>
    <n v="0"/>
    <n v="670"/>
    <n v="39"/>
  </r>
  <r>
    <s v="Jeudi 22 Juin 2017 _xffff_9h55"/>
    <x v="159"/>
    <s v="N"/>
    <n v="1"/>
    <n v="1"/>
    <n v="1"/>
    <n v="1"/>
    <n v="1"/>
    <n v="1"/>
    <s v="37,0"/>
    <s v="4,90"/>
    <n v="6"/>
    <n v="1"/>
    <n v="0"/>
    <n v="37"/>
    <n v="4.9000000000000004"/>
  </r>
  <r>
    <s v="Vendredi 23 Juin 2017 _xffff_0h40"/>
    <x v="160"/>
    <n v="2"/>
    <n v="2"/>
    <n v="1"/>
    <n v="1"/>
    <n v="2"/>
    <n v="1"/>
    <n v="2"/>
    <s v="5,00"/>
    <s v="2,00"/>
    <n v="3"/>
    <n v="0"/>
    <n v="4"/>
    <n v="5"/>
    <n v="2"/>
  </r>
  <r>
    <s v="Samedi 24 Juin 2017 _xffff_0h40"/>
    <x v="161"/>
    <n v="1"/>
    <s v="N"/>
    <n v="1"/>
    <n v="2"/>
    <n v="1"/>
    <n v="1"/>
    <n v="1"/>
    <s v="503,0"/>
    <s v="33,9"/>
    <n v="5"/>
    <n v="1"/>
    <n v="1"/>
    <n v="503"/>
    <n v="33.9"/>
  </r>
  <r>
    <s v="Dimanche 25 Juin 2017 _xffff_6h55"/>
    <x v="162"/>
    <s v="N"/>
    <n v="1"/>
    <n v="1"/>
    <n v="2"/>
    <s v="N"/>
    <s v="N"/>
    <n v="1"/>
    <s v="555,0"/>
    <s v="37,2"/>
    <n v="3"/>
    <n v="3"/>
    <n v="1"/>
    <n v="555"/>
    <n v="37.200000000000003"/>
  </r>
  <r>
    <s v="Lundi 26 Juin 2017 _xffff_7h25"/>
    <x v="163"/>
    <s v="N"/>
    <n v="1"/>
    <n v="1"/>
    <s v="N"/>
    <n v="1"/>
    <n v="1"/>
    <n v="2"/>
    <s v="1 233"/>
    <s v="39,9"/>
    <n v="4"/>
    <n v="2"/>
    <n v="1"/>
    <n v="1233"/>
    <n v="39.9"/>
  </r>
  <r>
    <s v="Mardi 27 Juin 2017 _xffff_7h25"/>
    <x v="164"/>
    <n v="1"/>
    <n v="2"/>
    <n v="1"/>
    <n v="1"/>
    <n v="1"/>
    <n v="1"/>
    <s v="N"/>
    <s v="382,0"/>
    <s v="17,9"/>
    <n v="5"/>
    <n v="1"/>
    <n v="1"/>
    <n v="382"/>
    <n v="17.899999999999999"/>
  </r>
  <r>
    <s v="Mercredi 28 Juin 2017 _xffff_9h55"/>
    <x v="165"/>
    <s v="N"/>
    <n v="1"/>
    <s v="N"/>
    <n v="1"/>
    <n v="2"/>
    <n v="1"/>
    <n v="1"/>
    <s v="22,0"/>
    <s v="4,30"/>
    <n v="4"/>
    <n v="2"/>
    <n v="1"/>
    <n v="22"/>
    <n v="4.3"/>
  </r>
  <r>
    <s v="Jeudi 29 Juin 2017 _xffff_9h55"/>
    <x v="166"/>
    <n v="1"/>
    <n v="1"/>
    <s v="N"/>
    <n v="2"/>
    <n v="2"/>
    <s v="N"/>
    <n v="2"/>
    <s v="575,0"/>
    <s v="30,7"/>
    <n v="2"/>
    <n v="2"/>
    <n v="3"/>
    <n v="575"/>
    <n v="30.7"/>
  </r>
  <r>
    <s v="Vendredi 30 Juin 2017 _xffff_0h40"/>
    <x v="167"/>
    <n v="1"/>
    <n v="2"/>
    <n v="2"/>
    <n v="2"/>
    <s v="N"/>
    <n v="2"/>
    <n v="1"/>
    <s v="377,0"/>
    <s v="25,8"/>
    <n v="2"/>
    <n v="1"/>
    <n v="4"/>
    <n v="377"/>
    <n v="25.8"/>
  </r>
  <r>
    <s v="Samedi 01 Juillet 2017 _xffff_2h40"/>
    <x v="168"/>
    <n v="1"/>
    <s v="N"/>
    <s v="N"/>
    <n v="1"/>
    <n v="1"/>
    <n v="1"/>
    <n v="1"/>
    <s v="226,0"/>
    <s v="15,3"/>
    <n v="5"/>
    <n v="2"/>
    <n v="0"/>
    <n v="226"/>
    <n v="15.3"/>
  </r>
  <r>
    <s v="Dimanche 02 Juillet 2017 _xffff_9h55"/>
    <x v="169"/>
    <n v="2"/>
    <n v="1"/>
    <s v="N"/>
    <n v="1"/>
    <n v="1"/>
    <n v="1"/>
    <s v="N"/>
    <s v="71,0"/>
    <s v="9,30"/>
    <n v="4"/>
    <n v="2"/>
    <n v="1"/>
    <n v="71"/>
    <n v="9.3000000000000007"/>
  </r>
  <r>
    <s v="Lundi 03 Juillet 2017 _xffff_8h55"/>
    <x v="170"/>
    <s v="N"/>
    <n v="1"/>
    <n v="1"/>
    <n v="2"/>
    <n v="1"/>
    <s v="N"/>
    <s v="N"/>
    <s v="462,0"/>
    <s v="35,1"/>
    <n v="3"/>
    <n v="3"/>
    <n v="1"/>
    <n v="462"/>
    <n v="35.1"/>
  </r>
  <r>
    <s v="Mardi 04 Juillet 2017 _xffff_7h55"/>
    <x v="171"/>
    <n v="2"/>
    <n v="2"/>
    <s v="N"/>
    <s v="N"/>
    <n v="2"/>
    <n v="1"/>
    <n v="2"/>
    <s v="3 339"/>
    <s v="252,8"/>
    <n v="1"/>
    <n v="2"/>
    <n v="4"/>
    <n v="3339"/>
    <n v="252.8"/>
  </r>
  <r>
    <s v="Mercredi 05 Juillet 2017 _xffff_0h40"/>
    <x v="172"/>
    <n v="2"/>
    <n v="2"/>
    <n v="1"/>
    <n v="1"/>
    <n v="2"/>
    <s v="N"/>
    <n v="2"/>
    <s v="516,0"/>
    <s v="35,6"/>
    <n v="2"/>
    <n v="1"/>
    <n v="4"/>
    <n v="516"/>
    <n v="35.6"/>
  </r>
  <r>
    <s v="Jeudi 06 Juillet 2017 _xffff_0h40"/>
    <x v="173"/>
    <n v="1"/>
    <n v="1"/>
    <s v="N"/>
    <n v="1"/>
    <s v="N"/>
    <n v="1"/>
    <n v="2"/>
    <s v="44,0"/>
    <s v="6,80"/>
    <n v="4"/>
    <n v="2"/>
    <n v="1"/>
    <n v="44"/>
    <n v="6.8"/>
  </r>
  <r>
    <s v="Vendredi 07 Juillet 2017 _xffff_0h40"/>
    <x v="174"/>
    <n v="2"/>
    <n v="1"/>
    <n v="1"/>
    <n v="2"/>
    <s v="N"/>
    <n v="1"/>
    <n v="1"/>
    <s v="1 274"/>
    <s v="53,1"/>
    <n v="4"/>
    <n v="1"/>
    <n v="2"/>
    <n v="1274"/>
    <n v="53.1"/>
  </r>
  <r>
    <s v="Samedi 08 Juillet 2017 _xffff_7h55"/>
    <x v="175"/>
    <n v="2"/>
    <n v="2"/>
    <n v="2"/>
    <n v="2"/>
    <s v="N"/>
    <n v="2"/>
    <n v="1"/>
    <s v="354,0"/>
    <s v="31,9"/>
    <n v="1"/>
    <n v="1"/>
    <n v="5"/>
    <n v="354"/>
    <n v="31.9"/>
  </r>
  <r>
    <s v="Dimanche 09 Juillet 2017 _xffff_9h55"/>
    <x v="176"/>
    <n v="1"/>
    <s v="N"/>
    <s v="N"/>
    <n v="2"/>
    <n v="1"/>
    <s v="N"/>
    <n v="1"/>
    <s v="3 814"/>
    <s v="242,8"/>
    <n v="3"/>
    <n v="3"/>
    <n v="1"/>
    <n v="3814"/>
    <n v="242.8"/>
  </r>
  <r>
    <s v="Lundi 10 Juillet 2017 _xffff_1h10"/>
    <x v="177"/>
    <n v="2"/>
    <n v="1"/>
    <n v="1"/>
    <n v="1"/>
    <s v="N"/>
    <s v="&gt;"/>
    <n v="2"/>
    <s v="21,0"/>
    <s v="3,10"/>
    <n v="3"/>
    <n v="1"/>
    <n v="2"/>
    <n v="21"/>
    <n v="3.1"/>
  </r>
  <r>
    <s v="Mardi 11 Juillet 2017 _xffff_0h40"/>
    <x v="178"/>
    <n v="1"/>
    <n v="1"/>
    <n v="1"/>
    <n v="2"/>
    <n v="1"/>
    <n v="1"/>
    <s v="N"/>
    <s v="51,0"/>
    <s v="3,50"/>
    <n v="5"/>
    <n v="1"/>
    <n v="1"/>
    <n v="51"/>
    <n v="3.5"/>
  </r>
  <r>
    <s v="Mercredi 12 Juillet 2017 _xffff_0h40"/>
    <x v="179"/>
    <s v="N"/>
    <n v="2"/>
    <n v="2"/>
    <n v="2"/>
    <n v="2"/>
    <n v="2"/>
    <n v="1"/>
    <s v="651,0"/>
    <s v="53,6"/>
    <n v="1"/>
    <n v="1"/>
    <n v="5"/>
    <n v="651"/>
    <n v="53.6"/>
  </r>
  <r>
    <s v="Jeudi 13 Juillet 2017 _xffff_0h25"/>
    <x v="180"/>
    <n v="2"/>
    <n v="2"/>
    <n v="2"/>
    <s v="N"/>
    <n v="1"/>
    <n v="1"/>
    <n v="1"/>
    <s v="1 701"/>
    <s v="81,6"/>
    <n v="3"/>
    <n v="1"/>
    <n v="3"/>
    <n v="1701"/>
    <n v="81.599999999999994"/>
  </r>
  <r>
    <s v="Vendredi 14 Juillet 2017 _xffff_7h55"/>
    <x v="181"/>
    <n v="2"/>
    <n v="1"/>
    <n v="1"/>
    <n v="1"/>
    <n v="2"/>
    <n v="2"/>
    <n v="2"/>
    <s v="723,0"/>
    <s v="47,1"/>
    <n v="3"/>
    <n v="0"/>
    <n v="4"/>
    <n v="723"/>
    <n v="47.1"/>
  </r>
  <r>
    <s v="Samedi 15 Juillet 2017 _xffff_8h25"/>
    <x v="182"/>
    <n v="2"/>
    <s v="N"/>
    <n v="1"/>
    <n v="1"/>
    <n v="1"/>
    <n v="1"/>
    <s v="N"/>
    <s v="119,0"/>
    <s v="9,60"/>
    <n v="4"/>
    <n v="2"/>
    <n v="1"/>
    <n v="119"/>
    <n v="9.6"/>
  </r>
  <r>
    <s v="Dimanche 16 Juillet 2017 _xffff_7h55"/>
    <x v="183"/>
    <n v="1"/>
    <n v="1"/>
    <s v="N"/>
    <n v="2"/>
    <s v="N"/>
    <n v="1"/>
    <n v="1"/>
    <s v="60,0"/>
    <s v="9,50"/>
    <n v="4"/>
    <n v="2"/>
    <n v="1"/>
    <n v="60"/>
    <n v="9.5"/>
  </r>
  <r>
    <s v="Mardi 18 Juillet 2017 _xffff_9h55"/>
    <x v="184"/>
    <n v="1"/>
    <n v="1"/>
    <n v="2"/>
    <s v="N"/>
    <n v="2"/>
    <n v="2"/>
    <s v="N"/>
    <s v="109,0"/>
    <s v="11,6"/>
    <n v="2"/>
    <n v="2"/>
    <n v="3"/>
    <n v="109"/>
    <n v="11.6"/>
  </r>
  <r>
    <s v="Mercredi 19 Juillet 2017 _xffff_9h25"/>
    <x v="185"/>
    <n v="1"/>
    <n v="1"/>
    <n v="2"/>
    <n v="1"/>
    <n v="1"/>
    <s v="N"/>
    <n v="1"/>
    <s v="89,0"/>
    <s v="5,20"/>
    <n v="5"/>
    <n v="1"/>
    <n v="1"/>
    <n v="89"/>
    <n v="5.2"/>
  </r>
  <r>
    <s v="Jeudi 20 Juillet 2017 _xffff_9h55"/>
    <x v="186"/>
    <n v="1"/>
    <n v="2"/>
    <s v="N"/>
    <n v="2"/>
    <n v="2"/>
    <n v="1"/>
    <n v="2"/>
    <s v="304,0"/>
    <s v="13,5"/>
    <n v="2"/>
    <n v="1"/>
    <n v="4"/>
    <n v="304"/>
    <n v="13.5"/>
  </r>
  <r>
    <s v="Vendredi 21 Juillet 2017 _xffff_9h55"/>
    <x v="187"/>
    <n v="1"/>
    <n v="1"/>
    <n v="1"/>
    <n v="1"/>
    <n v="2"/>
    <n v="2"/>
    <n v="1"/>
    <s v="12,0"/>
    <s v="3,00"/>
    <n v="5"/>
    <n v="0"/>
    <n v="2"/>
    <n v="12"/>
    <n v="3"/>
  </r>
  <r>
    <s v="Samedi 22 Juillet 2017 _xffff_0h40"/>
    <x v="188"/>
    <s v="N"/>
    <n v="2"/>
    <n v="2"/>
    <n v="2"/>
    <s v="N"/>
    <n v="1"/>
    <n v="2"/>
    <s v="2 431"/>
    <s v="95,0"/>
    <n v="1"/>
    <n v="2"/>
    <n v="4"/>
    <n v="2431"/>
    <n v="95"/>
  </r>
  <r>
    <s v="Dimanche 23 Juillet 2017 _xffff_8h25"/>
    <x v="189"/>
    <n v="1"/>
    <s v="&gt;"/>
    <s v="N"/>
    <n v="2"/>
    <n v="2"/>
    <n v="1"/>
    <n v="2"/>
    <s v="140,0"/>
    <s v="11,6"/>
    <n v="2"/>
    <n v="1"/>
    <n v="3"/>
    <n v="140"/>
    <n v="11.6"/>
  </r>
  <r>
    <s v="Lundi 24 Juillet 2017 _xffff_8h55"/>
    <x v="190"/>
    <n v="2"/>
    <n v="2"/>
    <n v="1"/>
    <n v="1"/>
    <s v="N"/>
    <n v="1"/>
    <n v="2"/>
    <s v="177,0"/>
    <s v="18,6"/>
    <n v="3"/>
    <n v="1"/>
    <n v="3"/>
    <n v="177"/>
    <n v="18.600000000000001"/>
  </r>
  <r>
    <s v="Mardi 25 Juillet 2017 _xffff_9h25"/>
    <x v="191"/>
    <s v="N"/>
    <n v="2"/>
    <n v="1"/>
    <s v="N"/>
    <n v="2"/>
    <n v="2"/>
    <s v="N"/>
    <s v="1 541"/>
    <s v="83,6"/>
    <n v="1"/>
    <n v="3"/>
    <n v="3"/>
    <n v="1541"/>
    <n v="83.6"/>
  </r>
  <r>
    <s v="Mercredi 26 Juillet 2017 _xffff_0h40"/>
    <x v="192"/>
    <s v="N"/>
    <n v="2"/>
    <s v="N"/>
    <s v="N"/>
    <s v="N"/>
    <s v="N"/>
    <n v="1"/>
    <s v="542,0"/>
    <s v="45,4"/>
    <n v="1"/>
    <n v="5"/>
    <n v="1"/>
    <n v="542"/>
    <n v="45.4"/>
  </r>
  <r>
    <s v="Jeudi 27 Juillet 2017 _xffff_9h55"/>
    <x v="193"/>
    <n v="1"/>
    <n v="2"/>
    <n v="1"/>
    <n v="1"/>
    <n v="1"/>
    <n v="2"/>
    <n v="1"/>
    <s v="76,0"/>
    <s v="3,30"/>
    <n v="5"/>
    <n v="0"/>
    <n v="2"/>
    <n v="76"/>
    <n v="3.3"/>
  </r>
  <r>
    <s v="Vendredi 28 Juillet 2017 _xffff_9h55"/>
    <x v="194"/>
    <s v="N"/>
    <n v="2"/>
    <s v="N"/>
    <n v="2"/>
    <n v="1"/>
    <s v="N"/>
    <n v="2"/>
    <s v="1 977"/>
    <s v="95,2"/>
    <n v="1"/>
    <n v="3"/>
    <n v="3"/>
    <n v="1977"/>
    <n v="95.2"/>
  </r>
  <r>
    <s v="Samedi 29 Juillet 2017 _xffff_9h55"/>
    <x v="195"/>
    <n v="2"/>
    <n v="2"/>
    <s v="N"/>
    <s v="N"/>
    <n v="2"/>
    <n v="1"/>
    <n v="2"/>
    <s v="4 124"/>
    <s v="206,8"/>
    <n v="1"/>
    <n v="2"/>
    <n v="4"/>
    <n v="4124"/>
    <n v="206.8"/>
  </r>
  <r>
    <s v="Dimanche 30 Juillet 2017 _xffff_7h55"/>
    <x v="196"/>
    <s v="N"/>
    <s v="N"/>
    <n v="2"/>
    <n v="2"/>
    <n v="1"/>
    <s v="N"/>
    <n v="1"/>
    <s v="2 864"/>
    <s v="187,7"/>
    <n v="2"/>
    <n v="3"/>
    <n v="2"/>
    <n v="2864"/>
    <n v="187.7"/>
  </r>
  <r>
    <s v="Lundi 31 Juillet 2017 _xffff_9h55"/>
    <x v="197"/>
    <n v="1"/>
    <n v="2"/>
    <n v="1"/>
    <n v="2"/>
    <n v="1"/>
    <n v="1"/>
    <s v="N"/>
    <s v="1 284"/>
    <s v="52,1"/>
    <n v="4"/>
    <n v="1"/>
    <n v="2"/>
    <n v="1284"/>
    <n v="52.1"/>
  </r>
  <r>
    <s v="Mardi 01 Ao_xffff_17 _xffff_8h55"/>
    <x v="198"/>
    <n v="1"/>
    <n v="1"/>
    <n v="1"/>
    <n v="2"/>
    <n v="1"/>
    <n v="2"/>
    <n v="1"/>
    <s v="37,0"/>
    <s v="5,40"/>
    <n v="5"/>
    <n v="0"/>
    <n v="2"/>
    <n v="37"/>
    <n v="5.4"/>
  </r>
  <r>
    <s v="Mercredi 02 Ao_xffff_17 _xffff_0h10"/>
    <x v="199"/>
    <s v="N"/>
    <n v="2"/>
    <s v="N"/>
    <n v="1"/>
    <n v="1"/>
    <s v="N"/>
    <n v="1"/>
    <s v="899,0"/>
    <s v="68,1"/>
    <n v="3"/>
    <n v="3"/>
    <n v="1"/>
    <n v="899"/>
    <n v="68.099999999999994"/>
  </r>
  <r>
    <s v="Jeudi 03 Ao_xffff_17 _xffff_8h55"/>
    <x v="200"/>
    <s v="N"/>
    <n v="1"/>
    <n v="1"/>
    <n v="1"/>
    <n v="1"/>
    <s v="N"/>
    <n v="1"/>
    <s v="490,0"/>
    <s v="37,8"/>
    <n v="5"/>
    <n v="2"/>
    <n v="0"/>
    <n v="490"/>
    <n v="37.799999999999997"/>
  </r>
  <r>
    <s v="Vendredi 04 Ao_xffff_17 _xffff_9h55"/>
    <x v="201"/>
    <n v="2"/>
    <s v="N"/>
    <n v="1"/>
    <n v="1"/>
    <n v="2"/>
    <s v="N"/>
    <s v="N"/>
    <s v="1 527"/>
    <s v="117,0"/>
    <n v="2"/>
    <n v="3"/>
    <n v="2"/>
    <n v="1527"/>
    <n v="117"/>
  </r>
  <r>
    <s v="Samedi 05 Ao_xffff_17 _xffff_9h55"/>
    <x v="202"/>
    <n v="1"/>
    <n v="1"/>
    <n v="2"/>
    <n v="1"/>
    <s v="N"/>
    <n v="1"/>
    <s v="N"/>
    <s v="117,0"/>
    <s v="11,7"/>
    <n v="4"/>
    <n v="2"/>
    <n v="1"/>
    <n v="117"/>
    <n v="11.7"/>
  </r>
  <r>
    <s v="Dimanche 06 Ao_xffff_17 _xffff_6h55"/>
    <x v="203"/>
    <n v="1"/>
    <s v="N"/>
    <n v="2"/>
    <s v="N"/>
    <n v="1"/>
    <n v="1"/>
    <n v="1"/>
    <s v="14,0"/>
    <s v="2,90"/>
    <n v="4"/>
    <n v="2"/>
    <n v="1"/>
    <n v="14"/>
    <n v="2.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1">
  <location ref="A22:C32" firstHeaderRow="0" firstDataRow="1" firstDataCol="1"/>
  <pivotFields count="17">
    <pivotField showAll="0"/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44" showAll="0" defaultSubtotal="0"/>
    <pivotField dataField="1" numFmtId="44" showAll="0" defaultSubtotal="0"/>
    <pivotField axis="axisRow" showAll="0" defaultSubtotal="0">
      <items count="3">
        <item x="0"/>
        <item x="1"/>
        <item x="2"/>
      </items>
    </pivotField>
  </pivotFields>
  <rowFields count="2">
    <field x="16"/>
    <field x="1"/>
  </rowFields>
  <rowItems count="10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Écartypep de val 7 sur 7" fld="14" subtotal="stdDevp" baseField="16" baseItem="1" numFmtId="165"/>
    <dataField name="Écartypep de val 6 sur 7" fld="15" subtotal="stdDevp" baseField="16" baseItem="1" numFmtId="165"/>
  </dataFields>
  <chartFormats count="4">
    <chartFormat chart="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8">
  <location ref="A3:C13" firstHeaderRow="0" firstDataRow="1" firstDataCol="1"/>
  <pivotFields count="17">
    <pivotField showAll="0"/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44" showAll="0" defaultSubtotal="0"/>
    <pivotField dataField="1" numFmtId="44" showAll="0" defaultSubtotal="0"/>
    <pivotField axis="axisRow" showAll="0" defaultSubtotal="0">
      <items count="3">
        <item x="0"/>
        <item x="1"/>
        <item x="2"/>
      </items>
    </pivotField>
  </pivotFields>
  <rowFields count="2">
    <field x="16"/>
    <field x="1"/>
  </rowFields>
  <rowItems count="10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Moyenne de val 7 sur 7" fld="14" subtotal="average" baseField="16" baseItem="1" numFmtId="165"/>
    <dataField name="Moyenne de val 6 sur 7" fld="15" subtotal="average" baseField="16" baseItem="1" numFmtId="165"/>
  </dataFields>
  <chartFormats count="2">
    <chartFormat chart="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3">
  <location ref="A60:C70" firstHeaderRow="0" firstDataRow="1" firstDataCol="1"/>
  <pivotFields count="17">
    <pivotField showAll="0"/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44" showAll="0" defaultSubtotal="0"/>
    <pivotField dataField="1" numFmtId="44" showAll="0" defaultSubtotal="0"/>
    <pivotField axis="axisRow" showAll="0" defaultSubtotal="0">
      <items count="3">
        <item x="0"/>
        <item x="1"/>
        <item x="2"/>
      </items>
    </pivotField>
  </pivotFields>
  <rowFields count="2">
    <field x="16"/>
    <field x="1"/>
  </rowFields>
  <rowItems count="10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val 7 sur 7" fld="14" subtotal="count" baseField="16" baseItem="1"/>
    <dataField name="Nombre de val 6 sur 7" fld="15" subtotal="count" baseField="16" baseItem="1"/>
  </dataFields>
  <chartFormats count="8">
    <chartFormat chart="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2">
  <location ref="A41:C51" firstHeaderRow="0" firstDataRow="1" firstDataCol="1"/>
  <pivotFields count="17">
    <pivotField showAll="0"/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44" showAll="0" defaultSubtotal="0"/>
    <pivotField dataField="1" numFmtId="44" showAll="0" defaultSubtotal="0"/>
    <pivotField axis="axisRow" showAll="0" defaultSubtotal="0">
      <items count="3">
        <item x="0"/>
        <item x="1"/>
        <item x="2"/>
      </items>
    </pivotField>
  </pivotFields>
  <rowFields count="2">
    <field x="16"/>
    <field x="1"/>
  </rowFields>
  <rowItems count="10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val 7 sur 7" fld="14" baseField="16" baseItem="1" numFmtId="165"/>
    <dataField name="Somme de val 6 sur 7" fld="15" baseField="16" baseItem="1" numFmtId="165"/>
  </dataFields>
  <chartFormats count="6">
    <chartFormat chart="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Loto" displayName="Loto" ref="A2:P206" totalsRowShown="0" headerRowDxfId="15">
  <autoFilter ref="A2:P206"/>
  <tableColumns count="16">
    <tableColumn id="1" name="Date non codée"/>
    <tableColumn id="2" name="date décodée" dataDxfId="14">
      <calculatedColumnFormula>IFERROR(MID(SUBSTITUTE(SUBSTITUTE(SUBSTITUTE(SUBSTITUTE(SUBSTITUTE(Loto[Date non codée],"_xFFFF_",""),"h",":"),"Ao","Août"),"Fier","Février"),"Dmbre","Décembre"),SEARCH(" ",Loto[Date non codée])+1,99)*1,"")</calculatedColumnFormula>
    </tableColumn>
    <tableColumn id="3" name="A" dataDxfId="13"/>
    <tableColumn id="4" name="B" dataDxfId="12"/>
    <tableColumn id="5" name="C" dataDxfId="11"/>
    <tableColumn id="6" name="D" dataDxfId="10"/>
    <tableColumn id="7" name="E" dataDxfId="9"/>
    <tableColumn id="8" name="F" dataDxfId="8"/>
    <tableColumn id="9" name="G" dataDxfId="7"/>
    <tableColumn id="10" name="7 sur 7" dataDxfId="6"/>
    <tableColumn id="11" name="6 sur 7" dataDxfId="5"/>
    <tableColumn id="12" name="1" dataDxfId="4">
      <calculatedColumnFormula>COUNTIF(Loto[[#This Row],[A]:[G]],Loto[[#Headers],[1]])</calculatedColumnFormula>
    </tableColumn>
    <tableColumn id="13" name="N" dataDxfId="3">
      <calculatedColumnFormula>COUNTIF(Loto[[#This Row],[A]:[G]],Loto[[#Headers],[N]])</calculatedColumnFormula>
    </tableColumn>
    <tableColumn id="14" name="2" dataDxfId="2">
      <calculatedColumnFormula>COUNTIF(Loto[[#This Row],[A]:[G]],Loto[[#Headers],[2]])</calculatedColumnFormula>
    </tableColumn>
    <tableColumn id="15" name="val 7 sur 7" dataDxfId="1" dataCellStyle="Monétaire">
      <calculatedColumnFormula>VALUE(Loto[[#This Row],[7 sur 7]])</calculatedColumnFormula>
    </tableColumn>
    <tableColumn id="16" name="val 6 sur 7" dataDxfId="0" dataCellStyle="Monétaire">
      <calculatedColumnFormula>VALUE(Loto[[#This Row],[6 sur 7]])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70"/>
  <sheetViews>
    <sheetView workbookViewId="0">
      <selection activeCell="A4" sqref="A4"/>
    </sheetView>
  </sheetViews>
  <sheetFormatPr baseColWidth="10" defaultRowHeight="14.5" x14ac:dyDescent="0.35"/>
  <cols>
    <col min="1" max="1" width="19.54296875" bestFit="1" customWidth="1"/>
    <col min="2" max="3" width="18.54296875" customWidth="1"/>
  </cols>
  <sheetData>
    <row r="3" spans="1:3" x14ac:dyDescent="0.35">
      <c r="A3" s="4" t="s">
        <v>62</v>
      </c>
      <c r="B3" t="s">
        <v>75</v>
      </c>
      <c r="C3" t="s">
        <v>77</v>
      </c>
    </row>
    <row r="4" spans="1:3" x14ac:dyDescent="0.35">
      <c r="A4" s="5" t="s">
        <v>593</v>
      </c>
      <c r="B4" s="8"/>
      <c r="C4" s="8"/>
    </row>
    <row r="5" spans="1:3" x14ac:dyDescent="0.35">
      <c r="A5" s="6" t="s">
        <v>64</v>
      </c>
      <c r="B5" s="8">
        <v>1707.4482758620691</v>
      </c>
      <c r="C5" s="8">
        <v>78.486206896551721</v>
      </c>
    </row>
    <row r="6" spans="1:3" x14ac:dyDescent="0.35">
      <c r="A6" s="6" t="s">
        <v>65</v>
      </c>
      <c r="B6" s="8">
        <v>722.60714285714289</v>
      </c>
      <c r="C6" s="8">
        <v>38.796428571428578</v>
      </c>
    </row>
    <row r="7" spans="1:3" x14ac:dyDescent="0.35">
      <c r="A7" s="6" t="s">
        <v>66</v>
      </c>
      <c r="B7" s="8">
        <v>761.69230769230774</v>
      </c>
      <c r="C7" s="8">
        <v>41.915384615384625</v>
      </c>
    </row>
    <row r="8" spans="1:3" x14ac:dyDescent="0.35">
      <c r="A8" s="6" t="s">
        <v>67</v>
      </c>
      <c r="B8" s="8">
        <v>567.63333333333333</v>
      </c>
      <c r="C8" s="8">
        <v>37.126666666666672</v>
      </c>
    </row>
    <row r="9" spans="1:3" x14ac:dyDescent="0.35">
      <c r="A9" s="6" t="s">
        <v>68</v>
      </c>
      <c r="B9" s="8">
        <v>744.07407407407402</v>
      </c>
      <c r="C9" s="8">
        <v>50.62592592592592</v>
      </c>
    </row>
    <row r="10" spans="1:3" x14ac:dyDescent="0.35">
      <c r="A10" s="6" t="s">
        <v>69</v>
      </c>
      <c r="B10" s="8">
        <v>488.07142857142856</v>
      </c>
      <c r="C10" s="8">
        <v>32.903571428571425</v>
      </c>
    </row>
    <row r="11" spans="1:3" x14ac:dyDescent="0.35">
      <c r="A11" s="6" t="s">
        <v>70</v>
      </c>
      <c r="B11" s="8">
        <v>969.86666666666667</v>
      </c>
      <c r="C11" s="8">
        <v>57.443333333333335</v>
      </c>
    </row>
    <row r="12" spans="1:3" x14ac:dyDescent="0.35">
      <c r="A12" s="6" t="s">
        <v>71</v>
      </c>
      <c r="B12" s="8">
        <v>514</v>
      </c>
      <c r="C12" s="8">
        <v>40.483333333333334</v>
      </c>
    </row>
    <row r="13" spans="1:3" x14ac:dyDescent="0.35">
      <c r="A13" s="5" t="s">
        <v>63</v>
      </c>
      <c r="B13" s="8">
        <v>845.67647058823525</v>
      </c>
      <c r="C13" s="8">
        <v>48.139215686274518</v>
      </c>
    </row>
    <row r="22" spans="1:3" x14ac:dyDescent="0.35">
      <c r="A22" s="4" t="s">
        <v>62</v>
      </c>
      <c r="B22" t="s">
        <v>78</v>
      </c>
      <c r="C22" t="s">
        <v>79</v>
      </c>
    </row>
    <row r="23" spans="1:3" x14ac:dyDescent="0.35">
      <c r="A23" s="5" t="s">
        <v>593</v>
      </c>
      <c r="B23" s="8"/>
      <c r="C23" s="8"/>
    </row>
    <row r="24" spans="1:3" x14ac:dyDescent="0.35">
      <c r="A24" s="6" t="s">
        <v>64</v>
      </c>
      <c r="B24" s="8">
        <v>3969.8693680080646</v>
      </c>
      <c r="C24" s="8">
        <v>105.26422493482583</v>
      </c>
    </row>
    <row r="25" spans="1:3" x14ac:dyDescent="0.35">
      <c r="A25" s="6" t="s">
        <v>65</v>
      </c>
      <c r="B25" s="8">
        <v>1431.390640982341</v>
      </c>
      <c r="C25" s="8">
        <v>56.853781644187023</v>
      </c>
    </row>
    <row r="26" spans="1:3" x14ac:dyDescent="0.35">
      <c r="A26" s="6" t="s">
        <v>66</v>
      </c>
      <c r="B26" s="8">
        <v>1280.0660069889054</v>
      </c>
      <c r="C26" s="8">
        <v>49.708184532000914</v>
      </c>
    </row>
    <row r="27" spans="1:3" x14ac:dyDescent="0.35">
      <c r="A27" s="6" t="s">
        <v>67</v>
      </c>
      <c r="B27" s="8">
        <v>637.16714098857574</v>
      </c>
      <c r="C27" s="8">
        <v>35.209865410453098</v>
      </c>
    </row>
    <row r="28" spans="1:3" x14ac:dyDescent="0.35">
      <c r="A28" s="6" t="s">
        <v>68</v>
      </c>
      <c r="B28" s="8">
        <v>1451.7426291115439</v>
      </c>
      <c r="C28" s="8">
        <v>96.280887656099054</v>
      </c>
    </row>
    <row r="29" spans="1:3" x14ac:dyDescent="0.35">
      <c r="A29" s="6" t="s">
        <v>69</v>
      </c>
      <c r="B29" s="8">
        <v>467.29074220992442</v>
      </c>
      <c r="C29" s="8">
        <v>36.546667643115249</v>
      </c>
    </row>
    <row r="30" spans="1:3" x14ac:dyDescent="0.35">
      <c r="A30" s="6" t="s">
        <v>70</v>
      </c>
      <c r="B30" s="8">
        <v>1199.1314282522255</v>
      </c>
      <c r="C30" s="8">
        <v>70.997547766728474</v>
      </c>
    </row>
    <row r="31" spans="1:3" x14ac:dyDescent="0.35">
      <c r="A31" s="6" t="s">
        <v>71</v>
      </c>
      <c r="B31" s="8">
        <v>549.25828775419188</v>
      </c>
      <c r="C31" s="8">
        <v>41.021352840793639</v>
      </c>
    </row>
    <row r="32" spans="1:3" x14ac:dyDescent="0.35">
      <c r="A32" s="5" t="s">
        <v>63</v>
      </c>
      <c r="B32" s="8">
        <v>1861.1064975784486</v>
      </c>
      <c r="C32" s="8">
        <v>70.213057632679337</v>
      </c>
    </row>
    <row r="41" spans="1:3" x14ac:dyDescent="0.35">
      <c r="A41" s="4" t="s">
        <v>62</v>
      </c>
      <c r="B41" t="s">
        <v>74</v>
      </c>
      <c r="C41" t="s">
        <v>76</v>
      </c>
    </row>
    <row r="42" spans="1:3" x14ac:dyDescent="0.35">
      <c r="A42" s="5" t="s">
        <v>593</v>
      </c>
      <c r="B42" s="8"/>
      <c r="C42" s="8"/>
    </row>
    <row r="43" spans="1:3" x14ac:dyDescent="0.35">
      <c r="A43" s="6" t="s">
        <v>64</v>
      </c>
      <c r="B43" s="8">
        <v>49516</v>
      </c>
      <c r="C43" s="8">
        <v>2276.1</v>
      </c>
    </row>
    <row r="44" spans="1:3" x14ac:dyDescent="0.35">
      <c r="A44" s="6" t="s">
        <v>65</v>
      </c>
      <c r="B44" s="8">
        <v>20233</v>
      </c>
      <c r="C44" s="8">
        <v>1086.3000000000002</v>
      </c>
    </row>
    <row r="45" spans="1:3" x14ac:dyDescent="0.35">
      <c r="A45" s="6" t="s">
        <v>66</v>
      </c>
      <c r="B45" s="8">
        <v>19804</v>
      </c>
      <c r="C45" s="8">
        <v>1089.8000000000002</v>
      </c>
    </row>
    <row r="46" spans="1:3" x14ac:dyDescent="0.35">
      <c r="A46" s="6" t="s">
        <v>67</v>
      </c>
      <c r="B46" s="8">
        <v>17029</v>
      </c>
      <c r="C46" s="8">
        <v>1113.8000000000002</v>
      </c>
    </row>
    <row r="47" spans="1:3" x14ac:dyDescent="0.35">
      <c r="A47" s="6" t="s">
        <v>68</v>
      </c>
      <c r="B47" s="8">
        <v>20090</v>
      </c>
      <c r="C47" s="8">
        <v>1366.8999999999999</v>
      </c>
    </row>
    <row r="48" spans="1:3" x14ac:dyDescent="0.35">
      <c r="A48" s="6" t="s">
        <v>69</v>
      </c>
      <c r="B48" s="8">
        <v>13666</v>
      </c>
      <c r="C48" s="8">
        <v>921.3</v>
      </c>
    </row>
    <row r="49" spans="1:3" x14ac:dyDescent="0.35">
      <c r="A49" s="6" t="s">
        <v>70</v>
      </c>
      <c r="B49" s="8">
        <v>29096</v>
      </c>
      <c r="C49" s="8">
        <v>1723.3</v>
      </c>
    </row>
    <row r="50" spans="1:3" x14ac:dyDescent="0.35">
      <c r="A50" s="6" t="s">
        <v>71</v>
      </c>
      <c r="B50" s="8">
        <v>3084</v>
      </c>
      <c r="C50" s="8">
        <v>242.9</v>
      </c>
    </row>
    <row r="51" spans="1:3" x14ac:dyDescent="0.35">
      <c r="A51" s="5" t="s">
        <v>63</v>
      </c>
      <c r="B51" s="8">
        <v>172518</v>
      </c>
      <c r="C51" s="8">
        <v>9820.4</v>
      </c>
    </row>
    <row r="60" spans="1:3" x14ac:dyDescent="0.35">
      <c r="A60" s="4" t="s">
        <v>62</v>
      </c>
      <c r="B60" t="s">
        <v>81</v>
      </c>
      <c r="C60" t="s">
        <v>80</v>
      </c>
    </row>
    <row r="61" spans="1:3" x14ac:dyDescent="0.35">
      <c r="A61" s="5" t="s">
        <v>593</v>
      </c>
      <c r="B61" s="7"/>
      <c r="C61" s="7"/>
    </row>
    <row r="62" spans="1:3" x14ac:dyDescent="0.35">
      <c r="A62" s="6" t="s">
        <v>64</v>
      </c>
      <c r="B62" s="7">
        <v>29</v>
      </c>
      <c r="C62" s="7">
        <v>29</v>
      </c>
    </row>
    <row r="63" spans="1:3" x14ac:dyDescent="0.35">
      <c r="A63" s="6" t="s">
        <v>65</v>
      </c>
      <c r="B63" s="7">
        <v>28</v>
      </c>
      <c r="C63" s="7">
        <v>28</v>
      </c>
    </row>
    <row r="64" spans="1:3" x14ac:dyDescent="0.35">
      <c r="A64" s="6" t="s">
        <v>66</v>
      </c>
      <c r="B64" s="7">
        <v>26</v>
      </c>
      <c r="C64" s="7">
        <v>26</v>
      </c>
    </row>
    <row r="65" spans="1:3" x14ac:dyDescent="0.35">
      <c r="A65" s="6" t="s">
        <v>67</v>
      </c>
      <c r="B65" s="7">
        <v>30</v>
      </c>
      <c r="C65" s="7">
        <v>30</v>
      </c>
    </row>
    <row r="66" spans="1:3" x14ac:dyDescent="0.35">
      <c r="A66" s="6" t="s">
        <v>68</v>
      </c>
      <c r="B66" s="7">
        <v>27</v>
      </c>
      <c r="C66" s="7">
        <v>27</v>
      </c>
    </row>
    <row r="67" spans="1:3" x14ac:dyDescent="0.35">
      <c r="A67" s="6" t="s">
        <v>69</v>
      </c>
      <c r="B67" s="7">
        <v>28</v>
      </c>
      <c r="C67" s="7">
        <v>28</v>
      </c>
    </row>
    <row r="68" spans="1:3" x14ac:dyDescent="0.35">
      <c r="A68" s="6" t="s">
        <v>70</v>
      </c>
      <c r="B68" s="7">
        <v>30</v>
      </c>
      <c r="C68" s="7">
        <v>30</v>
      </c>
    </row>
    <row r="69" spans="1:3" x14ac:dyDescent="0.35">
      <c r="A69" s="6" t="s">
        <v>71</v>
      </c>
      <c r="B69" s="7">
        <v>6</v>
      </c>
      <c r="C69" s="7">
        <v>6</v>
      </c>
    </row>
    <row r="70" spans="1:3" x14ac:dyDescent="0.35">
      <c r="A70" s="5" t="s">
        <v>63</v>
      </c>
      <c r="B70" s="7">
        <v>204</v>
      </c>
      <c r="C70" s="7">
        <v>204</v>
      </c>
    </row>
  </sheetData>
  <pageMargins left="0.7" right="0.7" top="0.75" bottom="0.75" header="0.3" footer="0.3"/>
  <pageSetup paperSize="9" orientation="portrait" horizontalDpi="0" verticalDpi="0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06"/>
  <sheetViews>
    <sheetView tabSelected="1" zoomScale="90" zoomScaleNormal="90" workbookViewId="0">
      <selection activeCell="D1" sqref="D1"/>
    </sheetView>
  </sheetViews>
  <sheetFormatPr baseColWidth="10" defaultColWidth="8.26953125" defaultRowHeight="14.5" x14ac:dyDescent="0.35"/>
  <cols>
    <col min="1" max="1" width="46.1796875" customWidth="1"/>
    <col min="2" max="2" width="24.08984375" style="13" customWidth="1"/>
    <col min="3" max="11" width="8.81640625" style="2" customWidth="1"/>
    <col min="12" max="14" width="8.26953125" style="9"/>
    <col min="15" max="16" width="14.54296875" style="10" bestFit="1" customWidth="1"/>
  </cols>
  <sheetData>
    <row r="1" spans="1:16" ht="40.5" customHeight="1" x14ac:dyDescent="0.35">
      <c r="A1" s="15" t="str">
        <f>"http://www.pronosoft.com/fr/lotofoot/historiques/loto-foot-7/2017-grille-XXX/"</f>
        <v>http://www.pronosoft.com/fr/lotofoot/historiques/loto-foot-7/2017-grille-XXX/</v>
      </c>
      <c r="B1" s="15"/>
      <c r="C1" s="1" t="s">
        <v>0</v>
      </c>
      <c r="D1" s="1">
        <v>1</v>
      </c>
      <c r="E1" s="1" t="s">
        <v>1</v>
      </c>
      <c r="F1" s="1">
        <v>204</v>
      </c>
    </row>
    <row r="2" spans="1:16" x14ac:dyDescent="0.35">
      <c r="A2" t="s">
        <v>2</v>
      </c>
      <c r="B2" s="14" t="s">
        <v>13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10</v>
      </c>
      <c r="J2" s="2" t="s">
        <v>11</v>
      </c>
      <c r="K2" s="2" t="s">
        <v>12</v>
      </c>
      <c r="L2" s="9" t="s">
        <v>14</v>
      </c>
      <c r="M2" s="9" t="s">
        <v>9</v>
      </c>
      <c r="N2" s="9" t="s">
        <v>15</v>
      </c>
      <c r="O2" s="11" t="s">
        <v>72</v>
      </c>
      <c r="P2" s="11" t="s">
        <v>73</v>
      </c>
    </row>
    <row r="3" spans="1:16" x14ac:dyDescent="0.35">
      <c r="A3" t="s">
        <v>82</v>
      </c>
      <c r="B3" s="14">
        <f>IFERROR(MID(SUBSTITUTE(SUBSTITUTE(SUBSTITUTE(SUBSTITUTE(SUBSTITUTE(Loto[Date non codée],"_xFFFF_",""),"h",":"),"Ao","Août"),"Fier","Février"),"Dmbre","Décembre"),SEARCH(" ",Loto[Date non codée])+1,99)*1,"")</f>
        <v>42737.246527777781</v>
      </c>
      <c r="C3" s="2">
        <v>1</v>
      </c>
      <c r="D3" s="2">
        <v>2</v>
      </c>
      <c r="E3" s="2">
        <v>1</v>
      </c>
      <c r="F3" s="2">
        <v>1</v>
      </c>
      <c r="G3" s="2">
        <v>2</v>
      </c>
      <c r="H3" s="2">
        <v>1</v>
      </c>
      <c r="I3" s="2" t="s">
        <v>9</v>
      </c>
      <c r="J3" s="2" t="s">
        <v>83</v>
      </c>
      <c r="K3" s="2" t="s">
        <v>84</v>
      </c>
      <c r="L3" s="9">
        <f>COUNTIF(Loto[[#This Row],[A]:[G]],Loto[[#Headers],[1]])</f>
        <v>4</v>
      </c>
      <c r="M3" s="9">
        <f>COUNTIF(Loto[[#This Row],[A]:[G]],Loto[[#Headers],[N]])</f>
        <v>1</v>
      </c>
      <c r="N3" s="9">
        <f>COUNTIF(Loto[[#This Row],[A]:[G]],Loto[[#Headers],[2]])</f>
        <v>2</v>
      </c>
      <c r="O3" s="11">
        <f>VALUE(Loto[[#This Row],[7 sur 7]])</f>
        <v>174</v>
      </c>
      <c r="P3" s="11">
        <f>VALUE(Loto[[#This Row],[6 sur 7]])</f>
        <v>11.5</v>
      </c>
    </row>
    <row r="4" spans="1:16" x14ac:dyDescent="0.35">
      <c r="A4" t="s">
        <v>85</v>
      </c>
      <c r="B4" s="14">
        <f>IFERROR(MID(SUBSTITUTE(SUBSTITUTE(SUBSTITUTE(SUBSTITUTE(SUBSTITUTE(Loto[Date non codée],"_xFFFF_",""),"h",":"),"Ao","Août"),"Fier","Février"),"Dmbre","Décembre"),SEARCH(" ",Loto[Date non codée])+1,99)*1,"")</f>
        <v>42738.027777777781</v>
      </c>
      <c r="C4" s="2">
        <v>1</v>
      </c>
      <c r="D4" s="2" t="s">
        <v>9</v>
      </c>
      <c r="E4" s="2">
        <v>2</v>
      </c>
      <c r="F4" s="2">
        <v>1</v>
      </c>
      <c r="G4" s="2">
        <v>1</v>
      </c>
      <c r="H4" s="2">
        <v>1</v>
      </c>
      <c r="I4" s="2">
        <v>1</v>
      </c>
      <c r="J4" s="2" t="s">
        <v>86</v>
      </c>
      <c r="K4" s="2" t="s">
        <v>87</v>
      </c>
      <c r="L4" s="12">
        <f>COUNTIF(Loto[[#This Row],[A]:[G]],Loto[[#Headers],[1]])</f>
        <v>5</v>
      </c>
      <c r="M4" s="12">
        <f>COUNTIF(Loto[[#This Row],[A]:[G]],Loto[[#Headers],[N]])</f>
        <v>1</v>
      </c>
      <c r="N4" s="12">
        <f>COUNTIF(Loto[[#This Row],[A]:[G]],Loto[[#Headers],[2]])</f>
        <v>1</v>
      </c>
      <c r="O4" s="11">
        <f>VALUE(Loto[[#This Row],[7 sur 7]])</f>
        <v>1219</v>
      </c>
      <c r="P4" s="11">
        <f>VALUE(Loto[[#This Row],[6 sur 7]])</f>
        <v>72.2</v>
      </c>
    </row>
    <row r="5" spans="1:16" x14ac:dyDescent="0.35">
      <c r="A5" t="s">
        <v>88</v>
      </c>
      <c r="B5" s="14">
        <f>IFERROR(MID(SUBSTITUTE(SUBSTITUTE(SUBSTITUTE(SUBSTITUTE(SUBSTITUTE(Loto[Date non codée],"_xFFFF_",""),"h",":"),"Ao","Août"),"Fier","Février"),"Dmbre","Décembre"),SEARCH(" ",Loto[Date non codée])+1,99)*1,"")</f>
        <v>42740.048611111109</v>
      </c>
      <c r="C5" s="2">
        <v>2</v>
      </c>
      <c r="D5" s="2">
        <v>1</v>
      </c>
      <c r="E5" s="2" t="s">
        <v>9</v>
      </c>
      <c r="F5" s="2" t="s">
        <v>9</v>
      </c>
      <c r="G5" s="2">
        <v>1</v>
      </c>
      <c r="H5" s="2">
        <v>1</v>
      </c>
      <c r="I5" s="2">
        <v>1</v>
      </c>
      <c r="J5" s="2" t="s">
        <v>89</v>
      </c>
      <c r="K5" s="2" t="s">
        <v>90</v>
      </c>
      <c r="L5" s="12">
        <f>COUNTIF(Loto[[#This Row],[A]:[G]],Loto[[#Headers],[1]])</f>
        <v>4</v>
      </c>
      <c r="M5" s="12">
        <f>COUNTIF(Loto[[#This Row],[A]:[G]],Loto[[#Headers],[N]])</f>
        <v>2</v>
      </c>
      <c r="N5" s="12">
        <f>COUNTIF(Loto[[#This Row],[A]:[G]],Loto[[#Headers],[2]])</f>
        <v>1</v>
      </c>
      <c r="O5" s="11">
        <f>VALUE(Loto[[#This Row],[7 sur 7]])</f>
        <v>733</v>
      </c>
      <c r="P5" s="11">
        <f>VALUE(Loto[[#This Row],[6 sur 7]])</f>
        <v>54.1</v>
      </c>
    </row>
    <row r="6" spans="1:16" x14ac:dyDescent="0.35">
      <c r="A6" t="s">
        <v>91</v>
      </c>
      <c r="B6" s="14">
        <f>IFERROR(MID(SUBSTITUTE(SUBSTITUTE(SUBSTITUTE(SUBSTITUTE(SUBSTITUTE(Loto[Date non codée],"_xFFFF_",""),"h",":"),"Ao","Août"),"Fier","Février"),"Dmbre","Décembre"),SEARCH(" ",Loto[Date non codée])+1,99)*1,"")</f>
        <v>42741.145833333336</v>
      </c>
      <c r="C6" s="2">
        <v>1</v>
      </c>
      <c r="D6" s="2">
        <v>2</v>
      </c>
      <c r="E6" s="2">
        <v>1</v>
      </c>
      <c r="F6" s="2">
        <v>2</v>
      </c>
      <c r="G6" s="2">
        <v>2</v>
      </c>
      <c r="H6" s="2" t="s">
        <v>9</v>
      </c>
      <c r="I6" s="2" t="s">
        <v>9</v>
      </c>
      <c r="J6" s="2" t="s">
        <v>92</v>
      </c>
      <c r="K6" s="2" t="s">
        <v>93</v>
      </c>
      <c r="L6" s="12">
        <f>COUNTIF(Loto[[#This Row],[A]:[G]],Loto[[#Headers],[1]])</f>
        <v>2</v>
      </c>
      <c r="M6" s="12">
        <f>COUNTIF(Loto[[#This Row],[A]:[G]],Loto[[#Headers],[N]])</f>
        <v>2</v>
      </c>
      <c r="N6" s="12">
        <f>COUNTIF(Loto[[#This Row],[A]:[G]],Loto[[#Headers],[2]])</f>
        <v>3</v>
      </c>
      <c r="O6" s="11">
        <f>VALUE(Loto[[#This Row],[7 sur 7]])</f>
        <v>1647</v>
      </c>
      <c r="P6" s="11">
        <f>VALUE(Loto[[#This Row],[6 sur 7]])</f>
        <v>125.5</v>
      </c>
    </row>
    <row r="7" spans="1:16" x14ac:dyDescent="0.35">
      <c r="A7" t="s">
        <v>94</v>
      </c>
      <c r="B7" s="14">
        <f>IFERROR(MID(SUBSTITUTE(SUBSTITUTE(SUBSTITUTE(SUBSTITUTE(SUBSTITUTE(Loto[Date non codée],"_xFFFF_",""),"h",":"),"Ao","Août"),"Fier","Février"),"Dmbre","Décembre"),SEARCH(" ",Loto[Date non codée])+1,99)*1,"")</f>
        <v>42742.027777777781</v>
      </c>
      <c r="C7" s="2">
        <v>1</v>
      </c>
      <c r="D7" s="2">
        <v>2</v>
      </c>
      <c r="E7" s="2">
        <v>1</v>
      </c>
      <c r="F7" s="2">
        <v>2</v>
      </c>
      <c r="G7" s="2">
        <v>2</v>
      </c>
      <c r="H7" s="2">
        <v>1</v>
      </c>
      <c r="I7" s="2" t="s">
        <v>9</v>
      </c>
      <c r="J7" s="2" t="s">
        <v>95</v>
      </c>
      <c r="K7" s="2" t="s">
        <v>96</v>
      </c>
      <c r="L7" s="12">
        <f>COUNTIF(Loto[[#This Row],[A]:[G]],Loto[[#Headers],[1]])</f>
        <v>3</v>
      </c>
      <c r="M7" s="12">
        <f>COUNTIF(Loto[[#This Row],[A]:[G]],Loto[[#Headers],[N]])</f>
        <v>1</v>
      </c>
      <c r="N7" s="12">
        <f>COUNTIF(Loto[[#This Row],[A]:[G]],Loto[[#Headers],[2]])</f>
        <v>3</v>
      </c>
      <c r="O7" s="11">
        <f>VALUE(Loto[[#This Row],[7 sur 7]])</f>
        <v>34</v>
      </c>
      <c r="P7" s="11">
        <f>VALUE(Loto[[#This Row],[6 sur 7]])</f>
        <v>5</v>
      </c>
    </row>
    <row r="8" spans="1:16" x14ac:dyDescent="0.35">
      <c r="A8" t="s">
        <v>97</v>
      </c>
      <c r="B8" s="14">
        <f>IFERROR(MID(SUBSTITUTE(SUBSTITUTE(SUBSTITUTE(SUBSTITUTE(SUBSTITUTE(Loto[Date non codée],"_xFFFF_",""),"h",":"),"Ao","Août"),"Fier","Février"),"Dmbre","Décembre"),SEARCH(" ",Loto[Date non codée])+1,99)*1,"")</f>
        <v>42743.256944444445</v>
      </c>
      <c r="C8" s="2">
        <v>1</v>
      </c>
      <c r="D8" s="2" t="s">
        <v>9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 t="s">
        <v>44</v>
      </c>
      <c r="K8" s="2" t="s">
        <v>39</v>
      </c>
      <c r="L8" s="12">
        <f>COUNTIF(Loto[[#This Row],[A]:[G]],Loto[[#Headers],[1]])</f>
        <v>6</v>
      </c>
      <c r="M8" s="12">
        <f>COUNTIF(Loto[[#This Row],[A]:[G]],Loto[[#Headers],[N]])</f>
        <v>1</v>
      </c>
      <c r="N8" s="12">
        <f>COUNTIF(Loto[[#This Row],[A]:[G]],Loto[[#Headers],[2]])</f>
        <v>0</v>
      </c>
      <c r="O8" s="11">
        <f>VALUE(Loto[[#This Row],[7 sur 7]])</f>
        <v>13</v>
      </c>
      <c r="P8" s="11">
        <f>VALUE(Loto[[#This Row],[6 sur 7]])</f>
        <v>2.2999999999999998</v>
      </c>
    </row>
    <row r="9" spans="1:16" x14ac:dyDescent="0.35">
      <c r="A9" t="s">
        <v>98</v>
      </c>
      <c r="B9" s="14">
        <f>IFERROR(MID(SUBSTITUTE(SUBSTITUTE(SUBSTITUTE(SUBSTITUTE(SUBSTITUTE(Loto[Date non codée],"_xFFFF_",""),"h",":"),"Ao","Août"),"Fier","Février"),"Dmbre","Décembre"),SEARCH(" ",Loto[Date non codée])+1,99)*1,"")</f>
        <v>42744.027777777781</v>
      </c>
      <c r="C9" s="2" t="s">
        <v>9</v>
      </c>
      <c r="D9" s="2">
        <v>2</v>
      </c>
      <c r="E9" s="2">
        <v>1</v>
      </c>
      <c r="F9" s="2">
        <v>1</v>
      </c>
      <c r="G9" s="2">
        <v>1</v>
      </c>
      <c r="H9" s="2" t="s">
        <v>9</v>
      </c>
      <c r="I9" s="2">
        <v>2</v>
      </c>
      <c r="J9" s="2" t="s">
        <v>99</v>
      </c>
      <c r="K9" s="2" t="s">
        <v>100</v>
      </c>
      <c r="L9" s="12">
        <f>COUNTIF(Loto[[#This Row],[A]:[G]],Loto[[#Headers],[1]])</f>
        <v>3</v>
      </c>
      <c r="M9" s="12">
        <f>COUNTIF(Loto[[#This Row],[A]:[G]],Loto[[#Headers],[N]])</f>
        <v>2</v>
      </c>
      <c r="N9" s="12">
        <f>COUNTIF(Loto[[#This Row],[A]:[G]],Loto[[#Headers],[2]])</f>
        <v>2</v>
      </c>
      <c r="O9" s="11">
        <f>VALUE(Loto[[#This Row],[7 sur 7]])</f>
        <v>3327</v>
      </c>
      <c r="P9" s="11">
        <f>VALUE(Loto[[#This Row],[6 sur 7]])</f>
        <v>122.1</v>
      </c>
    </row>
    <row r="10" spans="1:16" x14ac:dyDescent="0.35">
      <c r="A10" t="s">
        <v>101</v>
      </c>
      <c r="B10" s="14">
        <f>IFERROR(MID(SUBSTITUTE(SUBSTITUTE(SUBSTITUTE(SUBSTITUTE(SUBSTITUTE(Loto[Date non codée],"_xFFFF_",""),"h",":"),"Ao","Août"),"Fier","Février"),"Dmbre","Décembre"),SEARCH(" ",Loto[Date non codée])+1,99)*1,"")</f>
        <v>42745.038194444445</v>
      </c>
      <c r="C10" s="2" t="s">
        <v>9</v>
      </c>
      <c r="D10" s="2">
        <v>1</v>
      </c>
      <c r="E10" s="2">
        <v>1</v>
      </c>
      <c r="F10" s="2">
        <v>1</v>
      </c>
      <c r="G10" s="2">
        <v>2</v>
      </c>
      <c r="H10" s="2" t="s">
        <v>9</v>
      </c>
      <c r="I10" s="2">
        <v>1</v>
      </c>
      <c r="J10" s="2" t="s">
        <v>102</v>
      </c>
      <c r="K10" s="2" t="s">
        <v>103</v>
      </c>
      <c r="L10" s="12">
        <f>COUNTIF(Loto[[#This Row],[A]:[G]],Loto[[#Headers],[1]])</f>
        <v>4</v>
      </c>
      <c r="M10" s="12">
        <f>COUNTIF(Loto[[#This Row],[A]:[G]],Loto[[#Headers],[N]])</f>
        <v>2</v>
      </c>
      <c r="N10" s="12">
        <f>COUNTIF(Loto[[#This Row],[A]:[G]],Loto[[#Headers],[2]])</f>
        <v>1</v>
      </c>
      <c r="O10" s="11">
        <f>VALUE(Loto[[#This Row],[7 sur 7]])</f>
        <v>1428</v>
      </c>
      <c r="P10" s="11">
        <f>VALUE(Loto[[#This Row],[6 sur 7]])</f>
        <v>27.7</v>
      </c>
    </row>
    <row r="11" spans="1:16" x14ac:dyDescent="0.35">
      <c r="A11" t="s">
        <v>104</v>
      </c>
      <c r="B11" s="14">
        <f>IFERROR(MID(SUBSTITUTE(SUBSTITUTE(SUBSTITUTE(SUBSTITUTE(SUBSTITUTE(Loto[Date non codée],"_xFFFF_",""),"h",":"),"Ao","Août"),"Fier","Février"),"Dmbre","Décembre"),SEARCH(" ",Loto[Date non codée])+1,99)*1,"")</f>
        <v>42746.413194444445</v>
      </c>
      <c r="C11" s="2">
        <v>1</v>
      </c>
      <c r="D11" s="2">
        <v>1</v>
      </c>
      <c r="E11" s="2">
        <v>1</v>
      </c>
      <c r="F11" s="2">
        <v>2</v>
      </c>
      <c r="G11" s="2">
        <v>1</v>
      </c>
      <c r="H11" s="2">
        <v>2</v>
      </c>
      <c r="I11" s="2">
        <v>1</v>
      </c>
      <c r="J11" s="2" t="s">
        <v>105</v>
      </c>
      <c r="K11" s="2" t="s">
        <v>106</v>
      </c>
      <c r="L11" s="12">
        <f>COUNTIF(Loto[[#This Row],[A]:[G]],Loto[[#Headers],[1]])</f>
        <v>5</v>
      </c>
      <c r="M11" s="12">
        <f>COUNTIF(Loto[[#This Row],[A]:[G]],Loto[[#Headers],[N]])</f>
        <v>0</v>
      </c>
      <c r="N11" s="12">
        <f>COUNTIF(Loto[[#This Row],[A]:[G]],Loto[[#Headers],[2]])</f>
        <v>2</v>
      </c>
      <c r="O11" s="11">
        <f>VALUE(Loto[[#This Row],[7 sur 7]])</f>
        <v>33</v>
      </c>
      <c r="P11" s="11">
        <f>VALUE(Loto[[#This Row],[6 sur 7]])</f>
        <v>4.5</v>
      </c>
    </row>
    <row r="12" spans="1:16" x14ac:dyDescent="0.35">
      <c r="A12" t="s">
        <v>107</v>
      </c>
      <c r="B12" s="14">
        <f>IFERROR(MID(SUBSTITUTE(SUBSTITUTE(SUBSTITUTE(SUBSTITUTE(SUBSTITUTE(Loto[Date non codée],"_xFFFF_",""),"h",":"),"Ao","Août"),"Fier","Février"),"Dmbre","Décembre"),SEARCH(" ",Loto[Date non codée])+1,99)*1,"")</f>
        <v>42747.371527777781</v>
      </c>
      <c r="C12" s="2" t="s">
        <v>9</v>
      </c>
      <c r="D12" s="2" t="s">
        <v>9</v>
      </c>
      <c r="E12" s="2">
        <v>1</v>
      </c>
      <c r="F12" s="2">
        <v>2</v>
      </c>
      <c r="G12" s="2" t="s">
        <v>9</v>
      </c>
      <c r="H12" s="2">
        <v>1</v>
      </c>
      <c r="I12" s="2" t="s">
        <v>9</v>
      </c>
      <c r="J12" s="2" t="s">
        <v>108</v>
      </c>
      <c r="K12" s="2" t="s">
        <v>109</v>
      </c>
      <c r="L12" s="12">
        <f>COUNTIF(Loto[[#This Row],[A]:[G]],Loto[[#Headers],[1]])</f>
        <v>2</v>
      </c>
      <c r="M12" s="12">
        <f>COUNTIF(Loto[[#This Row],[A]:[G]],Loto[[#Headers],[N]])</f>
        <v>4</v>
      </c>
      <c r="N12" s="12">
        <f>COUNTIF(Loto[[#This Row],[A]:[G]],Loto[[#Headers],[2]])</f>
        <v>1</v>
      </c>
      <c r="O12" s="11">
        <f>VALUE(Loto[[#This Row],[7 sur 7]])</f>
        <v>1279</v>
      </c>
      <c r="P12" s="11">
        <f>VALUE(Loto[[#This Row],[6 sur 7]])</f>
        <v>85.8</v>
      </c>
    </row>
    <row r="13" spans="1:16" x14ac:dyDescent="0.35">
      <c r="A13" t="s">
        <v>110</v>
      </c>
      <c r="B13" s="14">
        <f>IFERROR(MID(SUBSTITUTE(SUBSTITUTE(SUBSTITUTE(SUBSTITUTE(SUBSTITUTE(Loto[Date non codée],"_xFFFF_",""),"h",":"),"Ao","Août"),"Fier","Février"),"Dmbre","Décembre"),SEARCH(" ",Loto[Date non codée])+1,99)*1,"")</f>
        <v>42748.413194444445</v>
      </c>
      <c r="C13" s="2">
        <v>1</v>
      </c>
      <c r="D13" s="2">
        <v>2</v>
      </c>
      <c r="E13" s="2">
        <v>2</v>
      </c>
      <c r="F13" s="2">
        <v>2</v>
      </c>
      <c r="G13" s="2" t="s">
        <v>9</v>
      </c>
      <c r="H13" s="2">
        <v>1</v>
      </c>
      <c r="I13" s="2">
        <v>2</v>
      </c>
      <c r="J13" s="2" t="s">
        <v>111</v>
      </c>
      <c r="K13" s="2" t="s">
        <v>35</v>
      </c>
      <c r="L13" s="12">
        <f>COUNTIF(Loto[[#This Row],[A]:[G]],Loto[[#Headers],[1]])</f>
        <v>2</v>
      </c>
      <c r="M13" s="12">
        <f>COUNTIF(Loto[[#This Row],[A]:[G]],Loto[[#Headers],[N]])</f>
        <v>1</v>
      </c>
      <c r="N13" s="12">
        <f>COUNTIF(Loto[[#This Row],[A]:[G]],Loto[[#Headers],[2]])</f>
        <v>4</v>
      </c>
      <c r="O13" s="11">
        <f>VALUE(Loto[[#This Row],[7 sur 7]])</f>
        <v>1961</v>
      </c>
      <c r="P13" s="11">
        <f>VALUE(Loto[[#This Row],[6 sur 7]])</f>
        <v>110</v>
      </c>
    </row>
    <row r="14" spans="1:16" x14ac:dyDescent="0.35">
      <c r="A14" t="s">
        <v>112</v>
      </c>
      <c r="B14" s="14">
        <f>IFERROR(MID(SUBSTITUTE(SUBSTITUTE(SUBSTITUTE(SUBSTITUTE(SUBSTITUTE(Loto[Date non codée],"_xFFFF_",""),"h",":"),"Ao","Août"),"Fier","Février"),"Dmbre","Décembre"),SEARCH(" ",Loto[Date non codée])+1,99)*1,"")</f>
        <v>42749.413194444445</v>
      </c>
      <c r="C14" s="2">
        <v>2</v>
      </c>
      <c r="D14" s="2">
        <v>1</v>
      </c>
      <c r="E14" s="2" t="s">
        <v>9</v>
      </c>
      <c r="F14" s="2" t="s">
        <v>9</v>
      </c>
      <c r="G14" s="2">
        <v>1</v>
      </c>
      <c r="H14" s="2" t="s">
        <v>9</v>
      </c>
      <c r="I14" s="2">
        <v>1</v>
      </c>
      <c r="J14" s="2" t="s">
        <v>113</v>
      </c>
      <c r="K14" s="2" t="s">
        <v>114</v>
      </c>
      <c r="L14" s="12">
        <f>COUNTIF(Loto[[#This Row],[A]:[G]],Loto[[#Headers],[1]])</f>
        <v>3</v>
      </c>
      <c r="M14" s="12">
        <f>COUNTIF(Loto[[#This Row],[A]:[G]],Loto[[#Headers],[N]])</f>
        <v>3</v>
      </c>
      <c r="N14" s="12">
        <f>COUNTIF(Loto[[#This Row],[A]:[G]],Loto[[#Headers],[2]])</f>
        <v>1</v>
      </c>
      <c r="O14" s="11">
        <f>VALUE(Loto[[#This Row],[7 sur 7]])</f>
        <v>492</v>
      </c>
      <c r="P14" s="11">
        <f>VALUE(Loto[[#This Row],[6 sur 7]])</f>
        <v>41.9</v>
      </c>
    </row>
    <row r="15" spans="1:16" x14ac:dyDescent="0.35">
      <c r="A15" t="s">
        <v>115</v>
      </c>
      <c r="B15" s="14">
        <f>IFERROR(MID(SUBSTITUTE(SUBSTITUTE(SUBSTITUTE(SUBSTITUTE(SUBSTITUTE(Loto[Date non codée],"_xFFFF_",""),"h",":"),"Ao","Août"),"Fier","Février"),"Dmbre","Décembre"),SEARCH(" ",Loto[Date non codée])+1,99)*1,"")</f>
        <v>42750.288194444445</v>
      </c>
      <c r="C15" s="2">
        <v>2</v>
      </c>
      <c r="D15" s="2">
        <v>1</v>
      </c>
      <c r="E15" s="2">
        <v>1</v>
      </c>
      <c r="F15" s="2" t="s">
        <v>9</v>
      </c>
      <c r="G15" s="2">
        <v>2</v>
      </c>
      <c r="H15" s="2">
        <v>1</v>
      </c>
      <c r="I15" s="2" t="s">
        <v>9</v>
      </c>
      <c r="J15" s="2" t="s">
        <v>116</v>
      </c>
      <c r="K15" s="2" t="s">
        <v>117</v>
      </c>
      <c r="L15" s="12">
        <f>COUNTIF(Loto[[#This Row],[A]:[G]],Loto[[#Headers],[1]])</f>
        <v>3</v>
      </c>
      <c r="M15" s="12">
        <f>COUNTIF(Loto[[#This Row],[A]:[G]],Loto[[#Headers],[N]])</f>
        <v>2</v>
      </c>
      <c r="N15" s="12">
        <f>COUNTIF(Loto[[#This Row],[A]:[G]],Loto[[#Headers],[2]])</f>
        <v>2</v>
      </c>
      <c r="O15" s="11">
        <f>VALUE(Loto[[#This Row],[7 sur 7]])</f>
        <v>4757</v>
      </c>
      <c r="P15" s="11">
        <f>VALUE(Loto[[#This Row],[6 sur 7]])</f>
        <v>359.1</v>
      </c>
    </row>
    <row r="16" spans="1:16" x14ac:dyDescent="0.35">
      <c r="A16" t="s">
        <v>118</v>
      </c>
      <c r="B16" s="14">
        <f>IFERROR(MID(SUBSTITUTE(SUBSTITUTE(SUBSTITUTE(SUBSTITUTE(SUBSTITUTE(Loto[Date non codée],"_xFFFF_",""),"h",":"),"Ao","Août"),"Fier","Février"),"Dmbre","Décembre"),SEARCH(" ",Loto[Date non codée])+1,99)*1,"")</f>
        <v>42751.413194444445</v>
      </c>
      <c r="C16" s="2">
        <v>1</v>
      </c>
      <c r="D16" s="2">
        <v>1</v>
      </c>
      <c r="E16" s="2">
        <v>1</v>
      </c>
      <c r="F16" s="2" t="s">
        <v>9</v>
      </c>
      <c r="G16" s="2">
        <v>2</v>
      </c>
      <c r="H16" s="2">
        <v>1</v>
      </c>
      <c r="I16" s="2" t="s">
        <v>9</v>
      </c>
      <c r="J16" s="2" t="s">
        <v>119</v>
      </c>
      <c r="K16" s="2" t="s">
        <v>41</v>
      </c>
      <c r="L16" s="12">
        <f>COUNTIF(Loto[[#This Row],[A]:[G]],Loto[[#Headers],[1]])</f>
        <v>4</v>
      </c>
      <c r="M16" s="12">
        <f>COUNTIF(Loto[[#This Row],[A]:[G]],Loto[[#Headers],[N]])</f>
        <v>2</v>
      </c>
      <c r="N16" s="12">
        <f>COUNTIF(Loto[[#This Row],[A]:[G]],Loto[[#Headers],[2]])</f>
        <v>1</v>
      </c>
      <c r="O16" s="11">
        <f>VALUE(Loto[[#This Row],[7 sur 7]])</f>
        <v>281</v>
      </c>
      <c r="P16" s="11">
        <f>VALUE(Loto[[#This Row],[6 sur 7]])</f>
        <v>23.4</v>
      </c>
    </row>
    <row r="17" spans="1:16" x14ac:dyDescent="0.35">
      <c r="A17" t="s">
        <v>120</v>
      </c>
      <c r="B17" s="14">
        <f>IFERROR(MID(SUBSTITUTE(SUBSTITUTE(SUBSTITUTE(SUBSTITUTE(SUBSTITUTE(Loto[Date non codée],"_xFFFF_",""),"h",":"),"Ao","Août"),"Fier","Février"),"Dmbre","Décembre"),SEARCH(" ",Loto[Date non codée])+1,99)*1,"")</f>
        <v>42752.413194444445</v>
      </c>
      <c r="C17" s="2" t="s">
        <v>9</v>
      </c>
      <c r="D17" s="2" t="s">
        <v>9</v>
      </c>
      <c r="E17" s="2">
        <v>1</v>
      </c>
      <c r="F17" s="2">
        <v>1</v>
      </c>
      <c r="G17" s="2">
        <v>2</v>
      </c>
      <c r="H17" s="2">
        <v>1</v>
      </c>
      <c r="I17" s="2" t="s">
        <v>9</v>
      </c>
      <c r="J17" s="2" t="s">
        <v>121</v>
      </c>
      <c r="K17" s="2" t="s">
        <v>122</v>
      </c>
      <c r="L17" s="12">
        <f>COUNTIF(Loto[[#This Row],[A]:[G]],Loto[[#Headers],[1]])</f>
        <v>3</v>
      </c>
      <c r="M17" s="12">
        <f>COUNTIF(Loto[[#This Row],[A]:[G]],Loto[[#Headers],[N]])</f>
        <v>3</v>
      </c>
      <c r="N17" s="12">
        <f>COUNTIF(Loto[[#This Row],[A]:[G]],Loto[[#Headers],[2]])</f>
        <v>1</v>
      </c>
      <c r="O17" s="11">
        <f>VALUE(Loto[[#This Row],[7 sur 7]])</f>
        <v>1864</v>
      </c>
      <c r="P17" s="11">
        <f>VALUE(Loto[[#This Row],[6 sur 7]])</f>
        <v>143.19999999999999</v>
      </c>
    </row>
    <row r="18" spans="1:16" x14ac:dyDescent="0.35">
      <c r="A18" t="s">
        <v>123</v>
      </c>
      <c r="B18" s="14">
        <f>IFERROR(MID(SUBSTITUTE(SUBSTITUTE(SUBSTITUTE(SUBSTITUTE(SUBSTITUTE(Loto[Date non codée],"_xFFFF_",""),"h",":"),"Ao","Août"),"Fier","Février"),"Dmbre","Décembre"),SEARCH(" ",Loto[Date non codée])+1,99)*1,"")</f>
        <v>42753.350694444445</v>
      </c>
      <c r="C18" s="2">
        <v>1</v>
      </c>
      <c r="D18" s="2">
        <v>1</v>
      </c>
      <c r="E18" s="2">
        <v>2</v>
      </c>
      <c r="F18" s="2">
        <v>1</v>
      </c>
      <c r="G18" s="2" t="s">
        <v>9</v>
      </c>
      <c r="H18" s="2">
        <v>1</v>
      </c>
      <c r="I18" s="2">
        <v>1</v>
      </c>
      <c r="J18" s="2" t="s">
        <v>44</v>
      </c>
      <c r="K18" s="2" t="s">
        <v>124</v>
      </c>
      <c r="L18" s="12">
        <f>COUNTIF(Loto[[#This Row],[A]:[G]],Loto[[#Headers],[1]])</f>
        <v>5</v>
      </c>
      <c r="M18" s="12">
        <f>COUNTIF(Loto[[#This Row],[A]:[G]],Loto[[#Headers],[N]])</f>
        <v>1</v>
      </c>
      <c r="N18" s="12">
        <f>COUNTIF(Loto[[#This Row],[A]:[G]],Loto[[#Headers],[2]])</f>
        <v>1</v>
      </c>
      <c r="O18" s="11">
        <f>VALUE(Loto[[#This Row],[7 sur 7]])</f>
        <v>13</v>
      </c>
      <c r="P18" s="11">
        <f>VALUE(Loto[[#This Row],[6 sur 7]])</f>
        <v>2.6</v>
      </c>
    </row>
    <row r="19" spans="1:16" x14ac:dyDescent="0.35">
      <c r="A19" t="s">
        <v>125</v>
      </c>
      <c r="B19" s="14">
        <f>IFERROR(MID(SUBSTITUTE(SUBSTITUTE(SUBSTITUTE(SUBSTITUTE(SUBSTITUTE(Loto[Date non codée],"_xFFFF_",""),"h",":"),"Ao","Août"),"Fier","Février"),"Dmbre","Décembre"),SEARCH(" ",Loto[Date non codée])+1,99)*1,"")</f>
        <v>42754.413194444445</v>
      </c>
      <c r="C19" s="2" t="s">
        <v>9</v>
      </c>
      <c r="D19" s="2">
        <v>1</v>
      </c>
      <c r="E19" s="2">
        <v>1</v>
      </c>
      <c r="F19" s="2">
        <v>1</v>
      </c>
      <c r="G19" s="2" t="s">
        <v>9</v>
      </c>
      <c r="H19" s="2">
        <v>1</v>
      </c>
      <c r="I19" s="2">
        <v>2</v>
      </c>
      <c r="J19" s="2" t="s">
        <v>126</v>
      </c>
      <c r="K19" s="2" t="s">
        <v>49</v>
      </c>
      <c r="L19" s="12">
        <f>COUNTIF(Loto[[#This Row],[A]:[G]],Loto[[#Headers],[1]])</f>
        <v>4</v>
      </c>
      <c r="M19" s="12">
        <f>COUNTIF(Loto[[#This Row],[A]:[G]],Loto[[#Headers],[N]])</f>
        <v>2</v>
      </c>
      <c r="N19" s="12">
        <f>COUNTIF(Loto[[#This Row],[A]:[G]],Loto[[#Headers],[2]])</f>
        <v>1</v>
      </c>
      <c r="O19" s="11">
        <f>VALUE(Loto[[#This Row],[7 sur 7]])</f>
        <v>21</v>
      </c>
      <c r="P19" s="11">
        <f>VALUE(Loto[[#This Row],[6 sur 7]])</f>
        <v>4</v>
      </c>
    </row>
    <row r="20" spans="1:16" x14ac:dyDescent="0.35">
      <c r="A20" t="s">
        <v>127</v>
      </c>
      <c r="B20" s="14">
        <f>IFERROR(MID(SUBSTITUTE(SUBSTITUTE(SUBSTITUTE(SUBSTITUTE(SUBSTITUTE(Loto[Date non codée],"_xFFFF_",""),"h",":"),"Ao","Août"),"Fier","Février"),"Dmbre","Décembre"),SEARCH(" ",Loto[Date non codée])+1,99)*1,"")</f>
        <v>42755.413194444445</v>
      </c>
      <c r="C20" s="2" t="s">
        <v>9</v>
      </c>
      <c r="D20" s="2" t="s">
        <v>18</v>
      </c>
      <c r="E20" s="2" t="s">
        <v>9</v>
      </c>
      <c r="F20" s="2">
        <v>2</v>
      </c>
      <c r="G20" s="2">
        <v>2</v>
      </c>
      <c r="H20" s="2">
        <v>1</v>
      </c>
      <c r="I20" s="2">
        <v>1</v>
      </c>
      <c r="J20" s="2" t="s">
        <v>128</v>
      </c>
      <c r="K20" s="2" t="s">
        <v>129</v>
      </c>
      <c r="L20" s="12">
        <f>COUNTIF(Loto[[#This Row],[A]:[G]],Loto[[#Headers],[1]])</f>
        <v>2</v>
      </c>
      <c r="M20" s="12">
        <f>COUNTIF(Loto[[#This Row],[A]:[G]],Loto[[#Headers],[N]])</f>
        <v>2</v>
      </c>
      <c r="N20" s="12">
        <f>COUNTIF(Loto[[#This Row],[A]:[G]],Loto[[#Headers],[2]])</f>
        <v>2</v>
      </c>
      <c r="O20" s="11">
        <f>VALUE(Loto[[#This Row],[7 sur 7]])</f>
        <v>808</v>
      </c>
      <c r="P20" s="11">
        <f>VALUE(Loto[[#This Row],[6 sur 7]])</f>
        <v>68.2</v>
      </c>
    </row>
    <row r="21" spans="1:16" x14ac:dyDescent="0.35">
      <c r="A21" t="s">
        <v>130</v>
      </c>
      <c r="B21" s="14">
        <f>IFERROR(MID(SUBSTITUTE(SUBSTITUTE(SUBSTITUTE(SUBSTITUTE(SUBSTITUTE(Loto[Date non codée],"_xFFFF_",""),"h",":"),"Ao","Août"),"Fier","Février"),"Dmbre","Décembre"),SEARCH(" ",Loto[Date non codée])+1,99)*1,"")</f>
        <v>42756.413194444445</v>
      </c>
      <c r="C21" s="2">
        <v>1</v>
      </c>
      <c r="D21" s="2">
        <v>1</v>
      </c>
      <c r="E21" s="2" t="s">
        <v>9</v>
      </c>
      <c r="F21" s="2" t="s">
        <v>9</v>
      </c>
      <c r="G21" s="2" t="s">
        <v>18</v>
      </c>
      <c r="H21" s="2">
        <v>2</v>
      </c>
      <c r="I21" s="2">
        <v>2</v>
      </c>
      <c r="J21" s="2" t="s">
        <v>131</v>
      </c>
      <c r="K21" s="2" t="s">
        <v>132</v>
      </c>
      <c r="L21" s="12">
        <f>COUNTIF(Loto[[#This Row],[A]:[G]],Loto[[#Headers],[1]])</f>
        <v>2</v>
      </c>
      <c r="M21" s="12">
        <f>COUNTIF(Loto[[#This Row],[A]:[G]],Loto[[#Headers],[N]])</f>
        <v>2</v>
      </c>
      <c r="N21" s="12">
        <f>COUNTIF(Loto[[#This Row],[A]:[G]],Loto[[#Headers],[2]])</f>
        <v>2</v>
      </c>
      <c r="O21" s="11">
        <f>VALUE(Loto[[#This Row],[7 sur 7]])</f>
        <v>593</v>
      </c>
      <c r="P21" s="11">
        <f>VALUE(Loto[[#This Row],[6 sur 7]])</f>
        <v>35</v>
      </c>
    </row>
    <row r="22" spans="1:16" x14ac:dyDescent="0.35">
      <c r="A22" t="s">
        <v>133</v>
      </c>
      <c r="B22" s="14">
        <f>IFERROR(MID(SUBSTITUTE(SUBSTITUTE(SUBSTITUTE(SUBSTITUTE(SUBSTITUTE(Loto[Date non codée],"_xFFFF_",""),"h",":"),"Ao","Août"),"Fier","Février"),"Dmbre","Décembre"),SEARCH(" ",Loto[Date non codée])+1,99)*1,"")</f>
        <v>42757.288194444445</v>
      </c>
      <c r="C22" s="2">
        <v>1</v>
      </c>
      <c r="D22" s="2">
        <v>1</v>
      </c>
      <c r="E22" s="2" t="s">
        <v>9</v>
      </c>
      <c r="F22" s="2">
        <v>2</v>
      </c>
      <c r="G22" s="2">
        <v>2</v>
      </c>
      <c r="H22" s="2">
        <v>2</v>
      </c>
      <c r="I22" s="2" t="s">
        <v>9</v>
      </c>
      <c r="J22" s="2" t="s">
        <v>134</v>
      </c>
      <c r="K22" s="2" t="s">
        <v>135</v>
      </c>
      <c r="L22" s="12">
        <f>COUNTIF(Loto[[#This Row],[A]:[G]],Loto[[#Headers],[1]])</f>
        <v>2</v>
      </c>
      <c r="M22" s="12">
        <f>COUNTIF(Loto[[#This Row],[A]:[G]],Loto[[#Headers],[N]])</f>
        <v>2</v>
      </c>
      <c r="N22" s="12">
        <f>COUNTIF(Loto[[#This Row],[A]:[G]],Loto[[#Headers],[2]])</f>
        <v>3</v>
      </c>
      <c r="O22" s="11">
        <f>VALUE(Loto[[#This Row],[7 sur 7]])</f>
        <v>881</v>
      </c>
      <c r="P22" s="11">
        <f>VALUE(Loto[[#This Row],[6 sur 7]])</f>
        <v>55.9</v>
      </c>
    </row>
    <row r="23" spans="1:16" x14ac:dyDescent="0.35">
      <c r="A23" t="s">
        <v>136</v>
      </c>
      <c r="B23" s="14">
        <f>IFERROR(MID(SUBSTITUTE(SUBSTITUTE(SUBSTITUTE(SUBSTITUTE(SUBSTITUTE(Loto[Date non codée],"_xFFFF_",""),"h",":"),"Ao","Août"),"Fier","Février"),"Dmbre","Décembre"),SEARCH(" ",Loto[Date non codée])+1,99)*1,"")</f>
        <v>42758.329861111109</v>
      </c>
      <c r="C23" s="2">
        <v>2</v>
      </c>
      <c r="D23" s="2">
        <v>2</v>
      </c>
      <c r="E23" s="2" t="s">
        <v>9</v>
      </c>
      <c r="F23" s="2" t="s">
        <v>9</v>
      </c>
      <c r="G23" s="2">
        <v>2</v>
      </c>
      <c r="H23" s="2">
        <v>2</v>
      </c>
      <c r="I23" s="2">
        <v>1</v>
      </c>
      <c r="J23" s="2" t="s">
        <v>137</v>
      </c>
      <c r="K23" s="2" t="s">
        <v>138</v>
      </c>
      <c r="L23" s="12">
        <f>COUNTIF(Loto[[#This Row],[A]:[G]],Loto[[#Headers],[1]])</f>
        <v>1</v>
      </c>
      <c r="M23" s="12">
        <f>COUNTIF(Loto[[#This Row],[A]:[G]],Loto[[#Headers],[N]])</f>
        <v>2</v>
      </c>
      <c r="N23" s="12">
        <f>COUNTIF(Loto[[#This Row],[A]:[G]],Loto[[#Headers],[2]])</f>
        <v>4</v>
      </c>
      <c r="O23" s="11">
        <f>VALUE(Loto[[#This Row],[7 sur 7]])</f>
        <v>442</v>
      </c>
      <c r="P23" s="11">
        <f>VALUE(Loto[[#This Row],[6 sur 7]])</f>
        <v>24.6</v>
      </c>
    </row>
    <row r="24" spans="1:16" x14ac:dyDescent="0.35">
      <c r="A24" t="s">
        <v>139</v>
      </c>
      <c r="B24" s="14">
        <f>IFERROR(MID(SUBSTITUTE(SUBSTITUTE(SUBSTITUTE(SUBSTITUTE(SUBSTITUTE(Loto[Date non codée],"_xFFFF_",""),"h",":"),"Ao","Août"),"Fier","Février"),"Dmbre","Décembre"),SEARCH(" ",Loto[Date non codée])+1,99)*1,"")</f>
        <v>42759.381944444445</v>
      </c>
      <c r="C24" s="2">
        <v>2</v>
      </c>
      <c r="D24" s="2">
        <v>1</v>
      </c>
      <c r="E24" s="2">
        <v>1</v>
      </c>
      <c r="F24" s="2">
        <v>2</v>
      </c>
      <c r="G24" s="2" t="s">
        <v>9</v>
      </c>
      <c r="H24" s="2">
        <v>2</v>
      </c>
      <c r="I24" s="2">
        <v>1</v>
      </c>
      <c r="J24" s="2" t="s">
        <v>140</v>
      </c>
      <c r="K24" s="2" t="s">
        <v>141</v>
      </c>
      <c r="L24" s="12">
        <f>COUNTIF(Loto[[#This Row],[A]:[G]],Loto[[#Headers],[1]])</f>
        <v>3</v>
      </c>
      <c r="M24" s="12">
        <f>COUNTIF(Loto[[#This Row],[A]:[G]],Loto[[#Headers],[N]])</f>
        <v>1</v>
      </c>
      <c r="N24" s="12">
        <f>COUNTIF(Loto[[#This Row],[A]:[G]],Loto[[#Headers],[2]])</f>
        <v>3</v>
      </c>
      <c r="O24" s="11">
        <f>VALUE(Loto[[#This Row],[7 sur 7]])</f>
        <v>195</v>
      </c>
      <c r="P24" s="11">
        <f>VALUE(Loto[[#This Row],[6 sur 7]])</f>
        <v>16</v>
      </c>
    </row>
    <row r="25" spans="1:16" x14ac:dyDescent="0.35">
      <c r="A25" t="s">
        <v>142</v>
      </c>
      <c r="B25" s="14">
        <f>IFERROR(MID(SUBSTITUTE(SUBSTITUTE(SUBSTITUTE(SUBSTITUTE(SUBSTITUTE(Loto[Date non codée],"_xFFFF_",""),"h",":"),"Ao","Août"),"Fier","Février"),"Dmbre","Décembre"),SEARCH(" ",Loto[Date non codée])+1,99)*1,"")</f>
        <v>42760.413194444445</v>
      </c>
      <c r="C25" s="2">
        <v>1</v>
      </c>
      <c r="D25" s="2">
        <v>1</v>
      </c>
      <c r="E25" s="2" t="s">
        <v>9</v>
      </c>
      <c r="F25" s="2">
        <v>1</v>
      </c>
      <c r="G25" s="2">
        <v>2</v>
      </c>
      <c r="H25" s="2">
        <v>2</v>
      </c>
      <c r="I25" s="2">
        <v>2</v>
      </c>
      <c r="J25" s="2" t="s">
        <v>143</v>
      </c>
      <c r="K25" s="2" t="s">
        <v>38</v>
      </c>
      <c r="L25" s="12">
        <f>COUNTIF(Loto[[#This Row],[A]:[G]],Loto[[#Headers],[1]])</f>
        <v>3</v>
      </c>
      <c r="M25" s="12">
        <f>COUNTIF(Loto[[#This Row],[A]:[G]],Loto[[#Headers],[N]])</f>
        <v>1</v>
      </c>
      <c r="N25" s="12">
        <f>COUNTIF(Loto[[#This Row],[A]:[G]],Loto[[#Headers],[2]])</f>
        <v>3</v>
      </c>
      <c r="O25" s="11">
        <f>VALUE(Loto[[#This Row],[7 sur 7]])</f>
        <v>248</v>
      </c>
      <c r="P25" s="11">
        <f>VALUE(Loto[[#This Row],[6 sur 7]])</f>
        <v>14</v>
      </c>
    </row>
    <row r="26" spans="1:16" x14ac:dyDescent="0.35">
      <c r="A26" t="s">
        <v>144</v>
      </c>
      <c r="B26" s="14">
        <f>IFERROR(MID(SUBSTITUTE(SUBSTITUTE(SUBSTITUTE(SUBSTITUTE(SUBSTITUTE(Loto[Date non codée],"_xFFFF_",""),"h",":"),"Ao","Août"),"Fier","Février"),"Dmbre","Décembre"),SEARCH(" ",Loto[Date non codée])+1,99)*1,"")</f>
        <v>42761.017361111109</v>
      </c>
      <c r="C26" s="2">
        <v>1</v>
      </c>
      <c r="D26" s="2" t="s">
        <v>9</v>
      </c>
      <c r="E26" s="2">
        <v>1</v>
      </c>
      <c r="F26" s="2">
        <v>1</v>
      </c>
      <c r="G26" s="2" t="s">
        <v>9</v>
      </c>
      <c r="H26" s="2">
        <v>2</v>
      </c>
      <c r="I26" s="2">
        <v>1</v>
      </c>
      <c r="J26" s="2" t="s">
        <v>145</v>
      </c>
      <c r="K26" s="2" t="s">
        <v>146</v>
      </c>
      <c r="L26" s="12">
        <f>COUNTIF(Loto[[#This Row],[A]:[G]],Loto[[#Headers],[1]])</f>
        <v>4</v>
      </c>
      <c r="M26" s="12">
        <f>COUNTIF(Loto[[#This Row],[A]:[G]],Loto[[#Headers],[N]])</f>
        <v>2</v>
      </c>
      <c r="N26" s="12">
        <f>COUNTIF(Loto[[#This Row],[A]:[G]],Loto[[#Headers],[2]])</f>
        <v>1</v>
      </c>
      <c r="O26" s="11">
        <f>VALUE(Loto[[#This Row],[7 sur 7]])</f>
        <v>1847</v>
      </c>
      <c r="P26" s="11">
        <f>VALUE(Loto[[#This Row],[6 sur 7]])</f>
        <v>144.19999999999999</v>
      </c>
    </row>
    <row r="27" spans="1:16" x14ac:dyDescent="0.35">
      <c r="A27" t="s">
        <v>147</v>
      </c>
      <c r="B27" s="14">
        <f>IFERROR(MID(SUBSTITUTE(SUBSTITUTE(SUBSTITUTE(SUBSTITUTE(SUBSTITUTE(Loto[Date non codée],"_xFFFF_",""),"h",":"),"Ao","Août"),"Fier","Février"),"Dmbre","Décembre"),SEARCH(" ",Loto[Date non codée])+1,99)*1,"")</f>
        <v>42762.413194444445</v>
      </c>
      <c r="C27" s="2">
        <v>2</v>
      </c>
      <c r="D27" s="2">
        <v>1</v>
      </c>
      <c r="E27" s="2" t="s">
        <v>9</v>
      </c>
      <c r="F27" s="2">
        <v>1</v>
      </c>
      <c r="G27" s="2" t="s">
        <v>9</v>
      </c>
      <c r="H27" s="2" t="s">
        <v>9</v>
      </c>
      <c r="I27" s="2">
        <v>2</v>
      </c>
      <c r="J27" s="2" t="s">
        <v>148</v>
      </c>
      <c r="K27" s="2" t="s">
        <v>149</v>
      </c>
      <c r="L27" s="12">
        <f>COUNTIF(Loto[[#This Row],[A]:[G]],Loto[[#Headers],[1]])</f>
        <v>2</v>
      </c>
      <c r="M27" s="12">
        <f>COUNTIF(Loto[[#This Row],[A]:[G]],Loto[[#Headers],[N]])</f>
        <v>3</v>
      </c>
      <c r="N27" s="12">
        <f>COUNTIF(Loto[[#This Row],[A]:[G]],Loto[[#Headers],[2]])</f>
        <v>2</v>
      </c>
      <c r="O27" s="11">
        <f>VALUE(Loto[[#This Row],[7 sur 7]])</f>
        <v>1502</v>
      </c>
      <c r="P27" s="11">
        <f>VALUE(Loto[[#This Row],[6 sur 7]])</f>
        <v>122.6</v>
      </c>
    </row>
    <row r="28" spans="1:16" x14ac:dyDescent="0.35">
      <c r="A28" t="s">
        <v>150</v>
      </c>
      <c r="B28" s="14">
        <f>IFERROR(MID(SUBSTITUTE(SUBSTITUTE(SUBSTITUTE(SUBSTITUTE(SUBSTITUTE(Loto[Date non codée],"_xFFFF_",""),"h",":"),"Ao","Août"),"Fier","Février"),"Dmbre","Décembre"),SEARCH(" ",Loto[Date non codée])+1,99)*1,"")</f>
        <v>42763.413194444445</v>
      </c>
      <c r="C28" s="2" t="s">
        <v>9</v>
      </c>
      <c r="D28" s="2">
        <v>2</v>
      </c>
      <c r="E28" s="2">
        <v>2</v>
      </c>
      <c r="F28" s="2" t="s">
        <v>9</v>
      </c>
      <c r="G28" s="2">
        <v>1</v>
      </c>
      <c r="H28" s="2">
        <v>2</v>
      </c>
      <c r="I28" s="2">
        <v>1</v>
      </c>
      <c r="J28" s="2" t="s">
        <v>151</v>
      </c>
      <c r="K28" s="2" t="s">
        <v>152</v>
      </c>
      <c r="L28" s="12">
        <f>COUNTIF(Loto[[#This Row],[A]:[G]],Loto[[#Headers],[1]])</f>
        <v>2</v>
      </c>
      <c r="M28" s="12">
        <f>COUNTIF(Loto[[#This Row],[A]:[G]],Loto[[#Headers],[N]])</f>
        <v>2</v>
      </c>
      <c r="N28" s="12">
        <f>COUNTIF(Loto[[#This Row],[A]:[G]],Loto[[#Headers],[2]])</f>
        <v>3</v>
      </c>
      <c r="O28" s="11">
        <f>VALUE(Loto[[#This Row],[7 sur 7]])</f>
        <v>402</v>
      </c>
      <c r="P28" s="11">
        <f>VALUE(Loto[[#This Row],[6 sur 7]])</f>
        <v>33.5</v>
      </c>
    </row>
    <row r="29" spans="1:16" x14ac:dyDescent="0.35">
      <c r="A29" t="s">
        <v>153</v>
      </c>
      <c r="B29" s="14">
        <f>IFERROR(MID(SUBSTITUTE(SUBSTITUTE(SUBSTITUTE(SUBSTITUTE(SUBSTITUTE(Loto[Date non codée],"_xFFFF_",""),"h",":"),"Ao","Août"),"Fier","Février"),"Dmbre","Décembre"),SEARCH(" ",Loto[Date non codée])+1,99)*1,"")</f>
        <v>42764.288194444445</v>
      </c>
      <c r="C29" s="2" t="s">
        <v>9</v>
      </c>
      <c r="D29" s="2">
        <v>2</v>
      </c>
      <c r="E29" s="2" t="s">
        <v>9</v>
      </c>
      <c r="F29" s="2" t="s">
        <v>9</v>
      </c>
      <c r="G29" s="2">
        <v>1</v>
      </c>
      <c r="H29" s="2">
        <v>1</v>
      </c>
      <c r="I29" s="2">
        <v>1</v>
      </c>
      <c r="J29" s="2" t="s">
        <v>154</v>
      </c>
      <c r="K29" s="2" t="s">
        <v>90</v>
      </c>
      <c r="L29" s="12">
        <f>COUNTIF(Loto[[#This Row],[A]:[G]],Loto[[#Headers],[1]])</f>
        <v>3</v>
      </c>
      <c r="M29" s="12">
        <f>COUNTIF(Loto[[#This Row],[A]:[G]],Loto[[#Headers],[N]])</f>
        <v>3</v>
      </c>
      <c r="N29" s="12">
        <f>COUNTIF(Loto[[#This Row],[A]:[G]],Loto[[#Headers],[2]])</f>
        <v>1</v>
      </c>
      <c r="O29" s="11">
        <f>VALUE(Loto[[#This Row],[7 sur 7]])</f>
        <v>821</v>
      </c>
      <c r="P29" s="11">
        <f>VALUE(Loto[[#This Row],[6 sur 7]])</f>
        <v>54.1</v>
      </c>
    </row>
    <row r="30" spans="1:16" x14ac:dyDescent="0.35">
      <c r="A30" t="s">
        <v>155</v>
      </c>
      <c r="B30" s="14">
        <f>IFERROR(MID(SUBSTITUTE(SUBSTITUTE(SUBSTITUTE(SUBSTITUTE(SUBSTITUTE(Loto[Date non codée],"_xFFFF_",""),"h",":"),"Ao","Août"),"Fier","Février"),"Dmbre","Décembre"),SEARCH(" ",Loto[Date non codée])+1,99)*1,"")</f>
        <v>42765.329861111109</v>
      </c>
      <c r="C30" s="2">
        <v>2</v>
      </c>
      <c r="D30" s="2">
        <v>1</v>
      </c>
      <c r="E30" s="2">
        <v>1</v>
      </c>
      <c r="F30" s="2" t="s">
        <v>9</v>
      </c>
      <c r="G30" s="2">
        <v>1</v>
      </c>
      <c r="H30" s="2">
        <v>1</v>
      </c>
      <c r="I30" s="2">
        <v>1</v>
      </c>
      <c r="J30" s="2" t="s">
        <v>156</v>
      </c>
      <c r="K30" s="2" t="s">
        <v>157</v>
      </c>
      <c r="L30" s="12">
        <f>COUNTIF(Loto[[#This Row],[A]:[G]],Loto[[#Headers],[1]])</f>
        <v>5</v>
      </c>
      <c r="M30" s="12">
        <f>COUNTIF(Loto[[#This Row],[A]:[G]],Loto[[#Headers],[N]])</f>
        <v>1</v>
      </c>
      <c r="N30" s="12">
        <f>COUNTIF(Loto[[#This Row],[A]:[G]],Loto[[#Headers],[2]])</f>
        <v>1</v>
      </c>
      <c r="O30" s="11">
        <f>VALUE(Loto[[#This Row],[7 sur 7]])</f>
        <v>525</v>
      </c>
      <c r="P30" s="11">
        <f>VALUE(Loto[[#This Row],[6 sur 7]])</f>
        <v>24.8</v>
      </c>
    </row>
    <row r="31" spans="1:16" x14ac:dyDescent="0.35">
      <c r="A31" t="s">
        <v>158</v>
      </c>
      <c r="B31" s="14">
        <f>IFERROR(MID(SUBSTITUTE(SUBSTITUTE(SUBSTITUTE(SUBSTITUTE(SUBSTITUTE(Loto[Date non codée],"_xFFFF_",""),"h",":"),"Ao","Août"),"Fier","Février"),"Dmbre","Décembre"),SEARCH(" ",Loto[Date non codée])+1,99)*1,"")</f>
        <v>42766.027777777781</v>
      </c>
      <c r="C31" s="2" t="s">
        <v>9</v>
      </c>
      <c r="D31" s="2" t="s">
        <v>9</v>
      </c>
      <c r="E31" s="2" t="s">
        <v>9</v>
      </c>
      <c r="F31" s="2" t="s">
        <v>9</v>
      </c>
      <c r="G31" s="2">
        <v>2</v>
      </c>
      <c r="H31" s="2">
        <v>1</v>
      </c>
      <c r="I31" s="2">
        <v>2</v>
      </c>
      <c r="J31" s="2" t="s">
        <v>159</v>
      </c>
      <c r="K31" s="2" t="s">
        <v>160</v>
      </c>
      <c r="L31" s="12">
        <f>COUNTIF(Loto[[#This Row],[A]:[G]],Loto[[#Headers],[1]])</f>
        <v>1</v>
      </c>
      <c r="M31" s="12">
        <f>COUNTIF(Loto[[#This Row],[A]:[G]],Loto[[#Headers],[N]])</f>
        <v>4</v>
      </c>
      <c r="N31" s="12">
        <f>COUNTIF(Loto[[#This Row],[A]:[G]],Loto[[#Headers],[2]])</f>
        <v>2</v>
      </c>
      <c r="O31" s="11">
        <f>VALUE(Loto[[#This Row],[7 sur 7]])</f>
        <v>21976</v>
      </c>
      <c r="P31" s="11">
        <f>VALUE(Loto[[#This Row],[6 sur 7]])</f>
        <v>488.3</v>
      </c>
    </row>
    <row r="32" spans="1:16" x14ac:dyDescent="0.35">
      <c r="A32" t="s">
        <v>161</v>
      </c>
      <c r="B32" s="14">
        <f>IFERROR(MID(SUBSTITUTE(SUBSTITUTE(SUBSTITUTE(SUBSTITUTE(SUBSTITUTE(Loto[Date non codée],"_xFFFF_",""),"h",":"),"Ao","Août"),"Fier","Février"),"Dmbre","Décembre"),SEARCH(" ",Loto[Date non codée])+1,99)*1,"")</f>
        <v>42767.027777777781</v>
      </c>
      <c r="C32" s="2">
        <v>2</v>
      </c>
      <c r="D32" s="2">
        <v>1</v>
      </c>
      <c r="E32" s="2">
        <v>2</v>
      </c>
      <c r="F32" s="2" t="s">
        <v>9</v>
      </c>
      <c r="G32" s="2">
        <v>2</v>
      </c>
      <c r="H32" s="2" t="s">
        <v>9</v>
      </c>
      <c r="I32" s="2" t="s">
        <v>9</v>
      </c>
      <c r="J32" s="2" t="s">
        <v>162</v>
      </c>
      <c r="K32" s="2" t="s">
        <v>32</v>
      </c>
      <c r="L32" s="12">
        <f>COUNTIF(Loto[[#This Row],[A]:[G]],Loto[[#Headers],[1]])</f>
        <v>1</v>
      </c>
      <c r="M32" s="12">
        <f>COUNTIF(Loto[[#This Row],[A]:[G]],Loto[[#Headers],[N]])</f>
        <v>3</v>
      </c>
      <c r="N32" s="12">
        <f>COUNTIF(Loto[[#This Row],[A]:[G]],Loto[[#Headers],[2]])</f>
        <v>3</v>
      </c>
      <c r="O32" s="11">
        <f>VALUE(Loto[[#This Row],[7 sur 7]])</f>
        <v>280</v>
      </c>
      <c r="P32" s="11">
        <f>VALUE(Loto[[#This Row],[6 sur 7]])</f>
        <v>19.600000000000001</v>
      </c>
    </row>
    <row r="33" spans="1:16" ht="29" x14ac:dyDescent="0.35">
      <c r="A33" t="s">
        <v>163</v>
      </c>
      <c r="B33" s="14">
        <f>IFERROR(MID(SUBSTITUTE(SUBSTITUTE(SUBSTITUTE(SUBSTITUTE(SUBSTITUTE(Loto[Date non codée],"_xFFFF_",""),"h",":"),"Ao","Août"),"Fier","Février"),"Dmbre","Décembre"),SEARCH(" ",Loto[Date non codée])+1,99)*1,"")</f>
        <v>42768.027777777781</v>
      </c>
      <c r="C33" s="2">
        <v>1</v>
      </c>
      <c r="D33" s="2">
        <v>1</v>
      </c>
      <c r="E33" s="2">
        <v>1</v>
      </c>
      <c r="F33" s="2">
        <v>2</v>
      </c>
      <c r="G33" s="2">
        <v>2</v>
      </c>
      <c r="H33" s="2" t="s">
        <v>9</v>
      </c>
      <c r="I33" s="3" t="s">
        <v>52</v>
      </c>
      <c r="J33" s="2" t="s">
        <v>164</v>
      </c>
      <c r="K33" s="2" t="s">
        <v>165</v>
      </c>
      <c r="L33" s="12">
        <f>COUNTIF(Loto[[#This Row],[A]:[G]],Loto[[#Headers],[1]])</f>
        <v>3</v>
      </c>
      <c r="M33" s="12">
        <f>COUNTIF(Loto[[#This Row],[A]:[G]],Loto[[#Headers],[N]])</f>
        <v>1</v>
      </c>
      <c r="N33" s="12">
        <f>COUNTIF(Loto[[#This Row],[A]:[G]],Loto[[#Headers],[2]])</f>
        <v>2</v>
      </c>
      <c r="O33" s="11">
        <f>VALUE(Loto[[#This Row],[7 sur 7]])</f>
        <v>649</v>
      </c>
      <c r="P33" s="11">
        <f>VALUE(Loto[[#This Row],[6 sur 7]])</f>
        <v>52.7</v>
      </c>
    </row>
    <row r="34" spans="1:16" x14ac:dyDescent="0.35">
      <c r="A34" t="s">
        <v>166</v>
      </c>
      <c r="B34" s="14">
        <f>IFERROR(MID(SUBSTITUTE(SUBSTITUTE(SUBSTITUTE(SUBSTITUTE(SUBSTITUTE(Loto[Date non codée],"_xFFFF_",""),"h",":"),"Ao","Août"),"Fier","Février"),"Dmbre","Décembre"),SEARCH(" ",Loto[Date non codée])+1,99)*1,"")</f>
        <v>42769.413194444445</v>
      </c>
      <c r="C34" s="2" t="s">
        <v>9</v>
      </c>
      <c r="D34" s="2">
        <v>2</v>
      </c>
      <c r="E34" s="2" t="s">
        <v>9</v>
      </c>
      <c r="F34" s="2" t="s">
        <v>9</v>
      </c>
      <c r="G34" s="2">
        <v>1</v>
      </c>
      <c r="H34" s="2" t="s">
        <v>9</v>
      </c>
      <c r="I34" s="2">
        <v>1</v>
      </c>
      <c r="J34" s="2" t="s">
        <v>167</v>
      </c>
      <c r="K34" s="2" t="s">
        <v>168</v>
      </c>
      <c r="L34" s="12">
        <f>COUNTIF(Loto[[#This Row],[A]:[G]],Loto[[#Headers],[1]])</f>
        <v>2</v>
      </c>
      <c r="M34" s="12">
        <f>COUNTIF(Loto[[#This Row],[A]:[G]],Loto[[#Headers],[N]])</f>
        <v>4</v>
      </c>
      <c r="N34" s="12">
        <f>COUNTIF(Loto[[#This Row],[A]:[G]],Loto[[#Headers],[2]])</f>
        <v>1</v>
      </c>
      <c r="O34" s="11">
        <f>VALUE(Loto[[#This Row],[7 sur 7]])</f>
        <v>1287</v>
      </c>
      <c r="P34" s="11">
        <f>VALUE(Loto[[#This Row],[6 sur 7]])</f>
        <v>90.3</v>
      </c>
    </row>
    <row r="35" spans="1:16" x14ac:dyDescent="0.35">
      <c r="A35" t="s">
        <v>169</v>
      </c>
      <c r="B35" s="14">
        <f>IFERROR(MID(SUBSTITUTE(SUBSTITUTE(SUBSTITUTE(SUBSTITUTE(SUBSTITUTE(Loto[Date non codée],"_xFFFF_",""),"h",":"),"Ao","Août"),"Fier","Février"),"Dmbre","Décembre"),SEARCH(" ",Loto[Date non codée])+1,99)*1,"")</f>
        <v>42770.413194444445</v>
      </c>
      <c r="C35" s="2" t="s">
        <v>9</v>
      </c>
      <c r="D35" s="2">
        <v>2</v>
      </c>
      <c r="E35" s="2">
        <v>2</v>
      </c>
      <c r="F35" s="2">
        <v>2</v>
      </c>
      <c r="G35" s="2">
        <v>1</v>
      </c>
      <c r="H35" s="2">
        <v>2</v>
      </c>
      <c r="I35" s="2">
        <v>2</v>
      </c>
      <c r="J35" s="2" t="s">
        <v>170</v>
      </c>
      <c r="K35" s="2" t="s">
        <v>171</v>
      </c>
      <c r="L35" s="12">
        <f>COUNTIF(Loto[[#This Row],[A]:[G]],Loto[[#Headers],[1]])</f>
        <v>1</v>
      </c>
      <c r="M35" s="12">
        <f>COUNTIF(Loto[[#This Row],[A]:[G]],Loto[[#Headers],[N]])</f>
        <v>1</v>
      </c>
      <c r="N35" s="12">
        <f>COUNTIF(Loto[[#This Row],[A]:[G]],Loto[[#Headers],[2]])</f>
        <v>5</v>
      </c>
      <c r="O35" s="11">
        <f>VALUE(Loto[[#This Row],[7 sur 7]])</f>
        <v>1344</v>
      </c>
      <c r="P35" s="11">
        <f>VALUE(Loto[[#This Row],[6 sur 7]])</f>
        <v>73.5</v>
      </c>
    </row>
    <row r="36" spans="1:16" x14ac:dyDescent="0.35">
      <c r="A36" t="s">
        <v>172</v>
      </c>
      <c r="B36" s="14">
        <f>IFERROR(MID(SUBSTITUTE(SUBSTITUTE(SUBSTITUTE(SUBSTITUTE(SUBSTITUTE(Loto[Date non codée],"_xFFFF_",""),"h",":"),"Ao","Août"),"Fier","Février"),"Dmbre","Décembre"),SEARCH(" ",Loto[Date non codée])+1,99)*1,"")</f>
        <v>42771.288194444445</v>
      </c>
      <c r="C36" s="2">
        <v>1</v>
      </c>
      <c r="D36" s="2">
        <v>2</v>
      </c>
      <c r="E36" s="2">
        <v>1</v>
      </c>
      <c r="F36" s="2">
        <v>1</v>
      </c>
      <c r="G36" s="2">
        <v>1</v>
      </c>
      <c r="H36" s="2">
        <v>1</v>
      </c>
      <c r="I36" s="2">
        <v>2</v>
      </c>
      <c r="J36" s="2" t="s">
        <v>173</v>
      </c>
      <c r="K36" s="2" t="s">
        <v>174</v>
      </c>
      <c r="L36" s="12">
        <f>COUNTIF(Loto[[#This Row],[A]:[G]],Loto[[#Headers],[1]])</f>
        <v>5</v>
      </c>
      <c r="M36" s="12">
        <f>COUNTIF(Loto[[#This Row],[A]:[G]],Loto[[#Headers],[N]])</f>
        <v>0</v>
      </c>
      <c r="N36" s="12">
        <f>COUNTIF(Loto[[#This Row],[A]:[G]],Loto[[#Headers],[2]])</f>
        <v>2</v>
      </c>
      <c r="O36" s="11">
        <f>VALUE(Loto[[#This Row],[7 sur 7]])</f>
        <v>275</v>
      </c>
      <c r="P36" s="11">
        <f>VALUE(Loto[[#This Row],[6 sur 7]])</f>
        <v>23.3</v>
      </c>
    </row>
    <row r="37" spans="1:16" x14ac:dyDescent="0.35">
      <c r="A37" t="s">
        <v>175</v>
      </c>
      <c r="B37" s="14">
        <f>IFERROR(MID(SUBSTITUTE(SUBSTITUTE(SUBSTITUTE(SUBSTITUTE(SUBSTITUTE(Loto[Date non codée],"_xFFFF_",""),"h",":"),"Ao","Août"),"Fier","Février"),"Dmbre","Décembre"),SEARCH(" ",Loto[Date non codée])+1,99)*1,"")</f>
        <v>42772.371527777781</v>
      </c>
      <c r="C37" s="2">
        <v>1</v>
      </c>
      <c r="D37" s="2" t="s">
        <v>9</v>
      </c>
      <c r="E37" s="2">
        <v>1</v>
      </c>
      <c r="F37" s="2" t="s">
        <v>9</v>
      </c>
      <c r="G37" s="2">
        <v>1</v>
      </c>
      <c r="H37" s="2">
        <v>1</v>
      </c>
      <c r="I37" s="2">
        <v>1</v>
      </c>
      <c r="J37" s="2" t="s">
        <v>176</v>
      </c>
      <c r="K37" s="2" t="s">
        <v>177</v>
      </c>
      <c r="L37" s="12">
        <f>COUNTIF(Loto[[#This Row],[A]:[G]],Loto[[#Headers],[1]])</f>
        <v>5</v>
      </c>
      <c r="M37" s="12">
        <f>COUNTIF(Loto[[#This Row],[A]:[G]],Loto[[#Headers],[N]])</f>
        <v>2</v>
      </c>
      <c r="N37" s="12">
        <f>COUNTIF(Loto[[#This Row],[A]:[G]],Loto[[#Headers],[2]])</f>
        <v>0</v>
      </c>
      <c r="O37" s="11">
        <f>VALUE(Loto[[#This Row],[7 sur 7]])</f>
        <v>899</v>
      </c>
      <c r="P37" s="11">
        <f>VALUE(Loto[[#This Row],[6 sur 7]])</f>
        <v>53.3</v>
      </c>
    </row>
    <row r="38" spans="1:16" x14ac:dyDescent="0.35">
      <c r="A38" t="s">
        <v>178</v>
      </c>
      <c r="B38" s="14">
        <f>IFERROR(MID(SUBSTITUTE(SUBSTITUTE(SUBSTITUTE(SUBSTITUTE(SUBSTITUTE(Loto[Date non codée],"_xFFFF_",""),"h",":"),"Ao","Août"),"Fier","Février"),"Dmbre","Décembre"),SEARCH(" ",Loto[Date non codée])+1,99)*1,"")</f>
        <v>42773.027777777781</v>
      </c>
      <c r="C38" s="2">
        <v>1</v>
      </c>
      <c r="D38" s="2">
        <v>1</v>
      </c>
      <c r="E38" s="2" t="s">
        <v>9</v>
      </c>
      <c r="F38" s="2" t="s">
        <v>9</v>
      </c>
      <c r="G38" s="2">
        <v>2</v>
      </c>
      <c r="H38" s="2">
        <v>1</v>
      </c>
      <c r="I38" s="2" t="s">
        <v>9</v>
      </c>
      <c r="J38" s="2" t="s">
        <v>179</v>
      </c>
      <c r="K38" s="2" t="s">
        <v>58</v>
      </c>
      <c r="L38" s="12">
        <f>COUNTIF(Loto[[#This Row],[A]:[G]],Loto[[#Headers],[1]])</f>
        <v>3</v>
      </c>
      <c r="M38" s="12">
        <f>COUNTIF(Loto[[#This Row],[A]:[G]],Loto[[#Headers],[N]])</f>
        <v>3</v>
      </c>
      <c r="N38" s="12">
        <f>COUNTIF(Loto[[#This Row],[A]:[G]],Loto[[#Headers],[2]])</f>
        <v>1</v>
      </c>
      <c r="O38" s="11">
        <f>VALUE(Loto[[#This Row],[7 sur 7]])</f>
        <v>212</v>
      </c>
      <c r="P38" s="11">
        <f>VALUE(Loto[[#This Row],[6 sur 7]])</f>
        <v>18.7</v>
      </c>
    </row>
    <row r="39" spans="1:16" x14ac:dyDescent="0.35">
      <c r="A39" t="s">
        <v>180</v>
      </c>
      <c r="B39" s="14">
        <f>IFERROR(MID(SUBSTITUTE(SUBSTITUTE(SUBSTITUTE(SUBSTITUTE(SUBSTITUTE(Loto[Date non codée],"_xFFFF_",""),"h",":"),"Ao","Août"),"Fier","Février"),"Dmbre","Décembre"),SEARCH(" ",Loto[Date non codée])+1,99)*1,"")</f>
        <v>42774.371527777781</v>
      </c>
      <c r="C39" s="2">
        <v>1</v>
      </c>
      <c r="D39" s="2">
        <v>1</v>
      </c>
      <c r="E39" s="2">
        <v>1</v>
      </c>
      <c r="F39" s="2">
        <v>1</v>
      </c>
      <c r="G39" s="2" t="s">
        <v>9</v>
      </c>
      <c r="H39" s="2" t="s">
        <v>18</v>
      </c>
      <c r="I39" s="2" t="s">
        <v>9</v>
      </c>
      <c r="J39" s="2" t="s">
        <v>21</v>
      </c>
      <c r="K39" s="2" t="s">
        <v>51</v>
      </c>
      <c r="L39" s="12">
        <f>COUNTIF(Loto[[#This Row],[A]:[G]],Loto[[#Headers],[1]])</f>
        <v>4</v>
      </c>
      <c r="M39" s="12">
        <f>COUNTIF(Loto[[#This Row],[A]:[G]],Loto[[#Headers],[N]])</f>
        <v>2</v>
      </c>
      <c r="N39" s="12">
        <f>COUNTIF(Loto[[#This Row],[A]:[G]],Loto[[#Headers],[2]])</f>
        <v>0</v>
      </c>
      <c r="O39" s="11">
        <f>VALUE(Loto[[#This Row],[7 sur 7]])</f>
        <v>20</v>
      </c>
      <c r="P39" s="11">
        <f>VALUE(Loto[[#This Row],[6 sur 7]])</f>
        <v>3.9</v>
      </c>
    </row>
    <row r="40" spans="1:16" x14ac:dyDescent="0.35">
      <c r="A40" t="s">
        <v>181</v>
      </c>
      <c r="B40" s="14">
        <f>IFERROR(MID(SUBSTITUTE(SUBSTITUTE(SUBSTITUTE(SUBSTITUTE(SUBSTITUTE(Loto[Date non codée],"_xFFFF_",""),"h",":"),"Ao","Août"),"Fier","Février"),"Dmbre","Décembre"),SEARCH(" ",Loto[Date non codée])+1,99)*1,"")</f>
        <v>42775.048611111109</v>
      </c>
      <c r="C40" s="2">
        <v>2</v>
      </c>
      <c r="D40" s="2">
        <v>2</v>
      </c>
      <c r="E40" s="2">
        <v>1</v>
      </c>
      <c r="F40" s="2">
        <v>1</v>
      </c>
      <c r="G40" s="2">
        <v>2</v>
      </c>
      <c r="H40" s="2">
        <v>1</v>
      </c>
      <c r="I40" s="2">
        <v>1</v>
      </c>
      <c r="J40" s="2" t="s">
        <v>182</v>
      </c>
      <c r="K40" s="2" t="s">
        <v>183</v>
      </c>
      <c r="L40" s="12">
        <f>COUNTIF(Loto[[#This Row],[A]:[G]],Loto[[#Headers],[1]])</f>
        <v>4</v>
      </c>
      <c r="M40" s="12">
        <f>COUNTIF(Loto[[#This Row],[A]:[G]],Loto[[#Headers],[N]])</f>
        <v>0</v>
      </c>
      <c r="N40" s="12">
        <f>COUNTIF(Loto[[#This Row],[A]:[G]],Loto[[#Headers],[2]])</f>
        <v>3</v>
      </c>
      <c r="O40" s="11">
        <f>VALUE(Loto[[#This Row],[7 sur 7]])</f>
        <v>274</v>
      </c>
      <c r="P40" s="11">
        <f>VALUE(Loto[[#This Row],[6 sur 7]])</f>
        <v>17.399999999999999</v>
      </c>
    </row>
    <row r="41" spans="1:16" x14ac:dyDescent="0.35">
      <c r="A41" t="s">
        <v>184</v>
      </c>
      <c r="B41" s="14">
        <f>IFERROR(MID(SUBSTITUTE(SUBSTITUTE(SUBSTITUTE(SUBSTITUTE(SUBSTITUTE(Loto[Date non codée],"_xFFFF_",""),"h",":"),"Ao","Août"),"Fier","Février"),"Dmbre","Décembre"),SEARCH(" ",Loto[Date non codée])+1,99)*1,"")</f>
        <v>42776.413194444445</v>
      </c>
      <c r="C41" s="2">
        <v>1</v>
      </c>
      <c r="D41" s="2">
        <v>1</v>
      </c>
      <c r="E41" s="2" t="s">
        <v>9</v>
      </c>
      <c r="F41" s="2">
        <v>1</v>
      </c>
      <c r="G41" s="2">
        <v>1</v>
      </c>
      <c r="H41" s="2" t="s">
        <v>9</v>
      </c>
      <c r="I41" s="2">
        <v>1</v>
      </c>
      <c r="J41" s="2" t="s">
        <v>185</v>
      </c>
      <c r="K41" s="2" t="s">
        <v>24</v>
      </c>
      <c r="L41" s="12">
        <f>COUNTIF(Loto[[#This Row],[A]:[G]],Loto[[#Headers],[1]])</f>
        <v>5</v>
      </c>
      <c r="M41" s="12">
        <f>COUNTIF(Loto[[#This Row],[A]:[G]],Loto[[#Headers],[N]])</f>
        <v>2</v>
      </c>
      <c r="N41" s="12">
        <f>COUNTIF(Loto[[#This Row],[A]:[G]],Loto[[#Headers],[2]])</f>
        <v>0</v>
      </c>
      <c r="O41" s="11">
        <f>VALUE(Loto[[#This Row],[7 sur 7]])</f>
        <v>603</v>
      </c>
      <c r="P41" s="11">
        <f>VALUE(Loto[[#This Row],[6 sur 7]])</f>
        <v>48</v>
      </c>
    </row>
    <row r="42" spans="1:16" x14ac:dyDescent="0.35">
      <c r="A42" t="s">
        <v>186</v>
      </c>
      <c r="B42" s="14">
        <f>IFERROR(MID(SUBSTITUTE(SUBSTITUTE(SUBSTITUTE(SUBSTITUTE(SUBSTITUTE(Loto[Date non codée],"_xFFFF_",""),"h",":"),"Ao","Août"),"Fier","Février"),"Dmbre","Décembre"),SEARCH(" ",Loto[Date non codée])+1,99)*1,"")</f>
        <v>42777.413194444445</v>
      </c>
      <c r="C42" s="2">
        <v>1</v>
      </c>
      <c r="D42" s="2">
        <v>2</v>
      </c>
      <c r="E42" s="2">
        <v>1</v>
      </c>
      <c r="F42" s="2">
        <v>2</v>
      </c>
      <c r="G42" s="2">
        <v>1</v>
      </c>
      <c r="H42" s="2">
        <v>2</v>
      </c>
      <c r="I42" s="2">
        <v>1</v>
      </c>
      <c r="J42" s="2" t="s">
        <v>187</v>
      </c>
      <c r="K42" s="2" t="s">
        <v>188</v>
      </c>
      <c r="L42" s="12">
        <f>COUNTIF(Loto[[#This Row],[A]:[G]],Loto[[#Headers],[1]])</f>
        <v>4</v>
      </c>
      <c r="M42" s="12">
        <f>COUNTIF(Loto[[#This Row],[A]:[G]],Loto[[#Headers],[N]])</f>
        <v>0</v>
      </c>
      <c r="N42" s="12">
        <f>COUNTIF(Loto[[#This Row],[A]:[G]],Loto[[#Headers],[2]])</f>
        <v>3</v>
      </c>
      <c r="O42" s="11">
        <f>VALUE(Loto[[#This Row],[7 sur 7]])</f>
        <v>77</v>
      </c>
      <c r="P42" s="11">
        <f>VALUE(Loto[[#This Row],[6 sur 7]])</f>
        <v>7.9</v>
      </c>
    </row>
    <row r="43" spans="1:16" x14ac:dyDescent="0.35">
      <c r="A43" t="s">
        <v>189</v>
      </c>
      <c r="B43" s="14">
        <f>IFERROR(MID(SUBSTITUTE(SUBSTITUTE(SUBSTITUTE(SUBSTITUTE(SUBSTITUTE(Loto[Date non codée],"_xFFFF_",""),"h",":"),"Ao","Août"),"Fier","Février"),"Dmbre","Décembre"),SEARCH(" ",Loto[Date non codée])+1,99)*1,"")</f>
        <v>42778.288194444445</v>
      </c>
      <c r="C43" s="2">
        <v>1</v>
      </c>
      <c r="D43" s="2">
        <v>1</v>
      </c>
      <c r="E43" s="2">
        <v>1</v>
      </c>
      <c r="F43" s="2">
        <v>2</v>
      </c>
      <c r="G43" s="2">
        <v>2</v>
      </c>
      <c r="H43" s="2">
        <v>2</v>
      </c>
      <c r="I43" s="2">
        <v>1</v>
      </c>
      <c r="J43" s="2" t="s">
        <v>190</v>
      </c>
      <c r="K43" s="2" t="s">
        <v>157</v>
      </c>
      <c r="L43" s="12">
        <f>COUNTIF(Loto[[#This Row],[A]:[G]],Loto[[#Headers],[1]])</f>
        <v>4</v>
      </c>
      <c r="M43" s="12">
        <f>COUNTIF(Loto[[#This Row],[A]:[G]],Loto[[#Headers],[N]])</f>
        <v>0</v>
      </c>
      <c r="N43" s="12">
        <f>COUNTIF(Loto[[#This Row],[A]:[G]],Loto[[#Headers],[2]])</f>
        <v>3</v>
      </c>
      <c r="O43" s="11">
        <f>VALUE(Loto[[#This Row],[7 sur 7]])</f>
        <v>884</v>
      </c>
      <c r="P43" s="11">
        <f>VALUE(Loto[[#This Row],[6 sur 7]])</f>
        <v>24.8</v>
      </c>
    </row>
    <row r="44" spans="1:16" x14ac:dyDescent="0.35">
      <c r="A44" t="s">
        <v>191</v>
      </c>
      <c r="B44" s="14">
        <f>IFERROR(MID(SUBSTITUTE(SUBSTITUTE(SUBSTITUTE(SUBSTITUTE(SUBSTITUTE(Loto[Date non codée],"_xFFFF_",""),"h",":"),"Ao","Août"),"Fier","Février"),"Dmbre","Décembre"),SEARCH(" ",Loto[Date non codée])+1,99)*1,"")</f>
        <v>42779.371527777781</v>
      </c>
      <c r="C44" s="2">
        <v>1</v>
      </c>
      <c r="D44" s="2">
        <v>1</v>
      </c>
      <c r="E44" s="2">
        <v>1</v>
      </c>
      <c r="F44" s="2" t="s">
        <v>9</v>
      </c>
      <c r="G44" s="2">
        <v>1</v>
      </c>
      <c r="H44" s="2">
        <v>2</v>
      </c>
      <c r="I44" s="2" t="s">
        <v>9</v>
      </c>
      <c r="J44" s="2" t="s">
        <v>192</v>
      </c>
      <c r="K44" s="2" t="s">
        <v>23</v>
      </c>
      <c r="L44" s="12">
        <f>COUNTIF(Loto[[#This Row],[A]:[G]],Loto[[#Headers],[1]])</f>
        <v>4</v>
      </c>
      <c r="M44" s="12">
        <f>COUNTIF(Loto[[#This Row],[A]:[G]],Loto[[#Headers],[N]])</f>
        <v>2</v>
      </c>
      <c r="N44" s="12">
        <f>COUNTIF(Loto[[#This Row],[A]:[G]],Loto[[#Headers],[2]])</f>
        <v>1</v>
      </c>
      <c r="O44" s="11">
        <f>VALUE(Loto[[#This Row],[7 sur 7]])</f>
        <v>17</v>
      </c>
      <c r="P44" s="11">
        <f>VALUE(Loto[[#This Row],[6 sur 7]])</f>
        <v>3.6</v>
      </c>
    </row>
    <row r="45" spans="1:16" x14ac:dyDescent="0.35">
      <c r="A45" t="s">
        <v>193</v>
      </c>
      <c r="B45" s="14">
        <f>IFERROR(MID(SUBSTITUTE(SUBSTITUTE(SUBSTITUTE(SUBSTITUTE(SUBSTITUTE(Loto[Date non codée],"_xFFFF_",""),"h",":"),"Ao","Août"),"Fier","Février"),"Dmbre","Décembre"),SEARCH(" ",Loto[Date non codée])+1,99)*1,"")</f>
        <v>42780.027777777781</v>
      </c>
      <c r="C45" s="2">
        <v>1</v>
      </c>
      <c r="D45" s="2">
        <v>1</v>
      </c>
      <c r="E45" s="2">
        <v>1</v>
      </c>
      <c r="F45" s="2">
        <v>1</v>
      </c>
      <c r="G45" s="2">
        <v>1</v>
      </c>
      <c r="H45" s="2" t="s">
        <v>9</v>
      </c>
      <c r="I45" s="2">
        <v>1</v>
      </c>
      <c r="J45" s="2" t="s">
        <v>194</v>
      </c>
      <c r="K45" s="2" t="s">
        <v>45</v>
      </c>
      <c r="L45" s="12">
        <f>COUNTIF(Loto[[#This Row],[A]:[G]],Loto[[#Headers],[1]])</f>
        <v>6</v>
      </c>
      <c r="M45" s="12">
        <f>COUNTIF(Loto[[#This Row],[A]:[G]],Loto[[#Headers],[N]])</f>
        <v>1</v>
      </c>
      <c r="N45" s="12">
        <f>COUNTIF(Loto[[#This Row],[A]:[G]],Loto[[#Headers],[2]])</f>
        <v>0</v>
      </c>
      <c r="O45" s="11">
        <f>VALUE(Loto[[#This Row],[7 sur 7]])</f>
        <v>42</v>
      </c>
      <c r="P45" s="11">
        <f>VALUE(Loto[[#This Row],[6 sur 7]])</f>
        <v>5.6</v>
      </c>
    </row>
    <row r="46" spans="1:16" x14ac:dyDescent="0.35">
      <c r="A46" t="s">
        <v>195</v>
      </c>
      <c r="B46" s="14">
        <f>IFERROR(MID(SUBSTITUTE(SUBSTITUTE(SUBSTITUTE(SUBSTITUTE(SUBSTITUTE(Loto[Date non codée],"_xFFFF_",""),"h",":"),"Ao","Août"),"Fier","Février"),"Dmbre","Décembre"),SEARCH(" ",Loto[Date non codée])+1,99)*1,"")</f>
        <v>42781.027777777781</v>
      </c>
      <c r="C46" s="2">
        <v>1</v>
      </c>
      <c r="D46" s="2">
        <v>1</v>
      </c>
      <c r="E46" s="2">
        <v>1</v>
      </c>
      <c r="F46" s="2">
        <v>1</v>
      </c>
      <c r="G46" s="2" t="s">
        <v>9</v>
      </c>
      <c r="H46" s="2">
        <v>2</v>
      </c>
      <c r="I46" s="2">
        <v>1</v>
      </c>
      <c r="J46" s="2" t="s">
        <v>22</v>
      </c>
      <c r="K46" s="2" t="s">
        <v>37</v>
      </c>
      <c r="L46" s="12">
        <f>COUNTIF(Loto[[#This Row],[A]:[G]],Loto[[#Headers],[1]])</f>
        <v>5</v>
      </c>
      <c r="M46" s="12">
        <f>COUNTIF(Loto[[#This Row],[A]:[G]],Loto[[#Headers],[N]])</f>
        <v>1</v>
      </c>
      <c r="N46" s="12">
        <f>COUNTIF(Loto[[#This Row],[A]:[G]],Loto[[#Headers],[2]])</f>
        <v>1</v>
      </c>
      <c r="O46" s="11">
        <f>VALUE(Loto[[#This Row],[7 sur 7]])</f>
        <v>25</v>
      </c>
      <c r="P46" s="11">
        <f>VALUE(Loto[[#This Row],[6 sur 7]])</f>
        <v>3.8</v>
      </c>
    </row>
    <row r="47" spans="1:16" x14ac:dyDescent="0.35">
      <c r="A47" t="s">
        <v>196</v>
      </c>
      <c r="B47" s="14">
        <f>IFERROR(MID(SUBSTITUTE(SUBSTITUTE(SUBSTITUTE(SUBSTITUTE(SUBSTITUTE(Loto[Date non codée],"_xFFFF_",""),"h",":"),"Ao","Août"),"Fier","Février"),"Dmbre","Décembre"),SEARCH(" ",Loto[Date non codée])+1,99)*1,"")</f>
        <v>42782.041666666664</v>
      </c>
      <c r="C47" s="2">
        <v>1</v>
      </c>
      <c r="D47" s="2">
        <v>2</v>
      </c>
      <c r="E47" s="2" t="s">
        <v>9</v>
      </c>
      <c r="F47" s="2">
        <v>2</v>
      </c>
      <c r="G47" s="2">
        <v>1</v>
      </c>
      <c r="H47" s="2">
        <v>1</v>
      </c>
      <c r="I47" s="2">
        <v>2</v>
      </c>
      <c r="J47" s="2" t="s">
        <v>197</v>
      </c>
      <c r="K47" s="2" t="s">
        <v>198</v>
      </c>
      <c r="L47" s="12">
        <f>COUNTIF(Loto[[#This Row],[A]:[G]],Loto[[#Headers],[1]])</f>
        <v>3</v>
      </c>
      <c r="M47" s="12">
        <f>COUNTIF(Loto[[#This Row],[A]:[G]],Loto[[#Headers],[N]])</f>
        <v>1</v>
      </c>
      <c r="N47" s="12">
        <f>COUNTIF(Loto[[#This Row],[A]:[G]],Loto[[#Headers],[2]])</f>
        <v>3</v>
      </c>
      <c r="O47" s="11">
        <f>VALUE(Loto[[#This Row],[7 sur 7]])</f>
        <v>72</v>
      </c>
      <c r="P47" s="11">
        <f>VALUE(Loto[[#This Row],[6 sur 7]])</f>
        <v>8.1</v>
      </c>
    </row>
    <row r="48" spans="1:16" x14ac:dyDescent="0.35">
      <c r="A48" t="s">
        <v>199</v>
      </c>
      <c r="B48" s="14">
        <f>IFERROR(MID(SUBSTITUTE(SUBSTITUTE(SUBSTITUTE(SUBSTITUTE(SUBSTITUTE(Loto[Date non codée],"_xFFFF_",""),"h",":"),"Ao","Août"),"Fier","Février"),"Dmbre","Décembre"),SEARCH(" ",Loto[Date non codée])+1,99)*1,"")</f>
        <v>42783.413194444445</v>
      </c>
      <c r="C48" s="2">
        <v>1</v>
      </c>
      <c r="D48" s="2" t="s">
        <v>9</v>
      </c>
      <c r="E48" s="2">
        <v>1</v>
      </c>
      <c r="F48" s="2">
        <v>1</v>
      </c>
      <c r="G48" s="2">
        <v>2</v>
      </c>
      <c r="H48" s="2" t="s">
        <v>9</v>
      </c>
      <c r="I48" s="2" t="s">
        <v>9</v>
      </c>
      <c r="J48" s="2" t="s">
        <v>200</v>
      </c>
      <c r="K48" s="2" t="s">
        <v>201</v>
      </c>
      <c r="L48" s="12">
        <f>COUNTIF(Loto[[#This Row],[A]:[G]],Loto[[#Headers],[1]])</f>
        <v>3</v>
      </c>
      <c r="M48" s="12">
        <f>COUNTIF(Loto[[#This Row],[A]:[G]],Loto[[#Headers],[N]])</f>
        <v>3</v>
      </c>
      <c r="N48" s="12">
        <f>COUNTIF(Loto[[#This Row],[A]:[G]],Loto[[#Headers],[2]])</f>
        <v>1</v>
      </c>
      <c r="O48" s="11">
        <f>VALUE(Loto[[#This Row],[7 sur 7]])</f>
        <v>538</v>
      </c>
      <c r="P48" s="11">
        <f>VALUE(Loto[[#This Row],[6 sur 7]])</f>
        <v>35.1</v>
      </c>
    </row>
    <row r="49" spans="1:16" x14ac:dyDescent="0.35">
      <c r="A49" t="s">
        <v>202</v>
      </c>
      <c r="B49" s="14">
        <f>IFERROR(MID(SUBSTITUTE(SUBSTITUTE(SUBSTITUTE(SUBSTITUTE(SUBSTITUTE(Loto[Date non codée],"_xFFFF_",""),"h",":"),"Ao","Août"),"Fier","Février"),"Dmbre","Décembre"),SEARCH(" ",Loto[Date non codée])+1,99)*1,"")</f>
        <v>42784.413194444445</v>
      </c>
      <c r="C49" s="2">
        <v>1</v>
      </c>
      <c r="D49" s="2">
        <v>2</v>
      </c>
      <c r="E49" s="2">
        <v>2</v>
      </c>
      <c r="F49" s="2" t="s">
        <v>9</v>
      </c>
      <c r="G49" s="2">
        <v>1</v>
      </c>
      <c r="H49" s="2">
        <v>2</v>
      </c>
      <c r="I49" s="2">
        <v>1</v>
      </c>
      <c r="J49" s="2" t="s">
        <v>21</v>
      </c>
      <c r="K49" s="2" t="s">
        <v>23</v>
      </c>
      <c r="L49" s="12">
        <f>COUNTIF(Loto[[#This Row],[A]:[G]],Loto[[#Headers],[1]])</f>
        <v>3</v>
      </c>
      <c r="M49" s="12">
        <f>COUNTIF(Loto[[#This Row],[A]:[G]],Loto[[#Headers],[N]])</f>
        <v>1</v>
      </c>
      <c r="N49" s="12">
        <f>COUNTIF(Loto[[#This Row],[A]:[G]],Loto[[#Headers],[2]])</f>
        <v>3</v>
      </c>
      <c r="O49" s="11">
        <f>VALUE(Loto[[#This Row],[7 sur 7]])</f>
        <v>20</v>
      </c>
      <c r="P49" s="11">
        <f>VALUE(Loto[[#This Row],[6 sur 7]])</f>
        <v>3.6</v>
      </c>
    </row>
    <row r="50" spans="1:16" x14ac:dyDescent="0.35">
      <c r="A50" t="s">
        <v>203</v>
      </c>
      <c r="B50" s="14">
        <f>IFERROR(MID(SUBSTITUTE(SUBSTITUTE(SUBSTITUTE(SUBSTITUTE(SUBSTITUTE(Loto[Date non codée],"_xFFFF_",""),"h",":"),"Ao","Août"),"Fier","Février"),"Dmbre","Décembre"),SEARCH(" ",Loto[Date non codée])+1,99)*1,"")</f>
        <v>42785.288194444445</v>
      </c>
      <c r="C50" s="2" t="s">
        <v>9</v>
      </c>
      <c r="D50" s="2">
        <v>1</v>
      </c>
      <c r="E50" s="2">
        <v>1</v>
      </c>
      <c r="F50" s="2">
        <v>1</v>
      </c>
      <c r="G50" s="2" t="s">
        <v>9</v>
      </c>
      <c r="H50" s="2">
        <v>2</v>
      </c>
      <c r="I50" s="2">
        <v>1</v>
      </c>
      <c r="J50" s="2" t="s">
        <v>204</v>
      </c>
      <c r="K50" s="2" t="s">
        <v>205</v>
      </c>
      <c r="L50" s="12">
        <f>COUNTIF(Loto[[#This Row],[A]:[G]],Loto[[#Headers],[1]])</f>
        <v>4</v>
      </c>
      <c r="M50" s="12">
        <f>COUNTIF(Loto[[#This Row],[A]:[G]],Loto[[#Headers],[N]])</f>
        <v>2</v>
      </c>
      <c r="N50" s="12">
        <f>COUNTIF(Loto[[#This Row],[A]:[G]],Loto[[#Headers],[2]])</f>
        <v>1</v>
      </c>
      <c r="O50" s="11">
        <f>VALUE(Loto[[#This Row],[7 sur 7]])</f>
        <v>433</v>
      </c>
      <c r="P50" s="11">
        <f>VALUE(Loto[[#This Row],[6 sur 7]])</f>
        <v>16.2</v>
      </c>
    </row>
    <row r="51" spans="1:16" x14ac:dyDescent="0.35">
      <c r="A51" t="s">
        <v>206</v>
      </c>
      <c r="B51" s="14">
        <f>IFERROR(MID(SUBSTITUTE(SUBSTITUTE(SUBSTITUTE(SUBSTITUTE(SUBSTITUTE(Loto[Date non codée],"_xFFFF_",""),"h",":"),"Ao","Août"),"Fier","Février"),"Dmbre","Décembre"),SEARCH(" ",Loto[Date non codée])+1,99)*1,"")</f>
        <v>42786.006944444445</v>
      </c>
      <c r="C51" s="2">
        <v>1</v>
      </c>
      <c r="D51" s="2">
        <v>2</v>
      </c>
      <c r="E51" s="2">
        <v>1</v>
      </c>
      <c r="F51" s="2" t="s">
        <v>9</v>
      </c>
      <c r="G51" s="2">
        <v>1</v>
      </c>
      <c r="H51" s="2" t="s">
        <v>9</v>
      </c>
      <c r="I51" s="2">
        <v>1</v>
      </c>
      <c r="J51" s="2" t="s">
        <v>207</v>
      </c>
      <c r="K51" s="2" t="s">
        <v>208</v>
      </c>
      <c r="L51" s="12">
        <f>COUNTIF(Loto[[#This Row],[A]:[G]],Loto[[#Headers],[1]])</f>
        <v>4</v>
      </c>
      <c r="M51" s="12">
        <f>COUNTIF(Loto[[#This Row],[A]:[G]],Loto[[#Headers],[N]])</f>
        <v>2</v>
      </c>
      <c r="N51" s="12">
        <f>COUNTIF(Loto[[#This Row],[A]:[G]],Loto[[#Headers],[2]])</f>
        <v>1</v>
      </c>
      <c r="O51" s="11">
        <f>VALUE(Loto[[#This Row],[7 sur 7]])</f>
        <v>290</v>
      </c>
      <c r="P51" s="11">
        <f>VALUE(Loto[[#This Row],[6 sur 7]])</f>
        <v>24.7</v>
      </c>
    </row>
    <row r="52" spans="1:16" x14ac:dyDescent="0.35">
      <c r="A52" t="s">
        <v>209</v>
      </c>
      <c r="B52" s="14">
        <f>IFERROR(MID(SUBSTITUTE(SUBSTITUTE(SUBSTITUTE(SUBSTITUTE(SUBSTITUTE(Loto[Date non codée],"_xFFFF_",""),"h",":"),"Ao","Août"),"Fier","Février"),"Dmbre","Décembre"),SEARCH(" ",Loto[Date non codée])+1,99)*1,"")</f>
        <v>42787.027777777781</v>
      </c>
      <c r="C52" s="2">
        <v>1</v>
      </c>
      <c r="D52" s="2">
        <v>2</v>
      </c>
      <c r="E52" s="2">
        <v>2</v>
      </c>
      <c r="F52" s="2">
        <v>1</v>
      </c>
      <c r="G52" s="2" t="s">
        <v>9</v>
      </c>
      <c r="H52" s="2" t="s">
        <v>9</v>
      </c>
      <c r="I52" s="2">
        <v>2</v>
      </c>
      <c r="J52" s="2" t="s">
        <v>210</v>
      </c>
      <c r="K52" s="2" t="s">
        <v>211</v>
      </c>
      <c r="L52" s="12">
        <f>COUNTIF(Loto[[#This Row],[A]:[G]],Loto[[#Headers],[1]])</f>
        <v>2</v>
      </c>
      <c r="M52" s="12">
        <f>COUNTIF(Loto[[#This Row],[A]:[G]],Loto[[#Headers],[N]])</f>
        <v>2</v>
      </c>
      <c r="N52" s="12">
        <f>COUNTIF(Loto[[#This Row],[A]:[G]],Loto[[#Headers],[2]])</f>
        <v>3</v>
      </c>
      <c r="O52" s="11">
        <f>VALUE(Loto[[#This Row],[7 sur 7]])</f>
        <v>327</v>
      </c>
      <c r="P52" s="11">
        <f>VALUE(Loto[[#This Row],[6 sur 7]])</f>
        <v>28.7</v>
      </c>
    </row>
    <row r="53" spans="1:16" x14ac:dyDescent="0.35">
      <c r="A53" t="s">
        <v>212</v>
      </c>
      <c r="B53" s="14">
        <f>IFERROR(MID(SUBSTITUTE(SUBSTITUTE(SUBSTITUTE(SUBSTITUTE(SUBSTITUTE(Loto[Date non codée],"_xFFFF_",""),"h",":"),"Ao","Août"),"Fier","Février"),"Dmbre","Décembre"),SEARCH(" ",Loto[Date non codée])+1,99)*1,"")</f>
        <v>42788.027777777781</v>
      </c>
      <c r="C53" s="2">
        <v>2</v>
      </c>
      <c r="D53" s="2">
        <v>1</v>
      </c>
      <c r="E53" s="2">
        <v>2</v>
      </c>
      <c r="F53" s="2">
        <v>2</v>
      </c>
      <c r="G53" s="2">
        <v>1</v>
      </c>
      <c r="H53" s="2">
        <v>1</v>
      </c>
      <c r="I53" s="2">
        <v>1</v>
      </c>
      <c r="J53" s="2" t="s">
        <v>213</v>
      </c>
      <c r="K53" s="2" t="s">
        <v>214</v>
      </c>
      <c r="L53" s="12">
        <f>COUNTIF(Loto[[#This Row],[A]:[G]],Loto[[#Headers],[1]])</f>
        <v>4</v>
      </c>
      <c r="M53" s="12">
        <f>COUNTIF(Loto[[#This Row],[A]:[G]],Loto[[#Headers],[N]])</f>
        <v>0</v>
      </c>
      <c r="N53" s="12">
        <f>COUNTIF(Loto[[#This Row],[A]:[G]],Loto[[#Headers],[2]])</f>
        <v>3</v>
      </c>
      <c r="O53" s="11">
        <f>VALUE(Loto[[#This Row],[7 sur 7]])</f>
        <v>19</v>
      </c>
      <c r="P53" s="11">
        <f>VALUE(Loto[[#This Row],[6 sur 7]])</f>
        <v>3.5</v>
      </c>
    </row>
    <row r="54" spans="1:16" x14ac:dyDescent="0.35">
      <c r="A54" t="s">
        <v>215</v>
      </c>
      <c r="B54" s="14">
        <f>IFERROR(MID(SUBSTITUTE(SUBSTITUTE(SUBSTITUTE(SUBSTITUTE(SUBSTITUTE(Loto[Date non codée],"_xFFFF_",""),"h",":"),"Ao","Août"),"Fier","Février"),"Dmbre","Décembre"),SEARCH(" ",Loto[Date non codée])+1,99)*1,"")</f>
        <v>42789.041666666664</v>
      </c>
      <c r="C54" s="2">
        <v>1</v>
      </c>
      <c r="D54" s="2" t="s">
        <v>9</v>
      </c>
      <c r="E54" s="2">
        <v>1</v>
      </c>
      <c r="F54" s="2" t="s">
        <v>9</v>
      </c>
      <c r="G54" s="2" t="s">
        <v>9</v>
      </c>
      <c r="H54" s="2">
        <v>2</v>
      </c>
      <c r="I54" s="2">
        <v>2</v>
      </c>
      <c r="J54" s="2" t="s">
        <v>216</v>
      </c>
      <c r="K54" s="2" t="s">
        <v>217</v>
      </c>
      <c r="L54" s="12">
        <f>COUNTIF(Loto[[#This Row],[A]:[G]],Loto[[#Headers],[1]])</f>
        <v>2</v>
      </c>
      <c r="M54" s="12">
        <f>COUNTIF(Loto[[#This Row],[A]:[G]],Loto[[#Headers],[N]])</f>
        <v>3</v>
      </c>
      <c r="N54" s="12">
        <f>COUNTIF(Loto[[#This Row],[A]:[G]],Loto[[#Headers],[2]])</f>
        <v>2</v>
      </c>
      <c r="O54" s="11">
        <f>VALUE(Loto[[#This Row],[7 sur 7]])</f>
        <v>3250</v>
      </c>
      <c r="P54" s="11">
        <f>VALUE(Loto[[#This Row],[6 sur 7]])</f>
        <v>155.6</v>
      </c>
    </row>
    <row r="55" spans="1:16" x14ac:dyDescent="0.35">
      <c r="A55" t="s">
        <v>218</v>
      </c>
      <c r="B55" s="14">
        <f>IFERROR(MID(SUBSTITUTE(SUBSTITUTE(SUBSTITUTE(SUBSTITUTE(SUBSTITUTE(Loto[Date non codée],"_xFFFF_",""),"h",":"),"Ao","Août"),"Fier","Février"),"Dmbre","Décembre"),SEARCH(" ",Loto[Date non codée])+1,99)*1,"")</f>
        <v>42790.413194444445</v>
      </c>
      <c r="C55" s="2">
        <v>2</v>
      </c>
      <c r="D55" s="2" t="s">
        <v>9</v>
      </c>
      <c r="E55" s="2">
        <v>1</v>
      </c>
      <c r="F55" s="2">
        <v>2</v>
      </c>
      <c r="G55" s="2" t="s">
        <v>9</v>
      </c>
      <c r="H55" s="2">
        <v>2</v>
      </c>
      <c r="I55" s="2" t="s">
        <v>9</v>
      </c>
      <c r="J55" s="2" t="s">
        <v>219</v>
      </c>
      <c r="K55" s="2" t="s">
        <v>220</v>
      </c>
      <c r="L55" s="12">
        <f>COUNTIF(Loto[[#This Row],[A]:[G]],Loto[[#Headers],[1]])</f>
        <v>1</v>
      </c>
      <c r="M55" s="12">
        <f>COUNTIF(Loto[[#This Row],[A]:[G]],Loto[[#Headers],[N]])</f>
        <v>3</v>
      </c>
      <c r="N55" s="12">
        <f>COUNTIF(Loto[[#This Row],[A]:[G]],Loto[[#Headers],[2]])</f>
        <v>3</v>
      </c>
      <c r="O55" s="11">
        <f>VALUE(Loto[[#This Row],[7 sur 7]])</f>
        <v>7359</v>
      </c>
      <c r="P55" s="11">
        <f>VALUE(Loto[[#This Row],[6 sur 7]])</f>
        <v>280.60000000000002</v>
      </c>
    </row>
    <row r="56" spans="1:16" x14ac:dyDescent="0.35">
      <c r="A56" t="s">
        <v>221</v>
      </c>
      <c r="B56" s="14">
        <f>IFERROR(MID(SUBSTITUTE(SUBSTITUTE(SUBSTITUTE(SUBSTITUTE(SUBSTITUTE(Loto[Date non codée],"_xFFFF_",""),"h",":"),"Ao","Août"),"Fier","Février"),"Dmbre","Décembre"),SEARCH(" ",Loto[Date non codée])+1,99)*1,"")</f>
        <v>42791.413194444445</v>
      </c>
      <c r="C56" s="2">
        <v>2</v>
      </c>
      <c r="D56" s="2">
        <v>1</v>
      </c>
      <c r="E56" s="2" t="s">
        <v>9</v>
      </c>
      <c r="F56" s="2">
        <v>1</v>
      </c>
      <c r="G56" s="2">
        <v>2</v>
      </c>
      <c r="H56" s="2" t="s">
        <v>9</v>
      </c>
      <c r="I56" s="2">
        <v>1</v>
      </c>
      <c r="J56" s="2" t="s">
        <v>222</v>
      </c>
      <c r="K56" s="2" t="s">
        <v>223</v>
      </c>
      <c r="L56" s="12">
        <f>COUNTIF(Loto[[#This Row],[A]:[G]],Loto[[#Headers],[1]])</f>
        <v>3</v>
      </c>
      <c r="M56" s="12">
        <f>COUNTIF(Loto[[#This Row],[A]:[G]],Loto[[#Headers],[N]])</f>
        <v>2</v>
      </c>
      <c r="N56" s="12">
        <f>COUNTIF(Loto[[#This Row],[A]:[G]],Loto[[#Headers],[2]])</f>
        <v>2</v>
      </c>
      <c r="O56" s="11">
        <f>VALUE(Loto[[#This Row],[7 sur 7]])</f>
        <v>522</v>
      </c>
      <c r="P56" s="11">
        <f>VALUE(Loto[[#This Row],[6 sur 7]])</f>
        <v>42.1</v>
      </c>
    </row>
    <row r="57" spans="1:16" x14ac:dyDescent="0.35">
      <c r="A57" t="s">
        <v>224</v>
      </c>
      <c r="B57" s="14">
        <f>IFERROR(MID(SUBSTITUTE(SUBSTITUTE(SUBSTITUTE(SUBSTITUTE(SUBSTITUTE(Loto[Date non codée],"_xFFFF_",""),"h",":"),"Ao","Août"),"Fier","Février"),"Dmbre","Décembre"),SEARCH(" ",Loto[Date non codée])+1,99)*1,"")</f>
        <v>42792.288194444445</v>
      </c>
      <c r="C57" s="2">
        <v>2</v>
      </c>
      <c r="D57" s="2">
        <v>1</v>
      </c>
      <c r="E57" s="2">
        <v>1</v>
      </c>
      <c r="F57" s="2" t="s">
        <v>9</v>
      </c>
      <c r="G57" s="2" t="s">
        <v>9</v>
      </c>
      <c r="H57" s="2">
        <v>2</v>
      </c>
      <c r="I57" s="2">
        <v>2</v>
      </c>
      <c r="J57" s="2" t="s">
        <v>40</v>
      </c>
      <c r="K57" s="2" t="s">
        <v>188</v>
      </c>
      <c r="L57" s="12">
        <f>COUNTIF(Loto[[#This Row],[A]:[G]],Loto[[#Headers],[1]])</f>
        <v>2</v>
      </c>
      <c r="M57" s="12">
        <f>COUNTIF(Loto[[#This Row],[A]:[G]],Loto[[#Headers],[N]])</f>
        <v>2</v>
      </c>
      <c r="N57" s="12">
        <f>COUNTIF(Loto[[#This Row],[A]:[G]],Loto[[#Headers],[2]])</f>
        <v>3</v>
      </c>
      <c r="O57" s="11">
        <f>VALUE(Loto[[#This Row],[7 sur 7]])</f>
        <v>59</v>
      </c>
      <c r="P57" s="11">
        <f>VALUE(Loto[[#This Row],[6 sur 7]])</f>
        <v>7.9</v>
      </c>
    </row>
    <row r="58" spans="1:16" x14ac:dyDescent="0.35">
      <c r="A58" t="s">
        <v>225</v>
      </c>
      <c r="B58" s="14">
        <f>IFERROR(MID(SUBSTITUTE(SUBSTITUTE(SUBSTITUTE(SUBSTITUTE(SUBSTITUTE(Loto[Date non codée],"_xFFFF_",""),"h",":"),"Ao","Août"),"Fier","Février"),"Dmbre","Décembre"),SEARCH(" ",Loto[Date non codée])+1,99)*1,"")</f>
        <v>42793.392361111109</v>
      </c>
      <c r="C58" s="2" t="s">
        <v>9</v>
      </c>
      <c r="D58" s="2">
        <v>1</v>
      </c>
      <c r="E58" s="2">
        <v>1</v>
      </c>
      <c r="F58" s="2">
        <v>1</v>
      </c>
      <c r="G58" s="2">
        <v>2</v>
      </c>
      <c r="H58" s="2">
        <v>2</v>
      </c>
      <c r="I58" s="2" t="s">
        <v>9</v>
      </c>
      <c r="J58" s="2" t="s">
        <v>226</v>
      </c>
      <c r="K58" s="2" t="s">
        <v>227</v>
      </c>
      <c r="L58" s="12">
        <f>COUNTIF(Loto[[#This Row],[A]:[G]],Loto[[#Headers],[1]])</f>
        <v>3</v>
      </c>
      <c r="M58" s="12">
        <f>COUNTIF(Loto[[#This Row],[A]:[G]],Loto[[#Headers],[N]])</f>
        <v>2</v>
      </c>
      <c r="N58" s="12">
        <f>COUNTIF(Loto[[#This Row],[A]:[G]],Loto[[#Headers],[2]])</f>
        <v>2</v>
      </c>
      <c r="O58" s="11">
        <f>VALUE(Loto[[#This Row],[7 sur 7]])</f>
        <v>449</v>
      </c>
      <c r="P58" s="11">
        <f>VALUE(Loto[[#This Row],[6 sur 7]])</f>
        <v>32.200000000000003</v>
      </c>
    </row>
    <row r="59" spans="1:16" x14ac:dyDescent="0.35">
      <c r="A59" t="s">
        <v>228</v>
      </c>
      <c r="B59" s="14">
        <f>IFERROR(MID(SUBSTITUTE(SUBSTITUTE(SUBSTITUTE(SUBSTITUTE(SUBSTITUTE(Loto[Date non codée],"_xFFFF_",""),"h",":"),"Ao","Août"),"Fier","Février"),"Dmbre","Décembre"),SEARCH(" ",Loto[Date non codée])+1,99)*1,"")</f>
        <v>42794.027777777781</v>
      </c>
      <c r="C59" s="2">
        <v>1</v>
      </c>
      <c r="D59" s="2">
        <v>1</v>
      </c>
      <c r="E59" s="2">
        <v>1</v>
      </c>
      <c r="F59" s="2">
        <v>2</v>
      </c>
      <c r="G59" s="2" t="s">
        <v>18</v>
      </c>
      <c r="H59" s="2">
        <v>2</v>
      </c>
      <c r="I59" s="2">
        <v>1</v>
      </c>
      <c r="J59" s="2" t="s">
        <v>229</v>
      </c>
      <c r="K59" s="2" t="s">
        <v>230</v>
      </c>
      <c r="L59" s="12">
        <f>COUNTIF(Loto[[#This Row],[A]:[G]],Loto[[#Headers],[1]])</f>
        <v>4</v>
      </c>
      <c r="M59" s="12">
        <f>COUNTIF(Loto[[#This Row],[A]:[G]],Loto[[#Headers],[N]])</f>
        <v>0</v>
      </c>
      <c r="N59" s="12">
        <f>COUNTIF(Loto[[#This Row],[A]:[G]],Loto[[#Headers],[2]])</f>
        <v>2</v>
      </c>
      <c r="O59" s="11">
        <f>VALUE(Loto[[#This Row],[7 sur 7]])</f>
        <v>7</v>
      </c>
      <c r="P59" s="11">
        <f>VALUE(Loto[[#This Row],[6 sur 7]])</f>
        <v>1.6</v>
      </c>
    </row>
    <row r="60" spans="1:16" x14ac:dyDescent="0.35">
      <c r="A60" t="s">
        <v>231</v>
      </c>
      <c r="B60" s="14">
        <f>IFERROR(MID(SUBSTITUTE(SUBSTITUTE(SUBSTITUTE(SUBSTITUTE(SUBSTITUTE(Loto[Date non codée],"_xFFFF_",""),"h",":"),"Ao","Août"),"Fier","Février"),"Dmbre","Décembre"),SEARCH(" ",Loto[Date non codée])+1,99)*1,"")</f>
        <v>42795.027777777781</v>
      </c>
      <c r="C60" s="2" t="s">
        <v>9</v>
      </c>
      <c r="D60" s="2" t="s">
        <v>9</v>
      </c>
      <c r="E60" s="2">
        <v>1</v>
      </c>
      <c r="F60" s="2" t="s">
        <v>9</v>
      </c>
      <c r="G60" s="2">
        <v>1</v>
      </c>
      <c r="H60" s="2">
        <v>1</v>
      </c>
      <c r="I60" s="2">
        <v>1</v>
      </c>
      <c r="J60" s="2" t="s">
        <v>232</v>
      </c>
      <c r="K60" s="2" t="s">
        <v>233</v>
      </c>
      <c r="L60" s="12">
        <f>COUNTIF(Loto[[#This Row],[A]:[G]],Loto[[#Headers],[1]])</f>
        <v>4</v>
      </c>
      <c r="M60" s="12">
        <f>COUNTIF(Loto[[#This Row],[A]:[G]],Loto[[#Headers],[N]])</f>
        <v>3</v>
      </c>
      <c r="N60" s="12">
        <f>COUNTIF(Loto[[#This Row],[A]:[G]],Loto[[#Headers],[2]])</f>
        <v>0</v>
      </c>
      <c r="O60" s="11">
        <f>VALUE(Loto[[#This Row],[7 sur 7]])</f>
        <v>6134</v>
      </c>
      <c r="P60" s="11">
        <f>VALUE(Loto[[#This Row],[6 sur 7]])</f>
        <v>112.5</v>
      </c>
    </row>
    <row r="61" spans="1:16" x14ac:dyDescent="0.35">
      <c r="A61" t="s">
        <v>234</v>
      </c>
      <c r="B61" s="14">
        <f>IFERROR(MID(SUBSTITUTE(SUBSTITUTE(SUBSTITUTE(SUBSTITUTE(SUBSTITUTE(Loto[Date non codée],"_xFFFF_",""),"h",":"),"Ao","Août"),"Fier","Février"),"Dmbre","Décembre"),SEARCH(" ",Loto[Date non codée])+1,99)*1,"")</f>
        <v>42796.027777777781</v>
      </c>
      <c r="C61" s="2" t="s">
        <v>9</v>
      </c>
      <c r="D61" s="2">
        <v>1</v>
      </c>
      <c r="E61" s="2">
        <v>2</v>
      </c>
      <c r="F61" s="2" t="s">
        <v>9</v>
      </c>
      <c r="G61" s="2" t="s">
        <v>9</v>
      </c>
      <c r="H61" s="2">
        <v>2</v>
      </c>
      <c r="I61" s="2" t="s">
        <v>9</v>
      </c>
      <c r="J61" s="2" t="s">
        <v>235</v>
      </c>
      <c r="K61" s="2" t="s">
        <v>236</v>
      </c>
      <c r="L61" s="12">
        <f>COUNTIF(Loto[[#This Row],[A]:[G]],Loto[[#Headers],[1]])</f>
        <v>1</v>
      </c>
      <c r="M61" s="12">
        <f>COUNTIF(Loto[[#This Row],[A]:[G]],Loto[[#Headers],[N]])</f>
        <v>4</v>
      </c>
      <c r="N61" s="12">
        <f>COUNTIF(Loto[[#This Row],[A]:[G]],Loto[[#Headers],[2]])</f>
        <v>2</v>
      </c>
      <c r="O61" s="11">
        <f>VALUE(Loto[[#This Row],[7 sur 7]])</f>
        <v>546</v>
      </c>
      <c r="P61" s="11">
        <f>VALUE(Loto[[#This Row],[6 sur 7]])</f>
        <v>41.7</v>
      </c>
    </row>
    <row r="62" spans="1:16" x14ac:dyDescent="0.35">
      <c r="A62" t="s">
        <v>237</v>
      </c>
      <c r="B62" s="14">
        <f>IFERROR(MID(SUBSTITUTE(SUBSTITUTE(SUBSTITUTE(SUBSTITUTE(SUBSTITUTE(Loto[Date non codée],"_xFFFF_",""),"h",":"),"Ao","Août"),"Fier","Février"),"Dmbre","Décembre"),SEARCH(" ",Loto[Date non codée])+1,99)*1,"")</f>
        <v>42797.413194444445</v>
      </c>
      <c r="C62" s="2">
        <v>2</v>
      </c>
      <c r="D62" s="2">
        <v>2</v>
      </c>
      <c r="E62" s="2">
        <v>2</v>
      </c>
      <c r="F62" s="2" t="s">
        <v>9</v>
      </c>
      <c r="G62" s="2" t="s">
        <v>9</v>
      </c>
      <c r="H62" s="2">
        <v>2</v>
      </c>
      <c r="I62" s="2">
        <v>2</v>
      </c>
      <c r="J62" s="2" t="s">
        <v>238</v>
      </c>
      <c r="K62" s="2" t="s">
        <v>239</v>
      </c>
      <c r="L62" s="12">
        <f>COUNTIF(Loto[[#This Row],[A]:[G]],Loto[[#Headers],[1]])</f>
        <v>0</v>
      </c>
      <c r="M62" s="12">
        <f>COUNTIF(Loto[[#This Row],[A]:[G]],Loto[[#Headers],[N]])</f>
        <v>2</v>
      </c>
      <c r="N62" s="12">
        <f>COUNTIF(Loto[[#This Row],[A]:[G]],Loto[[#Headers],[2]])</f>
        <v>5</v>
      </c>
      <c r="O62" s="11">
        <f>VALUE(Loto[[#This Row],[7 sur 7]])</f>
        <v>2799</v>
      </c>
      <c r="P62" s="11">
        <f>VALUE(Loto[[#This Row],[6 sur 7]])</f>
        <v>171.4</v>
      </c>
    </row>
    <row r="63" spans="1:16" x14ac:dyDescent="0.35">
      <c r="A63" t="s">
        <v>240</v>
      </c>
      <c r="B63" s="14">
        <f>IFERROR(MID(SUBSTITUTE(SUBSTITUTE(SUBSTITUTE(SUBSTITUTE(SUBSTITUTE(Loto[Date non codée],"_xFFFF_",""),"h",":"),"Ao","Août"),"Fier","Février"),"Dmbre","Décembre"),SEARCH(" ",Loto[Date non codée])+1,99)*1,"")</f>
        <v>42798.413194444445</v>
      </c>
      <c r="C63" s="2">
        <v>2</v>
      </c>
      <c r="D63" s="2" t="s">
        <v>9</v>
      </c>
      <c r="E63" s="2">
        <v>2</v>
      </c>
      <c r="F63" s="2" t="s">
        <v>9</v>
      </c>
      <c r="G63" s="2" t="s">
        <v>9</v>
      </c>
      <c r="H63" s="2">
        <v>2</v>
      </c>
      <c r="I63" s="2">
        <v>1</v>
      </c>
      <c r="J63" s="2" t="s">
        <v>241</v>
      </c>
      <c r="K63" s="2" t="s">
        <v>242</v>
      </c>
      <c r="L63" s="12">
        <f>COUNTIF(Loto[[#This Row],[A]:[G]],Loto[[#Headers],[1]])</f>
        <v>1</v>
      </c>
      <c r="M63" s="12">
        <f>COUNTIF(Loto[[#This Row],[A]:[G]],Loto[[#Headers],[N]])</f>
        <v>3</v>
      </c>
      <c r="N63" s="12">
        <f>COUNTIF(Loto[[#This Row],[A]:[G]],Loto[[#Headers],[2]])</f>
        <v>3</v>
      </c>
      <c r="O63" s="11">
        <f>VALUE(Loto[[#This Row],[7 sur 7]])</f>
        <v>163</v>
      </c>
      <c r="P63" s="11">
        <f>VALUE(Loto[[#This Row],[6 sur 7]])</f>
        <v>14.9</v>
      </c>
    </row>
    <row r="64" spans="1:16" x14ac:dyDescent="0.35">
      <c r="A64" t="s">
        <v>243</v>
      </c>
      <c r="B64" s="14">
        <f>IFERROR(MID(SUBSTITUTE(SUBSTITUTE(SUBSTITUTE(SUBSTITUTE(SUBSTITUTE(Loto[Date non codée],"_xFFFF_",""),"h",":"),"Ao","Août"),"Fier","Février"),"Dmbre","Décembre"),SEARCH(" ",Loto[Date non codée])+1,99)*1,"")</f>
        <v>42799.288194444445</v>
      </c>
      <c r="C64" s="2">
        <v>1</v>
      </c>
      <c r="D64" s="2" t="s">
        <v>9</v>
      </c>
      <c r="E64" s="2">
        <v>1</v>
      </c>
      <c r="F64" s="2">
        <v>1</v>
      </c>
      <c r="G64" s="2">
        <v>2</v>
      </c>
      <c r="H64" s="2" t="s">
        <v>9</v>
      </c>
      <c r="I64" s="2">
        <v>2</v>
      </c>
      <c r="J64" s="2" t="s">
        <v>27</v>
      </c>
      <c r="K64" s="2" t="s">
        <v>54</v>
      </c>
      <c r="L64" s="12">
        <f>COUNTIF(Loto[[#This Row],[A]:[G]],Loto[[#Headers],[1]])</f>
        <v>3</v>
      </c>
      <c r="M64" s="12">
        <f>COUNTIF(Loto[[#This Row],[A]:[G]],Loto[[#Headers],[N]])</f>
        <v>2</v>
      </c>
      <c r="N64" s="12">
        <f>COUNTIF(Loto[[#This Row],[A]:[G]],Loto[[#Headers],[2]])</f>
        <v>2</v>
      </c>
      <c r="O64" s="11">
        <f>VALUE(Loto[[#This Row],[7 sur 7]])</f>
        <v>79</v>
      </c>
      <c r="P64" s="11">
        <f>VALUE(Loto[[#This Row],[6 sur 7]])</f>
        <v>8.1999999999999993</v>
      </c>
    </row>
    <row r="65" spans="1:16" x14ac:dyDescent="0.35">
      <c r="A65" t="s">
        <v>244</v>
      </c>
      <c r="B65" s="14">
        <f>IFERROR(MID(SUBSTITUTE(SUBSTITUTE(SUBSTITUTE(SUBSTITUTE(SUBSTITUTE(Loto[Date non codée],"_xFFFF_",""),"h",":"),"Ao","Août"),"Fier","Février"),"Dmbre","Décembre"),SEARCH(" ",Loto[Date non codée])+1,99)*1,"")</f>
        <v>42800.413194444445</v>
      </c>
      <c r="C65" s="2">
        <v>1</v>
      </c>
      <c r="D65" s="2" t="s">
        <v>9</v>
      </c>
      <c r="E65" s="2" t="s">
        <v>9</v>
      </c>
      <c r="F65" s="2">
        <v>2</v>
      </c>
      <c r="G65" s="2" t="s">
        <v>9</v>
      </c>
      <c r="H65" s="2">
        <v>2</v>
      </c>
      <c r="I65" s="2">
        <v>2</v>
      </c>
      <c r="J65" s="2" t="s">
        <v>245</v>
      </c>
      <c r="K65" s="2" t="s">
        <v>246</v>
      </c>
      <c r="L65" s="12">
        <f>COUNTIF(Loto[[#This Row],[A]:[G]],Loto[[#Headers],[1]])</f>
        <v>1</v>
      </c>
      <c r="M65" s="12">
        <f>COUNTIF(Loto[[#This Row],[A]:[G]],Loto[[#Headers],[N]])</f>
        <v>3</v>
      </c>
      <c r="N65" s="12">
        <f>COUNTIF(Loto[[#This Row],[A]:[G]],Loto[[#Headers],[2]])</f>
        <v>3</v>
      </c>
      <c r="O65" s="11">
        <f>VALUE(Loto[[#This Row],[7 sur 7]])</f>
        <v>1437</v>
      </c>
      <c r="P65" s="11">
        <f>VALUE(Loto[[#This Row],[6 sur 7]])</f>
        <v>121.7</v>
      </c>
    </row>
    <row r="66" spans="1:16" x14ac:dyDescent="0.35">
      <c r="A66" t="s">
        <v>247</v>
      </c>
      <c r="B66" s="14">
        <f>IFERROR(MID(SUBSTITUTE(SUBSTITUTE(SUBSTITUTE(SUBSTITUTE(SUBSTITUTE(Loto[Date non codée],"_xFFFF_",""),"h",":"),"Ao","Août"),"Fier","Février"),"Dmbre","Décembre"),SEARCH(" ",Loto[Date non codée])+1,99)*1,"")</f>
        <v>42801.027777777781</v>
      </c>
      <c r="C66" s="2">
        <v>2</v>
      </c>
      <c r="D66" s="2">
        <v>2</v>
      </c>
      <c r="E66" s="2" t="s">
        <v>9</v>
      </c>
      <c r="F66" s="2">
        <v>1</v>
      </c>
      <c r="G66" s="2" t="s">
        <v>9</v>
      </c>
      <c r="H66" s="2">
        <v>1</v>
      </c>
      <c r="I66" s="2">
        <v>1</v>
      </c>
      <c r="J66" s="2" t="s">
        <v>248</v>
      </c>
      <c r="K66" s="2" t="s">
        <v>249</v>
      </c>
      <c r="L66" s="12">
        <f>COUNTIF(Loto[[#This Row],[A]:[G]],Loto[[#Headers],[1]])</f>
        <v>3</v>
      </c>
      <c r="M66" s="12">
        <f>COUNTIF(Loto[[#This Row],[A]:[G]],Loto[[#Headers],[N]])</f>
        <v>2</v>
      </c>
      <c r="N66" s="12">
        <f>COUNTIF(Loto[[#This Row],[A]:[G]],Loto[[#Headers],[2]])</f>
        <v>2</v>
      </c>
      <c r="O66" s="11">
        <f>VALUE(Loto[[#This Row],[7 sur 7]])</f>
        <v>54</v>
      </c>
      <c r="P66" s="11">
        <f>VALUE(Loto[[#This Row],[6 sur 7]])</f>
        <v>8.4</v>
      </c>
    </row>
    <row r="67" spans="1:16" x14ac:dyDescent="0.35">
      <c r="A67" t="s">
        <v>250</v>
      </c>
      <c r="B67" s="14">
        <f>IFERROR(MID(SUBSTITUTE(SUBSTITUTE(SUBSTITUTE(SUBSTITUTE(SUBSTITUTE(Loto[Date non codée],"_xFFFF_",""),"h",":"),"Ao","Août"),"Fier","Février"),"Dmbre","Décembre"),SEARCH(" ",Loto[Date non codée])+1,99)*1,"")</f>
        <v>42802.027777777781</v>
      </c>
      <c r="C67" s="2">
        <v>1</v>
      </c>
      <c r="D67" s="2">
        <v>1</v>
      </c>
      <c r="E67" s="2" t="s">
        <v>9</v>
      </c>
      <c r="F67" s="2">
        <v>2</v>
      </c>
      <c r="G67" s="2">
        <v>1</v>
      </c>
      <c r="H67" s="2" t="s">
        <v>9</v>
      </c>
      <c r="I67" s="2">
        <v>1</v>
      </c>
      <c r="J67" s="2" t="s">
        <v>173</v>
      </c>
      <c r="K67" s="2" t="s">
        <v>251</v>
      </c>
      <c r="L67" s="12">
        <f>COUNTIF(Loto[[#This Row],[A]:[G]],Loto[[#Headers],[1]])</f>
        <v>4</v>
      </c>
      <c r="M67" s="12">
        <f>COUNTIF(Loto[[#This Row],[A]:[G]],Loto[[#Headers],[N]])</f>
        <v>2</v>
      </c>
      <c r="N67" s="12">
        <f>COUNTIF(Loto[[#This Row],[A]:[G]],Loto[[#Headers],[2]])</f>
        <v>1</v>
      </c>
      <c r="O67" s="11">
        <f>VALUE(Loto[[#This Row],[7 sur 7]])</f>
        <v>275</v>
      </c>
      <c r="P67" s="11">
        <f>VALUE(Loto[[#This Row],[6 sur 7]])</f>
        <v>25.4</v>
      </c>
    </row>
    <row r="68" spans="1:16" x14ac:dyDescent="0.35">
      <c r="A68" t="s">
        <v>252</v>
      </c>
      <c r="B68" s="14">
        <f>IFERROR(MID(SUBSTITUTE(SUBSTITUTE(SUBSTITUTE(SUBSTITUTE(SUBSTITUTE(Loto[Date non codée],"_xFFFF_",""),"h",":"),"Ao","Août"),"Fier","Février"),"Dmbre","Décembre"),SEARCH(" ",Loto[Date non codée])+1,99)*1,"")</f>
        <v>42803.371527777781</v>
      </c>
      <c r="C68" s="2">
        <v>1</v>
      </c>
      <c r="D68" s="2" t="s">
        <v>9</v>
      </c>
      <c r="E68" s="2" t="s">
        <v>9</v>
      </c>
      <c r="F68" s="2">
        <v>2</v>
      </c>
      <c r="G68" s="2">
        <v>2</v>
      </c>
      <c r="H68" s="2">
        <v>1</v>
      </c>
      <c r="I68" s="2" t="s">
        <v>9</v>
      </c>
      <c r="J68" s="2" t="s">
        <v>253</v>
      </c>
      <c r="K68" s="2" t="s">
        <v>254</v>
      </c>
      <c r="L68" s="12">
        <f>COUNTIF(Loto[[#This Row],[A]:[G]],Loto[[#Headers],[1]])</f>
        <v>2</v>
      </c>
      <c r="M68" s="12">
        <f>COUNTIF(Loto[[#This Row],[A]:[G]],Loto[[#Headers],[N]])</f>
        <v>3</v>
      </c>
      <c r="N68" s="12">
        <f>COUNTIF(Loto[[#This Row],[A]:[G]],Loto[[#Headers],[2]])</f>
        <v>2</v>
      </c>
      <c r="O68" s="11">
        <f>VALUE(Loto[[#This Row],[7 sur 7]])</f>
        <v>2019</v>
      </c>
      <c r="P68" s="11">
        <f>VALUE(Loto[[#This Row],[6 sur 7]])</f>
        <v>165.1</v>
      </c>
    </row>
    <row r="69" spans="1:16" x14ac:dyDescent="0.35">
      <c r="A69" t="s">
        <v>255</v>
      </c>
      <c r="B69" s="14">
        <f>IFERROR(MID(SUBSTITUTE(SUBSTITUTE(SUBSTITUTE(SUBSTITUTE(SUBSTITUTE(Loto[Date non codée],"_xFFFF_",""),"h",":"),"Ao","Août"),"Fier","Février"),"Dmbre","Décembre"),SEARCH(" ",Loto[Date non codée])+1,99)*1,"")</f>
        <v>42804.413194444445</v>
      </c>
      <c r="C69" s="2">
        <v>1</v>
      </c>
      <c r="D69" s="2" t="s">
        <v>9</v>
      </c>
      <c r="E69" s="2">
        <v>1</v>
      </c>
      <c r="F69" s="2">
        <v>1</v>
      </c>
      <c r="G69" s="2">
        <v>2</v>
      </c>
      <c r="H69" s="2">
        <v>1</v>
      </c>
      <c r="I69" s="2">
        <v>1</v>
      </c>
      <c r="J69" s="2" t="s">
        <v>16</v>
      </c>
      <c r="K69" s="2" t="s">
        <v>34</v>
      </c>
      <c r="L69" s="12">
        <f>COUNTIF(Loto[[#This Row],[A]:[G]],Loto[[#Headers],[1]])</f>
        <v>5</v>
      </c>
      <c r="M69" s="12">
        <f>COUNTIF(Loto[[#This Row],[A]:[G]],Loto[[#Headers],[N]])</f>
        <v>1</v>
      </c>
      <c r="N69" s="12">
        <f>COUNTIF(Loto[[#This Row],[A]:[G]],Loto[[#Headers],[2]])</f>
        <v>1</v>
      </c>
      <c r="O69" s="11">
        <f>VALUE(Loto[[#This Row],[7 sur 7]])</f>
        <v>272</v>
      </c>
      <c r="P69" s="11">
        <f>VALUE(Loto[[#This Row],[6 sur 7]])</f>
        <v>19.100000000000001</v>
      </c>
    </row>
    <row r="70" spans="1:16" x14ac:dyDescent="0.35">
      <c r="A70" t="s">
        <v>256</v>
      </c>
      <c r="B70" s="14">
        <f>IFERROR(MID(SUBSTITUTE(SUBSTITUTE(SUBSTITUTE(SUBSTITUTE(SUBSTITUTE(Loto[Date non codée],"_xFFFF_",""),"h",":"),"Ao","Août"),"Fier","Février"),"Dmbre","Décembre"),SEARCH(" ",Loto[Date non codée])+1,99)*1,"")</f>
        <v>42805.413194444445</v>
      </c>
      <c r="C70" s="2">
        <v>2</v>
      </c>
      <c r="D70" s="2">
        <v>2</v>
      </c>
      <c r="E70" s="2" t="s">
        <v>9</v>
      </c>
      <c r="F70" s="2">
        <v>1</v>
      </c>
      <c r="G70" s="2">
        <v>2</v>
      </c>
      <c r="H70" s="2">
        <v>2</v>
      </c>
      <c r="I70" s="2">
        <v>2</v>
      </c>
      <c r="J70" s="2" t="s">
        <v>257</v>
      </c>
      <c r="K70" s="2" t="s">
        <v>258</v>
      </c>
      <c r="L70" s="12">
        <f>COUNTIF(Loto[[#This Row],[A]:[G]],Loto[[#Headers],[1]])</f>
        <v>1</v>
      </c>
      <c r="M70" s="12">
        <f>COUNTIF(Loto[[#This Row],[A]:[G]],Loto[[#Headers],[N]])</f>
        <v>1</v>
      </c>
      <c r="N70" s="12">
        <f>COUNTIF(Loto[[#This Row],[A]:[G]],Loto[[#Headers],[2]])</f>
        <v>5</v>
      </c>
      <c r="O70" s="11">
        <f>VALUE(Loto[[#This Row],[7 sur 7]])</f>
        <v>173</v>
      </c>
      <c r="P70" s="11">
        <f>VALUE(Loto[[#This Row],[6 sur 7]])</f>
        <v>14.3</v>
      </c>
    </row>
    <row r="71" spans="1:16" x14ac:dyDescent="0.35">
      <c r="A71" t="s">
        <v>259</v>
      </c>
      <c r="B71" s="14">
        <f>IFERROR(MID(SUBSTITUTE(SUBSTITUTE(SUBSTITUTE(SUBSTITUTE(SUBSTITUTE(Loto[Date non codée],"_xFFFF_",""),"h",":"),"Ao","Août"),"Fier","Février"),"Dmbre","Décembre"),SEARCH(" ",Loto[Date non codée])+1,99)*1,"")</f>
        <v>42806.288194444445</v>
      </c>
      <c r="C71" s="2">
        <v>2</v>
      </c>
      <c r="D71" s="2">
        <v>1</v>
      </c>
      <c r="E71" s="2">
        <v>1</v>
      </c>
      <c r="F71" s="2">
        <v>1</v>
      </c>
      <c r="G71" s="2" t="s">
        <v>9</v>
      </c>
      <c r="H71" s="2">
        <v>2</v>
      </c>
      <c r="I71" s="2">
        <v>2</v>
      </c>
      <c r="J71" s="2" t="s">
        <v>260</v>
      </c>
      <c r="K71" s="2" t="s">
        <v>261</v>
      </c>
      <c r="L71" s="12">
        <f>COUNTIF(Loto[[#This Row],[A]:[G]],Loto[[#Headers],[1]])</f>
        <v>3</v>
      </c>
      <c r="M71" s="12">
        <f>COUNTIF(Loto[[#This Row],[A]:[G]],Loto[[#Headers],[N]])</f>
        <v>1</v>
      </c>
      <c r="N71" s="12">
        <f>COUNTIF(Loto[[#This Row],[A]:[G]],Loto[[#Headers],[2]])</f>
        <v>3</v>
      </c>
      <c r="O71" s="11">
        <f>VALUE(Loto[[#This Row],[7 sur 7]])</f>
        <v>128</v>
      </c>
      <c r="P71" s="11">
        <f>VALUE(Loto[[#This Row],[6 sur 7]])</f>
        <v>11.7</v>
      </c>
    </row>
    <row r="72" spans="1:16" x14ac:dyDescent="0.35">
      <c r="A72" t="s">
        <v>262</v>
      </c>
      <c r="B72" s="14">
        <f>IFERROR(MID(SUBSTITUTE(SUBSTITUTE(SUBSTITUTE(SUBSTITUTE(SUBSTITUTE(Loto[Date non codée],"_xFFFF_",""),"h",":"),"Ao","Août"),"Fier","Février"),"Dmbre","Décembre"),SEARCH(" ",Loto[Date non codée])+1,99)*1,"")</f>
        <v>42807.006944444445</v>
      </c>
      <c r="C72" s="2">
        <v>1</v>
      </c>
      <c r="D72" s="2" t="s">
        <v>9</v>
      </c>
      <c r="E72" s="2">
        <v>2</v>
      </c>
      <c r="F72" s="2" t="s">
        <v>9</v>
      </c>
      <c r="G72" s="2">
        <v>1</v>
      </c>
      <c r="H72" s="2">
        <v>1</v>
      </c>
      <c r="I72" s="2">
        <v>1</v>
      </c>
      <c r="J72" s="2" t="s">
        <v>263</v>
      </c>
      <c r="K72" s="2" t="s">
        <v>264</v>
      </c>
      <c r="L72" s="12">
        <f>COUNTIF(Loto[[#This Row],[A]:[G]],Loto[[#Headers],[1]])</f>
        <v>4</v>
      </c>
      <c r="M72" s="12">
        <f>COUNTIF(Loto[[#This Row],[A]:[G]],Loto[[#Headers],[N]])</f>
        <v>2</v>
      </c>
      <c r="N72" s="12">
        <f>COUNTIF(Loto[[#This Row],[A]:[G]],Loto[[#Headers],[2]])</f>
        <v>1</v>
      </c>
      <c r="O72" s="11">
        <f>VALUE(Loto[[#This Row],[7 sur 7]])</f>
        <v>159</v>
      </c>
      <c r="P72" s="11">
        <f>VALUE(Loto[[#This Row],[6 sur 7]])</f>
        <v>13.8</v>
      </c>
    </row>
    <row r="73" spans="1:16" x14ac:dyDescent="0.35">
      <c r="A73" t="s">
        <v>265</v>
      </c>
      <c r="B73" s="14">
        <f>IFERROR(MID(SUBSTITUTE(SUBSTITUTE(SUBSTITUTE(SUBSTITUTE(SUBSTITUTE(Loto[Date non codée],"_xFFFF_",""),"h",":"),"Ao","Août"),"Fier","Février"),"Dmbre","Décembre"),SEARCH(" ",Loto[Date non codée])+1,99)*1,"")</f>
        <v>42808.027777777781</v>
      </c>
      <c r="C73" s="2">
        <v>1</v>
      </c>
      <c r="D73" s="2">
        <v>1</v>
      </c>
      <c r="E73" s="2">
        <v>2</v>
      </c>
      <c r="F73" s="2" t="s">
        <v>9</v>
      </c>
      <c r="G73" s="2">
        <v>2</v>
      </c>
      <c r="H73" s="2" t="s">
        <v>9</v>
      </c>
      <c r="I73" s="3">
        <v>1</v>
      </c>
      <c r="J73" s="2" t="s">
        <v>266</v>
      </c>
      <c r="K73" s="2" t="s">
        <v>267</v>
      </c>
      <c r="L73" s="12">
        <f>COUNTIF(Loto[[#This Row],[A]:[G]],Loto[[#Headers],[1]])</f>
        <v>3</v>
      </c>
      <c r="M73" s="12">
        <f>COUNTIF(Loto[[#This Row],[A]:[G]],Loto[[#Headers],[N]])</f>
        <v>2</v>
      </c>
      <c r="N73" s="12">
        <f>COUNTIF(Loto[[#This Row],[A]:[G]],Loto[[#Headers],[2]])</f>
        <v>2</v>
      </c>
      <c r="O73" s="11">
        <f>VALUE(Loto[[#This Row],[7 sur 7]])</f>
        <v>937</v>
      </c>
      <c r="P73" s="11">
        <f>VALUE(Loto[[#This Row],[6 sur 7]])</f>
        <v>59.2</v>
      </c>
    </row>
    <row r="74" spans="1:16" x14ac:dyDescent="0.35">
      <c r="A74" t="s">
        <v>268</v>
      </c>
      <c r="B74" s="14">
        <f>IFERROR(MID(SUBSTITUTE(SUBSTITUTE(SUBSTITUTE(SUBSTITUTE(SUBSTITUTE(Loto[Date non codée],"_xFFFF_",""),"h",":"),"Ao","Août"),"Fier","Février"),"Dmbre","Décembre"),SEARCH(" ",Loto[Date non codée])+1,99)*1,"")</f>
        <v>42809.027777777781</v>
      </c>
      <c r="C74" s="2">
        <v>1</v>
      </c>
      <c r="D74" s="2" t="s">
        <v>9</v>
      </c>
      <c r="E74" s="2" t="s">
        <v>9</v>
      </c>
      <c r="F74" s="2">
        <v>1</v>
      </c>
      <c r="G74" s="2">
        <v>1</v>
      </c>
      <c r="H74" s="2">
        <v>1</v>
      </c>
      <c r="I74" s="2">
        <v>1</v>
      </c>
      <c r="J74" s="2" t="s">
        <v>269</v>
      </c>
      <c r="K74" s="2" t="s">
        <v>270</v>
      </c>
      <c r="L74" s="12">
        <f>COUNTIF(Loto[[#This Row],[A]:[G]],Loto[[#Headers],[1]])</f>
        <v>5</v>
      </c>
      <c r="M74" s="12">
        <f>COUNTIF(Loto[[#This Row],[A]:[G]],Loto[[#Headers],[N]])</f>
        <v>2</v>
      </c>
      <c r="N74" s="12">
        <f>COUNTIF(Loto[[#This Row],[A]:[G]],Loto[[#Headers],[2]])</f>
        <v>0</v>
      </c>
      <c r="O74" s="11">
        <f>VALUE(Loto[[#This Row],[7 sur 7]])</f>
        <v>111</v>
      </c>
      <c r="P74" s="11">
        <f>VALUE(Loto[[#This Row],[6 sur 7]])</f>
        <v>9</v>
      </c>
    </row>
    <row r="75" spans="1:16" x14ac:dyDescent="0.35">
      <c r="A75" t="s">
        <v>271</v>
      </c>
      <c r="B75" s="14">
        <f>IFERROR(MID(SUBSTITUTE(SUBSTITUTE(SUBSTITUTE(SUBSTITUTE(SUBSTITUTE(Loto[Date non codée],"_xFFFF_",""),"h",":"),"Ao","Août"),"Fier","Février"),"Dmbre","Décembre"),SEARCH(" ",Loto[Date non codée])+1,99)*1,"")</f>
        <v>42810.371527777781</v>
      </c>
      <c r="C75" s="2">
        <v>1</v>
      </c>
      <c r="D75" s="2" t="s">
        <v>9</v>
      </c>
      <c r="E75" s="2">
        <v>1</v>
      </c>
      <c r="F75" s="2">
        <v>2</v>
      </c>
      <c r="G75" s="2" t="s">
        <v>9</v>
      </c>
      <c r="H75" s="2">
        <v>1</v>
      </c>
      <c r="I75" s="2">
        <v>1</v>
      </c>
      <c r="J75" s="2" t="s">
        <v>272</v>
      </c>
      <c r="K75" s="2" t="s">
        <v>273</v>
      </c>
      <c r="L75" s="12">
        <f>COUNTIF(Loto[[#This Row],[A]:[G]],Loto[[#Headers],[1]])</f>
        <v>4</v>
      </c>
      <c r="M75" s="12">
        <f>COUNTIF(Loto[[#This Row],[A]:[G]],Loto[[#Headers],[N]])</f>
        <v>2</v>
      </c>
      <c r="N75" s="12">
        <f>COUNTIF(Loto[[#This Row],[A]:[G]],Loto[[#Headers],[2]])</f>
        <v>1</v>
      </c>
      <c r="O75" s="11">
        <f>VALUE(Loto[[#This Row],[7 sur 7]])</f>
        <v>64</v>
      </c>
      <c r="P75" s="11">
        <f>VALUE(Loto[[#This Row],[6 sur 7]])</f>
        <v>8.6999999999999993</v>
      </c>
    </row>
    <row r="76" spans="1:16" x14ac:dyDescent="0.35">
      <c r="A76" t="s">
        <v>274</v>
      </c>
      <c r="B76" s="14">
        <f>IFERROR(MID(SUBSTITUTE(SUBSTITUTE(SUBSTITUTE(SUBSTITUTE(SUBSTITUTE(Loto[Date non codée],"_xFFFF_",""),"h",":"),"Ao","Août"),"Fier","Février"),"Dmbre","Décembre"),SEARCH(" ",Loto[Date non codée])+1,99)*1,"")</f>
        <v>42811.413194444445</v>
      </c>
      <c r="C76" s="2">
        <v>1</v>
      </c>
      <c r="D76" s="2" t="s">
        <v>9</v>
      </c>
      <c r="E76" s="2" t="s">
        <v>9</v>
      </c>
      <c r="F76" s="2">
        <v>2</v>
      </c>
      <c r="G76" s="2">
        <v>2</v>
      </c>
      <c r="H76" s="2">
        <v>1</v>
      </c>
      <c r="I76" s="2">
        <v>2</v>
      </c>
      <c r="J76" s="2" t="s">
        <v>275</v>
      </c>
      <c r="K76" s="2" t="s">
        <v>276</v>
      </c>
      <c r="L76" s="12">
        <f>COUNTIF(Loto[[#This Row],[A]:[G]],Loto[[#Headers],[1]])</f>
        <v>2</v>
      </c>
      <c r="M76" s="12">
        <f>COUNTIF(Loto[[#This Row],[A]:[G]],Loto[[#Headers],[N]])</f>
        <v>2</v>
      </c>
      <c r="N76" s="12">
        <f>COUNTIF(Loto[[#This Row],[A]:[G]],Loto[[#Headers],[2]])</f>
        <v>3</v>
      </c>
      <c r="O76" s="11">
        <f>VALUE(Loto[[#This Row],[7 sur 7]])</f>
        <v>1258</v>
      </c>
      <c r="P76" s="11">
        <f>VALUE(Loto[[#This Row],[6 sur 7]])</f>
        <v>88.5</v>
      </c>
    </row>
    <row r="77" spans="1:16" x14ac:dyDescent="0.35">
      <c r="A77" t="s">
        <v>277</v>
      </c>
      <c r="B77" s="14">
        <f>IFERROR(MID(SUBSTITUTE(SUBSTITUTE(SUBSTITUTE(SUBSTITUTE(SUBSTITUTE(Loto[Date non codée],"_xFFFF_",""),"h",":"),"Ao","Août"),"Fier","Février"),"Dmbre","Décembre"),SEARCH(" ",Loto[Date non codée])+1,99)*1,"")</f>
        <v>42812.413194444445</v>
      </c>
      <c r="C77" s="2">
        <v>1</v>
      </c>
      <c r="D77" s="2">
        <v>2</v>
      </c>
      <c r="E77" s="2">
        <v>1</v>
      </c>
      <c r="F77" s="2" t="s">
        <v>9</v>
      </c>
      <c r="G77" s="2" t="s">
        <v>9</v>
      </c>
      <c r="H77" s="2">
        <v>1</v>
      </c>
      <c r="I77" s="2">
        <v>1</v>
      </c>
      <c r="J77" s="2" t="s">
        <v>278</v>
      </c>
      <c r="K77" s="2" t="s">
        <v>138</v>
      </c>
      <c r="L77" s="12">
        <f>COUNTIF(Loto[[#This Row],[A]:[G]],Loto[[#Headers],[1]])</f>
        <v>4</v>
      </c>
      <c r="M77" s="12">
        <f>COUNTIF(Loto[[#This Row],[A]:[G]],Loto[[#Headers],[N]])</f>
        <v>2</v>
      </c>
      <c r="N77" s="12">
        <f>COUNTIF(Loto[[#This Row],[A]:[G]],Loto[[#Headers],[2]])</f>
        <v>1</v>
      </c>
      <c r="O77" s="11">
        <f>VALUE(Loto[[#This Row],[7 sur 7]])</f>
        <v>457</v>
      </c>
      <c r="P77" s="11">
        <f>VALUE(Loto[[#This Row],[6 sur 7]])</f>
        <v>24.6</v>
      </c>
    </row>
    <row r="78" spans="1:16" x14ac:dyDescent="0.35">
      <c r="A78" t="s">
        <v>279</v>
      </c>
      <c r="B78" s="14">
        <f>IFERROR(MID(SUBSTITUTE(SUBSTITUTE(SUBSTITUTE(SUBSTITUTE(SUBSTITUTE(Loto[Date non codée],"_xFFFF_",""),"h",":"),"Ao","Août"),"Fier","Février"),"Dmbre","Décembre"),SEARCH(" ",Loto[Date non codée])+1,99)*1,"")</f>
        <v>42813.288194444445</v>
      </c>
      <c r="C78" s="2">
        <v>1</v>
      </c>
      <c r="D78" s="2">
        <v>2</v>
      </c>
      <c r="E78" s="2">
        <v>2</v>
      </c>
      <c r="F78" s="2">
        <v>1</v>
      </c>
      <c r="G78" s="2" t="s">
        <v>9</v>
      </c>
      <c r="H78" s="2">
        <v>1</v>
      </c>
      <c r="I78" s="2">
        <v>1</v>
      </c>
      <c r="J78" s="2" t="s">
        <v>280</v>
      </c>
      <c r="K78" s="2" t="s">
        <v>281</v>
      </c>
      <c r="L78" s="12">
        <f>COUNTIF(Loto[[#This Row],[A]:[G]],Loto[[#Headers],[1]])</f>
        <v>4</v>
      </c>
      <c r="M78" s="12">
        <f>COUNTIF(Loto[[#This Row],[A]:[G]],Loto[[#Headers],[N]])</f>
        <v>1</v>
      </c>
      <c r="N78" s="12">
        <f>COUNTIF(Loto[[#This Row],[A]:[G]],Loto[[#Headers],[2]])</f>
        <v>2</v>
      </c>
      <c r="O78" s="11">
        <f>VALUE(Loto[[#This Row],[7 sur 7]])</f>
        <v>254</v>
      </c>
      <c r="P78" s="11">
        <f>VALUE(Loto[[#This Row],[6 sur 7]])</f>
        <v>9.1</v>
      </c>
    </row>
    <row r="79" spans="1:16" x14ac:dyDescent="0.35">
      <c r="A79" t="s">
        <v>282</v>
      </c>
      <c r="B79" s="14">
        <f>IFERROR(MID(SUBSTITUTE(SUBSTITUTE(SUBSTITUTE(SUBSTITUTE(SUBSTITUTE(Loto[Date non codée],"_xFFFF_",""),"h",":"),"Ao","Août"),"Fier","Février"),"Dmbre","Décembre"),SEARCH(" ",Loto[Date non codée])+1,99)*1,"")</f>
        <v>42814.329861111109</v>
      </c>
      <c r="C79" s="2">
        <v>2</v>
      </c>
      <c r="D79" s="2">
        <v>2</v>
      </c>
      <c r="E79" s="2">
        <v>1</v>
      </c>
      <c r="F79" s="2" t="s">
        <v>9</v>
      </c>
      <c r="G79" s="2">
        <v>1</v>
      </c>
      <c r="H79" s="2">
        <v>1</v>
      </c>
      <c r="I79" s="2">
        <v>1</v>
      </c>
      <c r="J79" s="2" t="s">
        <v>283</v>
      </c>
      <c r="K79" s="2" t="s">
        <v>284</v>
      </c>
      <c r="L79" s="12">
        <f>COUNTIF(Loto[[#This Row],[A]:[G]],Loto[[#Headers],[1]])</f>
        <v>4</v>
      </c>
      <c r="M79" s="12">
        <f>COUNTIF(Loto[[#This Row],[A]:[G]],Loto[[#Headers],[N]])</f>
        <v>1</v>
      </c>
      <c r="N79" s="12">
        <f>COUNTIF(Loto[[#This Row],[A]:[G]],Loto[[#Headers],[2]])</f>
        <v>2</v>
      </c>
      <c r="O79" s="11">
        <f>VALUE(Loto[[#This Row],[7 sur 7]])</f>
        <v>91</v>
      </c>
      <c r="P79" s="11">
        <f>VALUE(Loto[[#This Row],[6 sur 7]])</f>
        <v>7.5</v>
      </c>
    </row>
    <row r="80" spans="1:16" x14ac:dyDescent="0.35">
      <c r="A80" t="s">
        <v>285</v>
      </c>
      <c r="B80" s="14">
        <f>IFERROR(MID(SUBSTITUTE(SUBSTITUTE(SUBSTITUTE(SUBSTITUTE(SUBSTITUTE(Loto[Date non codée],"_xFFFF_",""),"h",":"),"Ao","Août"),"Fier","Février"),"Dmbre","Décembre"),SEARCH(" ",Loto[Date non codée])+1,99)*1,"")</f>
        <v>42815.027777777781</v>
      </c>
      <c r="C80" s="2">
        <v>1</v>
      </c>
      <c r="D80" s="2">
        <v>2</v>
      </c>
      <c r="E80" s="2" t="s">
        <v>18</v>
      </c>
      <c r="F80" s="2">
        <v>1</v>
      </c>
      <c r="G80" s="2">
        <v>1</v>
      </c>
      <c r="H80" s="2">
        <v>1</v>
      </c>
      <c r="I80" s="2">
        <v>2</v>
      </c>
      <c r="J80" s="2" t="s">
        <v>132</v>
      </c>
      <c r="K80" s="2" t="s">
        <v>286</v>
      </c>
      <c r="L80" s="12">
        <f>COUNTIF(Loto[[#This Row],[A]:[G]],Loto[[#Headers],[1]])</f>
        <v>4</v>
      </c>
      <c r="M80" s="12">
        <f>COUNTIF(Loto[[#This Row],[A]:[G]],Loto[[#Headers],[N]])</f>
        <v>0</v>
      </c>
      <c r="N80" s="12">
        <f>COUNTIF(Loto[[#This Row],[A]:[G]],Loto[[#Headers],[2]])</f>
        <v>2</v>
      </c>
      <c r="O80" s="11">
        <f>VALUE(Loto[[#This Row],[7 sur 7]])</f>
        <v>35</v>
      </c>
      <c r="P80" s="11">
        <f>VALUE(Loto[[#This Row],[6 sur 7]])</f>
        <v>7.1</v>
      </c>
    </row>
    <row r="81" spans="1:16" x14ac:dyDescent="0.35">
      <c r="A81" t="s">
        <v>287</v>
      </c>
      <c r="B81" s="14">
        <f>IFERROR(MID(SUBSTITUTE(SUBSTITUTE(SUBSTITUTE(SUBSTITUTE(SUBSTITUTE(Loto[Date non codée],"_xFFFF_",""),"h",":"),"Ao","Août"),"Fier","Février"),"Dmbre","Décembre"),SEARCH(" ",Loto[Date non codée])+1,99)*1,"")</f>
        <v>42818.027777777781</v>
      </c>
      <c r="C81" s="2">
        <v>1</v>
      </c>
      <c r="D81" s="2">
        <v>1</v>
      </c>
      <c r="E81" s="2" t="s">
        <v>9</v>
      </c>
      <c r="F81" s="2">
        <v>1</v>
      </c>
      <c r="G81" s="2">
        <v>2</v>
      </c>
      <c r="H81" s="2">
        <v>2</v>
      </c>
      <c r="I81" s="2">
        <v>1</v>
      </c>
      <c r="J81" s="2" t="s">
        <v>96</v>
      </c>
      <c r="K81" s="2" t="s">
        <v>230</v>
      </c>
      <c r="L81" s="12">
        <f>COUNTIF(Loto[[#This Row],[A]:[G]],Loto[[#Headers],[1]])</f>
        <v>4</v>
      </c>
      <c r="M81" s="12">
        <f>COUNTIF(Loto[[#This Row],[A]:[G]],Loto[[#Headers],[N]])</f>
        <v>1</v>
      </c>
      <c r="N81" s="12">
        <f>COUNTIF(Loto[[#This Row],[A]:[G]],Loto[[#Headers],[2]])</f>
        <v>2</v>
      </c>
      <c r="O81" s="11">
        <f>VALUE(Loto[[#This Row],[7 sur 7]])</f>
        <v>5</v>
      </c>
      <c r="P81" s="11">
        <f>VALUE(Loto[[#This Row],[6 sur 7]])</f>
        <v>1.6</v>
      </c>
    </row>
    <row r="82" spans="1:16" x14ac:dyDescent="0.35">
      <c r="A82" t="s">
        <v>288</v>
      </c>
      <c r="B82" s="14">
        <f>IFERROR(MID(SUBSTITUTE(SUBSTITUTE(SUBSTITUTE(SUBSTITUTE(SUBSTITUTE(Loto[Date non codée],"_xFFFF_",""),"h",":"),"Ao","Août"),"Fier","Février"),"Dmbre","Décembre"),SEARCH(" ",Loto[Date non codée])+1,99)*1,"")</f>
        <v>42820.329861111109</v>
      </c>
      <c r="C82" s="2">
        <v>1</v>
      </c>
      <c r="D82" s="2">
        <v>1</v>
      </c>
      <c r="E82" s="2">
        <v>1</v>
      </c>
      <c r="F82" s="2">
        <v>2</v>
      </c>
      <c r="G82" s="2">
        <v>2</v>
      </c>
      <c r="H82" s="2" t="s">
        <v>9</v>
      </c>
      <c r="I82" s="2">
        <v>2</v>
      </c>
      <c r="J82" s="2" t="s">
        <v>289</v>
      </c>
      <c r="K82" s="2" t="s">
        <v>39</v>
      </c>
      <c r="L82" s="12">
        <f>COUNTIF(Loto[[#This Row],[A]:[G]],Loto[[#Headers],[1]])</f>
        <v>3</v>
      </c>
      <c r="M82" s="12">
        <f>COUNTIF(Loto[[#This Row],[A]:[G]],Loto[[#Headers],[N]])</f>
        <v>1</v>
      </c>
      <c r="N82" s="12">
        <f>COUNTIF(Loto[[#This Row],[A]:[G]],Loto[[#Headers],[2]])</f>
        <v>3</v>
      </c>
      <c r="O82" s="11">
        <f>VALUE(Loto[[#This Row],[7 sur 7]])</f>
        <v>11</v>
      </c>
      <c r="P82" s="11">
        <f>VALUE(Loto[[#This Row],[6 sur 7]])</f>
        <v>2.2999999999999998</v>
      </c>
    </row>
    <row r="83" spans="1:16" x14ac:dyDescent="0.35">
      <c r="A83" t="s">
        <v>290</v>
      </c>
      <c r="B83" s="14">
        <f>IFERROR(MID(SUBSTITUTE(SUBSTITUTE(SUBSTITUTE(SUBSTITUTE(SUBSTITUTE(Loto[Date non codée],"_xFFFF_",""),"h",":"),"Ao","Août"),"Fier","Février"),"Dmbre","Décembre"),SEARCH(" ",Loto[Date non codée])+1,99)*1,"")</f>
        <v>42822.027777777781</v>
      </c>
      <c r="C83" s="2">
        <v>2</v>
      </c>
      <c r="D83" s="2">
        <v>2</v>
      </c>
      <c r="E83" s="2">
        <v>2</v>
      </c>
      <c r="F83" s="2">
        <v>2</v>
      </c>
      <c r="G83" s="2">
        <v>1</v>
      </c>
      <c r="H83" s="2">
        <v>2</v>
      </c>
      <c r="I83" s="2">
        <v>1</v>
      </c>
      <c r="J83" s="2" t="s">
        <v>291</v>
      </c>
      <c r="K83" s="2" t="s">
        <v>292</v>
      </c>
      <c r="L83" s="12">
        <f>COUNTIF(Loto[[#This Row],[A]:[G]],Loto[[#Headers],[1]])</f>
        <v>2</v>
      </c>
      <c r="M83" s="12">
        <f>COUNTIF(Loto[[#This Row],[A]:[G]],Loto[[#Headers],[N]])</f>
        <v>0</v>
      </c>
      <c r="N83" s="12">
        <f>COUNTIF(Loto[[#This Row],[A]:[G]],Loto[[#Headers],[2]])</f>
        <v>5</v>
      </c>
      <c r="O83" s="11">
        <f>VALUE(Loto[[#This Row],[7 sur 7]])</f>
        <v>1507</v>
      </c>
      <c r="P83" s="11">
        <f>VALUE(Loto[[#This Row],[6 sur 7]])</f>
        <v>89.6</v>
      </c>
    </row>
    <row r="84" spans="1:16" x14ac:dyDescent="0.35">
      <c r="A84" t="s">
        <v>293</v>
      </c>
      <c r="B84" s="14">
        <f>IFERROR(MID(SUBSTITUTE(SUBSTITUTE(SUBSTITUTE(SUBSTITUTE(SUBSTITUTE(Loto[Date non codée],"_xFFFF_",""),"h",":"),"Ao","Août"),"Fier","Février"),"Dmbre","Décembre"),SEARCH(" ",Loto[Date non codée])+1,99)*1,"")</f>
        <v>42824.413194444445</v>
      </c>
      <c r="C84" s="2">
        <v>1</v>
      </c>
      <c r="D84" s="2">
        <v>1</v>
      </c>
      <c r="E84" s="2">
        <v>1</v>
      </c>
      <c r="F84" s="2">
        <v>1</v>
      </c>
      <c r="G84" s="2">
        <v>1</v>
      </c>
      <c r="H84" s="2">
        <v>2</v>
      </c>
      <c r="I84" s="2">
        <v>1</v>
      </c>
      <c r="J84" s="2" t="s">
        <v>294</v>
      </c>
      <c r="K84" s="2" t="s">
        <v>295</v>
      </c>
      <c r="L84" s="12">
        <f>COUNTIF(Loto[[#This Row],[A]:[G]],Loto[[#Headers],[1]])</f>
        <v>6</v>
      </c>
      <c r="M84" s="12">
        <f>COUNTIF(Loto[[#This Row],[A]:[G]],Loto[[#Headers],[N]])</f>
        <v>0</v>
      </c>
      <c r="N84" s="12">
        <f>COUNTIF(Loto[[#This Row],[A]:[G]],Loto[[#Headers],[2]])</f>
        <v>1</v>
      </c>
      <c r="O84" s="11">
        <f>VALUE(Loto[[#This Row],[7 sur 7]])</f>
        <v>144</v>
      </c>
      <c r="P84" s="11">
        <f>VALUE(Loto[[#This Row],[6 sur 7]])</f>
        <v>13.5</v>
      </c>
    </row>
    <row r="85" spans="1:16" x14ac:dyDescent="0.35">
      <c r="A85" t="s">
        <v>296</v>
      </c>
      <c r="B85" s="14">
        <f>IFERROR(MID(SUBSTITUTE(SUBSTITUTE(SUBSTITUTE(SUBSTITUTE(SUBSTITUTE(Loto[Date non codée],"_xFFFF_",""),"h",":"),"Ao","Août"),"Fier","Février"),"Dmbre","Décembre"),SEARCH(" ",Loto[Date non codée])+1,99)*1,"")</f>
        <v>42825.413194444445</v>
      </c>
      <c r="C85" s="2">
        <v>2</v>
      </c>
      <c r="D85" s="2">
        <v>2</v>
      </c>
      <c r="E85" s="2" t="s">
        <v>9</v>
      </c>
      <c r="F85" s="2">
        <v>1</v>
      </c>
      <c r="G85" s="2">
        <v>1</v>
      </c>
      <c r="H85" s="2">
        <v>1</v>
      </c>
      <c r="I85" s="2">
        <v>1</v>
      </c>
      <c r="J85" s="2" t="s">
        <v>297</v>
      </c>
      <c r="K85" s="2" t="s">
        <v>298</v>
      </c>
      <c r="L85" s="12">
        <f>COUNTIF(Loto[[#This Row],[A]:[G]],Loto[[#Headers],[1]])</f>
        <v>4</v>
      </c>
      <c r="M85" s="12">
        <f>COUNTIF(Loto[[#This Row],[A]:[G]],Loto[[#Headers],[N]])</f>
        <v>1</v>
      </c>
      <c r="N85" s="12">
        <f>COUNTIF(Loto[[#This Row],[A]:[G]],Loto[[#Headers],[2]])</f>
        <v>2</v>
      </c>
      <c r="O85" s="11">
        <f>VALUE(Loto[[#This Row],[7 sur 7]])</f>
        <v>692</v>
      </c>
      <c r="P85" s="11">
        <f>VALUE(Loto[[#This Row],[6 sur 7]])</f>
        <v>40.9</v>
      </c>
    </row>
    <row r="86" spans="1:16" x14ac:dyDescent="0.35">
      <c r="A86" t="s">
        <v>299</v>
      </c>
      <c r="B86" s="14">
        <f>IFERROR(MID(SUBSTITUTE(SUBSTITUTE(SUBSTITUTE(SUBSTITUTE(SUBSTITUTE(Loto[Date non codée],"_xFFFF_",""),"h",":"),"Ao","Août"),"Fier","Février"),"Dmbre","Décembre"),SEARCH(" ",Loto[Date non codée])+1,99)*1,"")</f>
        <v>42826.038194444445</v>
      </c>
      <c r="C86" s="2">
        <v>2</v>
      </c>
      <c r="D86" s="2" t="s">
        <v>9</v>
      </c>
      <c r="E86" s="2">
        <v>1</v>
      </c>
      <c r="F86" s="2">
        <v>2</v>
      </c>
      <c r="G86" s="2">
        <v>1</v>
      </c>
      <c r="H86" s="2">
        <v>1</v>
      </c>
      <c r="I86" s="2" t="s">
        <v>9</v>
      </c>
      <c r="J86" s="2" t="s">
        <v>42</v>
      </c>
      <c r="K86" s="2" t="s">
        <v>300</v>
      </c>
      <c r="L86" s="12">
        <f>COUNTIF(Loto[[#This Row],[A]:[G]],Loto[[#Headers],[1]])</f>
        <v>3</v>
      </c>
      <c r="M86" s="12">
        <f>COUNTIF(Loto[[#This Row],[A]:[G]],Loto[[#Headers],[N]])</f>
        <v>2</v>
      </c>
      <c r="N86" s="12">
        <f>COUNTIF(Loto[[#This Row],[A]:[G]],Loto[[#Headers],[2]])</f>
        <v>2</v>
      </c>
      <c r="O86" s="11">
        <f>VALUE(Loto[[#This Row],[7 sur 7]])</f>
        <v>750</v>
      </c>
      <c r="P86" s="11">
        <f>VALUE(Loto[[#This Row],[6 sur 7]])</f>
        <v>52.4</v>
      </c>
    </row>
    <row r="87" spans="1:16" x14ac:dyDescent="0.35">
      <c r="A87" t="s">
        <v>301</v>
      </c>
      <c r="B87" s="14">
        <f>IFERROR(MID(SUBSTITUTE(SUBSTITUTE(SUBSTITUTE(SUBSTITUTE(SUBSTITUTE(Loto[Date non codée],"_xFFFF_",""),"h",":"),"Ao","Août"),"Fier","Février"),"Dmbre","Décembre"),SEARCH(" ",Loto[Date non codée])+1,99)*1,"")</f>
        <v>42827.288194444445</v>
      </c>
      <c r="C87" s="2">
        <v>1</v>
      </c>
      <c r="D87" s="2">
        <v>1</v>
      </c>
      <c r="E87" s="2">
        <v>2</v>
      </c>
      <c r="F87" s="2">
        <v>1</v>
      </c>
      <c r="G87" s="2" t="s">
        <v>9</v>
      </c>
      <c r="H87" s="2">
        <v>1</v>
      </c>
      <c r="I87" s="2" t="s">
        <v>9</v>
      </c>
      <c r="J87" s="2" t="s">
        <v>302</v>
      </c>
      <c r="K87" s="2" t="s">
        <v>303</v>
      </c>
      <c r="L87" s="12">
        <f>COUNTIF(Loto[[#This Row],[A]:[G]],Loto[[#Headers],[1]])</f>
        <v>4</v>
      </c>
      <c r="M87" s="12">
        <f>COUNTIF(Loto[[#This Row],[A]:[G]],Loto[[#Headers],[N]])</f>
        <v>2</v>
      </c>
      <c r="N87" s="12">
        <f>COUNTIF(Loto[[#This Row],[A]:[G]],Loto[[#Headers],[2]])</f>
        <v>1</v>
      </c>
      <c r="O87" s="11">
        <f>VALUE(Loto[[#This Row],[7 sur 7]])</f>
        <v>400</v>
      </c>
      <c r="P87" s="11">
        <f>VALUE(Loto[[#This Row],[6 sur 7]])</f>
        <v>31.5</v>
      </c>
    </row>
    <row r="88" spans="1:16" x14ac:dyDescent="0.35">
      <c r="A88" t="s">
        <v>304</v>
      </c>
      <c r="B88" s="14">
        <f>IFERROR(MID(SUBSTITUTE(SUBSTITUTE(SUBSTITUTE(SUBSTITUTE(SUBSTITUTE(Loto[Date non codée],"_xFFFF_",""),"h",":"),"Ao","Août"),"Fier","Février"),"Dmbre","Décembre"),SEARCH(" ",Loto[Date non codée])+1,99)*1,"")</f>
        <v>42828.392361111109</v>
      </c>
      <c r="C88" s="2">
        <v>1</v>
      </c>
      <c r="D88" s="2">
        <v>1</v>
      </c>
      <c r="E88" s="2" t="s">
        <v>9</v>
      </c>
      <c r="F88" s="2" t="s">
        <v>9</v>
      </c>
      <c r="G88" s="2">
        <v>2</v>
      </c>
      <c r="H88" s="2">
        <v>2</v>
      </c>
      <c r="I88" s="2">
        <v>2</v>
      </c>
      <c r="J88" s="2" t="s">
        <v>305</v>
      </c>
      <c r="K88" s="2" t="s">
        <v>53</v>
      </c>
      <c r="L88" s="12">
        <f>COUNTIF(Loto[[#This Row],[A]:[G]],Loto[[#Headers],[1]])</f>
        <v>2</v>
      </c>
      <c r="M88" s="12">
        <f>COUNTIF(Loto[[#This Row],[A]:[G]],Loto[[#Headers],[N]])</f>
        <v>2</v>
      </c>
      <c r="N88" s="12">
        <f>COUNTIF(Loto[[#This Row],[A]:[G]],Loto[[#Headers],[2]])</f>
        <v>3</v>
      </c>
      <c r="O88" s="11">
        <f>VALUE(Loto[[#This Row],[7 sur 7]])</f>
        <v>2335</v>
      </c>
      <c r="P88" s="11">
        <f>VALUE(Loto[[#This Row],[6 sur 7]])</f>
        <v>133</v>
      </c>
    </row>
    <row r="89" spans="1:16" x14ac:dyDescent="0.35">
      <c r="A89" t="s">
        <v>306</v>
      </c>
      <c r="B89" s="14">
        <f>IFERROR(MID(SUBSTITUTE(SUBSTITUTE(SUBSTITUTE(SUBSTITUTE(SUBSTITUTE(Loto[Date non codée],"_xFFFF_",""),"h",":"),"Ao","Août"),"Fier","Février"),"Dmbre","Décembre"),SEARCH(" ",Loto[Date non codée])+1,99)*1,"")</f>
        <v>42829.027777777781</v>
      </c>
      <c r="C89" s="2">
        <v>1</v>
      </c>
      <c r="D89" s="2">
        <v>1</v>
      </c>
      <c r="E89" s="2">
        <v>1</v>
      </c>
      <c r="F89" s="2">
        <v>2</v>
      </c>
      <c r="G89" s="2">
        <v>1</v>
      </c>
      <c r="H89" s="2">
        <v>1</v>
      </c>
      <c r="I89" s="2" t="s">
        <v>9</v>
      </c>
      <c r="J89" s="2" t="s">
        <v>307</v>
      </c>
      <c r="K89" s="2" t="s">
        <v>308</v>
      </c>
      <c r="L89" s="12">
        <f>COUNTIF(Loto[[#This Row],[A]:[G]],Loto[[#Headers],[1]])</f>
        <v>5</v>
      </c>
      <c r="M89" s="12">
        <f>COUNTIF(Loto[[#This Row],[A]:[G]],Loto[[#Headers],[N]])</f>
        <v>1</v>
      </c>
      <c r="N89" s="12">
        <f>COUNTIF(Loto[[#This Row],[A]:[G]],Loto[[#Headers],[2]])</f>
        <v>1</v>
      </c>
      <c r="O89" s="11">
        <f>VALUE(Loto[[#This Row],[7 sur 7]])</f>
        <v>129</v>
      </c>
      <c r="P89" s="11">
        <f>VALUE(Loto[[#This Row],[6 sur 7]])</f>
        <v>11.6</v>
      </c>
    </row>
    <row r="90" spans="1:16" x14ac:dyDescent="0.35">
      <c r="A90" t="s">
        <v>309</v>
      </c>
      <c r="B90" s="14">
        <f>IFERROR(MID(SUBSTITUTE(SUBSTITUTE(SUBSTITUTE(SUBSTITUTE(SUBSTITUTE(Loto[Date non codée],"_xFFFF_",""),"h",":"),"Ao","Août"),"Fier","Février"),"Dmbre","Décembre"),SEARCH(" ",Loto[Date non codée])+1,99)*1,"")</f>
        <v>42830.027777777781</v>
      </c>
      <c r="C90" s="2">
        <v>1</v>
      </c>
      <c r="D90" s="2">
        <v>2</v>
      </c>
      <c r="E90" s="2" t="s">
        <v>9</v>
      </c>
      <c r="F90" s="2" t="s">
        <v>9</v>
      </c>
      <c r="G90" s="2" t="s">
        <v>9</v>
      </c>
      <c r="H90" s="2">
        <v>2</v>
      </c>
      <c r="I90" s="2">
        <v>1</v>
      </c>
      <c r="J90" s="2" t="s">
        <v>29</v>
      </c>
      <c r="K90" s="2" t="s">
        <v>310</v>
      </c>
      <c r="L90" s="12">
        <f>COUNTIF(Loto[[#This Row],[A]:[G]],Loto[[#Headers],[1]])</f>
        <v>2</v>
      </c>
      <c r="M90" s="12">
        <f>COUNTIF(Loto[[#This Row],[A]:[G]],Loto[[#Headers],[N]])</f>
        <v>3</v>
      </c>
      <c r="N90" s="12">
        <f>COUNTIF(Loto[[#This Row],[A]:[G]],Loto[[#Headers],[2]])</f>
        <v>2</v>
      </c>
      <c r="O90" s="11">
        <f>VALUE(Loto[[#This Row],[7 sur 7]])</f>
        <v>570</v>
      </c>
      <c r="P90" s="11">
        <f>VALUE(Loto[[#This Row],[6 sur 7]])</f>
        <v>40.4</v>
      </c>
    </row>
    <row r="91" spans="1:16" x14ac:dyDescent="0.35">
      <c r="A91" t="s">
        <v>311</v>
      </c>
      <c r="B91" s="14">
        <f>IFERROR(MID(SUBSTITUTE(SUBSTITUTE(SUBSTITUTE(SUBSTITUTE(SUBSTITUTE(Loto[Date non codée],"_xFFFF_",""),"h",":"),"Ao","Août"),"Fier","Février"),"Dmbre","Décembre"),SEARCH(" ",Loto[Date non codée])+1,99)*1,"")</f>
        <v>42831.371527777781</v>
      </c>
      <c r="C91" s="2" t="s">
        <v>9</v>
      </c>
      <c r="D91" s="2">
        <v>1</v>
      </c>
      <c r="E91" s="2">
        <v>1</v>
      </c>
      <c r="F91" s="2" t="s">
        <v>9</v>
      </c>
      <c r="G91" s="2">
        <v>2</v>
      </c>
      <c r="H91" s="2">
        <v>1</v>
      </c>
      <c r="I91" s="2">
        <v>1</v>
      </c>
      <c r="J91" s="2" t="s">
        <v>312</v>
      </c>
      <c r="K91" s="2" t="s">
        <v>313</v>
      </c>
      <c r="L91" s="12">
        <f>COUNTIF(Loto[[#This Row],[A]:[G]],Loto[[#Headers],[1]])</f>
        <v>4</v>
      </c>
      <c r="M91" s="12">
        <f>COUNTIF(Loto[[#This Row],[A]:[G]],Loto[[#Headers],[N]])</f>
        <v>2</v>
      </c>
      <c r="N91" s="12">
        <f>COUNTIF(Loto[[#This Row],[A]:[G]],Loto[[#Headers],[2]])</f>
        <v>1</v>
      </c>
      <c r="O91" s="11">
        <f>VALUE(Loto[[#This Row],[7 sur 7]])</f>
        <v>761</v>
      </c>
      <c r="P91" s="11">
        <f>VALUE(Loto[[#This Row],[6 sur 7]])</f>
        <v>50.3</v>
      </c>
    </row>
    <row r="92" spans="1:16" x14ac:dyDescent="0.35">
      <c r="A92" t="s">
        <v>314</v>
      </c>
      <c r="B92" s="14">
        <f>IFERROR(MID(SUBSTITUTE(SUBSTITUTE(SUBSTITUTE(SUBSTITUTE(SUBSTITUTE(Loto[Date non codée],"_xFFFF_",""),"h",":"),"Ao","Août"),"Fier","Février"),"Dmbre","Décembre"),SEARCH(" ",Loto[Date non codée])+1,99)*1,"")</f>
        <v>42832.413194444445</v>
      </c>
      <c r="C92" s="2">
        <v>1</v>
      </c>
      <c r="D92" s="2" t="s">
        <v>9</v>
      </c>
      <c r="E92" s="2">
        <v>1</v>
      </c>
      <c r="F92" s="2" t="s">
        <v>9</v>
      </c>
      <c r="G92" s="2">
        <v>1</v>
      </c>
      <c r="H92" s="2">
        <v>1</v>
      </c>
      <c r="I92" s="2">
        <v>2</v>
      </c>
      <c r="J92" s="2" t="s">
        <v>315</v>
      </c>
      <c r="K92" s="2" t="s">
        <v>316</v>
      </c>
      <c r="L92" s="12">
        <f>COUNTIF(Loto[[#This Row],[A]:[G]],Loto[[#Headers],[1]])</f>
        <v>4</v>
      </c>
      <c r="M92" s="12">
        <f>COUNTIF(Loto[[#This Row],[A]:[G]],Loto[[#Headers],[N]])</f>
        <v>2</v>
      </c>
      <c r="N92" s="12">
        <f>COUNTIF(Loto[[#This Row],[A]:[G]],Loto[[#Headers],[2]])</f>
        <v>1</v>
      </c>
      <c r="O92" s="11">
        <f>VALUE(Loto[[#This Row],[7 sur 7]])</f>
        <v>752</v>
      </c>
      <c r="P92" s="11">
        <f>VALUE(Loto[[#This Row],[6 sur 7]])</f>
        <v>55.7</v>
      </c>
    </row>
    <row r="93" spans="1:16" x14ac:dyDescent="0.35">
      <c r="A93" t="s">
        <v>317</v>
      </c>
      <c r="B93" s="14">
        <f>IFERROR(MID(SUBSTITUTE(SUBSTITUTE(SUBSTITUTE(SUBSTITUTE(SUBSTITUTE(Loto[Date non codée],"_xFFFF_",""),"h",":"),"Ao","Août"),"Fier","Février"),"Dmbre","Décembre"),SEARCH(" ",Loto[Date non codée])+1,99)*1,"")</f>
        <v>42833.413194444445</v>
      </c>
      <c r="C93" s="2">
        <v>1</v>
      </c>
      <c r="D93" s="2">
        <v>2</v>
      </c>
      <c r="E93" s="2">
        <v>2</v>
      </c>
      <c r="F93" s="2">
        <v>2</v>
      </c>
      <c r="G93" s="2">
        <v>1</v>
      </c>
      <c r="H93" s="2">
        <v>1</v>
      </c>
      <c r="I93" s="2">
        <v>1</v>
      </c>
      <c r="J93" s="2" t="s">
        <v>318</v>
      </c>
      <c r="K93" s="2" t="s">
        <v>319</v>
      </c>
      <c r="L93" s="12">
        <f>COUNTIF(Loto[[#This Row],[A]:[G]],Loto[[#Headers],[1]])</f>
        <v>4</v>
      </c>
      <c r="M93" s="12">
        <f>COUNTIF(Loto[[#This Row],[A]:[G]],Loto[[#Headers],[N]])</f>
        <v>0</v>
      </c>
      <c r="N93" s="12">
        <f>COUNTIF(Loto[[#This Row],[A]:[G]],Loto[[#Headers],[2]])</f>
        <v>3</v>
      </c>
      <c r="O93" s="11">
        <f>VALUE(Loto[[#This Row],[7 sur 7]])</f>
        <v>438</v>
      </c>
      <c r="P93" s="11">
        <f>VALUE(Loto[[#This Row],[6 sur 7]])</f>
        <v>27.4</v>
      </c>
    </row>
    <row r="94" spans="1:16" x14ac:dyDescent="0.35">
      <c r="A94" t="s">
        <v>320</v>
      </c>
      <c r="B94" s="14">
        <f>IFERROR(MID(SUBSTITUTE(SUBSTITUTE(SUBSTITUTE(SUBSTITUTE(SUBSTITUTE(Loto[Date non codée],"_xFFFF_",""),"h",":"),"Ao","Août"),"Fier","Février"),"Dmbre","Décembre"),SEARCH(" ",Loto[Date non codée])+1,99)*1,"")</f>
        <v>42834.256944444445</v>
      </c>
      <c r="C94" s="2" t="s">
        <v>9</v>
      </c>
      <c r="D94" s="2">
        <v>1</v>
      </c>
      <c r="E94" s="2">
        <v>2</v>
      </c>
      <c r="F94" s="2" t="s">
        <v>9</v>
      </c>
      <c r="G94" s="2">
        <v>2</v>
      </c>
      <c r="H94" s="2">
        <v>2</v>
      </c>
      <c r="I94" s="2">
        <v>1</v>
      </c>
      <c r="J94" s="2" t="s">
        <v>321</v>
      </c>
      <c r="K94" s="2" t="s">
        <v>322</v>
      </c>
      <c r="L94" s="12">
        <f>COUNTIF(Loto[[#This Row],[A]:[G]],Loto[[#Headers],[1]])</f>
        <v>2</v>
      </c>
      <c r="M94" s="12">
        <f>COUNTIF(Loto[[#This Row],[A]:[G]],Loto[[#Headers],[N]])</f>
        <v>2</v>
      </c>
      <c r="N94" s="12">
        <f>COUNTIF(Loto[[#This Row],[A]:[G]],Loto[[#Headers],[2]])</f>
        <v>3</v>
      </c>
      <c r="O94" s="11">
        <f>VALUE(Loto[[#This Row],[7 sur 7]])</f>
        <v>139</v>
      </c>
      <c r="P94" s="11">
        <f>VALUE(Loto[[#This Row],[6 sur 7]])</f>
        <v>13.3</v>
      </c>
    </row>
    <row r="95" spans="1:16" x14ac:dyDescent="0.35">
      <c r="A95" t="s">
        <v>323</v>
      </c>
      <c r="B95" s="14">
        <f>IFERROR(MID(SUBSTITUTE(SUBSTITUTE(SUBSTITUTE(SUBSTITUTE(SUBSTITUTE(Loto[Date non codée],"_xFFFF_",""),"h",":"),"Ao","Août"),"Fier","Février"),"Dmbre","Décembre"),SEARCH(" ",Loto[Date non codée])+1,99)*1,"")</f>
        <v>42835.392361111109</v>
      </c>
      <c r="C95" s="2">
        <v>2</v>
      </c>
      <c r="D95" s="2">
        <v>1</v>
      </c>
      <c r="E95" s="2" t="s">
        <v>9</v>
      </c>
      <c r="F95" s="2">
        <v>1</v>
      </c>
      <c r="G95" s="2">
        <v>2</v>
      </c>
      <c r="H95" s="2">
        <v>1</v>
      </c>
      <c r="I95" s="2">
        <v>1</v>
      </c>
      <c r="J95" s="2" t="s">
        <v>59</v>
      </c>
      <c r="K95" s="2" t="s">
        <v>242</v>
      </c>
      <c r="L95" s="12">
        <f>COUNTIF(Loto[[#This Row],[A]:[G]],Loto[[#Headers],[1]])</f>
        <v>4</v>
      </c>
      <c r="M95" s="12">
        <f>COUNTIF(Loto[[#This Row],[A]:[G]],Loto[[#Headers],[N]])</f>
        <v>1</v>
      </c>
      <c r="N95" s="12">
        <f>COUNTIF(Loto[[#This Row],[A]:[G]],Loto[[#Headers],[2]])</f>
        <v>2</v>
      </c>
      <c r="O95" s="11">
        <f>VALUE(Loto[[#This Row],[7 sur 7]])</f>
        <v>150</v>
      </c>
      <c r="P95" s="11">
        <f>VALUE(Loto[[#This Row],[6 sur 7]])</f>
        <v>14.9</v>
      </c>
    </row>
    <row r="96" spans="1:16" x14ac:dyDescent="0.35">
      <c r="A96" t="s">
        <v>324</v>
      </c>
      <c r="B96" s="14">
        <f>IFERROR(MID(SUBSTITUTE(SUBSTITUTE(SUBSTITUTE(SUBSTITUTE(SUBSTITUTE(Loto[Date non codée],"_xFFFF_",""),"h",":"),"Ao","Août"),"Fier","Février"),"Dmbre","Décembre"),SEARCH(" ",Loto[Date non codée])+1,99)*1,"")</f>
        <v>42836.027777777781</v>
      </c>
      <c r="C96" s="2" t="s">
        <v>18</v>
      </c>
      <c r="D96" s="2">
        <v>1</v>
      </c>
      <c r="E96" s="2">
        <v>1</v>
      </c>
      <c r="F96" s="2">
        <v>2</v>
      </c>
      <c r="G96" s="2">
        <v>2</v>
      </c>
      <c r="H96" s="2" t="s">
        <v>9</v>
      </c>
      <c r="I96" s="2">
        <v>1</v>
      </c>
      <c r="J96" s="2" t="s">
        <v>263</v>
      </c>
      <c r="K96" s="2" t="s">
        <v>325</v>
      </c>
      <c r="L96" s="12">
        <f>COUNTIF(Loto[[#This Row],[A]:[G]],Loto[[#Headers],[1]])</f>
        <v>3</v>
      </c>
      <c r="M96" s="12">
        <f>COUNTIF(Loto[[#This Row],[A]:[G]],Loto[[#Headers],[N]])</f>
        <v>1</v>
      </c>
      <c r="N96" s="12">
        <f>COUNTIF(Loto[[#This Row],[A]:[G]],Loto[[#Headers],[2]])</f>
        <v>2</v>
      </c>
      <c r="O96" s="11">
        <f>VALUE(Loto[[#This Row],[7 sur 7]])</f>
        <v>159</v>
      </c>
      <c r="P96" s="11">
        <f>VALUE(Loto[[#This Row],[6 sur 7]])</f>
        <v>12.4</v>
      </c>
    </row>
    <row r="97" spans="1:16" x14ac:dyDescent="0.35">
      <c r="A97" t="s">
        <v>326</v>
      </c>
      <c r="B97" s="14">
        <f>IFERROR(MID(SUBSTITUTE(SUBSTITUTE(SUBSTITUTE(SUBSTITUTE(SUBSTITUTE(Loto[Date non codée],"_xFFFF_",""),"h",":"),"Ao","Août"),"Fier","Février"),"Dmbre","Décembre"),SEARCH(" ",Loto[Date non codée])+1,99)*1,"")</f>
        <v>42837.027777777781</v>
      </c>
      <c r="C97" s="2">
        <v>1</v>
      </c>
      <c r="D97" s="2">
        <v>2</v>
      </c>
      <c r="E97" s="2">
        <v>1</v>
      </c>
      <c r="F97" s="2">
        <v>1</v>
      </c>
      <c r="G97" s="2" t="s">
        <v>9</v>
      </c>
      <c r="H97" s="2">
        <v>1</v>
      </c>
      <c r="I97" s="2">
        <v>1</v>
      </c>
      <c r="J97" s="2" t="s">
        <v>327</v>
      </c>
      <c r="K97" s="2" t="s">
        <v>328</v>
      </c>
      <c r="L97" s="12">
        <f>COUNTIF(Loto[[#This Row],[A]:[G]],Loto[[#Headers],[1]])</f>
        <v>5</v>
      </c>
      <c r="M97" s="12">
        <f>COUNTIF(Loto[[#This Row],[A]:[G]],Loto[[#Headers],[N]])</f>
        <v>1</v>
      </c>
      <c r="N97" s="12">
        <f>COUNTIF(Loto[[#This Row],[A]:[G]],Loto[[#Headers],[2]])</f>
        <v>1</v>
      </c>
      <c r="O97" s="11">
        <f>VALUE(Loto[[#This Row],[7 sur 7]])</f>
        <v>109</v>
      </c>
      <c r="P97" s="11">
        <f>VALUE(Loto[[#This Row],[6 sur 7]])</f>
        <v>9.5</v>
      </c>
    </row>
    <row r="98" spans="1:16" x14ac:dyDescent="0.35">
      <c r="A98" t="s">
        <v>329</v>
      </c>
      <c r="B98" s="14">
        <f>IFERROR(MID(SUBSTITUTE(SUBSTITUTE(SUBSTITUTE(SUBSTITUTE(SUBSTITUTE(Loto[Date non codée],"_xFFFF_",""),"h",":"),"Ao","Août"),"Fier","Février"),"Dmbre","Décembre"),SEARCH(" ",Loto[Date non codée])+1,99)*1,"")</f>
        <v>42838.041666666664</v>
      </c>
      <c r="C98" s="2">
        <v>1</v>
      </c>
      <c r="D98" s="2">
        <v>1</v>
      </c>
      <c r="E98" s="2" t="s">
        <v>9</v>
      </c>
      <c r="F98" s="2">
        <v>1</v>
      </c>
      <c r="G98" s="2">
        <v>2</v>
      </c>
      <c r="H98" s="2">
        <v>1</v>
      </c>
      <c r="I98" s="2">
        <v>2</v>
      </c>
      <c r="J98" s="2" t="s">
        <v>44</v>
      </c>
      <c r="K98" s="2" t="s">
        <v>43</v>
      </c>
      <c r="L98" s="12">
        <f>COUNTIF(Loto[[#This Row],[A]:[G]],Loto[[#Headers],[1]])</f>
        <v>4</v>
      </c>
      <c r="M98" s="12">
        <f>COUNTIF(Loto[[#This Row],[A]:[G]],Loto[[#Headers],[N]])</f>
        <v>1</v>
      </c>
      <c r="N98" s="12">
        <f>COUNTIF(Loto[[#This Row],[A]:[G]],Loto[[#Headers],[2]])</f>
        <v>2</v>
      </c>
      <c r="O98" s="11">
        <f>VALUE(Loto[[#This Row],[7 sur 7]])</f>
        <v>13</v>
      </c>
      <c r="P98" s="11">
        <f>VALUE(Loto[[#This Row],[6 sur 7]])</f>
        <v>2.8</v>
      </c>
    </row>
    <row r="99" spans="1:16" x14ac:dyDescent="0.35">
      <c r="A99" t="s">
        <v>330</v>
      </c>
      <c r="B99" s="14">
        <f>IFERROR(MID(SUBSTITUTE(SUBSTITUTE(SUBSTITUTE(SUBSTITUTE(SUBSTITUTE(Loto[Date non codée],"_xFFFF_",""),"h",":"),"Ao","Août"),"Fier","Février"),"Dmbre","Décembre"),SEARCH(" ",Loto[Date non codée])+1,99)*1,"")</f>
        <v>42839.413194444445</v>
      </c>
      <c r="C99" s="2">
        <v>1</v>
      </c>
      <c r="D99" s="2">
        <v>2</v>
      </c>
      <c r="E99" s="2" t="s">
        <v>9</v>
      </c>
      <c r="F99" s="2">
        <v>1</v>
      </c>
      <c r="G99" s="2">
        <v>2</v>
      </c>
      <c r="H99" s="2">
        <v>1</v>
      </c>
      <c r="I99" s="2">
        <v>1</v>
      </c>
      <c r="J99" s="2" t="s">
        <v>331</v>
      </c>
      <c r="K99" s="2" t="s">
        <v>332</v>
      </c>
      <c r="L99" s="12">
        <f>COUNTIF(Loto[[#This Row],[A]:[G]],Loto[[#Headers],[1]])</f>
        <v>4</v>
      </c>
      <c r="M99" s="12">
        <f>COUNTIF(Loto[[#This Row],[A]:[G]],Loto[[#Headers],[N]])</f>
        <v>1</v>
      </c>
      <c r="N99" s="12">
        <f>COUNTIF(Loto[[#This Row],[A]:[G]],Loto[[#Headers],[2]])</f>
        <v>2</v>
      </c>
      <c r="O99" s="11">
        <f>VALUE(Loto[[#This Row],[7 sur 7]])</f>
        <v>497</v>
      </c>
      <c r="P99" s="11">
        <f>VALUE(Loto[[#This Row],[6 sur 7]])</f>
        <v>38.1</v>
      </c>
    </row>
    <row r="100" spans="1:16" x14ac:dyDescent="0.35">
      <c r="A100" t="s">
        <v>333</v>
      </c>
      <c r="B100" s="14">
        <f>IFERROR(MID(SUBSTITUTE(SUBSTITUTE(SUBSTITUTE(SUBSTITUTE(SUBSTITUTE(Loto[Date non codée],"_xFFFF_",""),"h",":"),"Ao","Août"),"Fier","Février"),"Dmbre","Décembre"),SEARCH(" ",Loto[Date non codée])+1,99)*1,"")</f>
        <v>42840.413194444445</v>
      </c>
      <c r="C100" s="2" t="s">
        <v>18</v>
      </c>
      <c r="D100" s="2">
        <v>1</v>
      </c>
      <c r="E100" s="2">
        <v>1</v>
      </c>
      <c r="F100" s="2" t="s">
        <v>9</v>
      </c>
      <c r="G100" s="2">
        <v>1</v>
      </c>
      <c r="H100" s="2" t="s">
        <v>9</v>
      </c>
      <c r="I100" s="2">
        <v>1</v>
      </c>
      <c r="J100" s="2" t="s">
        <v>334</v>
      </c>
      <c r="K100" s="2" t="s">
        <v>284</v>
      </c>
      <c r="L100" s="12">
        <f>COUNTIF(Loto[[#This Row],[A]:[G]],Loto[[#Headers],[1]])</f>
        <v>4</v>
      </c>
      <c r="M100" s="12">
        <f>COUNTIF(Loto[[#This Row],[A]:[G]],Loto[[#Headers],[N]])</f>
        <v>2</v>
      </c>
      <c r="N100" s="12">
        <f>COUNTIF(Loto[[#This Row],[A]:[G]],Loto[[#Headers],[2]])</f>
        <v>0</v>
      </c>
      <c r="O100" s="11">
        <f>VALUE(Loto[[#This Row],[7 sur 7]])</f>
        <v>58</v>
      </c>
      <c r="P100" s="11">
        <f>VALUE(Loto[[#This Row],[6 sur 7]])</f>
        <v>7.5</v>
      </c>
    </row>
    <row r="101" spans="1:16" x14ac:dyDescent="0.35">
      <c r="A101" t="s">
        <v>335</v>
      </c>
      <c r="B101" s="14">
        <f>IFERROR(MID(SUBSTITUTE(SUBSTITUTE(SUBSTITUTE(SUBSTITUTE(SUBSTITUTE(Loto[Date non codée],"_xFFFF_",""),"h",":"),"Ao","Août"),"Fier","Février"),"Dmbre","Décembre"),SEARCH(" ",Loto[Date non codée])+1,99)*1,"")</f>
        <v>42841.288194444445</v>
      </c>
      <c r="C101" s="2">
        <v>1</v>
      </c>
      <c r="D101" s="2" t="s">
        <v>18</v>
      </c>
      <c r="E101" s="2">
        <v>1</v>
      </c>
      <c r="F101" s="2">
        <v>2</v>
      </c>
      <c r="G101" s="2">
        <v>1</v>
      </c>
      <c r="H101" s="2">
        <v>1</v>
      </c>
      <c r="I101" s="2">
        <v>1</v>
      </c>
      <c r="J101" s="2" t="s">
        <v>336</v>
      </c>
      <c r="K101" s="2" t="s">
        <v>337</v>
      </c>
      <c r="L101" s="12">
        <f>COUNTIF(Loto[[#This Row],[A]:[G]],Loto[[#Headers],[1]])</f>
        <v>5</v>
      </c>
      <c r="M101" s="12">
        <f>COUNTIF(Loto[[#This Row],[A]:[G]],Loto[[#Headers],[N]])</f>
        <v>0</v>
      </c>
      <c r="N101" s="12">
        <f>COUNTIF(Loto[[#This Row],[A]:[G]],Loto[[#Headers],[2]])</f>
        <v>1</v>
      </c>
      <c r="O101" s="11">
        <f>VALUE(Loto[[#This Row],[7 sur 7]])</f>
        <v>215</v>
      </c>
      <c r="P101" s="11">
        <f>VALUE(Loto[[#This Row],[6 sur 7]])</f>
        <v>14.6</v>
      </c>
    </row>
    <row r="102" spans="1:16" x14ac:dyDescent="0.35">
      <c r="A102" t="s">
        <v>338</v>
      </c>
      <c r="B102" s="14">
        <f>IFERROR(MID(SUBSTITUTE(SUBSTITUTE(SUBSTITUTE(SUBSTITUTE(SUBSTITUTE(Loto[Date non codée],"_xFFFF_",""),"h",":"),"Ao","Août"),"Fier","Février"),"Dmbre","Décembre"),SEARCH(" ",Loto[Date non codée])+1,99)*1,"")</f>
        <v>42842.413194444445</v>
      </c>
      <c r="C102" s="2">
        <v>1</v>
      </c>
      <c r="D102" s="2">
        <v>1</v>
      </c>
      <c r="E102" s="2">
        <v>2</v>
      </c>
      <c r="F102" s="2">
        <v>1</v>
      </c>
      <c r="G102" s="2">
        <v>2</v>
      </c>
      <c r="H102" s="2" t="s">
        <v>9</v>
      </c>
      <c r="I102" s="2">
        <v>2</v>
      </c>
      <c r="J102" s="2" t="s">
        <v>339</v>
      </c>
      <c r="K102" s="2" t="s">
        <v>340</v>
      </c>
      <c r="L102" s="12">
        <f>COUNTIF(Loto[[#This Row],[A]:[G]],Loto[[#Headers],[1]])</f>
        <v>3</v>
      </c>
      <c r="M102" s="12">
        <f>COUNTIF(Loto[[#This Row],[A]:[G]],Loto[[#Headers],[N]])</f>
        <v>1</v>
      </c>
      <c r="N102" s="12">
        <f>COUNTIF(Loto[[#This Row],[A]:[G]],Loto[[#Headers],[2]])</f>
        <v>3</v>
      </c>
      <c r="O102" s="11">
        <f>VALUE(Loto[[#This Row],[7 sur 7]])</f>
        <v>486</v>
      </c>
      <c r="P102" s="11">
        <f>VALUE(Loto[[#This Row],[6 sur 7]])</f>
        <v>33.700000000000003</v>
      </c>
    </row>
    <row r="103" spans="1:16" x14ac:dyDescent="0.35">
      <c r="A103" t="s">
        <v>341</v>
      </c>
      <c r="B103" s="14">
        <f>IFERROR(MID(SUBSTITUTE(SUBSTITUTE(SUBSTITUTE(SUBSTITUTE(SUBSTITUTE(Loto[Date non codée],"_xFFFF_",""),"h",":"),"Ao","Août"),"Fier","Février"),"Dmbre","Décembre"),SEARCH(" ",Loto[Date non codée])+1,99)*1,"")</f>
        <v>42843.027777777781</v>
      </c>
      <c r="C103" s="2">
        <v>2</v>
      </c>
      <c r="D103" s="2" t="s">
        <v>9</v>
      </c>
      <c r="E103" s="2">
        <v>1</v>
      </c>
      <c r="F103" s="2">
        <v>1</v>
      </c>
      <c r="G103" s="2">
        <v>2</v>
      </c>
      <c r="H103" s="2">
        <v>1</v>
      </c>
      <c r="I103" s="2">
        <v>2</v>
      </c>
      <c r="J103" s="2" t="s">
        <v>342</v>
      </c>
      <c r="K103" s="2" t="s">
        <v>343</v>
      </c>
      <c r="L103" s="12">
        <f>COUNTIF(Loto[[#This Row],[A]:[G]],Loto[[#Headers],[1]])</f>
        <v>3</v>
      </c>
      <c r="M103" s="12">
        <f>COUNTIF(Loto[[#This Row],[A]:[G]],Loto[[#Headers],[N]])</f>
        <v>1</v>
      </c>
      <c r="N103" s="12">
        <f>COUNTIF(Loto[[#This Row],[A]:[G]],Loto[[#Headers],[2]])</f>
        <v>3</v>
      </c>
      <c r="O103" s="11">
        <f>VALUE(Loto[[#This Row],[7 sur 7]])</f>
        <v>158</v>
      </c>
      <c r="P103" s="11">
        <f>VALUE(Loto[[#This Row],[6 sur 7]])</f>
        <v>16.5</v>
      </c>
    </row>
    <row r="104" spans="1:16" x14ac:dyDescent="0.35">
      <c r="A104" t="s">
        <v>344</v>
      </c>
      <c r="B104" s="14">
        <f>IFERROR(MID(SUBSTITUTE(SUBSTITUTE(SUBSTITUTE(SUBSTITUTE(SUBSTITUTE(Loto[Date non codée],"_xFFFF_",""),"h",":"),"Ao","Août"),"Fier","Février"),"Dmbre","Décembre"),SEARCH(" ",Loto[Date non codée])+1,99)*1,"")</f>
        <v>42844.027777777781</v>
      </c>
      <c r="C104" s="2">
        <v>1</v>
      </c>
      <c r="D104" s="2" t="s">
        <v>9</v>
      </c>
      <c r="E104" s="2" t="s">
        <v>9</v>
      </c>
      <c r="F104" s="2">
        <v>1</v>
      </c>
      <c r="G104" s="2" t="s">
        <v>9</v>
      </c>
      <c r="H104" s="2" t="s">
        <v>9</v>
      </c>
      <c r="I104" s="2">
        <v>1</v>
      </c>
      <c r="J104" s="2" t="s">
        <v>345</v>
      </c>
      <c r="K104" s="2" t="s">
        <v>346</v>
      </c>
      <c r="L104" s="12">
        <f>COUNTIF(Loto[[#This Row],[A]:[G]],Loto[[#Headers],[1]])</f>
        <v>3</v>
      </c>
      <c r="M104" s="12">
        <f>COUNTIF(Loto[[#This Row],[A]:[G]],Loto[[#Headers],[N]])</f>
        <v>4</v>
      </c>
      <c r="N104" s="12">
        <f>COUNTIF(Loto[[#This Row],[A]:[G]],Loto[[#Headers],[2]])</f>
        <v>0</v>
      </c>
      <c r="O104" s="11">
        <f>VALUE(Loto[[#This Row],[7 sur 7]])</f>
        <v>1749</v>
      </c>
      <c r="P104" s="11">
        <f>VALUE(Loto[[#This Row],[6 sur 7]])</f>
        <v>116</v>
      </c>
    </row>
    <row r="105" spans="1:16" x14ac:dyDescent="0.35">
      <c r="A105" t="s">
        <v>347</v>
      </c>
      <c r="B105" s="14">
        <f>IFERROR(MID(SUBSTITUTE(SUBSTITUTE(SUBSTITUTE(SUBSTITUTE(SUBSTITUTE(Loto[Date non codée],"_xFFFF_",""),"h",":"),"Ao","Août"),"Fier","Février"),"Dmbre","Décembre"),SEARCH(" ",Loto[Date non codée])+1,99)*1,"")</f>
        <v>42845.041666666664</v>
      </c>
      <c r="C105" s="2">
        <v>1</v>
      </c>
      <c r="D105" s="2">
        <v>1</v>
      </c>
      <c r="E105" s="2" t="s">
        <v>9</v>
      </c>
      <c r="F105" s="2" t="s">
        <v>9</v>
      </c>
      <c r="G105" s="2">
        <v>1</v>
      </c>
      <c r="H105" s="2">
        <v>2</v>
      </c>
      <c r="I105" s="2" t="s">
        <v>9</v>
      </c>
      <c r="J105" s="2" t="s">
        <v>348</v>
      </c>
      <c r="K105" s="2" t="s">
        <v>349</v>
      </c>
      <c r="L105" s="12">
        <f>COUNTIF(Loto[[#This Row],[A]:[G]],Loto[[#Headers],[1]])</f>
        <v>3</v>
      </c>
      <c r="M105" s="12">
        <f>COUNTIF(Loto[[#This Row],[A]:[G]],Loto[[#Headers],[N]])</f>
        <v>3</v>
      </c>
      <c r="N105" s="12">
        <f>COUNTIF(Loto[[#This Row],[A]:[G]],Loto[[#Headers],[2]])</f>
        <v>1</v>
      </c>
      <c r="O105" s="11">
        <f>VALUE(Loto[[#This Row],[7 sur 7]])</f>
        <v>1252</v>
      </c>
      <c r="P105" s="11">
        <f>VALUE(Loto[[#This Row],[6 sur 7]])</f>
        <v>76.099999999999994</v>
      </c>
    </row>
    <row r="106" spans="1:16" x14ac:dyDescent="0.35">
      <c r="A106" t="s">
        <v>350</v>
      </c>
      <c r="B106" s="14">
        <f>IFERROR(MID(SUBSTITUTE(SUBSTITUTE(SUBSTITUTE(SUBSTITUTE(SUBSTITUTE(Loto[Date non codée],"_xFFFF_",""),"h",":"),"Ao","Août"),"Fier","Février"),"Dmbre","Décembre"),SEARCH(" ",Loto[Date non codée])+1,99)*1,"")</f>
        <v>42846.413194444445</v>
      </c>
      <c r="C106" s="2">
        <v>1</v>
      </c>
      <c r="D106" s="2" t="s">
        <v>9</v>
      </c>
      <c r="E106" s="2" t="s">
        <v>9</v>
      </c>
      <c r="F106" s="2">
        <v>2</v>
      </c>
      <c r="G106" s="2">
        <v>1</v>
      </c>
      <c r="H106" s="2" t="s">
        <v>9</v>
      </c>
      <c r="I106" s="2">
        <v>1</v>
      </c>
      <c r="J106" s="2" t="s">
        <v>83</v>
      </c>
      <c r="K106" s="2" t="s">
        <v>21</v>
      </c>
      <c r="L106" s="12">
        <f>COUNTIF(Loto[[#This Row],[A]:[G]],Loto[[#Headers],[1]])</f>
        <v>3</v>
      </c>
      <c r="M106" s="12">
        <f>COUNTIF(Loto[[#This Row],[A]:[G]],Loto[[#Headers],[N]])</f>
        <v>3</v>
      </c>
      <c r="N106" s="12">
        <f>COUNTIF(Loto[[#This Row],[A]:[G]],Loto[[#Headers],[2]])</f>
        <v>1</v>
      </c>
      <c r="O106" s="11">
        <f>VALUE(Loto[[#This Row],[7 sur 7]])</f>
        <v>174</v>
      </c>
      <c r="P106" s="11">
        <f>VALUE(Loto[[#This Row],[6 sur 7]])</f>
        <v>20</v>
      </c>
    </row>
    <row r="107" spans="1:16" x14ac:dyDescent="0.35">
      <c r="A107" t="s">
        <v>351</v>
      </c>
      <c r="B107" s="14">
        <f>IFERROR(MID(SUBSTITUTE(SUBSTITUTE(SUBSTITUTE(SUBSTITUTE(SUBSTITUTE(Loto[Date non codée],"_xFFFF_",""),"h",":"),"Ao","Août"),"Fier","Février"),"Dmbre","Décembre"),SEARCH(" ",Loto[Date non codée])+1,99)*1,"")</f>
        <v>42847.413194444445</v>
      </c>
      <c r="C107" s="2">
        <v>1</v>
      </c>
      <c r="D107" s="2">
        <v>2</v>
      </c>
      <c r="E107" s="2">
        <v>1</v>
      </c>
      <c r="F107" s="2">
        <v>1</v>
      </c>
      <c r="G107" s="2">
        <v>1</v>
      </c>
      <c r="H107" s="2">
        <v>1</v>
      </c>
      <c r="I107" s="2" t="s">
        <v>9</v>
      </c>
      <c r="J107" s="2" t="s">
        <v>352</v>
      </c>
      <c r="K107" s="2" t="s">
        <v>31</v>
      </c>
      <c r="L107" s="12">
        <f>COUNTIF(Loto[[#This Row],[A]:[G]],Loto[[#Headers],[1]])</f>
        <v>5</v>
      </c>
      <c r="M107" s="12">
        <f>COUNTIF(Loto[[#This Row],[A]:[G]],Loto[[#Headers],[N]])</f>
        <v>1</v>
      </c>
      <c r="N107" s="12">
        <f>COUNTIF(Loto[[#This Row],[A]:[G]],Loto[[#Headers],[2]])</f>
        <v>1</v>
      </c>
      <c r="O107" s="11">
        <f>VALUE(Loto[[#This Row],[7 sur 7]])</f>
        <v>70</v>
      </c>
      <c r="P107" s="11">
        <f>VALUE(Loto[[#This Row],[6 sur 7]])</f>
        <v>8.9</v>
      </c>
    </row>
    <row r="108" spans="1:16" x14ac:dyDescent="0.35">
      <c r="A108" t="s">
        <v>353</v>
      </c>
      <c r="B108" s="14">
        <f>IFERROR(MID(SUBSTITUTE(SUBSTITUTE(SUBSTITUTE(SUBSTITUTE(SUBSTITUTE(Loto[Date non codée],"_xFFFF_",""),"h",":"),"Ao","Août"),"Fier","Février"),"Dmbre","Décembre"),SEARCH(" ",Loto[Date non codée])+1,99)*1,"")</f>
        <v>42848.288194444445</v>
      </c>
      <c r="C108" s="2">
        <v>2</v>
      </c>
      <c r="D108" s="2">
        <v>1</v>
      </c>
      <c r="E108" s="2" t="s">
        <v>9</v>
      </c>
      <c r="F108" s="2">
        <v>2</v>
      </c>
      <c r="G108" s="2">
        <v>2</v>
      </c>
      <c r="H108" s="2" t="s">
        <v>9</v>
      </c>
      <c r="I108" s="2">
        <v>2</v>
      </c>
      <c r="J108" s="2" t="s">
        <v>354</v>
      </c>
      <c r="K108" s="2" t="s">
        <v>355</v>
      </c>
      <c r="L108" s="12">
        <f>COUNTIF(Loto[[#This Row],[A]:[G]],Loto[[#Headers],[1]])</f>
        <v>1</v>
      </c>
      <c r="M108" s="12">
        <f>COUNTIF(Loto[[#This Row],[A]:[G]],Loto[[#Headers],[N]])</f>
        <v>2</v>
      </c>
      <c r="N108" s="12">
        <f>COUNTIF(Loto[[#This Row],[A]:[G]],Loto[[#Headers],[2]])</f>
        <v>4</v>
      </c>
      <c r="O108" s="11">
        <f>VALUE(Loto[[#This Row],[7 sur 7]])</f>
        <v>1376</v>
      </c>
      <c r="P108" s="11">
        <f>VALUE(Loto[[#This Row],[6 sur 7]])</f>
        <v>80.7</v>
      </c>
    </row>
    <row r="109" spans="1:16" x14ac:dyDescent="0.35">
      <c r="A109" t="s">
        <v>356</v>
      </c>
      <c r="B109" s="14">
        <f>IFERROR(MID(SUBSTITUTE(SUBSTITUTE(SUBSTITUTE(SUBSTITUTE(SUBSTITUTE(Loto[Date non codée],"_xFFFF_",""),"h",":"),"Ao","Août"),"Fier","Février"),"Dmbre","Décembre"),SEARCH(" ",Loto[Date non codée])+1,99)*1,"")</f>
        <v>42849.006944444445</v>
      </c>
      <c r="C109" s="2">
        <v>1</v>
      </c>
      <c r="D109" s="2">
        <v>2</v>
      </c>
      <c r="E109" s="2">
        <v>1</v>
      </c>
      <c r="F109" s="2">
        <v>1</v>
      </c>
      <c r="G109" s="2">
        <v>1</v>
      </c>
      <c r="H109" s="2" t="s">
        <v>9</v>
      </c>
      <c r="I109" s="2">
        <v>2</v>
      </c>
      <c r="J109" s="2" t="s">
        <v>357</v>
      </c>
      <c r="K109" s="2" t="s">
        <v>36</v>
      </c>
      <c r="L109" s="12">
        <f>COUNTIF(Loto[[#This Row],[A]:[G]],Loto[[#Headers],[1]])</f>
        <v>4</v>
      </c>
      <c r="M109" s="12">
        <f>COUNTIF(Loto[[#This Row],[A]:[G]],Loto[[#Headers],[N]])</f>
        <v>1</v>
      </c>
      <c r="N109" s="12">
        <f>COUNTIF(Loto[[#This Row],[A]:[G]],Loto[[#Headers],[2]])</f>
        <v>2</v>
      </c>
      <c r="O109" s="11">
        <f>VALUE(Loto[[#This Row],[7 sur 7]])</f>
        <v>126</v>
      </c>
      <c r="P109" s="11">
        <f>VALUE(Loto[[#This Row],[6 sur 7]])</f>
        <v>11.4</v>
      </c>
    </row>
    <row r="110" spans="1:16" x14ac:dyDescent="0.35">
      <c r="A110" t="s">
        <v>358</v>
      </c>
      <c r="B110" s="14">
        <f>IFERROR(MID(SUBSTITUTE(SUBSTITUTE(SUBSTITUTE(SUBSTITUTE(SUBSTITUTE(Loto[Date non codée],"_xFFFF_",""),"h",":"),"Ao","Août"),"Fier","Février"),"Dmbre","Décembre"),SEARCH(" ",Loto[Date non codée])+1,99)*1,"")</f>
        <v>42850.017361111109</v>
      </c>
      <c r="C110" s="2">
        <v>1</v>
      </c>
      <c r="D110" s="2">
        <v>1</v>
      </c>
      <c r="E110" s="2" t="s">
        <v>9</v>
      </c>
      <c r="F110" s="2">
        <v>2</v>
      </c>
      <c r="G110" s="2">
        <v>2</v>
      </c>
      <c r="H110" s="2">
        <v>2</v>
      </c>
      <c r="I110" s="2">
        <v>2</v>
      </c>
      <c r="J110" s="2" t="s">
        <v>359</v>
      </c>
      <c r="K110" s="2" t="s">
        <v>360</v>
      </c>
      <c r="L110" s="12">
        <f>COUNTIF(Loto[[#This Row],[A]:[G]],Loto[[#Headers],[1]])</f>
        <v>2</v>
      </c>
      <c r="M110" s="12">
        <f>COUNTIF(Loto[[#This Row],[A]:[G]],Loto[[#Headers],[N]])</f>
        <v>1</v>
      </c>
      <c r="N110" s="12">
        <f>COUNTIF(Loto[[#This Row],[A]:[G]],Loto[[#Headers],[2]])</f>
        <v>4</v>
      </c>
      <c r="O110" s="11">
        <f>VALUE(Loto[[#This Row],[7 sur 7]])</f>
        <v>2426</v>
      </c>
      <c r="P110" s="11">
        <f>VALUE(Loto[[#This Row],[6 sur 7]])</f>
        <v>126.2</v>
      </c>
    </row>
    <row r="111" spans="1:16" x14ac:dyDescent="0.35">
      <c r="A111" t="s">
        <v>361</v>
      </c>
      <c r="B111" s="14">
        <f>IFERROR(MID(SUBSTITUTE(SUBSTITUTE(SUBSTITUTE(SUBSTITUTE(SUBSTITUTE(Loto[Date non codée],"_xFFFF_",""),"h",":"),"Ao","Août"),"Fier","Février"),"Dmbre","Décembre"),SEARCH(" ",Loto[Date non codée])+1,99)*1,"")</f>
        <v>42851.017361111109</v>
      </c>
      <c r="C111" s="2">
        <v>1</v>
      </c>
      <c r="D111" s="2">
        <v>2</v>
      </c>
      <c r="E111" s="2">
        <v>1</v>
      </c>
      <c r="F111" s="2">
        <v>1</v>
      </c>
      <c r="G111" s="2">
        <v>1</v>
      </c>
      <c r="H111" s="2">
        <v>1</v>
      </c>
      <c r="I111" s="2">
        <v>2</v>
      </c>
      <c r="J111" s="2" t="s">
        <v>362</v>
      </c>
      <c r="K111" s="2" t="s">
        <v>363</v>
      </c>
      <c r="L111" s="12">
        <f>COUNTIF(Loto[[#This Row],[A]:[G]],Loto[[#Headers],[1]])</f>
        <v>5</v>
      </c>
      <c r="M111" s="12">
        <f>COUNTIF(Loto[[#This Row],[A]:[G]],Loto[[#Headers],[N]])</f>
        <v>0</v>
      </c>
      <c r="N111" s="12">
        <f>COUNTIF(Loto[[#This Row],[A]:[G]],Loto[[#Headers],[2]])</f>
        <v>2</v>
      </c>
      <c r="O111" s="11">
        <f>VALUE(Loto[[#This Row],[7 sur 7]])</f>
        <v>114</v>
      </c>
      <c r="P111" s="11">
        <f>VALUE(Loto[[#This Row],[6 sur 7]])</f>
        <v>8.5</v>
      </c>
    </row>
    <row r="112" spans="1:16" x14ac:dyDescent="0.35">
      <c r="A112" t="s">
        <v>364</v>
      </c>
      <c r="B112" s="14">
        <f>IFERROR(MID(SUBSTITUTE(SUBSTITUTE(SUBSTITUTE(SUBSTITUTE(SUBSTITUTE(Loto[Date non codée],"_xFFFF_",""),"h",":"),"Ao","Août"),"Fier","Février"),"Dmbre","Décembre"),SEARCH(" ",Loto[Date non codée])+1,99)*1,"")</f>
        <v>42852.017361111109</v>
      </c>
      <c r="C112" s="2">
        <v>2</v>
      </c>
      <c r="D112" s="2">
        <v>1</v>
      </c>
      <c r="E112" s="2">
        <v>1</v>
      </c>
      <c r="F112" s="2">
        <v>1</v>
      </c>
      <c r="G112" s="2">
        <v>2</v>
      </c>
      <c r="H112" s="2">
        <v>2</v>
      </c>
      <c r="I112" s="2" t="s">
        <v>9</v>
      </c>
      <c r="J112" s="2" t="s">
        <v>365</v>
      </c>
      <c r="K112" s="2" t="s">
        <v>366</v>
      </c>
      <c r="L112" s="12">
        <f>COUNTIF(Loto[[#This Row],[A]:[G]],Loto[[#Headers],[1]])</f>
        <v>3</v>
      </c>
      <c r="M112" s="12">
        <f>COUNTIF(Loto[[#This Row],[A]:[G]],Loto[[#Headers],[N]])</f>
        <v>1</v>
      </c>
      <c r="N112" s="12">
        <f>COUNTIF(Loto[[#This Row],[A]:[G]],Loto[[#Headers],[2]])</f>
        <v>3</v>
      </c>
      <c r="O112" s="11">
        <f>VALUE(Loto[[#This Row],[7 sur 7]])</f>
        <v>792</v>
      </c>
      <c r="P112" s="11">
        <f>VALUE(Loto[[#This Row],[6 sur 7]])</f>
        <v>34.4</v>
      </c>
    </row>
    <row r="113" spans="1:16" x14ac:dyDescent="0.35">
      <c r="A113" t="s">
        <v>367</v>
      </c>
      <c r="B113" s="14">
        <f>IFERROR(MID(SUBSTITUTE(SUBSTITUTE(SUBSTITUTE(SUBSTITUTE(SUBSTITUTE(Loto[Date non codée],"_xFFFF_",""),"h",":"),"Ao","Août"),"Fier","Février"),"Dmbre","Décembre"),SEARCH(" ",Loto[Date non codée])+1,99)*1,"")</f>
        <v>42853.413194444445</v>
      </c>
      <c r="C113" s="2">
        <v>2</v>
      </c>
      <c r="D113" s="2">
        <v>1</v>
      </c>
      <c r="E113" s="2">
        <v>2</v>
      </c>
      <c r="F113" s="2">
        <v>1</v>
      </c>
      <c r="G113" s="2">
        <v>1</v>
      </c>
      <c r="H113" s="2">
        <v>2</v>
      </c>
      <c r="I113" s="2">
        <v>1</v>
      </c>
      <c r="J113" s="2" t="s">
        <v>368</v>
      </c>
      <c r="K113" s="2" t="s">
        <v>295</v>
      </c>
      <c r="L113" s="12">
        <f>COUNTIF(Loto[[#This Row],[A]:[G]],Loto[[#Headers],[1]])</f>
        <v>4</v>
      </c>
      <c r="M113" s="12">
        <f>COUNTIF(Loto[[#This Row],[A]:[G]],Loto[[#Headers],[N]])</f>
        <v>0</v>
      </c>
      <c r="N113" s="12">
        <f>COUNTIF(Loto[[#This Row],[A]:[G]],Loto[[#Headers],[2]])</f>
        <v>3</v>
      </c>
      <c r="O113" s="11">
        <f>VALUE(Loto[[#This Row],[7 sur 7]])</f>
        <v>146</v>
      </c>
      <c r="P113" s="11">
        <f>VALUE(Loto[[#This Row],[6 sur 7]])</f>
        <v>13.5</v>
      </c>
    </row>
    <row r="114" spans="1:16" x14ac:dyDescent="0.35">
      <c r="A114" t="s">
        <v>369</v>
      </c>
      <c r="B114" s="14">
        <f>IFERROR(MID(SUBSTITUTE(SUBSTITUTE(SUBSTITUTE(SUBSTITUTE(SUBSTITUTE(Loto[Date non codée],"_xFFFF_",""),"h",":"),"Ao","Août"),"Fier","Février"),"Dmbre","Décembre"),SEARCH(" ",Loto[Date non codée])+1,99)*1,"")</f>
        <v>42854.413194444445</v>
      </c>
      <c r="C114" s="2">
        <v>2</v>
      </c>
      <c r="D114" s="2">
        <v>2</v>
      </c>
      <c r="E114" s="2">
        <v>1</v>
      </c>
      <c r="F114" s="2">
        <v>1</v>
      </c>
      <c r="G114" s="2">
        <v>1</v>
      </c>
      <c r="H114" s="2" t="s">
        <v>9</v>
      </c>
      <c r="I114" s="2">
        <v>2</v>
      </c>
      <c r="J114" s="2" t="s">
        <v>370</v>
      </c>
      <c r="K114" s="2" t="s">
        <v>371</v>
      </c>
      <c r="L114" s="12">
        <f>COUNTIF(Loto[[#This Row],[A]:[G]],Loto[[#Headers],[1]])</f>
        <v>3</v>
      </c>
      <c r="M114" s="12">
        <f>COUNTIF(Loto[[#This Row],[A]:[G]],Loto[[#Headers],[N]])</f>
        <v>1</v>
      </c>
      <c r="N114" s="12">
        <f>COUNTIF(Loto[[#This Row],[A]:[G]],Loto[[#Headers],[2]])</f>
        <v>3</v>
      </c>
      <c r="O114" s="11">
        <f>VALUE(Loto[[#This Row],[7 sur 7]])</f>
        <v>384</v>
      </c>
      <c r="P114" s="11">
        <f>VALUE(Loto[[#This Row],[6 sur 7]])</f>
        <v>32.4</v>
      </c>
    </row>
    <row r="115" spans="1:16" x14ac:dyDescent="0.35">
      <c r="A115" t="s">
        <v>372</v>
      </c>
      <c r="B115" s="14">
        <f>IFERROR(MID(SUBSTITUTE(SUBSTITUTE(SUBSTITUTE(SUBSTITUTE(SUBSTITUTE(Loto[Date non codée],"_xFFFF_",""),"h",":"),"Ao","Août"),"Fier","Février"),"Dmbre","Décembre"),SEARCH(" ",Loto[Date non codée])+1,99)*1,"")</f>
        <v>42855.288194444445</v>
      </c>
      <c r="C115" s="2">
        <v>1</v>
      </c>
      <c r="D115" s="2" t="s">
        <v>9</v>
      </c>
      <c r="E115" s="2">
        <v>2</v>
      </c>
      <c r="F115" s="2">
        <v>1</v>
      </c>
      <c r="G115" s="2">
        <v>2</v>
      </c>
      <c r="H115" s="2">
        <v>2</v>
      </c>
      <c r="I115" s="2">
        <v>1</v>
      </c>
      <c r="J115" s="2" t="s">
        <v>373</v>
      </c>
      <c r="K115" s="2" t="s">
        <v>374</v>
      </c>
      <c r="L115" s="12">
        <f>COUNTIF(Loto[[#This Row],[A]:[G]],Loto[[#Headers],[1]])</f>
        <v>3</v>
      </c>
      <c r="M115" s="12">
        <f>COUNTIF(Loto[[#This Row],[A]:[G]],Loto[[#Headers],[N]])</f>
        <v>1</v>
      </c>
      <c r="N115" s="12">
        <f>COUNTIF(Loto[[#This Row],[A]:[G]],Loto[[#Headers],[2]])</f>
        <v>3</v>
      </c>
      <c r="O115" s="11">
        <f>VALUE(Loto[[#This Row],[7 sur 7]])</f>
        <v>301</v>
      </c>
      <c r="P115" s="11">
        <f>VALUE(Loto[[#This Row],[6 sur 7]])</f>
        <v>20.100000000000001</v>
      </c>
    </row>
    <row r="116" spans="1:16" x14ac:dyDescent="0.35">
      <c r="A116" t="s">
        <v>375</v>
      </c>
      <c r="B116" s="14">
        <f>IFERROR(MID(SUBSTITUTE(SUBSTITUTE(SUBSTITUTE(SUBSTITUTE(SUBSTITUTE(Loto[Date non codée],"_xFFFF_",""),"h",":"),"Ao","Août"),"Fier","Février"),"Dmbre","Décembre"),SEARCH(" ",Loto[Date non codée])+1,99)*1,"")</f>
        <v>42856.371527777781</v>
      </c>
      <c r="C116" s="2">
        <v>1</v>
      </c>
      <c r="D116" s="2">
        <v>2</v>
      </c>
      <c r="E116" s="2">
        <v>2</v>
      </c>
      <c r="F116" s="2">
        <v>2</v>
      </c>
      <c r="G116" s="2" t="s">
        <v>9</v>
      </c>
      <c r="H116" s="2">
        <v>2</v>
      </c>
      <c r="I116" s="2">
        <v>1</v>
      </c>
      <c r="J116" s="2" t="s">
        <v>376</v>
      </c>
      <c r="K116" s="2" t="s">
        <v>377</v>
      </c>
      <c r="L116" s="12">
        <f>COUNTIF(Loto[[#This Row],[A]:[G]],Loto[[#Headers],[1]])</f>
        <v>2</v>
      </c>
      <c r="M116" s="12">
        <f>COUNTIF(Loto[[#This Row],[A]:[G]],Loto[[#Headers],[N]])</f>
        <v>1</v>
      </c>
      <c r="N116" s="12">
        <f>COUNTIF(Loto[[#This Row],[A]:[G]],Loto[[#Headers],[2]])</f>
        <v>4</v>
      </c>
      <c r="O116" s="11">
        <f>VALUE(Loto[[#This Row],[7 sur 7]])</f>
        <v>296</v>
      </c>
      <c r="P116" s="11">
        <f>VALUE(Loto[[#This Row],[6 sur 7]])</f>
        <v>21.3</v>
      </c>
    </row>
    <row r="117" spans="1:16" x14ac:dyDescent="0.35">
      <c r="A117" t="s">
        <v>378</v>
      </c>
      <c r="B117" s="14">
        <f>IFERROR(MID(SUBSTITUTE(SUBSTITUTE(SUBSTITUTE(SUBSTITUTE(SUBSTITUTE(Loto[Date non codée],"_xFFFF_",""),"h",":"),"Ao","Août"),"Fier","Février"),"Dmbre","Décembre"),SEARCH(" ",Loto[Date non codée])+1,99)*1,"")</f>
        <v>42857.027777777781</v>
      </c>
      <c r="C117" s="2">
        <v>2</v>
      </c>
      <c r="D117" s="2">
        <v>1</v>
      </c>
      <c r="E117" s="2">
        <v>1</v>
      </c>
      <c r="F117" s="2">
        <v>2</v>
      </c>
      <c r="G117" s="2">
        <v>1</v>
      </c>
      <c r="H117" s="2">
        <v>1</v>
      </c>
      <c r="I117" s="2">
        <v>1</v>
      </c>
      <c r="J117" s="2" t="s">
        <v>379</v>
      </c>
      <c r="K117" s="2" t="s">
        <v>45</v>
      </c>
      <c r="L117" s="12">
        <f>COUNTIF(Loto[[#This Row],[A]:[G]],Loto[[#Headers],[1]])</f>
        <v>5</v>
      </c>
      <c r="M117" s="12">
        <f>COUNTIF(Loto[[#This Row],[A]:[G]],Loto[[#Headers],[N]])</f>
        <v>0</v>
      </c>
      <c r="N117" s="12">
        <f>COUNTIF(Loto[[#This Row],[A]:[G]],Loto[[#Headers],[2]])</f>
        <v>2</v>
      </c>
      <c r="O117" s="11">
        <f>VALUE(Loto[[#This Row],[7 sur 7]])</f>
        <v>27</v>
      </c>
      <c r="P117" s="11">
        <f>VALUE(Loto[[#This Row],[6 sur 7]])</f>
        <v>5.6</v>
      </c>
    </row>
    <row r="118" spans="1:16" x14ac:dyDescent="0.35">
      <c r="A118" t="s">
        <v>380</v>
      </c>
      <c r="B118" s="14">
        <f>IFERROR(MID(SUBSTITUTE(SUBSTITUTE(SUBSTITUTE(SUBSTITUTE(SUBSTITUTE(Loto[Date non codée],"_xFFFF_",""),"h",":"),"Ao","Août"),"Fier","Février"),"Dmbre","Décembre"),SEARCH(" ",Loto[Date non codée])+1,99)*1,"")</f>
        <v>42859.041666666664</v>
      </c>
      <c r="C118" s="2" t="s">
        <v>9</v>
      </c>
      <c r="D118" s="2">
        <v>2</v>
      </c>
      <c r="E118" s="2">
        <v>1</v>
      </c>
      <c r="F118" s="2">
        <v>2</v>
      </c>
      <c r="G118" s="2" t="s">
        <v>9</v>
      </c>
      <c r="H118" s="2">
        <v>1</v>
      </c>
      <c r="I118" s="2">
        <v>2</v>
      </c>
      <c r="J118" s="2" t="s">
        <v>381</v>
      </c>
      <c r="K118" s="2" t="s">
        <v>382</v>
      </c>
      <c r="L118" s="12">
        <f>COUNTIF(Loto[[#This Row],[A]:[G]],Loto[[#Headers],[1]])</f>
        <v>2</v>
      </c>
      <c r="M118" s="12">
        <f>COUNTIF(Loto[[#This Row],[A]:[G]],Loto[[#Headers],[N]])</f>
        <v>2</v>
      </c>
      <c r="N118" s="12">
        <f>COUNTIF(Loto[[#This Row],[A]:[G]],Loto[[#Headers],[2]])</f>
        <v>3</v>
      </c>
      <c r="O118" s="11">
        <f>VALUE(Loto[[#This Row],[7 sur 7]])</f>
        <v>2191</v>
      </c>
      <c r="P118" s="11">
        <f>VALUE(Loto[[#This Row],[6 sur 7]])</f>
        <v>146.1</v>
      </c>
    </row>
    <row r="119" spans="1:16" x14ac:dyDescent="0.35">
      <c r="A119" t="s">
        <v>383</v>
      </c>
      <c r="B119" s="14">
        <f>IFERROR(MID(SUBSTITUTE(SUBSTITUTE(SUBSTITUTE(SUBSTITUTE(SUBSTITUTE(Loto[Date non codée],"_xFFFF_",""),"h",":"),"Ao","Août"),"Fier","Février"),"Dmbre","Décembre"),SEARCH(" ",Loto[Date non codée])+1,99)*1,"")</f>
        <v>42860.413194444445</v>
      </c>
      <c r="C119" s="2">
        <v>2</v>
      </c>
      <c r="D119" s="2">
        <v>2</v>
      </c>
      <c r="E119" s="2" t="s">
        <v>9</v>
      </c>
      <c r="F119" s="2">
        <v>2</v>
      </c>
      <c r="G119" s="2">
        <v>2</v>
      </c>
      <c r="H119" s="2">
        <v>1</v>
      </c>
      <c r="I119" s="2" t="s">
        <v>9</v>
      </c>
      <c r="J119" s="2" t="s">
        <v>384</v>
      </c>
      <c r="K119" s="2" t="s">
        <v>385</v>
      </c>
      <c r="L119" s="12">
        <f>COUNTIF(Loto[[#This Row],[A]:[G]],Loto[[#Headers],[1]])</f>
        <v>1</v>
      </c>
      <c r="M119" s="12">
        <f>COUNTIF(Loto[[#This Row],[A]:[G]],Loto[[#Headers],[N]])</f>
        <v>2</v>
      </c>
      <c r="N119" s="12">
        <f>COUNTIF(Loto[[#This Row],[A]:[G]],Loto[[#Headers],[2]])</f>
        <v>4</v>
      </c>
      <c r="O119" s="11">
        <f>VALUE(Loto[[#This Row],[7 sur 7]])</f>
        <v>6643</v>
      </c>
      <c r="P119" s="11">
        <f>VALUE(Loto[[#This Row],[6 sur 7]])</f>
        <v>414.8</v>
      </c>
    </row>
    <row r="120" spans="1:16" x14ac:dyDescent="0.35">
      <c r="A120" t="s">
        <v>386</v>
      </c>
      <c r="B120" s="14">
        <f>IFERROR(MID(SUBSTITUTE(SUBSTITUTE(SUBSTITUTE(SUBSTITUTE(SUBSTITUTE(Loto[Date non codée],"_xFFFF_",""),"h",":"),"Ao","Août"),"Fier","Février"),"Dmbre","Décembre"),SEARCH(" ",Loto[Date non codée])+1,99)*1,"")</f>
        <v>42861.413194444445</v>
      </c>
      <c r="C120" s="2">
        <v>2</v>
      </c>
      <c r="D120" s="2">
        <v>2</v>
      </c>
      <c r="E120" s="2">
        <v>2</v>
      </c>
      <c r="F120" s="2" t="s">
        <v>9</v>
      </c>
      <c r="G120" s="2">
        <v>1</v>
      </c>
      <c r="H120" s="2">
        <v>2</v>
      </c>
      <c r="I120" s="2" t="s">
        <v>9</v>
      </c>
      <c r="J120" s="2" t="s">
        <v>387</v>
      </c>
      <c r="K120" s="2" t="s">
        <v>388</v>
      </c>
      <c r="L120" s="12">
        <f>COUNTIF(Loto[[#This Row],[A]:[G]],Loto[[#Headers],[1]])</f>
        <v>1</v>
      </c>
      <c r="M120" s="12">
        <f>COUNTIF(Loto[[#This Row],[A]:[G]],Loto[[#Headers],[N]])</f>
        <v>2</v>
      </c>
      <c r="N120" s="12">
        <f>COUNTIF(Loto[[#This Row],[A]:[G]],Loto[[#Headers],[2]])</f>
        <v>4</v>
      </c>
      <c r="O120" s="11">
        <f>VALUE(Loto[[#This Row],[7 sur 7]])</f>
        <v>1039</v>
      </c>
      <c r="P120" s="11">
        <f>VALUE(Loto[[#This Row],[6 sur 7]])</f>
        <v>71.2</v>
      </c>
    </row>
    <row r="121" spans="1:16" x14ac:dyDescent="0.35">
      <c r="A121" t="s">
        <v>389</v>
      </c>
      <c r="B121" s="14">
        <f>IFERROR(MID(SUBSTITUTE(SUBSTITUTE(SUBSTITUTE(SUBSTITUTE(SUBSTITUTE(Loto[Date non codée],"_xFFFF_",""),"h",":"),"Ao","Août"),"Fier","Février"),"Dmbre","Décembre"),SEARCH(" ",Loto[Date non codée])+1,99)*1,"")</f>
        <v>42862.288194444445</v>
      </c>
      <c r="C121" s="2">
        <v>1</v>
      </c>
      <c r="D121" s="2">
        <v>1</v>
      </c>
      <c r="E121" s="2" t="s">
        <v>9</v>
      </c>
      <c r="F121" s="2">
        <v>2</v>
      </c>
      <c r="G121" s="2">
        <v>1</v>
      </c>
      <c r="H121" s="2">
        <v>2</v>
      </c>
      <c r="I121" s="2">
        <v>1</v>
      </c>
      <c r="J121" s="2" t="s">
        <v>48</v>
      </c>
      <c r="K121" s="2" t="s">
        <v>390</v>
      </c>
      <c r="L121" s="12">
        <f>COUNTIF(Loto[[#This Row],[A]:[G]],Loto[[#Headers],[1]])</f>
        <v>4</v>
      </c>
      <c r="M121" s="12">
        <f>COUNTIF(Loto[[#This Row],[A]:[G]],Loto[[#Headers],[N]])</f>
        <v>1</v>
      </c>
      <c r="N121" s="12">
        <f>COUNTIF(Loto[[#This Row],[A]:[G]],Loto[[#Headers],[2]])</f>
        <v>2</v>
      </c>
      <c r="O121" s="11">
        <f>VALUE(Loto[[#This Row],[7 sur 7]])</f>
        <v>60</v>
      </c>
      <c r="P121" s="11">
        <f>VALUE(Loto[[#This Row],[6 sur 7]])</f>
        <v>7.4</v>
      </c>
    </row>
    <row r="122" spans="1:16" x14ac:dyDescent="0.35">
      <c r="A122" t="s">
        <v>391</v>
      </c>
      <c r="B122" s="14">
        <f>IFERROR(MID(SUBSTITUTE(SUBSTITUTE(SUBSTITUTE(SUBSTITUTE(SUBSTITUTE(Loto[Date non codée],"_xFFFF_",""),"h",":"),"Ao","Août"),"Fier","Février"),"Dmbre","Décembre"),SEARCH(" ",Loto[Date non codée])+1,99)*1,"")</f>
        <v>42863.371527777781</v>
      </c>
      <c r="C122" s="2">
        <v>1</v>
      </c>
      <c r="D122" s="2" t="s">
        <v>9</v>
      </c>
      <c r="E122" s="2">
        <v>1</v>
      </c>
      <c r="F122" s="2">
        <v>2</v>
      </c>
      <c r="G122" s="2">
        <v>1</v>
      </c>
      <c r="H122" s="2">
        <v>1</v>
      </c>
      <c r="I122" s="2">
        <v>1</v>
      </c>
      <c r="J122" s="2" t="s">
        <v>392</v>
      </c>
      <c r="K122" s="2" t="s">
        <v>393</v>
      </c>
      <c r="L122" s="12">
        <f>COUNTIF(Loto[[#This Row],[A]:[G]],Loto[[#Headers],[1]])</f>
        <v>5</v>
      </c>
      <c r="M122" s="12">
        <f>COUNTIF(Loto[[#This Row],[A]:[G]],Loto[[#Headers],[N]])</f>
        <v>1</v>
      </c>
      <c r="N122" s="12">
        <f>COUNTIF(Loto[[#This Row],[A]:[G]],Loto[[#Headers],[2]])</f>
        <v>1</v>
      </c>
      <c r="O122" s="11">
        <f>VALUE(Loto[[#This Row],[7 sur 7]])</f>
        <v>36</v>
      </c>
      <c r="P122" s="11">
        <f>VALUE(Loto[[#This Row],[6 sur 7]])</f>
        <v>5.5</v>
      </c>
    </row>
    <row r="123" spans="1:16" x14ac:dyDescent="0.35">
      <c r="A123" t="s">
        <v>394</v>
      </c>
      <c r="B123" s="14">
        <f>IFERROR(MID(SUBSTITUTE(SUBSTITUTE(SUBSTITUTE(SUBSTITUTE(SUBSTITUTE(Loto[Date non codée],"_xFFFF_",""),"h",":"),"Ao","Août"),"Fier","Février"),"Dmbre","Décembre"),SEARCH(" ",Loto[Date non codée])+1,99)*1,"")</f>
        <v>42864.027777777781</v>
      </c>
      <c r="C123" s="2">
        <v>1</v>
      </c>
      <c r="D123" s="2">
        <v>2</v>
      </c>
      <c r="E123" s="2">
        <v>2</v>
      </c>
      <c r="F123" s="2">
        <v>1</v>
      </c>
      <c r="G123" s="2" t="s">
        <v>9</v>
      </c>
      <c r="H123" s="2">
        <v>2</v>
      </c>
      <c r="I123" s="2">
        <v>1</v>
      </c>
      <c r="J123" s="2" t="s">
        <v>395</v>
      </c>
      <c r="K123" s="2" t="s">
        <v>396</v>
      </c>
      <c r="L123" s="12">
        <f>COUNTIF(Loto[[#This Row],[A]:[G]],Loto[[#Headers],[1]])</f>
        <v>3</v>
      </c>
      <c r="M123" s="12">
        <f>COUNTIF(Loto[[#This Row],[A]:[G]],Loto[[#Headers],[N]])</f>
        <v>1</v>
      </c>
      <c r="N123" s="12">
        <f>COUNTIF(Loto[[#This Row],[A]:[G]],Loto[[#Headers],[2]])</f>
        <v>3</v>
      </c>
      <c r="O123" s="11">
        <f>VALUE(Loto[[#This Row],[7 sur 7]])</f>
        <v>132</v>
      </c>
      <c r="P123" s="11">
        <f>VALUE(Loto[[#This Row],[6 sur 7]])</f>
        <v>13.7</v>
      </c>
    </row>
    <row r="124" spans="1:16" x14ac:dyDescent="0.35">
      <c r="A124" t="s">
        <v>397</v>
      </c>
      <c r="B124" s="14">
        <f>IFERROR(MID(SUBSTITUTE(SUBSTITUTE(SUBSTITUTE(SUBSTITUTE(SUBSTITUTE(Loto[Date non codée],"_xFFFF_",""),"h",":"),"Ao","Août"),"Fier","Février"),"Dmbre","Décembre"),SEARCH(" ",Loto[Date non codée])+1,99)*1,"")</f>
        <v>42866.041666666664</v>
      </c>
      <c r="C124" s="2">
        <v>1</v>
      </c>
      <c r="D124" s="2">
        <v>1</v>
      </c>
      <c r="E124" s="2">
        <v>1</v>
      </c>
      <c r="F124" s="2">
        <v>1</v>
      </c>
      <c r="G124" s="2">
        <v>1</v>
      </c>
      <c r="H124" s="2">
        <v>1</v>
      </c>
      <c r="I124" s="2" t="s">
        <v>9</v>
      </c>
      <c r="J124" s="2" t="s">
        <v>398</v>
      </c>
      <c r="K124" s="2" t="s">
        <v>399</v>
      </c>
      <c r="L124" s="12">
        <f>COUNTIF(Loto[[#This Row],[A]:[G]],Loto[[#Headers],[1]])</f>
        <v>6</v>
      </c>
      <c r="M124" s="12">
        <f>COUNTIF(Loto[[#This Row],[A]:[G]],Loto[[#Headers],[N]])</f>
        <v>1</v>
      </c>
      <c r="N124" s="12">
        <f>COUNTIF(Loto[[#This Row],[A]:[G]],Loto[[#Headers],[2]])</f>
        <v>0</v>
      </c>
      <c r="O124" s="11">
        <f>VALUE(Loto[[#This Row],[7 sur 7]])</f>
        <v>202</v>
      </c>
      <c r="P124" s="11">
        <f>VALUE(Loto[[#This Row],[6 sur 7]])</f>
        <v>11.3</v>
      </c>
    </row>
    <row r="125" spans="1:16" x14ac:dyDescent="0.35">
      <c r="A125" t="s">
        <v>400</v>
      </c>
      <c r="B125" s="14">
        <f>IFERROR(MID(SUBSTITUTE(SUBSTITUTE(SUBSTITUTE(SUBSTITUTE(SUBSTITUTE(Loto[Date non codée],"_xFFFF_",""),"h",":"),"Ao","Août"),"Fier","Février"),"Dmbre","Décembre"),SEARCH(" ",Loto[Date non codée])+1,99)*1,"")</f>
        <v>42867.017361111109</v>
      </c>
      <c r="C125" s="2" t="s">
        <v>9</v>
      </c>
      <c r="D125" s="2">
        <v>1</v>
      </c>
      <c r="E125" s="2">
        <v>1</v>
      </c>
      <c r="F125" s="2" t="s">
        <v>9</v>
      </c>
      <c r="G125" s="2" t="s">
        <v>9</v>
      </c>
      <c r="H125" s="2">
        <v>1</v>
      </c>
      <c r="I125" s="2">
        <v>2</v>
      </c>
      <c r="J125" s="2" t="s">
        <v>368</v>
      </c>
      <c r="K125" s="2" t="s">
        <v>242</v>
      </c>
      <c r="L125" s="12">
        <f>COUNTIF(Loto[[#This Row],[A]:[G]],Loto[[#Headers],[1]])</f>
        <v>3</v>
      </c>
      <c r="M125" s="12">
        <f>COUNTIF(Loto[[#This Row],[A]:[G]],Loto[[#Headers],[N]])</f>
        <v>3</v>
      </c>
      <c r="N125" s="12">
        <f>COUNTIF(Loto[[#This Row],[A]:[G]],Loto[[#Headers],[2]])</f>
        <v>1</v>
      </c>
      <c r="O125" s="11">
        <f>VALUE(Loto[[#This Row],[7 sur 7]])</f>
        <v>146</v>
      </c>
      <c r="P125" s="11">
        <f>VALUE(Loto[[#This Row],[6 sur 7]])</f>
        <v>14.9</v>
      </c>
    </row>
    <row r="126" spans="1:16" x14ac:dyDescent="0.35">
      <c r="A126" t="s">
        <v>401</v>
      </c>
      <c r="B126" s="14">
        <f>IFERROR(MID(SUBSTITUTE(SUBSTITUTE(SUBSTITUTE(SUBSTITUTE(SUBSTITUTE(Loto[Date non codée],"_xFFFF_",""),"h",":"),"Ao","Août"),"Fier","Février"),"Dmbre","Décembre"),SEARCH(" ",Loto[Date non codée])+1,99)*1,"")</f>
        <v>42868.027777777781</v>
      </c>
      <c r="C126" s="2">
        <v>2</v>
      </c>
      <c r="D126" s="2">
        <v>1</v>
      </c>
      <c r="E126" s="2">
        <v>2</v>
      </c>
      <c r="F126" s="2">
        <v>1</v>
      </c>
      <c r="G126" s="2" t="s">
        <v>9</v>
      </c>
      <c r="H126" s="2" t="s">
        <v>9</v>
      </c>
      <c r="I126" s="2" t="s">
        <v>9</v>
      </c>
      <c r="J126" s="2" t="s">
        <v>402</v>
      </c>
      <c r="K126" s="2" t="s">
        <v>403</v>
      </c>
      <c r="L126" s="12">
        <f>COUNTIF(Loto[[#This Row],[A]:[G]],Loto[[#Headers],[1]])</f>
        <v>2</v>
      </c>
      <c r="M126" s="12">
        <f>COUNTIF(Loto[[#This Row],[A]:[G]],Loto[[#Headers],[N]])</f>
        <v>3</v>
      </c>
      <c r="N126" s="12">
        <f>COUNTIF(Loto[[#This Row],[A]:[G]],Loto[[#Headers],[2]])</f>
        <v>2</v>
      </c>
      <c r="O126" s="11">
        <f>VALUE(Loto[[#This Row],[7 sur 7]])</f>
        <v>466</v>
      </c>
      <c r="P126" s="11">
        <f>VALUE(Loto[[#This Row],[6 sur 7]])</f>
        <v>36.1</v>
      </c>
    </row>
    <row r="127" spans="1:16" x14ac:dyDescent="0.35">
      <c r="A127" t="s">
        <v>404</v>
      </c>
      <c r="B127" s="14">
        <f>IFERROR(MID(SUBSTITUTE(SUBSTITUTE(SUBSTITUTE(SUBSTITUTE(SUBSTITUTE(Loto[Date non codée],"_xFFFF_",""),"h",":"),"Ao","Août"),"Fier","Février"),"Dmbre","Décembre"),SEARCH(" ",Loto[Date non codée])+1,99)*1,"")</f>
        <v>42869.309027777781</v>
      </c>
      <c r="C127" s="2">
        <v>1</v>
      </c>
      <c r="D127" s="2">
        <v>2</v>
      </c>
      <c r="E127" s="2">
        <v>2</v>
      </c>
      <c r="F127" s="2">
        <v>2</v>
      </c>
      <c r="G127" s="2">
        <v>1</v>
      </c>
      <c r="H127" s="2" t="s">
        <v>9</v>
      </c>
      <c r="I127" s="2">
        <v>1</v>
      </c>
      <c r="J127" s="2" t="s">
        <v>373</v>
      </c>
      <c r="K127" s="2" t="s">
        <v>405</v>
      </c>
      <c r="L127" s="12">
        <f>COUNTIF(Loto[[#This Row],[A]:[G]],Loto[[#Headers],[1]])</f>
        <v>3</v>
      </c>
      <c r="M127" s="12">
        <f>COUNTIF(Loto[[#This Row],[A]:[G]],Loto[[#Headers],[N]])</f>
        <v>1</v>
      </c>
      <c r="N127" s="12">
        <f>COUNTIF(Loto[[#This Row],[A]:[G]],Loto[[#Headers],[2]])</f>
        <v>3</v>
      </c>
      <c r="O127" s="11">
        <f>VALUE(Loto[[#This Row],[7 sur 7]])</f>
        <v>301</v>
      </c>
      <c r="P127" s="11">
        <f>VALUE(Loto[[#This Row],[6 sur 7]])</f>
        <v>14.1</v>
      </c>
    </row>
    <row r="128" spans="1:16" x14ac:dyDescent="0.35">
      <c r="A128" t="s">
        <v>406</v>
      </c>
      <c r="B128" s="14">
        <f>IFERROR(MID(SUBSTITUTE(SUBSTITUTE(SUBSTITUTE(SUBSTITUTE(SUBSTITUTE(Loto[Date non codée],"_xFFFF_",""),"h",":"),"Ao","Août"),"Fier","Février"),"Dmbre","Décembre"),SEARCH(" ",Loto[Date non codée])+1,99)*1,"")</f>
        <v>42870.371527777781</v>
      </c>
      <c r="C128" s="2">
        <v>1</v>
      </c>
      <c r="D128" s="2">
        <v>2</v>
      </c>
      <c r="E128" s="2">
        <v>2</v>
      </c>
      <c r="F128" s="2">
        <v>1</v>
      </c>
      <c r="G128" s="2" t="s">
        <v>9</v>
      </c>
      <c r="H128" s="2" t="s">
        <v>9</v>
      </c>
      <c r="I128" s="2">
        <v>1</v>
      </c>
      <c r="J128" s="2" t="s">
        <v>407</v>
      </c>
      <c r="K128" s="2" t="s">
        <v>408</v>
      </c>
      <c r="L128" s="12">
        <f>COUNTIF(Loto[[#This Row],[A]:[G]],Loto[[#Headers],[1]])</f>
        <v>3</v>
      </c>
      <c r="M128" s="12">
        <f>COUNTIF(Loto[[#This Row],[A]:[G]],Loto[[#Headers],[N]])</f>
        <v>2</v>
      </c>
      <c r="N128" s="12">
        <f>COUNTIF(Loto[[#This Row],[A]:[G]],Loto[[#Headers],[2]])</f>
        <v>2</v>
      </c>
      <c r="O128" s="11">
        <f>VALUE(Loto[[#This Row],[7 sur 7]])</f>
        <v>185</v>
      </c>
      <c r="P128" s="11">
        <f>VALUE(Loto[[#This Row],[6 sur 7]])</f>
        <v>16.399999999999999</v>
      </c>
    </row>
    <row r="129" spans="1:16" x14ac:dyDescent="0.35">
      <c r="A129" t="s">
        <v>409</v>
      </c>
      <c r="B129" s="14">
        <f>IFERROR(MID(SUBSTITUTE(SUBSTITUTE(SUBSTITUTE(SUBSTITUTE(SUBSTITUTE(Loto[Date non codée],"_xFFFF_",""),"h",":"),"Ao","Août"),"Fier","Février"),"Dmbre","Décembre"),SEARCH(" ",Loto[Date non codée])+1,99)*1,"")</f>
        <v>42871.413194444445</v>
      </c>
      <c r="C129" s="2">
        <v>1</v>
      </c>
      <c r="D129" s="2">
        <v>1</v>
      </c>
      <c r="E129" s="2">
        <v>2</v>
      </c>
      <c r="F129" s="2">
        <v>2</v>
      </c>
      <c r="G129" s="2">
        <v>2</v>
      </c>
      <c r="H129" s="2">
        <v>2</v>
      </c>
      <c r="I129" s="2">
        <v>1</v>
      </c>
      <c r="J129" s="2" t="s">
        <v>131</v>
      </c>
      <c r="K129" s="2" t="s">
        <v>410</v>
      </c>
      <c r="L129" s="12">
        <f>COUNTIF(Loto[[#This Row],[A]:[G]],Loto[[#Headers],[1]])</f>
        <v>3</v>
      </c>
      <c r="M129" s="12">
        <f>COUNTIF(Loto[[#This Row],[A]:[G]],Loto[[#Headers],[N]])</f>
        <v>0</v>
      </c>
      <c r="N129" s="12">
        <f>COUNTIF(Loto[[#This Row],[A]:[G]],Loto[[#Headers],[2]])</f>
        <v>4</v>
      </c>
      <c r="O129" s="11">
        <f>VALUE(Loto[[#This Row],[7 sur 7]])</f>
        <v>593</v>
      </c>
      <c r="P129" s="11">
        <f>VALUE(Loto[[#This Row],[6 sur 7]])</f>
        <v>21.7</v>
      </c>
    </row>
    <row r="130" spans="1:16" x14ac:dyDescent="0.35">
      <c r="A130" t="s">
        <v>411</v>
      </c>
      <c r="B130" s="14">
        <f>IFERROR(MID(SUBSTITUTE(SUBSTITUTE(SUBSTITUTE(SUBSTITUTE(SUBSTITUTE(Loto[Date non codée],"_xFFFF_",""),"h",":"),"Ao","Août"),"Fier","Février"),"Dmbre","Décembre"),SEARCH(" ",Loto[Date non codée])+1,99)*1,"")</f>
        <v>42872.027777777781</v>
      </c>
      <c r="C130" s="2">
        <v>1</v>
      </c>
      <c r="D130" s="2" t="s">
        <v>9</v>
      </c>
      <c r="E130" s="2" t="s">
        <v>9</v>
      </c>
      <c r="F130" s="2">
        <v>2</v>
      </c>
      <c r="G130" s="2">
        <v>1</v>
      </c>
      <c r="H130" s="2">
        <v>2</v>
      </c>
      <c r="I130" s="2">
        <v>1</v>
      </c>
      <c r="J130" s="2" t="s">
        <v>412</v>
      </c>
      <c r="K130" s="2" t="s">
        <v>17</v>
      </c>
      <c r="L130" s="12">
        <f>COUNTIF(Loto[[#This Row],[A]:[G]],Loto[[#Headers],[1]])</f>
        <v>3</v>
      </c>
      <c r="M130" s="12">
        <f>COUNTIF(Loto[[#This Row],[A]:[G]],Loto[[#Headers],[N]])</f>
        <v>2</v>
      </c>
      <c r="N130" s="12">
        <f>COUNTIF(Loto[[#This Row],[A]:[G]],Loto[[#Headers],[2]])</f>
        <v>2</v>
      </c>
      <c r="O130" s="11">
        <f>VALUE(Loto[[#This Row],[7 sur 7]])</f>
        <v>117</v>
      </c>
      <c r="P130" s="11">
        <f>VALUE(Loto[[#This Row],[6 sur 7]])</f>
        <v>10.1</v>
      </c>
    </row>
    <row r="131" spans="1:16" x14ac:dyDescent="0.35">
      <c r="A131" t="s">
        <v>413</v>
      </c>
      <c r="B131" s="14">
        <f>IFERROR(MID(SUBSTITUTE(SUBSTITUTE(SUBSTITUTE(SUBSTITUTE(SUBSTITUTE(Loto[Date non codée],"_xFFFF_",""),"h",":"),"Ao","Août"),"Fier","Février"),"Dmbre","Décembre"),SEARCH(" ",Loto[Date non codée])+1,99)*1,"")</f>
        <v>42873.371527777781</v>
      </c>
      <c r="C131" s="2">
        <v>2</v>
      </c>
      <c r="D131" s="2" t="s">
        <v>9</v>
      </c>
      <c r="E131" s="2" t="s">
        <v>18</v>
      </c>
      <c r="F131" s="2">
        <v>1</v>
      </c>
      <c r="G131" s="2">
        <v>1</v>
      </c>
      <c r="H131" s="2">
        <v>1</v>
      </c>
      <c r="I131" s="2" t="s">
        <v>9</v>
      </c>
      <c r="J131" s="2" t="s">
        <v>414</v>
      </c>
      <c r="K131" s="2" t="s">
        <v>47</v>
      </c>
      <c r="L131" s="12">
        <f>COUNTIF(Loto[[#This Row],[A]:[G]],Loto[[#Headers],[1]])</f>
        <v>3</v>
      </c>
      <c r="M131" s="12">
        <f>COUNTIF(Loto[[#This Row],[A]:[G]],Loto[[#Headers],[N]])</f>
        <v>2</v>
      </c>
      <c r="N131" s="12">
        <f>COUNTIF(Loto[[#This Row],[A]:[G]],Loto[[#Headers],[2]])</f>
        <v>1</v>
      </c>
      <c r="O131" s="11">
        <f>VALUE(Loto[[#This Row],[7 sur 7]])</f>
        <v>317</v>
      </c>
      <c r="P131" s="11">
        <f>VALUE(Loto[[#This Row],[6 sur 7]])</f>
        <v>20.7</v>
      </c>
    </row>
    <row r="132" spans="1:16" x14ac:dyDescent="0.35">
      <c r="A132" t="s">
        <v>415</v>
      </c>
      <c r="B132" s="14">
        <f>IFERROR(MID(SUBSTITUTE(SUBSTITUTE(SUBSTITUTE(SUBSTITUTE(SUBSTITUTE(Loto[Date non codée],"_xFFFF_",""),"h",":"),"Ao","Août"),"Fier","Février"),"Dmbre","Décembre"),SEARCH(" ",Loto[Date non codée])+1,99)*1,"")</f>
        <v>42874.017361111109</v>
      </c>
      <c r="C132" s="2">
        <v>1</v>
      </c>
      <c r="D132" s="2">
        <v>1</v>
      </c>
      <c r="E132" s="2">
        <v>2</v>
      </c>
      <c r="F132" s="2">
        <v>1</v>
      </c>
      <c r="G132" s="2">
        <v>1</v>
      </c>
      <c r="H132" s="2">
        <v>1</v>
      </c>
      <c r="I132" s="2">
        <v>2</v>
      </c>
      <c r="J132" s="2" t="s">
        <v>416</v>
      </c>
      <c r="K132" s="2" t="s">
        <v>417</v>
      </c>
      <c r="L132" s="12">
        <f>COUNTIF(Loto[[#This Row],[A]:[G]],Loto[[#Headers],[1]])</f>
        <v>5</v>
      </c>
      <c r="M132" s="12">
        <f>COUNTIF(Loto[[#This Row],[A]:[G]],Loto[[#Headers],[N]])</f>
        <v>0</v>
      </c>
      <c r="N132" s="12">
        <f>COUNTIF(Loto[[#This Row],[A]:[G]],Loto[[#Headers],[2]])</f>
        <v>2</v>
      </c>
      <c r="O132" s="11">
        <f>VALUE(Loto[[#This Row],[7 sur 7]])</f>
        <v>8</v>
      </c>
      <c r="P132" s="11">
        <f>VALUE(Loto[[#This Row],[6 sur 7]])</f>
        <v>2.5</v>
      </c>
    </row>
    <row r="133" spans="1:16" x14ac:dyDescent="0.35">
      <c r="A133" t="s">
        <v>418</v>
      </c>
      <c r="B133" s="14">
        <f>IFERROR(MID(SUBSTITUTE(SUBSTITUTE(SUBSTITUTE(SUBSTITUTE(SUBSTITUTE(Loto[Date non codée],"_xFFFF_",""),"h",":"),"Ao","Août"),"Fier","Février"),"Dmbre","Décembre"),SEARCH(" ",Loto[Date non codée])+1,99)*1,"")</f>
        <v>42875.038194444445</v>
      </c>
      <c r="C133" s="2">
        <v>2</v>
      </c>
      <c r="D133" s="2">
        <v>1</v>
      </c>
      <c r="E133" s="2" t="s">
        <v>9</v>
      </c>
      <c r="F133" s="2">
        <v>1</v>
      </c>
      <c r="G133" s="2">
        <v>1</v>
      </c>
      <c r="H133" s="2">
        <v>1</v>
      </c>
      <c r="I133" s="2" t="s">
        <v>9</v>
      </c>
      <c r="J133" s="2" t="s">
        <v>419</v>
      </c>
      <c r="K133" s="2" t="s">
        <v>420</v>
      </c>
      <c r="L133" s="12">
        <f>COUNTIF(Loto[[#This Row],[A]:[G]],Loto[[#Headers],[1]])</f>
        <v>4</v>
      </c>
      <c r="M133" s="12">
        <f>COUNTIF(Loto[[#This Row],[A]:[G]],Loto[[#Headers],[N]])</f>
        <v>2</v>
      </c>
      <c r="N133" s="12">
        <f>COUNTIF(Loto[[#This Row],[A]:[G]],Loto[[#Headers],[2]])</f>
        <v>1</v>
      </c>
      <c r="O133" s="11">
        <f>VALUE(Loto[[#This Row],[7 sur 7]])</f>
        <v>612</v>
      </c>
      <c r="P133" s="11">
        <f>VALUE(Loto[[#This Row],[6 sur 7]])</f>
        <v>21.2</v>
      </c>
    </row>
    <row r="134" spans="1:16" x14ac:dyDescent="0.35">
      <c r="A134" t="s">
        <v>421</v>
      </c>
      <c r="B134" s="14">
        <f>IFERROR(MID(SUBSTITUTE(SUBSTITUTE(SUBSTITUTE(SUBSTITUTE(SUBSTITUTE(Loto[Date non codée],"_xFFFF_",""),"h",":"),"Ao","Août"),"Fier","Février"),"Dmbre","Décembre"),SEARCH(" ",Loto[Date non codée])+1,99)*1,"")</f>
        <v>42876.309027777781</v>
      </c>
      <c r="C134" s="2">
        <v>2</v>
      </c>
      <c r="D134" s="2" t="s">
        <v>9</v>
      </c>
      <c r="E134" s="2">
        <v>2</v>
      </c>
      <c r="F134" s="2">
        <v>2</v>
      </c>
      <c r="G134" s="2" t="s">
        <v>9</v>
      </c>
      <c r="H134" s="2">
        <v>1</v>
      </c>
      <c r="I134" s="2">
        <v>1</v>
      </c>
      <c r="J134" s="2" t="s">
        <v>422</v>
      </c>
      <c r="K134" s="2" t="s">
        <v>423</v>
      </c>
      <c r="L134" s="12">
        <f>COUNTIF(Loto[[#This Row],[A]:[G]],Loto[[#Headers],[1]])</f>
        <v>2</v>
      </c>
      <c r="M134" s="12">
        <f>COUNTIF(Loto[[#This Row],[A]:[G]],Loto[[#Headers],[N]])</f>
        <v>2</v>
      </c>
      <c r="N134" s="12">
        <f>COUNTIF(Loto[[#This Row],[A]:[G]],Loto[[#Headers],[2]])</f>
        <v>3</v>
      </c>
      <c r="O134" s="11">
        <f>VALUE(Loto[[#This Row],[7 sur 7]])</f>
        <v>4350</v>
      </c>
      <c r="P134" s="11">
        <f>VALUE(Loto[[#This Row],[6 sur 7]])</f>
        <v>328.9</v>
      </c>
    </row>
    <row r="135" spans="1:16" x14ac:dyDescent="0.35">
      <c r="A135" t="s">
        <v>424</v>
      </c>
      <c r="B135" s="14">
        <f>IFERROR(MID(SUBSTITUTE(SUBSTITUTE(SUBSTITUTE(SUBSTITUTE(SUBSTITUTE(Loto[Date non codée],"_xFFFF_",""),"h",":"),"Ao","Août"),"Fier","Février"),"Dmbre","Décembre"),SEARCH(" ",Loto[Date non codée])+1,99)*1,"")</f>
        <v>42877.027777777781</v>
      </c>
      <c r="C135" s="2">
        <v>1</v>
      </c>
      <c r="D135" s="2">
        <v>1</v>
      </c>
      <c r="E135" s="2">
        <v>1</v>
      </c>
      <c r="F135" s="2">
        <v>2</v>
      </c>
      <c r="G135" s="2">
        <v>1</v>
      </c>
      <c r="H135" s="2">
        <v>1</v>
      </c>
      <c r="I135" s="2">
        <v>2</v>
      </c>
      <c r="J135" s="2" t="s">
        <v>307</v>
      </c>
      <c r="K135" s="2" t="s">
        <v>50</v>
      </c>
      <c r="L135" s="12">
        <f>COUNTIF(Loto[[#This Row],[A]:[G]],Loto[[#Headers],[1]])</f>
        <v>5</v>
      </c>
      <c r="M135" s="12">
        <f>COUNTIF(Loto[[#This Row],[A]:[G]],Loto[[#Headers],[N]])</f>
        <v>0</v>
      </c>
      <c r="N135" s="12">
        <f>COUNTIF(Loto[[#This Row],[A]:[G]],Loto[[#Headers],[2]])</f>
        <v>2</v>
      </c>
      <c r="O135" s="11">
        <f>VALUE(Loto[[#This Row],[7 sur 7]])</f>
        <v>129</v>
      </c>
      <c r="P135" s="11">
        <f>VALUE(Loto[[#This Row],[6 sur 7]])</f>
        <v>14.2</v>
      </c>
    </row>
    <row r="136" spans="1:16" x14ac:dyDescent="0.35">
      <c r="A136" t="s">
        <v>425</v>
      </c>
      <c r="B136" s="14">
        <f>IFERROR(MID(SUBSTITUTE(SUBSTITUTE(SUBSTITUTE(SUBSTITUTE(SUBSTITUTE(Loto[Date non codée],"_xFFFF_",""),"h",":"),"Ao","Août"),"Fier","Février"),"Dmbre","Décembre"),SEARCH(" ",Loto[Date non codée])+1,99)*1,"")</f>
        <v>42878.329861111109</v>
      </c>
      <c r="C136" s="2">
        <v>1</v>
      </c>
      <c r="D136" s="2">
        <v>1</v>
      </c>
      <c r="E136" s="2">
        <v>1</v>
      </c>
      <c r="F136" s="2">
        <v>1</v>
      </c>
      <c r="G136" s="2">
        <v>2</v>
      </c>
      <c r="H136" s="2" t="s">
        <v>9</v>
      </c>
      <c r="I136" s="2">
        <v>2</v>
      </c>
      <c r="J136" s="2" t="s">
        <v>426</v>
      </c>
      <c r="K136" s="2" t="s">
        <v>427</v>
      </c>
      <c r="L136" s="12">
        <f>COUNTIF(Loto[[#This Row],[A]:[G]],Loto[[#Headers],[1]])</f>
        <v>4</v>
      </c>
      <c r="M136" s="12">
        <f>COUNTIF(Loto[[#This Row],[A]:[G]],Loto[[#Headers],[N]])</f>
        <v>1</v>
      </c>
      <c r="N136" s="12">
        <f>COUNTIF(Loto[[#This Row],[A]:[G]],Loto[[#Headers],[2]])</f>
        <v>2</v>
      </c>
      <c r="O136" s="11">
        <f>VALUE(Loto[[#This Row],[7 sur 7]])</f>
        <v>68</v>
      </c>
      <c r="P136" s="11">
        <f>VALUE(Loto[[#This Row],[6 sur 7]])</f>
        <v>8.3000000000000007</v>
      </c>
    </row>
    <row r="137" spans="1:16" x14ac:dyDescent="0.35">
      <c r="A137" t="s">
        <v>428</v>
      </c>
      <c r="B137" s="14">
        <f>IFERROR(MID(SUBSTITUTE(SUBSTITUTE(SUBSTITUTE(SUBSTITUTE(SUBSTITUTE(Loto[Date non codée],"_xFFFF_",""),"h",":"),"Ao","Août"),"Fier","Février"),"Dmbre","Décembre"),SEARCH(" ",Loto[Date non codée])+1,99)*1,"")</f>
        <v>42879.309027777781</v>
      </c>
      <c r="C137" s="2">
        <v>2</v>
      </c>
      <c r="D137" s="2">
        <v>1</v>
      </c>
      <c r="E137" s="2">
        <v>2</v>
      </c>
      <c r="F137" s="2" t="s">
        <v>9</v>
      </c>
      <c r="G137" s="2">
        <v>1</v>
      </c>
      <c r="H137" s="2" t="s">
        <v>9</v>
      </c>
      <c r="I137" s="2">
        <v>2</v>
      </c>
      <c r="J137" s="2" t="s">
        <v>429</v>
      </c>
      <c r="K137" s="2" t="s">
        <v>430</v>
      </c>
      <c r="L137" s="12">
        <f>COUNTIF(Loto[[#This Row],[A]:[G]],Loto[[#Headers],[1]])</f>
        <v>2</v>
      </c>
      <c r="M137" s="12">
        <f>COUNTIF(Loto[[#This Row],[A]:[G]],Loto[[#Headers],[N]])</f>
        <v>2</v>
      </c>
      <c r="N137" s="12">
        <f>COUNTIF(Loto[[#This Row],[A]:[G]],Loto[[#Headers],[2]])</f>
        <v>3</v>
      </c>
      <c r="O137" s="11">
        <f>VALUE(Loto[[#This Row],[7 sur 7]])</f>
        <v>741</v>
      </c>
      <c r="P137" s="11">
        <f>VALUE(Loto[[#This Row],[6 sur 7]])</f>
        <v>48.2</v>
      </c>
    </row>
    <row r="138" spans="1:16" x14ac:dyDescent="0.35">
      <c r="A138" t="s">
        <v>431</v>
      </c>
      <c r="B138" s="14">
        <f>IFERROR(MID(SUBSTITUTE(SUBSTITUTE(SUBSTITUTE(SUBSTITUTE(SUBSTITUTE(Loto[Date non codée],"_xFFFF_",""),"h",":"),"Ao","Août"),"Fier","Février"),"Dmbre","Décembre"),SEARCH(" ",Loto[Date non codée])+1,99)*1,"")</f>
        <v>42881.017361111109</v>
      </c>
      <c r="C138" s="2" t="s">
        <v>9</v>
      </c>
      <c r="D138" s="2">
        <v>1</v>
      </c>
      <c r="E138" s="2" t="s">
        <v>9</v>
      </c>
      <c r="F138" s="2">
        <v>2</v>
      </c>
      <c r="G138" s="2">
        <v>2</v>
      </c>
      <c r="H138" s="2">
        <v>1</v>
      </c>
      <c r="I138" s="2" t="s">
        <v>9</v>
      </c>
      <c r="J138" s="2" t="s">
        <v>432</v>
      </c>
      <c r="K138" s="2" t="s">
        <v>433</v>
      </c>
      <c r="L138" s="12">
        <f>COUNTIF(Loto[[#This Row],[A]:[G]],Loto[[#Headers],[1]])</f>
        <v>2</v>
      </c>
      <c r="M138" s="12">
        <f>COUNTIF(Loto[[#This Row],[A]:[G]],Loto[[#Headers],[N]])</f>
        <v>3</v>
      </c>
      <c r="N138" s="12">
        <f>COUNTIF(Loto[[#This Row],[A]:[G]],Loto[[#Headers],[2]])</f>
        <v>2</v>
      </c>
      <c r="O138" s="11">
        <f>VALUE(Loto[[#This Row],[7 sur 7]])</f>
        <v>909</v>
      </c>
      <c r="P138" s="11">
        <f>VALUE(Loto[[#This Row],[6 sur 7]])</f>
        <v>70.8</v>
      </c>
    </row>
    <row r="139" spans="1:16" x14ac:dyDescent="0.35">
      <c r="A139" t="s">
        <v>434</v>
      </c>
      <c r="B139" s="14">
        <f>IFERROR(MID(SUBSTITUTE(SUBSTITUTE(SUBSTITUTE(SUBSTITUTE(SUBSTITUTE(Loto[Date non codée],"_xFFFF_",""),"h",":"),"Ao","Août"),"Fier","Février"),"Dmbre","Décembre"),SEARCH(" ",Loto[Date non codée])+1,99)*1,"")</f>
        <v>42882.413194444445</v>
      </c>
      <c r="C139" s="2">
        <v>2</v>
      </c>
      <c r="D139" s="2">
        <v>1</v>
      </c>
      <c r="E139" s="2">
        <v>2</v>
      </c>
      <c r="F139" s="2">
        <v>1</v>
      </c>
      <c r="G139" s="2">
        <v>1</v>
      </c>
      <c r="H139" s="2">
        <v>1</v>
      </c>
      <c r="I139" s="2">
        <v>1</v>
      </c>
      <c r="J139" s="2" t="s">
        <v>46</v>
      </c>
      <c r="K139" s="2" t="s">
        <v>230</v>
      </c>
      <c r="L139" s="12">
        <f>COUNTIF(Loto[[#This Row],[A]:[G]],Loto[[#Headers],[1]])</f>
        <v>5</v>
      </c>
      <c r="M139" s="12">
        <f>COUNTIF(Loto[[#This Row],[A]:[G]],Loto[[#Headers],[N]])</f>
        <v>0</v>
      </c>
      <c r="N139" s="12">
        <f>COUNTIF(Loto[[#This Row],[A]:[G]],Loto[[#Headers],[2]])</f>
        <v>2</v>
      </c>
      <c r="O139" s="11">
        <f>VALUE(Loto[[#This Row],[7 sur 7]])</f>
        <v>3</v>
      </c>
      <c r="P139" s="11">
        <f>VALUE(Loto[[#This Row],[6 sur 7]])</f>
        <v>1.6</v>
      </c>
    </row>
    <row r="140" spans="1:16" x14ac:dyDescent="0.35">
      <c r="A140" t="s">
        <v>435</v>
      </c>
      <c r="B140" s="14">
        <f>IFERROR(MID(SUBSTITUTE(SUBSTITUTE(SUBSTITUTE(SUBSTITUTE(SUBSTITUTE(Loto[Date non codée],"_xFFFF_",""),"h",":"),"Ao","Août"),"Fier","Février"),"Dmbre","Décembre"),SEARCH(" ",Loto[Date non codée])+1,99)*1,"")</f>
        <v>42883.329861111109</v>
      </c>
      <c r="C140" s="2">
        <v>1</v>
      </c>
      <c r="D140" s="2">
        <v>1</v>
      </c>
      <c r="E140" s="2">
        <v>2</v>
      </c>
      <c r="F140" s="2" t="s">
        <v>9</v>
      </c>
      <c r="G140" s="2">
        <v>1</v>
      </c>
      <c r="H140" s="2">
        <v>2</v>
      </c>
      <c r="I140" s="2">
        <v>1</v>
      </c>
      <c r="J140" s="2" t="s">
        <v>26</v>
      </c>
      <c r="K140" s="2" t="s">
        <v>214</v>
      </c>
      <c r="L140" s="12">
        <f>COUNTIF(Loto[[#This Row],[A]:[G]],Loto[[#Headers],[1]])</f>
        <v>4</v>
      </c>
      <c r="M140" s="12">
        <f>COUNTIF(Loto[[#This Row],[A]:[G]],Loto[[#Headers],[N]])</f>
        <v>1</v>
      </c>
      <c r="N140" s="12">
        <f>COUNTIF(Loto[[#This Row],[A]:[G]],Loto[[#Headers],[2]])</f>
        <v>2</v>
      </c>
      <c r="O140" s="11">
        <f>VALUE(Loto[[#This Row],[7 sur 7]])</f>
        <v>22</v>
      </c>
      <c r="P140" s="11">
        <f>VALUE(Loto[[#This Row],[6 sur 7]])</f>
        <v>3.5</v>
      </c>
    </row>
    <row r="141" spans="1:16" x14ac:dyDescent="0.35">
      <c r="A141" t="s">
        <v>436</v>
      </c>
      <c r="B141" s="14">
        <f>IFERROR(MID(SUBSTITUTE(SUBSTITUTE(SUBSTITUTE(SUBSTITUTE(SUBSTITUTE(Loto[Date non codée],"_xFFFF_",""),"h",":"),"Ao","Août"),"Fier","Février"),"Dmbre","Décembre"),SEARCH(" ",Loto[Date non codée])+1,99)*1,"")</f>
        <v>42884.371527777781</v>
      </c>
      <c r="C141" s="2">
        <v>2</v>
      </c>
      <c r="D141" s="2">
        <v>1</v>
      </c>
      <c r="E141" s="2">
        <v>2</v>
      </c>
      <c r="F141" s="2">
        <v>2</v>
      </c>
      <c r="G141" s="2">
        <v>2</v>
      </c>
      <c r="H141" s="2">
        <v>1</v>
      </c>
      <c r="I141" s="2">
        <v>1</v>
      </c>
      <c r="J141" s="2" t="s">
        <v>437</v>
      </c>
      <c r="K141" s="2" t="s">
        <v>54</v>
      </c>
      <c r="L141" s="12">
        <f>COUNTIF(Loto[[#This Row],[A]:[G]],Loto[[#Headers],[1]])</f>
        <v>3</v>
      </c>
      <c r="M141" s="12">
        <f>COUNTIF(Loto[[#This Row],[A]:[G]],Loto[[#Headers],[N]])</f>
        <v>0</v>
      </c>
      <c r="N141" s="12">
        <f>COUNTIF(Loto[[#This Row],[A]:[G]],Loto[[#Headers],[2]])</f>
        <v>4</v>
      </c>
      <c r="O141" s="11">
        <f>VALUE(Loto[[#This Row],[7 sur 7]])</f>
        <v>99</v>
      </c>
      <c r="P141" s="11">
        <f>VALUE(Loto[[#This Row],[6 sur 7]])</f>
        <v>8.1999999999999993</v>
      </c>
    </row>
    <row r="142" spans="1:16" x14ac:dyDescent="0.35">
      <c r="A142" t="s">
        <v>438</v>
      </c>
      <c r="B142" s="14">
        <f>IFERROR(MID(SUBSTITUTE(SUBSTITUTE(SUBSTITUTE(SUBSTITUTE(SUBSTITUTE(Loto[Date non codée],"_xFFFF_",""),"h",":"),"Ao","Août"),"Fier","Février"),"Dmbre","Décembre"),SEARCH(" ",Loto[Date non codée])+1,99)*1,"")</f>
        <v>42886.392361111109</v>
      </c>
      <c r="C142" s="2">
        <v>2</v>
      </c>
      <c r="D142" s="2">
        <v>2</v>
      </c>
      <c r="E142" s="2">
        <v>1</v>
      </c>
      <c r="F142" s="2" t="s">
        <v>9</v>
      </c>
      <c r="G142" s="2">
        <v>1</v>
      </c>
      <c r="H142" s="2">
        <v>1</v>
      </c>
      <c r="I142" s="2" t="s">
        <v>9</v>
      </c>
      <c r="J142" s="2" t="s">
        <v>439</v>
      </c>
      <c r="K142" s="2" t="s">
        <v>19</v>
      </c>
      <c r="L142" s="12">
        <f>COUNTIF(Loto[[#This Row],[A]:[G]],Loto[[#Headers],[1]])</f>
        <v>3</v>
      </c>
      <c r="M142" s="12">
        <f>COUNTIF(Loto[[#This Row],[A]:[G]],Loto[[#Headers],[N]])</f>
        <v>2</v>
      </c>
      <c r="N142" s="12">
        <f>COUNTIF(Loto[[#This Row],[A]:[G]],Loto[[#Headers],[2]])</f>
        <v>2</v>
      </c>
      <c r="O142" s="11">
        <f>VALUE(Loto[[#This Row],[7 sur 7]])</f>
        <v>398</v>
      </c>
      <c r="P142" s="11">
        <f>VALUE(Loto[[#This Row],[6 sur 7]])</f>
        <v>28.6</v>
      </c>
    </row>
    <row r="143" spans="1:16" x14ac:dyDescent="0.35">
      <c r="A143" t="s">
        <v>440</v>
      </c>
      <c r="B143" s="14">
        <f>IFERROR(MID(SUBSTITUTE(SUBSTITUTE(SUBSTITUTE(SUBSTITUTE(SUBSTITUTE(Loto[Date non codée],"_xFFFF_",""),"h",":"),"Ao","Août"),"Fier","Février"),"Dmbre","Décembre"),SEARCH(" ",Loto[Date non codée])+1,99)*1,"")</f>
        <v>42887.027777777781</v>
      </c>
      <c r="C143" s="2">
        <v>1</v>
      </c>
      <c r="D143" s="2" t="s">
        <v>9</v>
      </c>
      <c r="E143" s="2" t="s">
        <v>9</v>
      </c>
      <c r="F143" s="2">
        <v>1</v>
      </c>
      <c r="G143" s="2">
        <v>2</v>
      </c>
      <c r="H143" s="2">
        <v>1</v>
      </c>
      <c r="I143" s="2" t="s">
        <v>9</v>
      </c>
      <c r="J143" s="2" t="s">
        <v>441</v>
      </c>
      <c r="K143" s="2" t="s">
        <v>442</v>
      </c>
      <c r="L143" s="12">
        <f>COUNTIF(Loto[[#This Row],[A]:[G]],Loto[[#Headers],[1]])</f>
        <v>3</v>
      </c>
      <c r="M143" s="12">
        <f>COUNTIF(Loto[[#This Row],[A]:[G]],Loto[[#Headers],[N]])</f>
        <v>3</v>
      </c>
      <c r="N143" s="12">
        <f>COUNTIF(Loto[[#This Row],[A]:[G]],Loto[[#Headers],[2]])</f>
        <v>1</v>
      </c>
      <c r="O143" s="11">
        <f>VALUE(Loto[[#This Row],[7 sur 7]])</f>
        <v>578</v>
      </c>
      <c r="P143" s="11">
        <f>VALUE(Loto[[#This Row],[6 sur 7]])</f>
        <v>36.9</v>
      </c>
    </row>
    <row r="144" spans="1:16" x14ac:dyDescent="0.35">
      <c r="A144" t="s">
        <v>443</v>
      </c>
      <c r="B144" s="14">
        <f>IFERROR(MID(SUBSTITUTE(SUBSTITUTE(SUBSTITUTE(SUBSTITUTE(SUBSTITUTE(Loto[Date non codée],"_xFFFF_",""),"h",":"),"Ao","Août"),"Fier","Février"),"Dmbre","Décembre"),SEARCH(" ",Loto[Date non codée])+1,99)*1,"")</f>
        <v>42888.017361111109</v>
      </c>
      <c r="C144" s="2">
        <v>1</v>
      </c>
      <c r="D144" s="2">
        <v>2</v>
      </c>
      <c r="E144" s="2">
        <v>2</v>
      </c>
      <c r="F144" s="2" t="s">
        <v>9</v>
      </c>
      <c r="G144" s="2">
        <v>2</v>
      </c>
      <c r="H144" s="2">
        <v>1</v>
      </c>
      <c r="I144" s="2">
        <v>2</v>
      </c>
      <c r="J144" s="2" t="s">
        <v>444</v>
      </c>
      <c r="K144" s="2" t="s">
        <v>445</v>
      </c>
      <c r="L144" s="12">
        <f>COUNTIF(Loto[[#This Row],[A]:[G]],Loto[[#Headers],[1]])</f>
        <v>2</v>
      </c>
      <c r="M144" s="12">
        <f>COUNTIF(Loto[[#This Row],[A]:[G]],Loto[[#Headers],[N]])</f>
        <v>1</v>
      </c>
      <c r="N144" s="12">
        <f>COUNTIF(Loto[[#This Row],[A]:[G]],Loto[[#Headers],[2]])</f>
        <v>4</v>
      </c>
      <c r="O144" s="11">
        <f>VALUE(Loto[[#This Row],[7 sur 7]])</f>
        <v>278</v>
      </c>
      <c r="P144" s="11">
        <f>VALUE(Loto[[#This Row],[6 sur 7]])</f>
        <v>20.6</v>
      </c>
    </row>
    <row r="145" spans="1:16" x14ac:dyDescent="0.35">
      <c r="A145" t="s">
        <v>446</v>
      </c>
      <c r="B145" s="14">
        <f>IFERROR(MID(SUBSTITUTE(SUBSTITUTE(SUBSTITUTE(SUBSTITUTE(SUBSTITUTE(Loto[Date non codée],"_xFFFF_",""),"h",":"),"Ao","Août"),"Fier","Février"),"Dmbre","Décembre"),SEARCH(" ",Loto[Date non codée])+1,99)*1,"")</f>
        <v>42889.027777777781</v>
      </c>
      <c r="C145" s="2">
        <v>2</v>
      </c>
      <c r="D145" s="2">
        <v>1</v>
      </c>
      <c r="E145" s="2">
        <v>1</v>
      </c>
      <c r="F145" s="2" t="s">
        <v>9</v>
      </c>
      <c r="G145" s="2">
        <v>1</v>
      </c>
      <c r="H145" s="2">
        <v>1</v>
      </c>
      <c r="I145" s="2">
        <v>1</v>
      </c>
      <c r="J145" s="2" t="s">
        <v>447</v>
      </c>
      <c r="K145" s="2" t="s">
        <v>448</v>
      </c>
      <c r="L145" s="12">
        <f>COUNTIF(Loto[[#This Row],[A]:[G]],Loto[[#Headers],[1]])</f>
        <v>5</v>
      </c>
      <c r="M145" s="12">
        <f>COUNTIF(Loto[[#This Row],[A]:[G]],Loto[[#Headers],[N]])</f>
        <v>1</v>
      </c>
      <c r="N145" s="12">
        <f>COUNTIF(Loto[[#This Row],[A]:[G]],Loto[[#Headers],[2]])</f>
        <v>1</v>
      </c>
      <c r="O145" s="11">
        <f>VALUE(Loto[[#This Row],[7 sur 7]])</f>
        <v>83</v>
      </c>
      <c r="P145" s="11">
        <f>VALUE(Loto[[#This Row],[6 sur 7]])</f>
        <v>9.6999999999999993</v>
      </c>
    </row>
    <row r="146" spans="1:16" x14ac:dyDescent="0.35">
      <c r="A146" t="s">
        <v>449</v>
      </c>
      <c r="B146" s="14">
        <f>IFERROR(MID(SUBSTITUTE(SUBSTITUTE(SUBSTITUTE(SUBSTITUTE(SUBSTITUTE(Loto[Date non codée],"_xFFFF_",""),"h",":"),"Ao","Août"),"Fier","Février"),"Dmbre","Décembre"),SEARCH(" ",Loto[Date non codée])+1,99)*1,"")</f>
        <v>42890.371527777781</v>
      </c>
      <c r="C146" s="2">
        <v>1</v>
      </c>
      <c r="D146" s="2">
        <v>1</v>
      </c>
      <c r="E146" s="2" t="s">
        <v>9</v>
      </c>
      <c r="F146" s="2">
        <v>1</v>
      </c>
      <c r="G146" s="2">
        <v>1</v>
      </c>
      <c r="H146" s="2">
        <v>1</v>
      </c>
      <c r="I146" s="2" t="s">
        <v>9</v>
      </c>
      <c r="J146" s="2" t="s">
        <v>450</v>
      </c>
      <c r="K146" s="2" t="s">
        <v>95</v>
      </c>
      <c r="L146" s="12">
        <f>COUNTIF(Loto[[#This Row],[A]:[G]],Loto[[#Headers],[1]])</f>
        <v>5</v>
      </c>
      <c r="M146" s="12">
        <f>COUNTIF(Loto[[#This Row],[A]:[G]],Loto[[#Headers],[N]])</f>
        <v>2</v>
      </c>
      <c r="N146" s="12">
        <f>COUNTIF(Loto[[#This Row],[A]:[G]],Loto[[#Headers],[2]])</f>
        <v>0</v>
      </c>
      <c r="O146" s="11">
        <f>VALUE(Loto[[#This Row],[7 sur 7]])</f>
        <v>476</v>
      </c>
      <c r="P146" s="11">
        <f>VALUE(Loto[[#This Row],[6 sur 7]])</f>
        <v>34</v>
      </c>
    </row>
    <row r="147" spans="1:16" x14ac:dyDescent="0.35">
      <c r="A147" t="s">
        <v>451</v>
      </c>
      <c r="B147" s="14">
        <f>IFERROR(MID(SUBSTITUTE(SUBSTITUTE(SUBSTITUTE(SUBSTITUTE(SUBSTITUTE(Loto[Date non codée],"_xFFFF_",""),"h",":"),"Ao","Août"),"Fier","Février"),"Dmbre","Décembre"),SEARCH(" ",Loto[Date non codée])+1,99)*1,"")</f>
        <v>42891.371527777781</v>
      </c>
      <c r="C147" s="2">
        <v>1</v>
      </c>
      <c r="D147" s="2">
        <v>2</v>
      </c>
      <c r="E147" s="2">
        <v>2</v>
      </c>
      <c r="F147" s="2">
        <v>2</v>
      </c>
      <c r="G147" s="2">
        <v>1</v>
      </c>
      <c r="H147" s="2">
        <v>1</v>
      </c>
      <c r="I147" s="2" t="s">
        <v>9</v>
      </c>
      <c r="J147" s="2" t="s">
        <v>452</v>
      </c>
      <c r="K147" s="2" t="s">
        <v>56</v>
      </c>
      <c r="L147" s="12">
        <f>COUNTIF(Loto[[#This Row],[A]:[G]],Loto[[#Headers],[1]])</f>
        <v>3</v>
      </c>
      <c r="M147" s="12">
        <f>COUNTIF(Loto[[#This Row],[A]:[G]],Loto[[#Headers],[N]])</f>
        <v>1</v>
      </c>
      <c r="N147" s="12">
        <f>COUNTIF(Loto[[#This Row],[A]:[G]],Loto[[#Headers],[2]])</f>
        <v>3</v>
      </c>
      <c r="O147" s="11">
        <f>VALUE(Loto[[#This Row],[7 sur 7]])</f>
        <v>473</v>
      </c>
      <c r="P147" s="11">
        <f>VALUE(Loto[[#This Row],[6 sur 7]])</f>
        <v>26.8</v>
      </c>
    </row>
    <row r="148" spans="1:16" x14ac:dyDescent="0.35">
      <c r="A148" t="s">
        <v>453</v>
      </c>
      <c r="B148" s="14">
        <f>IFERROR(MID(SUBSTITUTE(SUBSTITUTE(SUBSTITUTE(SUBSTITUTE(SUBSTITUTE(Loto[Date non codée],"_xFFFF_",""),"h",":"),"Ao","Août"),"Fier","Février"),"Dmbre","Décembre"),SEARCH(" ",Loto[Date non codée])+1,99)*1,"")</f>
        <v>42893.027777777781</v>
      </c>
      <c r="C148" s="2">
        <v>1</v>
      </c>
      <c r="D148" s="2" t="s">
        <v>9</v>
      </c>
      <c r="E148" s="2">
        <v>1</v>
      </c>
      <c r="F148" s="2">
        <v>2</v>
      </c>
      <c r="G148" s="2">
        <v>1</v>
      </c>
      <c r="H148" s="2">
        <v>2</v>
      </c>
      <c r="I148" s="2">
        <v>1</v>
      </c>
      <c r="J148" s="2" t="s">
        <v>454</v>
      </c>
      <c r="K148" s="2" t="s">
        <v>455</v>
      </c>
      <c r="L148" s="12">
        <f>COUNTIF(Loto[[#This Row],[A]:[G]],Loto[[#Headers],[1]])</f>
        <v>4</v>
      </c>
      <c r="M148" s="12">
        <f>COUNTIF(Loto[[#This Row],[A]:[G]],Loto[[#Headers],[N]])</f>
        <v>1</v>
      </c>
      <c r="N148" s="12">
        <f>COUNTIF(Loto[[#This Row],[A]:[G]],Loto[[#Headers],[2]])</f>
        <v>2</v>
      </c>
      <c r="O148" s="11">
        <f>VALUE(Loto[[#This Row],[7 sur 7]])</f>
        <v>349</v>
      </c>
      <c r="P148" s="11">
        <f>VALUE(Loto[[#This Row],[6 sur 7]])</f>
        <v>23.5</v>
      </c>
    </row>
    <row r="149" spans="1:16" x14ac:dyDescent="0.35">
      <c r="A149" t="s">
        <v>456</v>
      </c>
      <c r="B149" s="14">
        <f>IFERROR(MID(SUBSTITUTE(SUBSTITUTE(SUBSTITUTE(SUBSTITUTE(SUBSTITUTE(Loto[Date non codée],"_xFFFF_",""),"h",":"),"Ao","Août"),"Fier","Février"),"Dmbre","Décembre"),SEARCH(" ",Loto[Date non codée])+1,99)*1,"")</f>
        <v>42894.392361111109</v>
      </c>
      <c r="C149" s="2">
        <v>1</v>
      </c>
      <c r="D149" s="2">
        <v>2</v>
      </c>
      <c r="E149" s="2">
        <v>1</v>
      </c>
      <c r="F149" s="2">
        <v>1</v>
      </c>
      <c r="G149" s="2">
        <v>1</v>
      </c>
      <c r="H149" s="2">
        <v>1</v>
      </c>
      <c r="I149" s="2">
        <v>1</v>
      </c>
      <c r="J149" s="2" t="s">
        <v>38</v>
      </c>
      <c r="K149" s="2" t="s">
        <v>43</v>
      </c>
      <c r="L149" s="12">
        <f>COUNTIF(Loto[[#This Row],[A]:[G]],Loto[[#Headers],[1]])</f>
        <v>6</v>
      </c>
      <c r="M149" s="12">
        <f>COUNTIF(Loto[[#This Row],[A]:[G]],Loto[[#Headers],[N]])</f>
        <v>0</v>
      </c>
      <c r="N149" s="12">
        <f>COUNTIF(Loto[[#This Row],[A]:[G]],Loto[[#Headers],[2]])</f>
        <v>1</v>
      </c>
      <c r="O149" s="11">
        <f>VALUE(Loto[[#This Row],[7 sur 7]])</f>
        <v>14</v>
      </c>
      <c r="P149" s="11">
        <f>VALUE(Loto[[#This Row],[6 sur 7]])</f>
        <v>2.8</v>
      </c>
    </row>
    <row r="150" spans="1:16" x14ac:dyDescent="0.35">
      <c r="A150" t="s">
        <v>457</v>
      </c>
      <c r="B150" s="14">
        <f>IFERROR(MID(SUBSTITUTE(SUBSTITUTE(SUBSTITUTE(SUBSTITUTE(SUBSTITUTE(Loto[Date non codée],"_xFFFF_",""),"h",":"),"Ao","Août"),"Fier","Février"),"Dmbre","Décembre"),SEARCH(" ",Loto[Date non codée])+1,99)*1,"")</f>
        <v>42895.027777777781</v>
      </c>
      <c r="C150" s="2">
        <v>1</v>
      </c>
      <c r="D150" s="2">
        <v>2</v>
      </c>
      <c r="E150" s="2">
        <v>1</v>
      </c>
      <c r="F150" s="2" t="s">
        <v>9</v>
      </c>
      <c r="G150" s="2">
        <v>2</v>
      </c>
      <c r="H150" s="2">
        <v>2</v>
      </c>
      <c r="I150" s="2">
        <v>1</v>
      </c>
      <c r="J150" s="2" t="s">
        <v>28</v>
      </c>
      <c r="K150" s="2" t="s">
        <v>106</v>
      </c>
      <c r="L150" s="12">
        <f>COUNTIF(Loto[[#This Row],[A]:[G]],Loto[[#Headers],[1]])</f>
        <v>3</v>
      </c>
      <c r="M150" s="12">
        <f>COUNTIF(Loto[[#This Row],[A]:[G]],Loto[[#Headers],[N]])</f>
        <v>1</v>
      </c>
      <c r="N150" s="12">
        <f>COUNTIF(Loto[[#This Row],[A]:[G]],Loto[[#Headers],[2]])</f>
        <v>3</v>
      </c>
      <c r="O150" s="11">
        <f>VALUE(Loto[[#This Row],[7 sur 7]])</f>
        <v>44</v>
      </c>
      <c r="P150" s="11">
        <f>VALUE(Loto[[#This Row],[6 sur 7]])</f>
        <v>4.5</v>
      </c>
    </row>
    <row r="151" spans="1:16" x14ac:dyDescent="0.35">
      <c r="A151" t="s">
        <v>458</v>
      </c>
      <c r="B151" s="14">
        <f>IFERROR(MID(SUBSTITUTE(SUBSTITUTE(SUBSTITUTE(SUBSTITUTE(SUBSTITUTE(Loto[Date non codée],"_xFFFF_",""),"h",":"),"Ao","Août"),"Fier","Février"),"Dmbre","Décembre"),SEARCH(" ",Loto[Date non codée])+1,99)*1,"")</f>
        <v>42896.017361111109</v>
      </c>
      <c r="C151" s="2">
        <v>2</v>
      </c>
      <c r="D151" s="2">
        <v>1</v>
      </c>
      <c r="E151" s="2">
        <v>1</v>
      </c>
      <c r="F151" s="2">
        <v>1</v>
      </c>
      <c r="G151" s="2">
        <v>1</v>
      </c>
      <c r="H151" s="2" t="s">
        <v>9</v>
      </c>
      <c r="I151" s="2">
        <v>2</v>
      </c>
      <c r="J151" s="2" t="s">
        <v>459</v>
      </c>
      <c r="K151" s="2" t="s">
        <v>198</v>
      </c>
      <c r="L151" s="12">
        <f>COUNTIF(Loto[[#This Row],[A]:[G]],Loto[[#Headers],[1]])</f>
        <v>4</v>
      </c>
      <c r="M151" s="12">
        <f>COUNTIF(Loto[[#This Row],[A]:[G]],Loto[[#Headers],[N]])</f>
        <v>1</v>
      </c>
      <c r="N151" s="12">
        <f>COUNTIF(Loto[[#This Row],[A]:[G]],Loto[[#Headers],[2]])</f>
        <v>2</v>
      </c>
      <c r="O151" s="11">
        <f>VALUE(Loto[[#This Row],[7 sur 7]])</f>
        <v>51</v>
      </c>
      <c r="P151" s="11">
        <f>VALUE(Loto[[#This Row],[6 sur 7]])</f>
        <v>8.1</v>
      </c>
    </row>
    <row r="152" spans="1:16" x14ac:dyDescent="0.35">
      <c r="A152" t="s">
        <v>460</v>
      </c>
      <c r="B152" s="14">
        <f>IFERROR(MID(SUBSTITUTE(SUBSTITUTE(SUBSTITUTE(SUBSTITUTE(SUBSTITUTE(Loto[Date non codée],"_xFFFF_",""),"h",":"),"Ao","Août"),"Fier","Février"),"Dmbre","Décembre"),SEARCH(" ",Loto[Date non codée])+1,99)*1,"")</f>
        <v>42897.027777777781</v>
      </c>
      <c r="C152" s="2">
        <v>2</v>
      </c>
      <c r="D152" s="2" t="s">
        <v>9</v>
      </c>
      <c r="E152" s="2">
        <v>1</v>
      </c>
      <c r="F152" s="2">
        <v>1</v>
      </c>
      <c r="G152" s="2">
        <v>1</v>
      </c>
      <c r="H152" s="2" t="s">
        <v>9</v>
      </c>
      <c r="I152" s="2">
        <v>1</v>
      </c>
      <c r="J152" s="2" t="s">
        <v>210</v>
      </c>
      <c r="K152" s="2" t="s">
        <v>461</v>
      </c>
      <c r="L152" s="12">
        <f>COUNTIF(Loto[[#This Row],[A]:[G]],Loto[[#Headers],[1]])</f>
        <v>4</v>
      </c>
      <c r="M152" s="12">
        <f>COUNTIF(Loto[[#This Row],[A]:[G]],Loto[[#Headers],[N]])</f>
        <v>2</v>
      </c>
      <c r="N152" s="12">
        <f>COUNTIF(Loto[[#This Row],[A]:[G]],Loto[[#Headers],[2]])</f>
        <v>1</v>
      </c>
      <c r="O152" s="11">
        <f>VALUE(Loto[[#This Row],[7 sur 7]])</f>
        <v>327</v>
      </c>
      <c r="P152" s="11">
        <f>VALUE(Loto[[#This Row],[6 sur 7]])</f>
        <v>27.1</v>
      </c>
    </row>
    <row r="153" spans="1:16" x14ac:dyDescent="0.35">
      <c r="A153" t="s">
        <v>462</v>
      </c>
      <c r="B153" s="14">
        <f>IFERROR(MID(SUBSTITUTE(SUBSTITUTE(SUBSTITUTE(SUBSTITUTE(SUBSTITUTE(Loto[Date non codée],"_xFFFF_",""),"h",":"),"Ao","Août"),"Fier","Février"),"Dmbre","Décembre"),SEARCH(" ",Loto[Date non codée])+1,99)*1,"")</f>
        <v>42898.145833333336</v>
      </c>
      <c r="C153" s="2">
        <v>1</v>
      </c>
      <c r="D153" s="2">
        <v>1</v>
      </c>
      <c r="E153" s="2">
        <v>1</v>
      </c>
      <c r="F153" s="2" t="s">
        <v>9</v>
      </c>
      <c r="G153" s="2">
        <v>1</v>
      </c>
      <c r="H153" s="2">
        <v>1</v>
      </c>
      <c r="I153" s="2">
        <v>2</v>
      </c>
      <c r="J153" s="2" t="s">
        <v>463</v>
      </c>
      <c r="K153" s="2" t="s">
        <v>30</v>
      </c>
      <c r="L153" s="12">
        <f>COUNTIF(Loto[[#This Row],[A]:[G]],Loto[[#Headers],[1]])</f>
        <v>5</v>
      </c>
      <c r="M153" s="12">
        <f>COUNTIF(Loto[[#This Row],[A]:[G]],Loto[[#Headers],[N]])</f>
        <v>1</v>
      </c>
      <c r="N153" s="12">
        <f>COUNTIF(Loto[[#This Row],[A]:[G]],Loto[[#Headers],[2]])</f>
        <v>1</v>
      </c>
      <c r="O153" s="11">
        <f>VALUE(Loto[[#This Row],[7 sur 7]])</f>
        <v>253</v>
      </c>
      <c r="P153" s="11">
        <f>VALUE(Loto[[#This Row],[6 sur 7]])</f>
        <v>19.5</v>
      </c>
    </row>
    <row r="154" spans="1:16" x14ac:dyDescent="0.35">
      <c r="A154" t="s">
        <v>464</v>
      </c>
      <c r="B154" s="14">
        <f>IFERROR(MID(SUBSTITUTE(SUBSTITUTE(SUBSTITUTE(SUBSTITUTE(SUBSTITUTE(Loto[Date non codée],"_xFFFF_",""),"h",":"),"Ao","Août"),"Fier","Février"),"Dmbre","Décembre"),SEARCH(" ",Loto[Date non codée])+1,99)*1,"")</f>
        <v>42900.048611111109</v>
      </c>
      <c r="C154" s="2" t="s">
        <v>9</v>
      </c>
      <c r="D154" s="2" t="s">
        <v>9</v>
      </c>
      <c r="E154" s="2">
        <v>2</v>
      </c>
      <c r="F154" s="2">
        <v>1</v>
      </c>
      <c r="G154" s="2">
        <v>1</v>
      </c>
      <c r="H154" s="2">
        <v>1</v>
      </c>
      <c r="I154" s="2">
        <v>1</v>
      </c>
      <c r="J154" s="2" t="s">
        <v>465</v>
      </c>
      <c r="K154" s="2" t="s">
        <v>157</v>
      </c>
      <c r="L154" s="12">
        <f>COUNTIF(Loto[[#This Row],[A]:[G]],Loto[[#Headers],[1]])</f>
        <v>4</v>
      </c>
      <c r="M154" s="12">
        <f>COUNTIF(Loto[[#This Row],[A]:[G]],Loto[[#Headers],[N]])</f>
        <v>2</v>
      </c>
      <c r="N154" s="12">
        <f>COUNTIF(Loto[[#This Row],[A]:[G]],Loto[[#Headers],[2]])</f>
        <v>1</v>
      </c>
      <c r="O154" s="11">
        <f>VALUE(Loto[[#This Row],[7 sur 7]])</f>
        <v>366</v>
      </c>
      <c r="P154" s="11">
        <f>VALUE(Loto[[#This Row],[6 sur 7]])</f>
        <v>24.8</v>
      </c>
    </row>
    <row r="155" spans="1:16" x14ac:dyDescent="0.35">
      <c r="A155" t="s">
        <v>466</v>
      </c>
      <c r="B155" s="14">
        <f>IFERROR(MID(SUBSTITUTE(SUBSTITUTE(SUBSTITUTE(SUBSTITUTE(SUBSTITUTE(Loto[Date non codée],"_xFFFF_",""),"h",":"),"Ao","Août"),"Fier","Février"),"Dmbre","Décembre"),SEARCH(" ",Loto[Date non codée])+1,99)*1,"")</f>
        <v>42901.038194444445</v>
      </c>
      <c r="C155" s="2" t="s">
        <v>9</v>
      </c>
      <c r="D155" s="2">
        <v>2</v>
      </c>
      <c r="E155" s="2">
        <v>2</v>
      </c>
      <c r="F155" s="2" t="s">
        <v>9</v>
      </c>
      <c r="G155" s="2">
        <v>1</v>
      </c>
      <c r="H155" s="2" t="s">
        <v>9</v>
      </c>
      <c r="I155" s="2">
        <v>2</v>
      </c>
      <c r="J155" s="2" t="s">
        <v>467</v>
      </c>
      <c r="K155" s="2" t="s">
        <v>468</v>
      </c>
      <c r="L155" s="12">
        <f>COUNTIF(Loto[[#This Row],[A]:[G]],Loto[[#Headers],[1]])</f>
        <v>1</v>
      </c>
      <c r="M155" s="12">
        <f>COUNTIF(Loto[[#This Row],[A]:[G]],Loto[[#Headers],[N]])</f>
        <v>3</v>
      </c>
      <c r="N155" s="12">
        <f>COUNTIF(Loto[[#This Row],[A]:[G]],Loto[[#Headers],[2]])</f>
        <v>3</v>
      </c>
      <c r="O155" s="11">
        <f>VALUE(Loto[[#This Row],[7 sur 7]])</f>
        <v>2021</v>
      </c>
      <c r="P155" s="11">
        <f>VALUE(Loto[[#This Row],[6 sur 7]])</f>
        <v>180.4</v>
      </c>
    </row>
    <row r="156" spans="1:16" x14ac:dyDescent="0.35">
      <c r="A156" t="s">
        <v>469</v>
      </c>
      <c r="B156" s="14">
        <f>IFERROR(MID(SUBSTITUTE(SUBSTITUTE(SUBSTITUTE(SUBSTITUTE(SUBSTITUTE(Loto[Date non codée],"_xFFFF_",""),"h",":"),"Ao","Août"),"Fier","Février"),"Dmbre","Décembre"),SEARCH(" ",Loto[Date non codée])+1,99)*1,"")</f>
        <v>42902.329861111109</v>
      </c>
      <c r="C156" s="2" t="s">
        <v>9</v>
      </c>
      <c r="D156" s="2">
        <v>2</v>
      </c>
      <c r="E156" s="2">
        <v>1</v>
      </c>
      <c r="F156" s="2">
        <v>2</v>
      </c>
      <c r="G156" s="2">
        <v>2</v>
      </c>
      <c r="H156" s="2">
        <v>2</v>
      </c>
      <c r="I156" s="2">
        <v>1</v>
      </c>
      <c r="J156" s="2" t="s">
        <v>470</v>
      </c>
      <c r="K156" s="2" t="s">
        <v>471</v>
      </c>
      <c r="L156" s="12">
        <f>COUNTIF(Loto[[#This Row],[A]:[G]],Loto[[#Headers],[1]])</f>
        <v>2</v>
      </c>
      <c r="M156" s="12">
        <f>COUNTIF(Loto[[#This Row],[A]:[G]],Loto[[#Headers],[N]])</f>
        <v>1</v>
      </c>
      <c r="N156" s="12">
        <f>COUNTIF(Loto[[#This Row],[A]:[G]],Loto[[#Headers],[2]])</f>
        <v>4</v>
      </c>
      <c r="O156" s="11">
        <f>VALUE(Loto[[#This Row],[7 sur 7]])</f>
        <v>463</v>
      </c>
      <c r="P156" s="11">
        <f>VALUE(Loto[[#This Row],[6 sur 7]])</f>
        <v>31.6</v>
      </c>
    </row>
    <row r="157" spans="1:16" x14ac:dyDescent="0.35">
      <c r="A157" t="s">
        <v>472</v>
      </c>
      <c r="B157" s="14">
        <f>IFERROR(MID(SUBSTITUTE(SUBSTITUTE(SUBSTITUTE(SUBSTITUTE(SUBSTITUTE(Loto[Date non codée],"_xFFFF_",""),"h",":"),"Ao","Août"),"Fier","Février"),"Dmbre","Décembre"),SEARCH(" ",Loto[Date non codée])+1,99)*1,"")</f>
        <v>42903.027777777781</v>
      </c>
      <c r="C157" s="2">
        <v>2</v>
      </c>
      <c r="D157" s="2">
        <v>1</v>
      </c>
      <c r="E157" s="2">
        <v>1</v>
      </c>
      <c r="F157" s="2" t="s">
        <v>9</v>
      </c>
      <c r="G157" s="2">
        <v>1</v>
      </c>
      <c r="H157" s="2" t="s">
        <v>9</v>
      </c>
      <c r="I157" s="2">
        <v>1</v>
      </c>
      <c r="J157" s="2" t="s">
        <v>473</v>
      </c>
      <c r="K157" s="2" t="s">
        <v>363</v>
      </c>
      <c r="L157" s="12">
        <f>COUNTIF(Loto[[#This Row],[A]:[G]],Loto[[#Headers],[1]])</f>
        <v>4</v>
      </c>
      <c r="M157" s="12">
        <f>COUNTIF(Loto[[#This Row],[A]:[G]],Loto[[#Headers],[N]])</f>
        <v>2</v>
      </c>
      <c r="N157" s="12">
        <f>COUNTIF(Loto[[#This Row],[A]:[G]],Loto[[#Headers],[2]])</f>
        <v>1</v>
      </c>
      <c r="O157" s="11">
        <f>VALUE(Loto[[#This Row],[7 sur 7]])</f>
        <v>65</v>
      </c>
      <c r="P157" s="11">
        <f>VALUE(Loto[[#This Row],[6 sur 7]])</f>
        <v>8.5</v>
      </c>
    </row>
    <row r="158" spans="1:16" x14ac:dyDescent="0.35">
      <c r="A158" t="s">
        <v>474</v>
      </c>
      <c r="B158" s="14">
        <f>IFERROR(MID(SUBSTITUTE(SUBSTITUTE(SUBSTITUTE(SUBSTITUTE(SUBSTITUTE(Loto[Date non codée],"_xFFFF_",""),"h",":"),"Ao","Août"),"Fier","Février"),"Dmbre","Décembre"),SEARCH(" ",Loto[Date non codée])+1,99)*1,"")</f>
        <v>42904.413194444445</v>
      </c>
      <c r="C158" s="2">
        <v>2</v>
      </c>
      <c r="D158" s="2">
        <v>2</v>
      </c>
      <c r="E158" s="2" t="s">
        <v>9</v>
      </c>
      <c r="F158" s="2">
        <v>2</v>
      </c>
      <c r="G158" s="2">
        <v>2</v>
      </c>
      <c r="H158" s="2" t="s">
        <v>9</v>
      </c>
      <c r="I158" s="2">
        <v>2</v>
      </c>
      <c r="J158" s="2" t="s">
        <v>475</v>
      </c>
      <c r="K158" s="2" t="s">
        <v>476</v>
      </c>
      <c r="L158" s="12">
        <f>COUNTIF(Loto[[#This Row],[A]:[G]],Loto[[#Headers],[1]])</f>
        <v>0</v>
      </c>
      <c r="M158" s="12">
        <f>COUNTIF(Loto[[#This Row],[A]:[G]],Loto[[#Headers],[N]])</f>
        <v>2</v>
      </c>
      <c r="N158" s="12">
        <f>COUNTIF(Loto[[#This Row],[A]:[G]],Loto[[#Headers],[2]])</f>
        <v>5</v>
      </c>
      <c r="O158" s="11">
        <f>VALUE(Loto[[#This Row],[7 sur 7]])</f>
        <v>1175</v>
      </c>
      <c r="P158" s="11">
        <f>VALUE(Loto[[#This Row],[6 sur 7]])</f>
        <v>121.2</v>
      </c>
    </row>
    <row r="159" spans="1:16" x14ac:dyDescent="0.35">
      <c r="A159" t="s">
        <v>477</v>
      </c>
      <c r="B159" s="14">
        <f>IFERROR(MID(SUBSTITUTE(SUBSTITUTE(SUBSTITUTE(SUBSTITUTE(SUBSTITUTE(Loto[Date non codée],"_xFFFF_",""),"h",":"),"Ao","Août"),"Fier","Février"),"Dmbre","Décembre"),SEARCH(" ",Loto[Date non codée])+1,99)*1,"")</f>
        <v>42905.329861111109</v>
      </c>
      <c r="C159" s="2">
        <v>2</v>
      </c>
      <c r="D159" s="2" t="s">
        <v>9</v>
      </c>
      <c r="E159" s="2">
        <v>1</v>
      </c>
      <c r="F159" s="2" t="s">
        <v>9</v>
      </c>
      <c r="G159" s="2">
        <v>1</v>
      </c>
      <c r="H159" s="2" t="s">
        <v>9</v>
      </c>
      <c r="I159" s="2">
        <v>1</v>
      </c>
      <c r="J159" s="2" t="s">
        <v>478</v>
      </c>
      <c r="K159" s="2" t="s">
        <v>479</v>
      </c>
      <c r="L159" s="12">
        <f>COUNTIF(Loto[[#This Row],[A]:[G]],Loto[[#Headers],[1]])</f>
        <v>3</v>
      </c>
      <c r="M159" s="12">
        <f>COUNTIF(Loto[[#This Row],[A]:[G]],Loto[[#Headers],[N]])</f>
        <v>3</v>
      </c>
      <c r="N159" s="12">
        <f>COUNTIF(Loto[[#This Row],[A]:[G]],Loto[[#Headers],[2]])</f>
        <v>1</v>
      </c>
      <c r="O159" s="11">
        <f>VALUE(Loto[[#This Row],[7 sur 7]])</f>
        <v>1033</v>
      </c>
      <c r="P159" s="11">
        <f>VALUE(Loto[[#This Row],[6 sur 7]])</f>
        <v>58.8</v>
      </c>
    </row>
    <row r="160" spans="1:16" x14ac:dyDescent="0.35">
      <c r="A160" t="s">
        <v>480</v>
      </c>
      <c r="B160" s="14">
        <f>IFERROR(MID(SUBSTITUTE(SUBSTITUTE(SUBSTITUTE(SUBSTITUTE(SUBSTITUTE(Loto[Date non codée],"_xFFFF_",""),"h",":"),"Ao","Août"),"Fier","Février"),"Dmbre","Décembre"),SEARCH(" ",Loto[Date non codée])+1,99)*1,"")</f>
        <v>42906.027777777781</v>
      </c>
      <c r="C160" s="2">
        <v>2</v>
      </c>
      <c r="D160" s="2" t="s">
        <v>9</v>
      </c>
      <c r="E160" s="2">
        <v>2</v>
      </c>
      <c r="F160" s="2" t="s">
        <v>9</v>
      </c>
      <c r="G160" s="2">
        <v>1</v>
      </c>
      <c r="H160" s="2">
        <v>1</v>
      </c>
      <c r="I160" s="2">
        <v>2</v>
      </c>
      <c r="J160" s="2" t="s">
        <v>275</v>
      </c>
      <c r="K160" s="2" t="s">
        <v>481</v>
      </c>
      <c r="L160" s="12">
        <f>COUNTIF(Loto[[#This Row],[A]:[G]],Loto[[#Headers],[1]])</f>
        <v>2</v>
      </c>
      <c r="M160" s="12">
        <f>COUNTIF(Loto[[#This Row],[A]:[G]],Loto[[#Headers],[N]])</f>
        <v>2</v>
      </c>
      <c r="N160" s="12">
        <f>COUNTIF(Loto[[#This Row],[A]:[G]],Loto[[#Headers],[2]])</f>
        <v>3</v>
      </c>
      <c r="O160" s="11">
        <f>VALUE(Loto[[#This Row],[7 sur 7]])</f>
        <v>1258</v>
      </c>
      <c r="P160" s="11">
        <f>VALUE(Loto[[#This Row],[6 sur 7]])</f>
        <v>46.9</v>
      </c>
    </row>
    <row r="161" spans="1:16" x14ac:dyDescent="0.35">
      <c r="A161" t="s">
        <v>482</v>
      </c>
      <c r="B161" s="14">
        <f>IFERROR(MID(SUBSTITUTE(SUBSTITUTE(SUBSTITUTE(SUBSTITUTE(SUBSTITUTE(Loto[Date non codée],"_xFFFF_",""),"h",":"),"Ao","Août"),"Fier","Février"),"Dmbre","Décembre"),SEARCH(" ",Loto[Date non codée])+1,99)*1,"")</f>
        <v>42907.413194444445</v>
      </c>
      <c r="C161" s="2" t="s">
        <v>9</v>
      </c>
      <c r="D161" s="2">
        <v>1</v>
      </c>
      <c r="E161" s="2" t="s">
        <v>9</v>
      </c>
      <c r="F161" s="2">
        <v>1</v>
      </c>
      <c r="G161" s="2">
        <v>1</v>
      </c>
      <c r="H161" s="2">
        <v>1</v>
      </c>
      <c r="I161" s="2" t="s">
        <v>9</v>
      </c>
      <c r="J161" s="2" t="s">
        <v>483</v>
      </c>
      <c r="K161" s="2" t="s">
        <v>55</v>
      </c>
      <c r="L161" s="12">
        <f>COUNTIF(Loto[[#This Row],[A]:[G]],Loto[[#Headers],[1]])</f>
        <v>4</v>
      </c>
      <c r="M161" s="12">
        <f>COUNTIF(Loto[[#This Row],[A]:[G]],Loto[[#Headers],[N]])</f>
        <v>3</v>
      </c>
      <c r="N161" s="12">
        <f>COUNTIF(Loto[[#This Row],[A]:[G]],Loto[[#Headers],[2]])</f>
        <v>0</v>
      </c>
      <c r="O161" s="11">
        <f>VALUE(Loto[[#This Row],[7 sur 7]])</f>
        <v>670</v>
      </c>
      <c r="P161" s="11">
        <f>VALUE(Loto[[#This Row],[6 sur 7]])</f>
        <v>39</v>
      </c>
    </row>
    <row r="162" spans="1:16" x14ac:dyDescent="0.35">
      <c r="A162" t="s">
        <v>484</v>
      </c>
      <c r="B162" s="14">
        <f>IFERROR(MID(SUBSTITUTE(SUBSTITUTE(SUBSTITUTE(SUBSTITUTE(SUBSTITUTE(Loto[Date non codée],"_xFFFF_",""),"h",":"),"Ao","Août"),"Fier","Février"),"Dmbre","Décembre"),SEARCH(" ",Loto[Date non codée])+1,99)*1,"")</f>
        <v>42908.413194444445</v>
      </c>
      <c r="C162" s="2" t="s">
        <v>9</v>
      </c>
      <c r="D162" s="2">
        <v>1</v>
      </c>
      <c r="E162" s="2">
        <v>1</v>
      </c>
      <c r="F162" s="2">
        <v>1</v>
      </c>
      <c r="G162" s="2">
        <v>1</v>
      </c>
      <c r="H162" s="2">
        <v>1</v>
      </c>
      <c r="I162" s="2">
        <v>1</v>
      </c>
      <c r="J162" s="2" t="s">
        <v>485</v>
      </c>
      <c r="K162" s="2" t="s">
        <v>57</v>
      </c>
      <c r="L162" s="12">
        <f>COUNTIF(Loto[[#This Row],[A]:[G]],Loto[[#Headers],[1]])</f>
        <v>6</v>
      </c>
      <c r="M162" s="12">
        <f>COUNTIF(Loto[[#This Row],[A]:[G]],Loto[[#Headers],[N]])</f>
        <v>1</v>
      </c>
      <c r="N162" s="12">
        <f>COUNTIF(Loto[[#This Row],[A]:[G]],Loto[[#Headers],[2]])</f>
        <v>0</v>
      </c>
      <c r="O162" s="11">
        <f>VALUE(Loto[[#This Row],[7 sur 7]])</f>
        <v>37</v>
      </c>
      <c r="P162" s="11">
        <f>VALUE(Loto[[#This Row],[6 sur 7]])</f>
        <v>4.9000000000000004</v>
      </c>
    </row>
    <row r="163" spans="1:16" x14ac:dyDescent="0.35">
      <c r="A163" t="s">
        <v>486</v>
      </c>
      <c r="B163" s="14">
        <f>IFERROR(MID(SUBSTITUTE(SUBSTITUTE(SUBSTITUTE(SUBSTITUTE(SUBSTITUTE(Loto[Date non codée],"_xFFFF_",""),"h",":"),"Ao","Août"),"Fier","Février"),"Dmbre","Décembre"),SEARCH(" ",Loto[Date non codée])+1,99)*1,"")</f>
        <v>42909.027777777781</v>
      </c>
      <c r="C163" s="2">
        <v>2</v>
      </c>
      <c r="D163" s="2">
        <v>2</v>
      </c>
      <c r="E163" s="2">
        <v>1</v>
      </c>
      <c r="F163" s="2">
        <v>1</v>
      </c>
      <c r="G163" s="2">
        <v>2</v>
      </c>
      <c r="H163" s="2">
        <v>1</v>
      </c>
      <c r="I163" s="2">
        <v>2</v>
      </c>
      <c r="J163" s="2" t="s">
        <v>96</v>
      </c>
      <c r="K163" s="2" t="s">
        <v>487</v>
      </c>
      <c r="L163" s="12">
        <f>COUNTIF(Loto[[#This Row],[A]:[G]],Loto[[#Headers],[1]])</f>
        <v>3</v>
      </c>
      <c r="M163" s="12">
        <f>COUNTIF(Loto[[#This Row],[A]:[G]],Loto[[#Headers],[N]])</f>
        <v>0</v>
      </c>
      <c r="N163" s="12">
        <f>COUNTIF(Loto[[#This Row],[A]:[G]],Loto[[#Headers],[2]])</f>
        <v>4</v>
      </c>
      <c r="O163" s="11">
        <f>VALUE(Loto[[#This Row],[7 sur 7]])</f>
        <v>5</v>
      </c>
      <c r="P163" s="11">
        <f>VALUE(Loto[[#This Row],[6 sur 7]])</f>
        <v>2</v>
      </c>
    </row>
    <row r="164" spans="1:16" x14ac:dyDescent="0.35">
      <c r="A164" t="s">
        <v>488</v>
      </c>
      <c r="B164" s="14">
        <f>IFERROR(MID(SUBSTITUTE(SUBSTITUTE(SUBSTITUTE(SUBSTITUTE(SUBSTITUTE(Loto[Date non codée],"_xFFFF_",""),"h",":"),"Ao","Août"),"Fier","Février"),"Dmbre","Décembre"),SEARCH(" ",Loto[Date non codée])+1,99)*1,"")</f>
        <v>42910.027777777781</v>
      </c>
      <c r="C164" s="2">
        <v>1</v>
      </c>
      <c r="D164" s="2" t="s">
        <v>9</v>
      </c>
      <c r="E164" s="2">
        <v>1</v>
      </c>
      <c r="F164" s="2">
        <v>2</v>
      </c>
      <c r="G164" s="2">
        <v>1</v>
      </c>
      <c r="H164" s="2">
        <v>1</v>
      </c>
      <c r="I164" s="2">
        <v>1</v>
      </c>
      <c r="J164" s="2" t="s">
        <v>489</v>
      </c>
      <c r="K164" s="2" t="s">
        <v>490</v>
      </c>
      <c r="L164" s="12">
        <f>COUNTIF(Loto[[#This Row],[A]:[G]],Loto[[#Headers],[1]])</f>
        <v>5</v>
      </c>
      <c r="M164" s="12">
        <f>COUNTIF(Loto[[#This Row],[A]:[G]],Loto[[#Headers],[N]])</f>
        <v>1</v>
      </c>
      <c r="N164" s="12">
        <f>COUNTIF(Loto[[#This Row],[A]:[G]],Loto[[#Headers],[2]])</f>
        <v>1</v>
      </c>
      <c r="O164" s="11">
        <f>VALUE(Loto[[#This Row],[7 sur 7]])</f>
        <v>503</v>
      </c>
      <c r="P164" s="11">
        <f>VALUE(Loto[[#This Row],[6 sur 7]])</f>
        <v>33.9</v>
      </c>
    </row>
    <row r="165" spans="1:16" x14ac:dyDescent="0.35">
      <c r="A165" t="s">
        <v>491</v>
      </c>
      <c r="B165" s="14">
        <f>IFERROR(MID(SUBSTITUTE(SUBSTITUTE(SUBSTITUTE(SUBSTITUTE(SUBSTITUTE(Loto[Date non codée],"_xFFFF_",""),"h",":"),"Ao","Août"),"Fier","Février"),"Dmbre","Décembre"),SEARCH(" ",Loto[Date non codée])+1,99)*1,"")</f>
        <v>42911.288194444445</v>
      </c>
      <c r="C165" s="2" t="s">
        <v>9</v>
      </c>
      <c r="D165" s="2">
        <v>1</v>
      </c>
      <c r="E165" s="2">
        <v>1</v>
      </c>
      <c r="F165" s="2">
        <v>2</v>
      </c>
      <c r="G165" s="2" t="s">
        <v>9</v>
      </c>
      <c r="H165" s="2" t="s">
        <v>9</v>
      </c>
      <c r="I165" s="2">
        <v>1</v>
      </c>
      <c r="J165" s="2" t="s">
        <v>492</v>
      </c>
      <c r="K165" s="2" t="s">
        <v>493</v>
      </c>
      <c r="L165" s="12">
        <f>COUNTIF(Loto[[#This Row],[A]:[G]],Loto[[#Headers],[1]])</f>
        <v>3</v>
      </c>
      <c r="M165" s="12">
        <f>COUNTIF(Loto[[#This Row],[A]:[G]],Loto[[#Headers],[N]])</f>
        <v>3</v>
      </c>
      <c r="N165" s="12">
        <f>COUNTIF(Loto[[#This Row],[A]:[G]],Loto[[#Headers],[2]])</f>
        <v>1</v>
      </c>
      <c r="O165" s="11">
        <f>VALUE(Loto[[#This Row],[7 sur 7]])</f>
        <v>555</v>
      </c>
      <c r="P165" s="11">
        <f>VALUE(Loto[[#This Row],[6 sur 7]])</f>
        <v>37.200000000000003</v>
      </c>
    </row>
    <row r="166" spans="1:16" x14ac:dyDescent="0.35">
      <c r="A166" t="s">
        <v>494</v>
      </c>
      <c r="B166" s="14">
        <f>IFERROR(MID(SUBSTITUTE(SUBSTITUTE(SUBSTITUTE(SUBSTITUTE(SUBSTITUTE(Loto[Date non codée],"_xFFFF_",""),"h",":"),"Ao","Août"),"Fier","Février"),"Dmbre","Décembre"),SEARCH(" ",Loto[Date non codée])+1,99)*1,"")</f>
        <v>42912.309027777781</v>
      </c>
      <c r="C166" s="2" t="s">
        <v>9</v>
      </c>
      <c r="D166" s="2">
        <v>1</v>
      </c>
      <c r="E166" s="2">
        <v>1</v>
      </c>
      <c r="F166" s="2" t="s">
        <v>9</v>
      </c>
      <c r="G166" s="2">
        <v>1</v>
      </c>
      <c r="H166" s="2">
        <v>1</v>
      </c>
      <c r="I166" s="2">
        <v>2</v>
      </c>
      <c r="J166" s="2" t="s">
        <v>495</v>
      </c>
      <c r="K166" s="2" t="s">
        <v>496</v>
      </c>
      <c r="L166" s="12">
        <f>COUNTIF(Loto[[#This Row],[A]:[G]],Loto[[#Headers],[1]])</f>
        <v>4</v>
      </c>
      <c r="M166" s="12">
        <f>COUNTIF(Loto[[#This Row],[A]:[G]],Loto[[#Headers],[N]])</f>
        <v>2</v>
      </c>
      <c r="N166" s="12">
        <f>COUNTIF(Loto[[#This Row],[A]:[G]],Loto[[#Headers],[2]])</f>
        <v>1</v>
      </c>
      <c r="O166" s="11">
        <f>VALUE(Loto[[#This Row],[7 sur 7]])</f>
        <v>1233</v>
      </c>
      <c r="P166" s="11">
        <f>VALUE(Loto[[#This Row],[6 sur 7]])</f>
        <v>39.9</v>
      </c>
    </row>
    <row r="167" spans="1:16" x14ac:dyDescent="0.35">
      <c r="A167" t="s">
        <v>497</v>
      </c>
      <c r="B167" s="14">
        <f>IFERROR(MID(SUBSTITUTE(SUBSTITUTE(SUBSTITUTE(SUBSTITUTE(SUBSTITUTE(Loto[Date non codée],"_xFFFF_",""),"h",":"),"Ao","Août"),"Fier","Février"),"Dmbre","Décembre"),SEARCH(" ",Loto[Date non codée])+1,99)*1,"")</f>
        <v>42913.309027777781</v>
      </c>
      <c r="C167" s="2">
        <v>1</v>
      </c>
      <c r="D167" s="2">
        <v>2</v>
      </c>
      <c r="E167" s="2">
        <v>1</v>
      </c>
      <c r="F167" s="2">
        <v>1</v>
      </c>
      <c r="G167" s="2">
        <v>1</v>
      </c>
      <c r="H167" s="2">
        <v>1</v>
      </c>
      <c r="I167" s="2" t="s">
        <v>9</v>
      </c>
      <c r="J167" s="2" t="s">
        <v>498</v>
      </c>
      <c r="K167" s="2" t="s">
        <v>499</v>
      </c>
      <c r="L167" s="12">
        <f>COUNTIF(Loto[[#This Row],[A]:[G]],Loto[[#Headers],[1]])</f>
        <v>5</v>
      </c>
      <c r="M167" s="12">
        <f>COUNTIF(Loto[[#This Row],[A]:[G]],Loto[[#Headers],[N]])</f>
        <v>1</v>
      </c>
      <c r="N167" s="12">
        <f>COUNTIF(Loto[[#This Row],[A]:[G]],Loto[[#Headers],[2]])</f>
        <v>1</v>
      </c>
      <c r="O167" s="11">
        <f>VALUE(Loto[[#This Row],[7 sur 7]])</f>
        <v>382</v>
      </c>
      <c r="P167" s="11">
        <f>VALUE(Loto[[#This Row],[6 sur 7]])</f>
        <v>17.899999999999999</v>
      </c>
    </row>
    <row r="168" spans="1:16" x14ac:dyDescent="0.35">
      <c r="A168" t="s">
        <v>500</v>
      </c>
      <c r="B168" s="14">
        <f>IFERROR(MID(SUBSTITUTE(SUBSTITUTE(SUBSTITUTE(SUBSTITUTE(SUBSTITUTE(Loto[Date non codée],"_xFFFF_",""),"h",":"),"Ao","Août"),"Fier","Février"),"Dmbre","Décembre"),SEARCH(" ",Loto[Date non codée])+1,99)*1,"")</f>
        <v>42914.413194444445</v>
      </c>
      <c r="C168" s="2" t="s">
        <v>9</v>
      </c>
      <c r="D168" s="2">
        <v>1</v>
      </c>
      <c r="E168" s="2" t="s">
        <v>9</v>
      </c>
      <c r="F168" s="2">
        <v>1</v>
      </c>
      <c r="G168" s="2">
        <v>2</v>
      </c>
      <c r="H168" s="2">
        <v>1</v>
      </c>
      <c r="I168" s="2">
        <v>1</v>
      </c>
      <c r="J168" s="2" t="s">
        <v>26</v>
      </c>
      <c r="K168" s="2" t="s">
        <v>501</v>
      </c>
      <c r="L168" s="12">
        <f>COUNTIF(Loto[[#This Row],[A]:[G]],Loto[[#Headers],[1]])</f>
        <v>4</v>
      </c>
      <c r="M168" s="12">
        <f>COUNTIF(Loto[[#This Row],[A]:[G]],Loto[[#Headers],[N]])</f>
        <v>2</v>
      </c>
      <c r="N168" s="12">
        <f>COUNTIF(Loto[[#This Row],[A]:[G]],Loto[[#Headers],[2]])</f>
        <v>1</v>
      </c>
      <c r="O168" s="11">
        <f>VALUE(Loto[[#This Row],[7 sur 7]])</f>
        <v>22</v>
      </c>
      <c r="P168" s="11">
        <f>VALUE(Loto[[#This Row],[6 sur 7]])</f>
        <v>4.3</v>
      </c>
    </row>
    <row r="169" spans="1:16" x14ac:dyDescent="0.35">
      <c r="A169" t="s">
        <v>502</v>
      </c>
      <c r="B169" s="14">
        <f>IFERROR(MID(SUBSTITUTE(SUBSTITUTE(SUBSTITUTE(SUBSTITUTE(SUBSTITUTE(Loto[Date non codée],"_xFFFF_",""),"h",":"),"Ao","Août"),"Fier","Février"),"Dmbre","Décembre"),SEARCH(" ",Loto[Date non codée])+1,99)*1,"")</f>
        <v>42915.413194444445</v>
      </c>
      <c r="C169" s="2">
        <v>1</v>
      </c>
      <c r="D169" s="2">
        <v>1</v>
      </c>
      <c r="E169" s="2" t="s">
        <v>9</v>
      </c>
      <c r="F169" s="2">
        <v>2</v>
      </c>
      <c r="G169" s="2">
        <v>2</v>
      </c>
      <c r="H169" s="2" t="s">
        <v>9</v>
      </c>
      <c r="I169" s="2">
        <v>2</v>
      </c>
      <c r="J169" s="2" t="s">
        <v>503</v>
      </c>
      <c r="K169" s="2" t="s">
        <v>504</v>
      </c>
      <c r="L169" s="12">
        <f>COUNTIF(Loto[[#This Row],[A]:[G]],Loto[[#Headers],[1]])</f>
        <v>2</v>
      </c>
      <c r="M169" s="12">
        <f>COUNTIF(Loto[[#This Row],[A]:[G]],Loto[[#Headers],[N]])</f>
        <v>2</v>
      </c>
      <c r="N169" s="12">
        <f>COUNTIF(Loto[[#This Row],[A]:[G]],Loto[[#Headers],[2]])</f>
        <v>3</v>
      </c>
      <c r="O169" s="11">
        <f>VALUE(Loto[[#This Row],[7 sur 7]])</f>
        <v>575</v>
      </c>
      <c r="P169" s="11">
        <f>VALUE(Loto[[#This Row],[6 sur 7]])</f>
        <v>30.7</v>
      </c>
    </row>
    <row r="170" spans="1:16" x14ac:dyDescent="0.35">
      <c r="A170" t="s">
        <v>505</v>
      </c>
      <c r="B170" s="14">
        <f>IFERROR(MID(SUBSTITUTE(SUBSTITUTE(SUBSTITUTE(SUBSTITUTE(SUBSTITUTE(Loto[Date non codée],"_xFFFF_",""),"h",":"),"Ao","Août"),"Fier","Février"),"Dmbre","Décembre"),SEARCH(" ",Loto[Date non codée])+1,99)*1,"")</f>
        <v>42916.027777777781</v>
      </c>
      <c r="C170" s="2">
        <v>1</v>
      </c>
      <c r="D170" s="2">
        <v>2</v>
      </c>
      <c r="E170" s="2">
        <v>2</v>
      </c>
      <c r="F170" s="2">
        <v>2</v>
      </c>
      <c r="G170" s="2" t="s">
        <v>9</v>
      </c>
      <c r="H170" s="2">
        <v>2</v>
      </c>
      <c r="I170" s="2">
        <v>1</v>
      </c>
      <c r="J170" s="2" t="s">
        <v>506</v>
      </c>
      <c r="K170" s="2" t="s">
        <v>507</v>
      </c>
      <c r="L170" s="12">
        <f>COUNTIF(Loto[[#This Row],[A]:[G]],Loto[[#Headers],[1]])</f>
        <v>2</v>
      </c>
      <c r="M170" s="12">
        <f>COUNTIF(Loto[[#This Row],[A]:[G]],Loto[[#Headers],[N]])</f>
        <v>1</v>
      </c>
      <c r="N170" s="12">
        <f>COUNTIF(Loto[[#This Row],[A]:[G]],Loto[[#Headers],[2]])</f>
        <v>4</v>
      </c>
      <c r="O170" s="11">
        <f>VALUE(Loto[[#This Row],[7 sur 7]])</f>
        <v>377</v>
      </c>
      <c r="P170" s="11">
        <f>VALUE(Loto[[#This Row],[6 sur 7]])</f>
        <v>25.8</v>
      </c>
    </row>
    <row r="171" spans="1:16" x14ac:dyDescent="0.35">
      <c r="A171" t="s">
        <v>508</v>
      </c>
      <c r="B171" s="14">
        <f>IFERROR(MID(SUBSTITUTE(SUBSTITUTE(SUBSTITUTE(SUBSTITUTE(SUBSTITUTE(Loto[Date non codée],"_xFFFF_",""),"h",":"),"Ao","Août"),"Fier","Février"),"Dmbre","Décembre"),SEARCH(" ",Loto[Date non codée])+1,99)*1,"")</f>
        <v>42917.111111111109</v>
      </c>
      <c r="C171" s="2">
        <v>1</v>
      </c>
      <c r="D171" s="2" t="s">
        <v>9</v>
      </c>
      <c r="E171" s="2" t="s">
        <v>9</v>
      </c>
      <c r="F171" s="2">
        <v>1</v>
      </c>
      <c r="G171" s="2">
        <v>1</v>
      </c>
      <c r="H171" s="2">
        <v>1</v>
      </c>
      <c r="I171" s="2">
        <v>1</v>
      </c>
      <c r="J171" s="2" t="s">
        <v>509</v>
      </c>
      <c r="K171" s="2" t="s">
        <v>510</v>
      </c>
      <c r="L171" s="12">
        <f>COUNTIF(Loto[[#This Row],[A]:[G]],Loto[[#Headers],[1]])</f>
        <v>5</v>
      </c>
      <c r="M171" s="12">
        <f>COUNTIF(Loto[[#This Row],[A]:[G]],Loto[[#Headers],[N]])</f>
        <v>2</v>
      </c>
      <c r="N171" s="12">
        <f>COUNTIF(Loto[[#This Row],[A]:[G]],Loto[[#Headers],[2]])</f>
        <v>0</v>
      </c>
      <c r="O171" s="11">
        <f>VALUE(Loto[[#This Row],[7 sur 7]])</f>
        <v>226</v>
      </c>
      <c r="P171" s="11">
        <f>VALUE(Loto[[#This Row],[6 sur 7]])</f>
        <v>15.3</v>
      </c>
    </row>
    <row r="172" spans="1:16" x14ac:dyDescent="0.35">
      <c r="A172" t="s">
        <v>511</v>
      </c>
      <c r="B172" s="14">
        <f>IFERROR(MID(SUBSTITUTE(SUBSTITUTE(SUBSTITUTE(SUBSTITUTE(SUBSTITUTE(Loto[Date non codée],"_xFFFF_",""),"h",":"),"Ao","Août"),"Fier","Février"),"Dmbre","Décembre"),SEARCH(" ",Loto[Date non codée])+1,99)*1,"")</f>
        <v>42918.413194444445</v>
      </c>
      <c r="C172" s="2">
        <v>2</v>
      </c>
      <c r="D172" s="2">
        <v>1</v>
      </c>
      <c r="E172" s="2" t="s">
        <v>9</v>
      </c>
      <c r="F172" s="2">
        <v>1</v>
      </c>
      <c r="G172" s="2">
        <v>1</v>
      </c>
      <c r="H172" s="2">
        <v>1</v>
      </c>
      <c r="I172" s="2" t="s">
        <v>9</v>
      </c>
      <c r="J172" s="2" t="s">
        <v>512</v>
      </c>
      <c r="K172" s="2" t="s">
        <v>33</v>
      </c>
      <c r="L172" s="12">
        <f>COUNTIF(Loto[[#This Row],[A]:[G]],Loto[[#Headers],[1]])</f>
        <v>4</v>
      </c>
      <c r="M172" s="12">
        <f>COUNTIF(Loto[[#This Row],[A]:[G]],Loto[[#Headers],[N]])</f>
        <v>2</v>
      </c>
      <c r="N172" s="12">
        <f>COUNTIF(Loto[[#This Row],[A]:[G]],Loto[[#Headers],[2]])</f>
        <v>1</v>
      </c>
      <c r="O172" s="11">
        <f>VALUE(Loto[[#This Row],[7 sur 7]])</f>
        <v>71</v>
      </c>
      <c r="P172" s="11">
        <f>VALUE(Loto[[#This Row],[6 sur 7]])</f>
        <v>9.3000000000000007</v>
      </c>
    </row>
    <row r="173" spans="1:16" x14ac:dyDescent="0.35">
      <c r="A173" t="s">
        <v>513</v>
      </c>
      <c r="B173" s="14">
        <f>IFERROR(MID(SUBSTITUTE(SUBSTITUTE(SUBSTITUTE(SUBSTITUTE(SUBSTITUTE(Loto[Date non codée],"_xFFFF_",""),"h",":"),"Ao","Août"),"Fier","Février"),"Dmbre","Décembre"),SEARCH(" ",Loto[Date non codée])+1,99)*1,"")</f>
        <v>42919.371527777781</v>
      </c>
      <c r="C173" s="2" t="s">
        <v>9</v>
      </c>
      <c r="D173" s="2">
        <v>1</v>
      </c>
      <c r="E173" s="2">
        <v>1</v>
      </c>
      <c r="F173" s="2">
        <v>2</v>
      </c>
      <c r="G173" s="2">
        <v>1</v>
      </c>
      <c r="H173" s="2" t="s">
        <v>9</v>
      </c>
      <c r="I173" s="2" t="s">
        <v>9</v>
      </c>
      <c r="J173" s="2" t="s">
        <v>514</v>
      </c>
      <c r="K173" s="2" t="s">
        <v>201</v>
      </c>
      <c r="L173" s="12">
        <f>COUNTIF(Loto[[#This Row],[A]:[G]],Loto[[#Headers],[1]])</f>
        <v>3</v>
      </c>
      <c r="M173" s="12">
        <f>COUNTIF(Loto[[#This Row],[A]:[G]],Loto[[#Headers],[N]])</f>
        <v>3</v>
      </c>
      <c r="N173" s="12">
        <f>COUNTIF(Loto[[#This Row],[A]:[G]],Loto[[#Headers],[2]])</f>
        <v>1</v>
      </c>
      <c r="O173" s="11">
        <f>VALUE(Loto[[#This Row],[7 sur 7]])</f>
        <v>462</v>
      </c>
      <c r="P173" s="11">
        <f>VALUE(Loto[[#This Row],[6 sur 7]])</f>
        <v>35.1</v>
      </c>
    </row>
    <row r="174" spans="1:16" x14ac:dyDescent="0.35">
      <c r="A174" t="s">
        <v>515</v>
      </c>
      <c r="B174" s="14">
        <f>IFERROR(MID(SUBSTITUTE(SUBSTITUTE(SUBSTITUTE(SUBSTITUTE(SUBSTITUTE(Loto[Date non codée],"_xFFFF_",""),"h",":"),"Ao","Août"),"Fier","Février"),"Dmbre","Décembre"),SEARCH(" ",Loto[Date non codée])+1,99)*1,"")</f>
        <v>42920.329861111109</v>
      </c>
      <c r="C174" s="2">
        <v>2</v>
      </c>
      <c r="D174" s="2">
        <v>2</v>
      </c>
      <c r="E174" s="2" t="s">
        <v>9</v>
      </c>
      <c r="F174" s="2" t="s">
        <v>9</v>
      </c>
      <c r="G174" s="2">
        <v>2</v>
      </c>
      <c r="H174" s="2">
        <v>1</v>
      </c>
      <c r="I174" s="2">
        <v>2</v>
      </c>
      <c r="J174" s="2" t="s">
        <v>516</v>
      </c>
      <c r="K174" s="2" t="s">
        <v>517</v>
      </c>
      <c r="L174" s="12">
        <f>COUNTIF(Loto[[#This Row],[A]:[G]],Loto[[#Headers],[1]])</f>
        <v>1</v>
      </c>
      <c r="M174" s="12">
        <f>COUNTIF(Loto[[#This Row],[A]:[G]],Loto[[#Headers],[N]])</f>
        <v>2</v>
      </c>
      <c r="N174" s="12">
        <f>COUNTIF(Loto[[#This Row],[A]:[G]],Loto[[#Headers],[2]])</f>
        <v>4</v>
      </c>
      <c r="O174" s="11">
        <f>VALUE(Loto[[#This Row],[7 sur 7]])</f>
        <v>3339</v>
      </c>
      <c r="P174" s="11">
        <f>VALUE(Loto[[#This Row],[6 sur 7]])</f>
        <v>252.8</v>
      </c>
    </row>
    <row r="175" spans="1:16" x14ac:dyDescent="0.35">
      <c r="A175" t="s">
        <v>518</v>
      </c>
      <c r="B175" s="14">
        <f>IFERROR(MID(SUBSTITUTE(SUBSTITUTE(SUBSTITUTE(SUBSTITUTE(SUBSTITUTE(Loto[Date non codée],"_xFFFF_",""),"h",":"),"Ao","Août"),"Fier","Février"),"Dmbre","Décembre"),SEARCH(" ",Loto[Date non codée])+1,99)*1,"")</f>
        <v>42921.027777777781</v>
      </c>
      <c r="C175" s="2">
        <v>2</v>
      </c>
      <c r="D175" s="2">
        <v>2</v>
      </c>
      <c r="E175" s="2">
        <v>1</v>
      </c>
      <c r="F175" s="2">
        <v>1</v>
      </c>
      <c r="G175" s="2">
        <v>2</v>
      </c>
      <c r="H175" s="2" t="s">
        <v>9</v>
      </c>
      <c r="I175" s="2">
        <v>2</v>
      </c>
      <c r="J175" s="2" t="s">
        <v>519</v>
      </c>
      <c r="K175" s="2" t="s">
        <v>520</v>
      </c>
      <c r="L175" s="12">
        <f>COUNTIF(Loto[[#This Row],[A]:[G]],Loto[[#Headers],[1]])</f>
        <v>2</v>
      </c>
      <c r="M175" s="12">
        <f>COUNTIF(Loto[[#This Row],[A]:[G]],Loto[[#Headers],[N]])</f>
        <v>1</v>
      </c>
      <c r="N175" s="12">
        <f>COUNTIF(Loto[[#This Row],[A]:[G]],Loto[[#Headers],[2]])</f>
        <v>4</v>
      </c>
      <c r="O175" s="11">
        <f>VALUE(Loto[[#This Row],[7 sur 7]])</f>
        <v>516</v>
      </c>
      <c r="P175" s="11">
        <f>VALUE(Loto[[#This Row],[6 sur 7]])</f>
        <v>35.6</v>
      </c>
    </row>
    <row r="176" spans="1:16" x14ac:dyDescent="0.35">
      <c r="A176" t="s">
        <v>521</v>
      </c>
      <c r="B176" s="14">
        <f>IFERROR(MID(SUBSTITUTE(SUBSTITUTE(SUBSTITUTE(SUBSTITUTE(SUBSTITUTE(Loto[Date non codée],"_xFFFF_",""),"h",":"),"Ao","Août"),"Fier","Février"),"Dmbre","Décembre"),SEARCH(" ",Loto[Date non codée])+1,99)*1,"")</f>
        <v>42922.027777777781</v>
      </c>
      <c r="C176" s="2">
        <v>1</v>
      </c>
      <c r="D176" s="2">
        <v>1</v>
      </c>
      <c r="E176" s="2" t="s">
        <v>9</v>
      </c>
      <c r="F176" s="2">
        <v>1</v>
      </c>
      <c r="G176" s="2" t="s">
        <v>9</v>
      </c>
      <c r="H176" s="2">
        <v>1</v>
      </c>
      <c r="I176" s="2">
        <v>2</v>
      </c>
      <c r="J176" s="2" t="s">
        <v>28</v>
      </c>
      <c r="K176" s="2" t="s">
        <v>25</v>
      </c>
      <c r="L176" s="12">
        <f>COUNTIF(Loto[[#This Row],[A]:[G]],Loto[[#Headers],[1]])</f>
        <v>4</v>
      </c>
      <c r="M176" s="12">
        <f>COUNTIF(Loto[[#This Row],[A]:[G]],Loto[[#Headers],[N]])</f>
        <v>2</v>
      </c>
      <c r="N176" s="12">
        <f>COUNTIF(Loto[[#This Row],[A]:[G]],Loto[[#Headers],[2]])</f>
        <v>1</v>
      </c>
      <c r="O176" s="11">
        <f>VALUE(Loto[[#This Row],[7 sur 7]])</f>
        <v>44</v>
      </c>
      <c r="P176" s="11">
        <f>VALUE(Loto[[#This Row],[6 sur 7]])</f>
        <v>6.8</v>
      </c>
    </row>
    <row r="177" spans="1:16" x14ac:dyDescent="0.35">
      <c r="A177" t="s">
        <v>522</v>
      </c>
      <c r="B177" s="14">
        <f>IFERROR(MID(SUBSTITUTE(SUBSTITUTE(SUBSTITUTE(SUBSTITUTE(SUBSTITUTE(Loto[Date non codée],"_xFFFF_",""),"h",":"),"Ao","Août"),"Fier","Février"),"Dmbre","Décembre"),SEARCH(" ",Loto[Date non codée])+1,99)*1,"")</f>
        <v>42923.027777777781</v>
      </c>
      <c r="C177" s="2">
        <v>2</v>
      </c>
      <c r="D177" s="2">
        <v>1</v>
      </c>
      <c r="E177" s="2">
        <v>1</v>
      </c>
      <c r="F177" s="2">
        <v>2</v>
      </c>
      <c r="G177" s="2" t="s">
        <v>9</v>
      </c>
      <c r="H177" s="2">
        <v>1</v>
      </c>
      <c r="I177" s="2">
        <v>1</v>
      </c>
      <c r="J177" s="2" t="s">
        <v>523</v>
      </c>
      <c r="K177" s="2" t="s">
        <v>524</v>
      </c>
      <c r="L177" s="12">
        <f>COUNTIF(Loto[[#This Row],[A]:[G]],Loto[[#Headers],[1]])</f>
        <v>4</v>
      </c>
      <c r="M177" s="12">
        <f>COUNTIF(Loto[[#This Row],[A]:[G]],Loto[[#Headers],[N]])</f>
        <v>1</v>
      </c>
      <c r="N177" s="12">
        <f>COUNTIF(Loto[[#This Row],[A]:[G]],Loto[[#Headers],[2]])</f>
        <v>2</v>
      </c>
      <c r="O177" s="11">
        <f>VALUE(Loto[[#This Row],[7 sur 7]])</f>
        <v>1274</v>
      </c>
      <c r="P177" s="11">
        <f>VALUE(Loto[[#This Row],[6 sur 7]])</f>
        <v>53.1</v>
      </c>
    </row>
    <row r="178" spans="1:16" x14ac:dyDescent="0.35">
      <c r="A178" t="s">
        <v>525</v>
      </c>
      <c r="B178" s="14">
        <f>IFERROR(MID(SUBSTITUTE(SUBSTITUTE(SUBSTITUTE(SUBSTITUTE(SUBSTITUTE(Loto[Date non codée],"_xFFFF_",""),"h",":"),"Ao","Août"),"Fier","Février"),"Dmbre","Décembre"),SEARCH(" ",Loto[Date non codée])+1,99)*1,"")</f>
        <v>42924.329861111109</v>
      </c>
      <c r="C178" s="2">
        <v>2</v>
      </c>
      <c r="D178" s="2">
        <v>2</v>
      </c>
      <c r="E178" s="2">
        <v>2</v>
      </c>
      <c r="F178" s="2">
        <v>2</v>
      </c>
      <c r="G178" s="2" t="s">
        <v>9</v>
      </c>
      <c r="H178" s="2">
        <v>2</v>
      </c>
      <c r="I178" s="2">
        <v>1</v>
      </c>
      <c r="J178" s="2" t="s">
        <v>526</v>
      </c>
      <c r="K178" s="2" t="s">
        <v>527</v>
      </c>
      <c r="L178" s="12">
        <f>COUNTIF(Loto[[#This Row],[A]:[G]],Loto[[#Headers],[1]])</f>
        <v>1</v>
      </c>
      <c r="M178" s="12">
        <f>COUNTIF(Loto[[#This Row],[A]:[G]],Loto[[#Headers],[N]])</f>
        <v>1</v>
      </c>
      <c r="N178" s="12">
        <f>COUNTIF(Loto[[#This Row],[A]:[G]],Loto[[#Headers],[2]])</f>
        <v>5</v>
      </c>
      <c r="O178" s="11">
        <f>VALUE(Loto[[#This Row],[7 sur 7]])</f>
        <v>354</v>
      </c>
      <c r="P178" s="11">
        <f>VALUE(Loto[[#This Row],[6 sur 7]])</f>
        <v>31.9</v>
      </c>
    </row>
    <row r="179" spans="1:16" x14ac:dyDescent="0.35">
      <c r="A179" t="s">
        <v>528</v>
      </c>
      <c r="B179" s="14">
        <f>IFERROR(MID(SUBSTITUTE(SUBSTITUTE(SUBSTITUTE(SUBSTITUTE(SUBSTITUTE(Loto[Date non codée],"_xFFFF_",""),"h",":"),"Ao","Août"),"Fier","Février"),"Dmbre","Décembre"),SEARCH(" ",Loto[Date non codée])+1,99)*1,"")</f>
        <v>42925.413194444445</v>
      </c>
      <c r="C179" s="2">
        <v>1</v>
      </c>
      <c r="D179" s="2" t="s">
        <v>9</v>
      </c>
      <c r="E179" s="2" t="s">
        <v>9</v>
      </c>
      <c r="F179" s="2">
        <v>2</v>
      </c>
      <c r="G179" s="2">
        <v>1</v>
      </c>
      <c r="H179" s="2" t="s">
        <v>9</v>
      </c>
      <c r="I179" s="2">
        <v>1</v>
      </c>
      <c r="J179" s="2" t="s">
        <v>529</v>
      </c>
      <c r="K179" s="2" t="s">
        <v>530</v>
      </c>
      <c r="L179" s="12">
        <f>COUNTIF(Loto[[#This Row],[A]:[G]],Loto[[#Headers],[1]])</f>
        <v>3</v>
      </c>
      <c r="M179" s="12">
        <f>COUNTIF(Loto[[#This Row],[A]:[G]],Loto[[#Headers],[N]])</f>
        <v>3</v>
      </c>
      <c r="N179" s="12">
        <f>COUNTIF(Loto[[#This Row],[A]:[G]],Loto[[#Headers],[2]])</f>
        <v>1</v>
      </c>
      <c r="O179" s="11">
        <f>VALUE(Loto[[#This Row],[7 sur 7]])</f>
        <v>3814</v>
      </c>
      <c r="P179" s="11">
        <f>VALUE(Loto[[#This Row],[6 sur 7]])</f>
        <v>242.8</v>
      </c>
    </row>
    <row r="180" spans="1:16" x14ac:dyDescent="0.35">
      <c r="A180" t="s">
        <v>531</v>
      </c>
      <c r="B180" s="14">
        <f>IFERROR(MID(SUBSTITUTE(SUBSTITUTE(SUBSTITUTE(SUBSTITUTE(SUBSTITUTE(Loto[Date non codée],"_xFFFF_",""),"h",":"),"Ao","Août"),"Fier","Février"),"Dmbre","Décembre"),SEARCH(" ",Loto[Date non codée])+1,99)*1,"")</f>
        <v>42926.048611111109</v>
      </c>
      <c r="C180" s="2">
        <v>2</v>
      </c>
      <c r="D180" s="2">
        <v>1</v>
      </c>
      <c r="E180" s="2">
        <v>1</v>
      </c>
      <c r="F180" s="2">
        <v>1</v>
      </c>
      <c r="G180" s="2" t="s">
        <v>9</v>
      </c>
      <c r="H180" s="2" t="s">
        <v>18</v>
      </c>
      <c r="I180" s="2">
        <v>2</v>
      </c>
      <c r="J180" s="2" t="s">
        <v>126</v>
      </c>
      <c r="K180" s="2" t="s">
        <v>532</v>
      </c>
      <c r="L180" s="12">
        <f>COUNTIF(Loto[[#This Row],[A]:[G]],Loto[[#Headers],[1]])</f>
        <v>3</v>
      </c>
      <c r="M180" s="12">
        <f>COUNTIF(Loto[[#This Row],[A]:[G]],Loto[[#Headers],[N]])</f>
        <v>1</v>
      </c>
      <c r="N180" s="12">
        <f>COUNTIF(Loto[[#This Row],[A]:[G]],Loto[[#Headers],[2]])</f>
        <v>2</v>
      </c>
      <c r="O180" s="11">
        <f>VALUE(Loto[[#This Row],[7 sur 7]])</f>
        <v>21</v>
      </c>
      <c r="P180" s="11">
        <f>VALUE(Loto[[#This Row],[6 sur 7]])</f>
        <v>3.1</v>
      </c>
    </row>
    <row r="181" spans="1:16" x14ac:dyDescent="0.35">
      <c r="A181" t="s">
        <v>533</v>
      </c>
      <c r="B181" s="14">
        <f>IFERROR(MID(SUBSTITUTE(SUBSTITUTE(SUBSTITUTE(SUBSTITUTE(SUBSTITUTE(Loto[Date non codée],"_xFFFF_",""),"h",":"),"Ao","Août"),"Fier","Février"),"Dmbre","Décembre"),SEARCH(" ",Loto[Date non codée])+1,99)*1,"")</f>
        <v>42927.027777777781</v>
      </c>
      <c r="C181" s="2">
        <v>1</v>
      </c>
      <c r="D181" s="2">
        <v>1</v>
      </c>
      <c r="E181" s="2">
        <v>1</v>
      </c>
      <c r="F181" s="2">
        <v>2</v>
      </c>
      <c r="G181" s="2">
        <v>1</v>
      </c>
      <c r="H181" s="2">
        <v>1</v>
      </c>
      <c r="I181" s="2" t="s">
        <v>9</v>
      </c>
      <c r="J181" s="2" t="s">
        <v>459</v>
      </c>
      <c r="K181" s="2" t="s">
        <v>214</v>
      </c>
      <c r="L181" s="12">
        <f>COUNTIF(Loto[[#This Row],[A]:[G]],Loto[[#Headers],[1]])</f>
        <v>5</v>
      </c>
      <c r="M181" s="12">
        <f>COUNTIF(Loto[[#This Row],[A]:[G]],Loto[[#Headers],[N]])</f>
        <v>1</v>
      </c>
      <c r="N181" s="12">
        <f>COUNTIF(Loto[[#This Row],[A]:[G]],Loto[[#Headers],[2]])</f>
        <v>1</v>
      </c>
      <c r="O181" s="11">
        <f>VALUE(Loto[[#This Row],[7 sur 7]])</f>
        <v>51</v>
      </c>
      <c r="P181" s="11">
        <f>VALUE(Loto[[#This Row],[6 sur 7]])</f>
        <v>3.5</v>
      </c>
    </row>
    <row r="182" spans="1:16" x14ac:dyDescent="0.35">
      <c r="A182" t="s">
        <v>534</v>
      </c>
      <c r="B182" s="14">
        <f>IFERROR(MID(SUBSTITUTE(SUBSTITUTE(SUBSTITUTE(SUBSTITUTE(SUBSTITUTE(Loto[Date non codée],"_xFFFF_",""),"h",":"),"Ao","Août"),"Fier","Février"),"Dmbre","Décembre"),SEARCH(" ",Loto[Date non codée])+1,99)*1,"")</f>
        <v>42928.027777777781</v>
      </c>
      <c r="C182" s="2" t="s">
        <v>9</v>
      </c>
      <c r="D182" s="2">
        <v>2</v>
      </c>
      <c r="E182" s="2">
        <v>2</v>
      </c>
      <c r="F182" s="2">
        <v>2</v>
      </c>
      <c r="G182" s="2">
        <v>2</v>
      </c>
      <c r="H182" s="2">
        <v>2</v>
      </c>
      <c r="I182" s="2">
        <v>1</v>
      </c>
      <c r="J182" s="2" t="s">
        <v>535</v>
      </c>
      <c r="K182" s="2" t="s">
        <v>536</v>
      </c>
      <c r="L182" s="12">
        <f>COUNTIF(Loto[[#This Row],[A]:[G]],Loto[[#Headers],[1]])</f>
        <v>1</v>
      </c>
      <c r="M182" s="12">
        <f>COUNTIF(Loto[[#This Row],[A]:[G]],Loto[[#Headers],[N]])</f>
        <v>1</v>
      </c>
      <c r="N182" s="12">
        <f>COUNTIF(Loto[[#This Row],[A]:[G]],Loto[[#Headers],[2]])</f>
        <v>5</v>
      </c>
      <c r="O182" s="11">
        <f>VALUE(Loto[[#This Row],[7 sur 7]])</f>
        <v>651</v>
      </c>
      <c r="P182" s="11">
        <f>VALUE(Loto[[#This Row],[6 sur 7]])</f>
        <v>53.6</v>
      </c>
    </row>
    <row r="183" spans="1:16" x14ac:dyDescent="0.35">
      <c r="A183" t="s">
        <v>537</v>
      </c>
      <c r="B183" s="14">
        <f>IFERROR(MID(SUBSTITUTE(SUBSTITUTE(SUBSTITUTE(SUBSTITUTE(SUBSTITUTE(Loto[Date non codée],"_xFFFF_",""),"h",":"),"Ao","Août"),"Fier","Février"),"Dmbre","Décembre"),SEARCH(" ",Loto[Date non codée])+1,99)*1,"")</f>
        <v>42929.017361111109</v>
      </c>
      <c r="C183" s="2">
        <v>2</v>
      </c>
      <c r="D183" s="2">
        <v>2</v>
      </c>
      <c r="E183" s="2">
        <v>2</v>
      </c>
      <c r="F183" s="2" t="s">
        <v>9</v>
      </c>
      <c r="G183" s="2">
        <v>1</v>
      </c>
      <c r="H183" s="2">
        <v>1</v>
      </c>
      <c r="I183" s="2">
        <v>1</v>
      </c>
      <c r="J183" s="2" t="s">
        <v>538</v>
      </c>
      <c r="K183" s="2" t="s">
        <v>539</v>
      </c>
      <c r="L183" s="12">
        <f>COUNTIF(Loto[[#This Row],[A]:[G]],Loto[[#Headers],[1]])</f>
        <v>3</v>
      </c>
      <c r="M183" s="12">
        <f>COUNTIF(Loto[[#This Row],[A]:[G]],Loto[[#Headers],[N]])</f>
        <v>1</v>
      </c>
      <c r="N183" s="12">
        <f>COUNTIF(Loto[[#This Row],[A]:[G]],Loto[[#Headers],[2]])</f>
        <v>3</v>
      </c>
      <c r="O183" s="11">
        <f>VALUE(Loto[[#This Row],[7 sur 7]])</f>
        <v>1701</v>
      </c>
      <c r="P183" s="11">
        <f>VALUE(Loto[[#This Row],[6 sur 7]])</f>
        <v>81.599999999999994</v>
      </c>
    </row>
    <row r="184" spans="1:16" x14ac:dyDescent="0.35">
      <c r="A184" t="s">
        <v>540</v>
      </c>
      <c r="B184" s="14">
        <f>IFERROR(MID(SUBSTITUTE(SUBSTITUTE(SUBSTITUTE(SUBSTITUTE(SUBSTITUTE(Loto[Date non codée],"_xFFFF_",""),"h",":"),"Ao","Août"),"Fier","Février"),"Dmbre","Décembre"),SEARCH(" ",Loto[Date non codée])+1,99)*1,"")</f>
        <v>42930.329861111109</v>
      </c>
      <c r="C184" s="2">
        <v>2</v>
      </c>
      <c r="D184" s="2">
        <v>1</v>
      </c>
      <c r="E184" s="2">
        <v>1</v>
      </c>
      <c r="F184" s="2">
        <v>1</v>
      </c>
      <c r="G184" s="2">
        <v>2</v>
      </c>
      <c r="H184" s="2">
        <v>2</v>
      </c>
      <c r="I184" s="2">
        <v>2</v>
      </c>
      <c r="J184" s="2" t="s">
        <v>541</v>
      </c>
      <c r="K184" s="2" t="s">
        <v>542</v>
      </c>
      <c r="L184" s="12">
        <f>COUNTIF(Loto[[#This Row],[A]:[G]],Loto[[#Headers],[1]])</f>
        <v>3</v>
      </c>
      <c r="M184" s="12">
        <f>COUNTIF(Loto[[#This Row],[A]:[G]],Loto[[#Headers],[N]])</f>
        <v>0</v>
      </c>
      <c r="N184" s="12">
        <f>COUNTIF(Loto[[#This Row],[A]:[G]],Loto[[#Headers],[2]])</f>
        <v>4</v>
      </c>
      <c r="O184" s="11">
        <f>VALUE(Loto[[#This Row],[7 sur 7]])</f>
        <v>723</v>
      </c>
      <c r="P184" s="11">
        <f>VALUE(Loto[[#This Row],[6 sur 7]])</f>
        <v>47.1</v>
      </c>
    </row>
    <row r="185" spans="1:16" x14ac:dyDescent="0.35">
      <c r="A185" t="s">
        <v>543</v>
      </c>
      <c r="B185" s="14">
        <f>IFERROR(MID(SUBSTITUTE(SUBSTITUTE(SUBSTITUTE(SUBSTITUTE(SUBSTITUTE(Loto[Date non codée],"_xFFFF_",""),"h",":"),"Ao","Août"),"Fier","Février"),"Dmbre","Décembre"),SEARCH(" ",Loto[Date non codée])+1,99)*1,"")</f>
        <v>42931.350694444445</v>
      </c>
      <c r="C185" s="2">
        <v>2</v>
      </c>
      <c r="D185" s="2" t="s">
        <v>9</v>
      </c>
      <c r="E185" s="2">
        <v>1</v>
      </c>
      <c r="F185" s="2">
        <v>1</v>
      </c>
      <c r="G185" s="2">
        <v>1</v>
      </c>
      <c r="H185" s="2">
        <v>1</v>
      </c>
      <c r="I185" s="2" t="s">
        <v>9</v>
      </c>
      <c r="J185" s="2" t="s">
        <v>544</v>
      </c>
      <c r="K185" s="2" t="s">
        <v>60</v>
      </c>
      <c r="L185" s="12">
        <f>COUNTIF(Loto[[#This Row],[A]:[G]],Loto[[#Headers],[1]])</f>
        <v>4</v>
      </c>
      <c r="M185" s="12">
        <f>COUNTIF(Loto[[#This Row],[A]:[G]],Loto[[#Headers],[N]])</f>
        <v>2</v>
      </c>
      <c r="N185" s="12">
        <f>COUNTIF(Loto[[#This Row],[A]:[G]],Loto[[#Headers],[2]])</f>
        <v>1</v>
      </c>
      <c r="O185" s="11">
        <f>VALUE(Loto[[#This Row],[7 sur 7]])</f>
        <v>119</v>
      </c>
      <c r="P185" s="11">
        <f>VALUE(Loto[[#This Row],[6 sur 7]])</f>
        <v>9.6</v>
      </c>
    </row>
    <row r="186" spans="1:16" x14ac:dyDescent="0.35">
      <c r="A186" t="s">
        <v>545</v>
      </c>
      <c r="B186" s="14">
        <f>IFERROR(MID(SUBSTITUTE(SUBSTITUTE(SUBSTITUTE(SUBSTITUTE(SUBSTITUTE(Loto[Date non codée],"_xFFFF_",""),"h",":"),"Ao","Août"),"Fier","Février"),"Dmbre","Décembre"),SEARCH(" ",Loto[Date non codée])+1,99)*1,"")</f>
        <v>42932.329861111109</v>
      </c>
      <c r="C186" s="2">
        <v>1</v>
      </c>
      <c r="D186" s="2">
        <v>1</v>
      </c>
      <c r="E186" s="2" t="s">
        <v>9</v>
      </c>
      <c r="F186" s="2">
        <v>2</v>
      </c>
      <c r="G186" s="2" t="s">
        <v>9</v>
      </c>
      <c r="H186" s="2">
        <v>1</v>
      </c>
      <c r="I186" s="2">
        <v>1</v>
      </c>
      <c r="J186" s="2" t="s">
        <v>48</v>
      </c>
      <c r="K186" s="2" t="s">
        <v>328</v>
      </c>
      <c r="L186" s="12">
        <f>COUNTIF(Loto[[#This Row],[A]:[G]],Loto[[#Headers],[1]])</f>
        <v>4</v>
      </c>
      <c r="M186" s="12">
        <f>COUNTIF(Loto[[#This Row],[A]:[G]],Loto[[#Headers],[N]])</f>
        <v>2</v>
      </c>
      <c r="N186" s="12">
        <f>COUNTIF(Loto[[#This Row],[A]:[G]],Loto[[#Headers],[2]])</f>
        <v>1</v>
      </c>
      <c r="O186" s="11">
        <f>VALUE(Loto[[#This Row],[7 sur 7]])</f>
        <v>60</v>
      </c>
      <c r="P186" s="11">
        <f>VALUE(Loto[[#This Row],[6 sur 7]])</f>
        <v>9.5</v>
      </c>
    </row>
    <row r="187" spans="1:16" x14ac:dyDescent="0.35">
      <c r="A187" t="s">
        <v>546</v>
      </c>
      <c r="B187" s="14">
        <f>IFERROR(MID(SUBSTITUTE(SUBSTITUTE(SUBSTITUTE(SUBSTITUTE(SUBSTITUTE(Loto[Date non codée],"_xFFFF_",""),"h",":"),"Ao","Août"),"Fier","Février"),"Dmbre","Décembre"),SEARCH(" ",Loto[Date non codée])+1,99)*1,"")</f>
        <v>42934.413194444445</v>
      </c>
      <c r="C187" s="2">
        <v>1</v>
      </c>
      <c r="D187" s="2">
        <v>1</v>
      </c>
      <c r="E187" s="2">
        <v>2</v>
      </c>
      <c r="F187" s="2" t="s">
        <v>9</v>
      </c>
      <c r="G187" s="2">
        <v>2</v>
      </c>
      <c r="H187" s="2">
        <v>2</v>
      </c>
      <c r="I187" s="2" t="s">
        <v>9</v>
      </c>
      <c r="J187" s="2" t="s">
        <v>327</v>
      </c>
      <c r="K187" s="2" t="s">
        <v>308</v>
      </c>
      <c r="L187" s="12">
        <f>COUNTIF(Loto[[#This Row],[A]:[G]],Loto[[#Headers],[1]])</f>
        <v>2</v>
      </c>
      <c r="M187" s="12">
        <f>COUNTIF(Loto[[#This Row],[A]:[G]],Loto[[#Headers],[N]])</f>
        <v>2</v>
      </c>
      <c r="N187" s="12">
        <f>COUNTIF(Loto[[#This Row],[A]:[G]],Loto[[#Headers],[2]])</f>
        <v>3</v>
      </c>
      <c r="O187" s="11">
        <f>VALUE(Loto[[#This Row],[7 sur 7]])</f>
        <v>109</v>
      </c>
      <c r="P187" s="11">
        <f>VALUE(Loto[[#This Row],[6 sur 7]])</f>
        <v>11.6</v>
      </c>
    </row>
    <row r="188" spans="1:16" x14ac:dyDescent="0.35">
      <c r="A188" t="s">
        <v>547</v>
      </c>
      <c r="B188" s="14">
        <f>IFERROR(MID(SUBSTITUTE(SUBSTITUTE(SUBSTITUTE(SUBSTITUTE(SUBSTITUTE(Loto[Date non codée],"_xFFFF_",""),"h",":"),"Ao","Août"),"Fier","Février"),"Dmbre","Décembre"),SEARCH(" ",Loto[Date non codée])+1,99)*1,"")</f>
        <v>42935.392361111109</v>
      </c>
      <c r="C188" s="2">
        <v>1</v>
      </c>
      <c r="D188" s="2">
        <v>1</v>
      </c>
      <c r="E188" s="2">
        <v>2</v>
      </c>
      <c r="F188" s="2">
        <v>1</v>
      </c>
      <c r="G188" s="2">
        <v>1</v>
      </c>
      <c r="H188" s="2" t="s">
        <v>9</v>
      </c>
      <c r="I188" s="2">
        <v>1</v>
      </c>
      <c r="J188" s="2" t="s">
        <v>548</v>
      </c>
      <c r="K188" s="2" t="s">
        <v>549</v>
      </c>
      <c r="L188" s="12">
        <f>COUNTIF(Loto[[#This Row],[A]:[G]],Loto[[#Headers],[1]])</f>
        <v>5</v>
      </c>
      <c r="M188" s="12">
        <f>COUNTIF(Loto[[#This Row],[A]:[G]],Loto[[#Headers],[N]])</f>
        <v>1</v>
      </c>
      <c r="N188" s="12">
        <f>COUNTIF(Loto[[#This Row],[A]:[G]],Loto[[#Headers],[2]])</f>
        <v>1</v>
      </c>
      <c r="O188" s="11">
        <f>VALUE(Loto[[#This Row],[7 sur 7]])</f>
        <v>89</v>
      </c>
      <c r="P188" s="11">
        <f>VALUE(Loto[[#This Row],[6 sur 7]])</f>
        <v>5.2</v>
      </c>
    </row>
    <row r="189" spans="1:16" x14ac:dyDescent="0.35">
      <c r="A189" t="s">
        <v>550</v>
      </c>
      <c r="B189" s="14">
        <f>IFERROR(MID(SUBSTITUTE(SUBSTITUTE(SUBSTITUTE(SUBSTITUTE(SUBSTITUTE(Loto[Date non codée],"_xFFFF_",""),"h",":"),"Ao","Août"),"Fier","Février"),"Dmbre","Décembre"),SEARCH(" ",Loto[Date non codée])+1,99)*1,"")</f>
        <v>42936.413194444445</v>
      </c>
      <c r="C189" s="2">
        <v>1</v>
      </c>
      <c r="D189" s="2">
        <v>2</v>
      </c>
      <c r="E189" s="2" t="s">
        <v>9</v>
      </c>
      <c r="F189" s="2">
        <v>2</v>
      </c>
      <c r="G189" s="2">
        <v>2</v>
      </c>
      <c r="H189" s="2">
        <v>1</v>
      </c>
      <c r="I189" s="2">
        <v>2</v>
      </c>
      <c r="J189" s="2" t="s">
        <v>551</v>
      </c>
      <c r="K189" s="2" t="s">
        <v>295</v>
      </c>
      <c r="L189" s="12">
        <f>COUNTIF(Loto[[#This Row],[A]:[G]],Loto[[#Headers],[1]])</f>
        <v>2</v>
      </c>
      <c r="M189" s="12">
        <f>COUNTIF(Loto[[#This Row],[A]:[G]],Loto[[#Headers],[N]])</f>
        <v>1</v>
      </c>
      <c r="N189" s="12">
        <f>COUNTIF(Loto[[#This Row],[A]:[G]],Loto[[#Headers],[2]])</f>
        <v>4</v>
      </c>
      <c r="O189" s="11">
        <f>VALUE(Loto[[#This Row],[7 sur 7]])</f>
        <v>304</v>
      </c>
      <c r="P189" s="11">
        <f>VALUE(Loto[[#This Row],[6 sur 7]])</f>
        <v>13.5</v>
      </c>
    </row>
    <row r="190" spans="1:16" x14ac:dyDescent="0.35">
      <c r="A190" t="s">
        <v>552</v>
      </c>
      <c r="B190" s="14">
        <f>IFERROR(MID(SUBSTITUTE(SUBSTITUTE(SUBSTITUTE(SUBSTITUTE(SUBSTITUTE(Loto[Date non codée],"_xFFFF_",""),"h",":"),"Ao","Août"),"Fier","Février"),"Dmbre","Décembre"),SEARCH(" ",Loto[Date non codée])+1,99)*1,"")</f>
        <v>42937.413194444445</v>
      </c>
      <c r="C190" s="2">
        <v>1</v>
      </c>
      <c r="D190" s="2">
        <v>1</v>
      </c>
      <c r="E190" s="2">
        <v>1</v>
      </c>
      <c r="F190" s="2">
        <v>1</v>
      </c>
      <c r="G190" s="2">
        <v>2</v>
      </c>
      <c r="H190" s="2">
        <v>2</v>
      </c>
      <c r="I190" s="2">
        <v>1</v>
      </c>
      <c r="J190" s="2" t="s">
        <v>553</v>
      </c>
      <c r="K190" s="2" t="s">
        <v>46</v>
      </c>
      <c r="L190" s="12">
        <f>COUNTIF(Loto[[#This Row],[A]:[G]],Loto[[#Headers],[1]])</f>
        <v>5</v>
      </c>
      <c r="M190" s="12">
        <f>COUNTIF(Loto[[#This Row],[A]:[G]],Loto[[#Headers],[N]])</f>
        <v>0</v>
      </c>
      <c r="N190" s="12">
        <f>COUNTIF(Loto[[#This Row],[A]:[G]],Loto[[#Headers],[2]])</f>
        <v>2</v>
      </c>
      <c r="O190" s="11">
        <f>VALUE(Loto[[#This Row],[7 sur 7]])</f>
        <v>12</v>
      </c>
      <c r="P190" s="11">
        <f>VALUE(Loto[[#This Row],[6 sur 7]])</f>
        <v>3</v>
      </c>
    </row>
    <row r="191" spans="1:16" x14ac:dyDescent="0.35">
      <c r="A191" t="s">
        <v>554</v>
      </c>
      <c r="B191" s="14">
        <f>IFERROR(MID(SUBSTITUTE(SUBSTITUTE(SUBSTITUTE(SUBSTITUTE(SUBSTITUTE(Loto[Date non codée],"_xFFFF_",""),"h",":"),"Ao","Août"),"Fier","Février"),"Dmbre","Décembre"),SEARCH(" ",Loto[Date non codée])+1,99)*1,"")</f>
        <v>42938.027777777781</v>
      </c>
      <c r="C191" s="2" t="s">
        <v>9</v>
      </c>
      <c r="D191" s="2">
        <v>2</v>
      </c>
      <c r="E191" s="2">
        <v>2</v>
      </c>
      <c r="F191" s="2">
        <v>2</v>
      </c>
      <c r="G191" s="2" t="s">
        <v>9</v>
      </c>
      <c r="H191" s="2">
        <v>1</v>
      </c>
      <c r="I191" s="2">
        <v>2</v>
      </c>
      <c r="J191" s="2" t="s">
        <v>555</v>
      </c>
      <c r="K191" s="2" t="s">
        <v>556</v>
      </c>
      <c r="L191" s="12">
        <f>COUNTIF(Loto[[#This Row],[A]:[G]],Loto[[#Headers],[1]])</f>
        <v>1</v>
      </c>
      <c r="M191" s="12">
        <f>COUNTIF(Loto[[#This Row],[A]:[G]],Loto[[#Headers],[N]])</f>
        <v>2</v>
      </c>
      <c r="N191" s="12">
        <f>COUNTIF(Loto[[#This Row],[A]:[G]],Loto[[#Headers],[2]])</f>
        <v>4</v>
      </c>
      <c r="O191" s="11">
        <f>VALUE(Loto[[#This Row],[7 sur 7]])</f>
        <v>2431</v>
      </c>
      <c r="P191" s="11">
        <f>VALUE(Loto[[#This Row],[6 sur 7]])</f>
        <v>95</v>
      </c>
    </row>
    <row r="192" spans="1:16" x14ac:dyDescent="0.35">
      <c r="A192" t="s">
        <v>557</v>
      </c>
      <c r="B192" s="14">
        <f>IFERROR(MID(SUBSTITUTE(SUBSTITUTE(SUBSTITUTE(SUBSTITUTE(SUBSTITUTE(Loto[Date non codée],"_xFFFF_",""),"h",":"),"Ao","Août"),"Fier","Février"),"Dmbre","Décembre"),SEARCH(" ",Loto[Date non codée])+1,99)*1,"")</f>
        <v>42939.350694444445</v>
      </c>
      <c r="C192" s="2">
        <v>1</v>
      </c>
      <c r="D192" s="2" t="s">
        <v>18</v>
      </c>
      <c r="E192" s="2" t="s">
        <v>9</v>
      </c>
      <c r="F192" s="2">
        <v>2</v>
      </c>
      <c r="G192" s="2">
        <v>2</v>
      </c>
      <c r="H192" s="2">
        <v>1</v>
      </c>
      <c r="I192" s="2">
        <v>2</v>
      </c>
      <c r="J192" s="2" t="s">
        <v>558</v>
      </c>
      <c r="K192" s="2" t="s">
        <v>308</v>
      </c>
      <c r="L192" s="12">
        <f>COUNTIF(Loto[[#This Row],[A]:[G]],Loto[[#Headers],[1]])</f>
        <v>2</v>
      </c>
      <c r="M192" s="12">
        <f>COUNTIF(Loto[[#This Row],[A]:[G]],Loto[[#Headers],[N]])</f>
        <v>1</v>
      </c>
      <c r="N192" s="12">
        <f>COUNTIF(Loto[[#This Row],[A]:[G]],Loto[[#Headers],[2]])</f>
        <v>3</v>
      </c>
      <c r="O192" s="11">
        <f>VALUE(Loto[[#This Row],[7 sur 7]])</f>
        <v>140</v>
      </c>
      <c r="P192" s="11">
        <f>VALUE(Loto[[#This Row],[6 sur 7]])</f>
        <v>11.6</v>
      </c>
    </row>
    <row r="193" spans="1:16" x14ac:dyDescent="0.35">
      <c r="A193" t="s">
        <v>559</v>
      </c>
      <c r="B193" s="14">
        <f>IFERROR(MID(SUBSTITUTE(SUBSTITUTE(SUBSTITUTE(SUBSTITUTE(SUBSTITUTE(Loto[Date non codée],"_xFFFF_",""),"h",":"),"Ao","Août"),"Fier","Février"),"Dmbre","Décembre"),SEARCH(" ",Loto[Date non codée])+1,99)*1,"")</f>
        <v>42940.371527777781</v>
      </c>
      <c r="C193" s="2">
        <v>2</v>
      </c>
      <c r="D193" s="2">
        <v>2</v>
      </c>
      <c r="E193" s="2">
        <v>1</v>
      </c>
      <c r="F193" s="2">
        <v>1</v>
      </c>
      <c r="G193" s="2" t="s">
        <v>9</v>
      </c>
      <c r="H193" s="2">
        <v>1</v>
      </c>
      <c r="I193" s="2">
        <v>2</v>
      </c>
      <c r="J193" s="2" t="s">
        <v>560</v>
      </c>
      <c r="K193" s="2" t="s">
        <v>561</v>
      </c>
      <c r="L193" s="12">
        <f>COUNTIF(Loto[[#This Row],[A]:[G]],Loto[[#Headers],[1]])</f>
        <v>3</v>
      </c>
      <c r="M193" s="12">
        <f>COUNTIF(Loto[[#This Row],[A]:[G]],Loto[[#Headers],[N]])</f>
        <v>1</v>
      </c>
      <c r="N193" s="12">
        <f>COUNTIF(Loto[[#This Row],[A]:[G]],Loto[[#Headers],[2]])</f>
        <v>3</v>
      </c>
      <c r="O193" s="11">
        <f>VALUE(Loto[[#This Row],[7 sur 7]])</f>
        <v>177</v>
      </c>
      <c r="P193" s="11">
        <f>VALUE(Loto[[#This Row],[6 sur 7]])</f>
        <v>18.600000000000001</v>
      </c>
    </row>
    <row r="194" spans="1:16" x14ac:dyDescent="0.35">
      <c r="A194" t="s">
        <v>562</v>
      </c>
      <c r="B194" s="14">
        <f>IFERROR(MID(SUBSTITUTE(SUBSTITUTE(SUBSTITUTE(SUBSTITUTE(SUBSTITUTE(Loto[Date non codée],"_xFFFF_",""),"h",":"),"Ao","Août"),"Fier","Février"),"Dmbre","Décembre"),SEARCH(" ",Loto[Date non codée])+1,99)*1,"")</f>
        <v>42941.392361111109</v>
      </c>
      <c r="C194" s="2" t="s">
        <v>9</v>
      </c>
      <c r="D194" s="2">
        <v>2</v>
      </c>
      <c r="E194" s="2">
        <v>1</v>
      </c>
      <c r="F194" s="2" t="s">
        <v>9</v>
      </c>
      <c r="G194" s="2">
        <v>2</v>
      </c>
      <c r="H194" s="2">
        <v>2</v>
      </c>
      <c r="I194" s="2" t="s">
        <v>9</v>
      </c>
      <c r="J194" s="2" t="s">
        <v>563</v>
      </c>
      <c r="K194" s="2" t="s">
        <v>564</v>
      </c>
      <c r="L194" s="12">
        <f>COUNTIF(Loto[[#This Row],[A]:[G]],Loto[[#Headers],[1]])</f>
        <v>1</v>
      </c>
      <c r="M194" s="12">
        <f>COUNTIF(Loto[[#This Row],[A]:[G]],Loto[[#Headers],[N]])</f>
        <v>3</v>
      </c>
      <c r="N194" s="12">
        <f>COUNTIF(Loto[[#This Row],[A]:[G]],Loto[[#Headers],[2]])</f>
        <v>3</v>
      </c>
      <c r="O194" s="11">
        <f>VALUE(Loto[[#This Row],[7 sur 7]])</f>
        <v>1541</v>
      </c>
      <c r="P194" s="11">
        <f>VALUE(Loto[[#This Row],[6 sur 7]])</f>
        <v>83.6</v>
      </c>
    </row>
    <row r="195" spans="1:16" x14ac:dyDescent="0.35">
      <c r="A195" t="s">
        <v>565</v>
      </c>
      <c r="B195" s="14">
        <f>IFERROR(MID(SUBSTITUTE(SUBSTITUTE(SUBSTITUTE(SUBSTITUTE(SUBSTITUTE(Loto[Date non codée],"_xFFFF_",""),"h",":"),"Ao","Août"),"Fier","Février"),"Dmbre","Décembre"),SEARCH(" ",Loto[Date non codée])+1,99)*1,"")</f>
        <v>42942.027777777781</v>
      </c>
      <c r="C195" s="2" t="s">
        <v>9</v>
      </c>
      <c r="D195" s="2">
        <v>2</v>
      </c>
      <c r="E195" s="2" t="s">
        <v>9</v>
      </c>
      <c r="F195" s="2" t="s">
        <v>9</v>
      </c>
      <c r="G195" s="2" t="s">
        <v>9</v>
      </c>
      <c r="H195" s="2" t="s">
        <v>9</v>
      </c>
      <c r="I195" s="2">
        <v>1</v>
      </c>
      <c r="J195" s="2" t="s">
        <v>566</v>
      </c>
      <c r="K195" s="2" t="s">
        <v>20</v>
      </c>
      <c r="L195" s="12">
        <f>COUNTIF(Loto[[#This Row],[A]:[G]],Loto[[#Headers],[1]])</f>
        <v>1</v>
      </c>
      <c r="M195" s="12">
        <f>COUNTIF(Loto[[#This Row],[A]:[G]],Loto[[#Headers],[N]])</f>
        <v>5</v>
      </c>
      <c r="N195" s="12">
        <f>COUNTIF(Loto[[#This Row],[A]:[G]],Loto[[#Headers],[2]])</f>
        <v>1</v>
      </c>
      <c r="O195" s="11">
        <f>VALUE(Loto[[#This Row],[7 sur 7]])</f>
        <v>542</v>
      </c>
      <c r="P195" s="11">
        <f>VALUE(Loto[[#This Row],[6 sur 7]])</f>
        <v>45.4</v>
      </c>
    </row>
    <row r="196" spans="1:16" x14ac:dyDescent="0.35">
      <c r="A196" t="s">
        <v>567</v>
      </c>
      <c r="B196" s="14">
        <f>IFERROR(MID(SUBSTITUTE(SUBSTITUTE(SUBSTITUTE(SUBSTITUTE(SUBSTITUTE(Loto[Date non codée],"_xFFFF_",""),"h",":"),"Ao","Août"),"Fier","Février"),"Dmbre","Décembre"),SEARCH(" ",Loto[Date non codée])+1,99)*1,"")</f>
        <v>42943.413194444445</v>
      </c>
      <c r="C196" s="2">
        <v>1</v>
      </c>
      <c r="D196" s="2">
        <v>2</v>
      </c>
      <c r="E196" s="2">
        <v>1</v>
      </c>
      <c r="F196" s="2">
        <v>1</v>
      </c>
      <c r="G196" s="2">
        <v>1</v>
      </c>
      <c r="H196" s="2">
        <v>2</v>
      </c>
      <c r="I196" s="2">
        <v>1</v>
      </c>
      <c r="J196" s="2" t="s">
        <v>568</v>
      </c>
      <c r="K196" s="2" t="s">
        <v>61</v>
      </c>
      <c r="L196" s="12">
        <f>COUNTIF(Loto[[#This Row],[A]:[G]],Loto[[#Headers],[1]])</f>
        <v>5</v>
      </c>
      <c r="M196" s="12">
        <f>COUNTIF(Loto[[#This Row],[A]:[G]],Loto[[#Headers],[N]])</f>
        <v>0</v>
      </c>
      <c r="N196" s="12">
        <f>COUNTIF(Loto[[#This Row],[A]:[G]],Loto[[#Headers],[2]])</f>
        <v>2</v>
      </c>
      <c r="O196" s="11">
        <f>VALUE(Loto[[#This Row],[7 sur 7]])</f>
        <v>76</v>
      </c>
      <c r="P196" s="11">
        <f>VALUE(Loto[[#This Row],[6 sur 7]])</f>
        <v>3.3</v>
      </c>
    </row>
    <row r="197" spans="1:16" x14ac:dyDescent="0.35">
      <c r="A197" t="s">
        <v>569</v>
      </c>
      <c r="B197" s="14">
        <f>IFERROR(MID(SUBSTITUTE(SUBSTITUTE(SUBSTITUTE(SUBSTITUTE(SUBSTITUTE(Loto[Date non codée],"_xFFFF_",""),"h",":"),"Ao","Août"),"Fier","Février"),"Dmbre","Décembre"),SEARCH(" ",Loto[Date non codée])+1,99)*1,"")</f>
        <v>42944.413194444445</v>
      </c>
      <c r="C197" s="2" t="s">
        <v>9</v>
      </c>
      <c r="D197" s="2">
        <v>2</v>
      </c>
      <c r="E197" s="2" t="s">
        <v>9</v>
      </c>
      <c r="F197" s="2">
        <v>2</v>
      </c>
      <c r="G197" s="2">
        <v>1</v>
      </c>
      <c r="H197" s="2" t="s">
        <v>9</v>
      </c>
      <c r="I197" s="2">
        <v>2</v>
      </c>
      <c r="J197" s="2" t="s">
        <v>570</v>
      </c>
      <c r="K197" s="2" t="s">
        <v>571</v>
      </c>
      <c r="L197" s="12">
        <f>COUNTIF(Loto[[#This Row],[A]:[G]],Loto[[#Headers],[1]])</f>
        <v>1</v>
      </c>
      <c r="M197" s="12">
        <f>COUNTIF(Loto[[#This Row],[A]:[G]],Loto[[#Headers],[N]])</f>
        <v>3</v>
      </c>
      <c r="N197" s="12">
        <f>COUNTIF(Loto[[#This Row],[A]:[G]],Loto[[#Headers],[2]])</f>
        <v>3</v>
      </c>
      <c r="O197" s="11">
        <f>VALUE(Loto[[#This Row],[7 sur 7]])</f>
        <v>1977</v>
      </c>
      <c r="P197" s="11">
        <f>VALUE(Loto[[#This Row],[6 sur 7]])</f>
        <v>95.2</v>
      </c>
    </row>
    <row r="198" spans="1:16" x14ac:dyDescent="0.35">
      <c r="A198" t="s">
        <v>572</v>
      </c>
      <c r="B198" s="14">
        <f>IFERROR(MID(SUBSTITUTE(SUBSTITUTE(SUBSTITUTE(SUBSTITUTE(SUBSTITUTE(Loto[Date non codée],"_xFFFF_",""),"h",":"),"Ao","Août"),"Fier","Février"),"Dmbre","Décembre"),SEARCH(" ",Loto[Date non codée])+1,99)*1,"")</f>
        <v>42945.413194444445</v>
      </c>
      <c r="C198" s="2">
        <v>2</v>
      </c>
      <c r="D198" s="2">
        <v>2</v>
      </c>
      <c r="E198" s="2" t="s">
        <v>9</v>
      </c>
      <c r="F198" s="2" t="s">
        <v>9</v>
      </c>
      <c r="G198" s="2">
        <v>2</v>
      </c>
      <c r="H198" s="2">
        <v>1</v>
      </c>
      <c r="I198" s="2">
        <v>2</v>
      </c>
      <c r="J198" s="2" t="s">
        <v>573</v>
      </c>
      <c r="K198" s="2" t="s">
        <v>574</v>
      </c>
      <c r="L198" s="12">
        <f>COUNTIF(Loto[[#This Row],[A]:[G]],Loto[[#Headers],[1]])</f>
        <v>1</v>
      </c>
      <c r="M198" s="12">
        <f>COUNTIF(Loto[[#This Row],[A]:[G]],Loto[[#Headers],[N]])</f>
        <v>2</v>
      </c>
      <c r="N198" s="12">
        <f>COUNTIF(Loto[[#This Row],[A]:[G]],Loto[[#Headers],[2]])</f>
        <v>4</v>
      </c>
      <c r="O198" s="11">
        <f>VALUE(Loto[[#This Row],[7 sur 7]])</f>
        <v>4124</v>
      </c>
      <c r="P198" s="11">
        <f>VALUE(Loto[[#This Row],[6 sur 7]])</f>
        <v>206.8</v>
      </c>
    </row>
    <row r="199" spans="1:16" x14ac:dyDescent="0.35">
      <c r="A199" t="s">
        <v>575</v>
      </c>
      <c r="B199" s="14">
        <f>IFERROR(MID(SUBSTITUTE(SUBSTITUTE(SUBSTITUTE(SUBSTITUTE(SUBSTITUTE(Loto[Date non codée],"_xFFFF_",""),"h",":"),"Ao","Août"),"Fier","Février"),"Dmbre","Décembre"),SEARCH(" ",Loto[Date non codée])+1,99)*1,"")</f>
        <v>42946.329861111109</v>
      </c>
      <c r="C199" s="2" t="s">
        <v>9</v>
      </c>
      <c r="D199" s="2" t="s">
        <v>9</v>
      </c>
      <c r="E199" s="2">
        <v>2</v>
      </c>
      <c r="F199" s="2">
        <v>2</v>
      </c>
      <c r="G199" s="2">
        <v>1</v>
      </c>
      <c r="H199" s="2" t="s">
        <v>9</v>
      </c>
      <c r="I199" s="2">
        <v>1</v>
      </c>
      <c r="J199" s="2" t="s">
        <v>576</v>
      </c>
      <c r="K199" s="2" t="s">
        <v>577</v>
      </c>
      <c r="L199" s="12">
        <f>COUNTIF(Loto[[#This Row],[A]:[G]],Loto[[#Headers],[1]])</f>
        <v>2</v>
      </c>
      <c r="M199" s="12">
        <f>COUNTIF(Loto[[#This Row],[A]:[G]],Loto[[#Headers],[N]])</f>
        <v>3</v>
      </c>
      <c r="N199" s="12">
        <f>COUNTIF(Loto[[#This Row],[A]:[G]],Loto[[#Headers],[2]])</f>
        <v>2</v>
      </c>
      <c r="O199" s="11">
        <f>VALUE(Loto[[#This Row],[7 sur 7]])</f>
        <v>2864</v>
      </c>
      <c r="P199" s="11">
        <f>VALUE(Loto[[#This Row],[6 sur 7]])</f>
        <v>187.7</v>
      </c>
    </row>
    <row r="200" spans="1:16" x14ac:dyDescent="0.35">
      <c r="A200" t="s">
        <v>578</v>
      </c>
      <c r="B200" s="14">
        <f>IFERROR(MID(SUBSTITUTE(SUBSTITUTE(SUBSTITUTE(SUBSTITUTE(SUBSTITUTE(Loto[Date non codée],"_xFFFF_",""),"h",":"),"Ao","Août"),"Fier","Février"),"Dmbre","Décembre"),SEARCH(" ",Loto[Date non codée])+1,99)*1,"")</f>
        <v>42947.413194444445</v>
      </c>
      <c r="C200" s="2">
        <v>1</v>
      </c>
      <c r="D200" s="2">
        <v>2</v>
      </c>
      <c r="E200" s="2">
        <v>1</v>
      </c>
      <c r="F200" s="2">
        <v>2</v>
      </c>
      <c r="G200" s="2">
        <v>1</v>
      </c>
      <c r="H200" s="2">
        <v>1</v>
      </c>
      <c r="I200" s="2" t="s">
        <v>9</v>
      </c>
      <c r="J200" s="2" t="s">
        <v>579</v>
      </c>
      <c r="K200" s="2" t="s">
        <v>580</v>
      </c>
      <c r="L200" s="12">
        <f>COUNTIF(Loto[[#This Row],[A]:[G]],Loto[[#Headers],[1]])</f>
        <v>4</v>
      </c>
      <c r="M200" s="12">
        <f>COUNTIF(Loto[[#This Row],[A]:[G]],Loto[[#Headers],[N]])</f>
        <v>1</v>
      </c>
      <c r="N200" s="12">
        <f>COUNTIF(Loto[[#This Row],[A]:[G]],Loto[[#Headers],[2]])</f>
        <v>2</v>
      </c>
      <c r="O200" s="11">
        <f>VALUE(Loto[[#This Row],[7 sur 7]])</f>
        <v>1284</v>
      </c>
      <c r="P200" s="11">
        <f>VALUE(Loto[[#This Row],[6 sur 7]])</f>
        <v>52.1</v>
      </c>
    </row>
    <row r="201" spans="1:16" x14ac:dyDescent="0.35">
      <c r="A201" t="s">
        <v>581</v>
      </c>
      <c r="B201" s="14">
        <f>IFERROR(MID(SUBSTITUTE(SUBSTITUTE(SUBSTITUTE(SUBSTITUTE(SUBSTITUTE(Loto[Date non codée],"_xFFFF_",""),"h",":"),"Ao","Août"),"Fier","Février"),"Dmbre","Décembre"),SEARCH(" ",Loto[Date non codée])+1,99)*1,"")</f>
        <v>42948.371527777781</v>
      </c>
      <c r="C201" s="2">
        <v>1</v>
      </c>
      <c r="D201" s="2">
        <v>1</v>
      </c>
      <c r="E201" s="2">
        <v>1</v>
      </c>
      <c r="F201" s="2">
        <v>2</v>
      </c>
      <c r="G201" s="2">
        <v>1</v>
      </c>
      <c r="H201" s="2">
        <v>2</v>
      </c>
      <c r="I201" s="2">
        <v>1</v>
      </c>
      <c r="J201" s="2" t="s">
        <v>485</v>
      </c>
      <c r="K201" s="2" t="s">
        <v>582</v>
      </c>
      <c r="L201" s="12">
        <f>COUNTIF(Loto[[#This Row],[A]:[G]],Loto[[#Headers],[1]])</f>
        <v>5</v>
      </c>
      <c r="M201" s="12">
        <f>COUNTIF(Loto[[#This Row],[A]:[G]],Loto[[#Headers],[N]])</f>
        <v>0</v>
      </c>
      <c r="N201" s="12">
        <f>COUNTIF(Loto[[#This Row],[A]:[G]],Loto[[#Headers],[2]])</f>
        <v>2</v>
      </c>
      <c r="O201" s="11">
        <f>VALUE(Loto[[#This Row],[7 sur 7]])</f>
        <v>37</v>
      </c>
      <c r="P201" s="11">
        <f>VALUE(Loto[[#This Row],[6 sur 7]])</f>
        <v>5.4</v>
      </c>
    </row>
    <row r="202" spans="1:16" x14ac:dyDescent="0.35">
      <c r="A202" t="s">
        <v>583</v>
      </c>
      <c r="B202" s="14">
        <f>IFERROR(MID(SUBSTITUTE(SUBSTITUTE(SUBSTITUTE(SUBSTITUTE(SUBSTITUTE(Loto[Date non codée],"_xFFFF_",""),"h",":"),"Ao","Août"),"Fier","Février"),"Dmbre","Décembre"),SEARCH(" ",Loto[Date non codée])+1,99)*1,"")</f>
        <v>42949.006944444445</v>
      </c>
      <c r="C202" s="2" t="s">
        <v>9</v>
      </c>
      <c r="D202" s="2">
        <v>2</v>
      </c>
      <c r="E202" s="2" t="s">
        <v>9</v>
      </c>
      <c r="F202" s="2">
        <v>1</v>
      </c>
      <c r="G202" s="2">
        <v>1</v>
      </c>
      <c r="H202" s="2" t="s">
        <v>9</v>
      </c>
      <c r="I202" s="2">
        <v>1</v>
      </c>
      <c r="J202" s="2" t="s">
        <v>176</v>
      </c>
      <c r="K202" s="2" t="s">
        <v>584</v>
      </c>
      <c r="L202" s="12">
        <f>COUNTIF(Loto[[#This Row],[A]:[G]],Loto[[#Headers],[1]])</f>
        <v>3</v>
      </c>
      <c r="M202" s="12">
        <f>COUNTIF(Loto[[#This Row],[A]:[G]],Loto[[#Headers],[N]])</f>
        <v>3</v>
      </c>
      <c r="N202" s="12">
        <f>COUNTIF(Loto[[#This Row],[A]:[G]],Loto[[#Headers],[2]])</f>
        <v>1</v>
      </c>
      <c r="O202" s="11">
        <f>VALUE(Loto[[#This Row],[7 sur 7]])</f>
        <v>899</v>
      </c>
      <c r="P202" s="11">
        <f>VALUE(Loto[[#This Row],[6 sur 7]])</f>
        <v>68.099999999999994</v>
      </c>
    </row>
    <row r="203" spans="1:16" x14ac:dyDescent="0.35">
      <c r="A203" t="s">
        <v>585</v>
      </c>
      <c r="B203" s="14">
        <f>IFERROR(MID(SUBSTITUTE(SUBSTITUTE(SUBSTITUTE(SUBSTITUTE(SUBSTITUTE(Loto[Date non codée],"_xFFFF_",""),"h",":"),"Ao","Août"),"Fier","Février"),"Dmbre","Décembre"),SEARCH(" ",Loto[Date non codée])+1,99)*1,"")</f>
        <v>42950.371527777781</v>
      </c>
      <c r="C203" s="2" t="s">
        <v>9</v>
      </c>
      <c r="D203" s="2">
        <v>1</v>
      </c>
      <c r="E203" s="2">
        <v>1</v>
      </c>
      <c r="F203" s="2">
        <v>1</v>
      </c>
      <c r="G203" s="2">
        <v>1</v>
      </c>
      <c r="H203" s="2" t="s">
        <v>9</v>
      </c>
      <c r="I203" s="2">
        <v>1</v>
      </c>
      <c r="J203" s="2" t="s">
        <v>586</v>
      </c>
      <c r="K203" s="2" t="s">
        <v>587</v>
      </c>
      <c r="L203" s="12">
        <f>COUNTIF(Loto[[#This Row],[A]:[G]],Loto[[#Headers],[1]])</f>
        <v>5</v>
      </c>
      <c r="M203" s="12">
        <f>COUNTIF(Loto[[#This Row],[A]:[G]],Loto[[#Headers],[N]])</f>
        <v>2</v>
      </c>
      <c r="N203" s="12">
        <f>COUNTIF(Loto[[#This Row],[A]:[G]],Loto[[#Headers],[2]])</f>
        <v>0</v>
      </c>
      <c r="O203" s="11">
        <f>VALUE(Loto[[#This Row],[7 sur 7]])</f>
        <v>490</v>
      </c>
      <c r="P203" s="11">
        <f>VALUE(Loto[[#This Row],[6 sur 7]])</f>
        <v>37.799999999999997</v>
      </c>
    </row>
    <row r="204" spans="1:16" x14ac:dyDescent="0.35">
      <c r="A204" t="s">
        <v>588</v>
      </c>
      <c r="B204" s="14">
        <f>IFERROR(MID(SUBSTITUTE(SUBSTITUTE(SUBSTITUTE(SUBSTITUTE(SUBSTITUTE(Loto[Date non codée],"_xFFFF_",""),"h",":"),"Ao","Août"),"Fier","Février"),"Dmbre","Décembre"),SEARCH(" ",Loto[Date non codée])+1,99)*1,"")</f>
        <v>42951.413194444445</v>
      </c>
      <c r="C204" s="2">
        <v>2</v>
      </c>
      <c r="D204" s="2" t="s">
        <v>9</v>
      </c>
      <c r="E204" s="2">
        <v>1</v>
      </c>
      <c r="F204" s="2">
        <v>1</v>
      </c>
      <c r="G204" s="2">
        <v>2</v>
      </c>
      <c r="H204" s="2" t="s">
        <v>9</v>
      </c>
      <c r="I204" s="2" t="s">
        <v>9</v>
      </c>
      <c r="J204" s="2" t="s">
        <v>589</v>
      </c>
      <c r="K204" s="2" t="s">
        <v>412</v>
      </c>
      <c r="L204" s="12">
        <f>COUNTIF(Loto[[#This Row],[A]:[G]],Loto[[#Headers],[1]])</f>
        <v>2</v>
      </c>
      <c r="M204" s="12">
        <f>COUNTIF(Loto[[#This Row],[A]:[G]],Loto[[#Headers],[N]])</f>
        <v>3</v>
      </c>
      <c r="N204" s="12">
        <f>COUNTIF(Loto[[#This Row],[A]:[G]],Loto[[#Headers],[2]])</f>
        <v>2</v>
      </c>
      <c r="O204" s="11">
        <f>VALUE(Loto[[#This Row],[7 sur 7]])</f>
        <v>1527</v>
      </c>
      <c r="P204" s="11">
        <f>VALUE(Loto[[#This Row],[6 sur 7]])</f>
        <v>117</v>
      </c>
    </row>
    <row r="205" spans="1:16" x14ac:dyDescent="0.35">
      <c r="A205" t="s">
        <v>590</v>
      </c>
      <c r="B205" s="14">
        <f>IFERROR(MID(SUBSTITUTE(SUBSTITUTE(SUBSTITUTE(SUBSTITUTE(SUBSTITUTE(Loto[Date non codée],"_xFFFF_",""),"h",":"),"Ao","Août"),"Fier","Février"),"Dmbre","Décembre"),SEARCH(" ",Loto[Date non codée])+1,99)*1,"")</f>
        <v>42952.413194444445</v>
      </c>
      <c r="C205" s="2">
        <v>1</v>
      </c>
      <c r="D205" s="2">
        <v>1</v>
      </c>
      <c r="E205" s="2">
        <v>2</v>
      </c>
      <c r="F205" s="2">
        <v>1</v>
      </c>
      <c r="G205" s="2" t="s">
        <v>9</v>
      </c>
      <c r="H205" s="2">
        <v>1</v>
      </c>
      <c r="I205" s="2" t="s">
        <v>9</v>
      </c>
      <c r="J205" s="2" t="s">
        <v>412</v>
      </c>
      <c r="K205" s="2" t="s">
        <v>261</v>
      </c>
      <c r="L205" s="12">
        <f>COUNTIF(Loto[[#This Row],[A]:[G]],Loto[[#Headers],[1]])</f>
        <v>4</v>
      </c>
      <c r="M205" s="12">
        <f>COUNTIF(Loto[[#This Row],[A]:[G]],Loto[[#Headers],[N]])</f>
        <v>2</v>
      </c>
      <c r="N205" s="12">
        <f>COUNTIF(Loto[[#This Row],[A]:[G]],Loto[[#Headers],[2]])</f>
        <v>1</v>
      </c>
      <c r="O205" s="11">
        <f>VALUE(Loto[[#This Row],[7 sur 7]])</f>
        <v>117</v>
      </c>
      <c r="P205" s="11">
        <f>VALUE(Loto[[#This Row],[6 sur 7]])</f>
        <v>11.7</v>
      </c>
    </row>
    <row r="206" spans="1:16" x14ac:dyDescent="0.35">
      <c r="A206" t="s">
        <v>591</v>
      </c>
      <c r="B206" s="14">
        <f>IFERROR(MID(SUBSTITUTE(SUBSTITUTE(SUBSTITUTE(SUBSTITUTE(SUBSTITUTE(Loto[Date non codée],"_xFFFF_",""),"h",":"),"Ao","Août"),"Fier","Février"),"Dmbre","Décembre"),SEARCH(" ",Loto[Date non codée])+1,99)*1,"")</f>
        <v>42953.288194444445</v>
      </c>
      <c r="C206" s="2">
        <v>1</v>
      </c>
      <c r="D206" s="2" t="s">
        <v>9</v>
      </c>
      <c r="E206" s="2">
        <v>2</v>
      </c>
      <c r="F206" s="2" t="s">
        <v>9</v>
      </c>
      <c r="G206" s="2">
        <v>1</v>
      </c>
      <c r="H206" s="2">
        <v>1</v>
      </c>
      <c r="I206" s="2">
        <v>1</v>
      </c>
      <c r="J206" s="2" t="s">
        <v>38</v>
      </c>
      <c r="K206" s="2" t="s">
        <v>592</v>
      </c>
      <c r="L206" s="12">
        <f>COUNTIF(Loto[[#This Row],[A]:[G]],Loto[[#Headers],[1]])</f>
        <v>4</v>
      </c>
      <c r="M206" s="12">
        <f>COUNTIF(Loto[[#This Row],[A]:[G]],Loto[[#Headers],[N]])</f>
        <v>2</v>
      </c>
      <c r="N206" s="12">
        <f>COUNTIF(Loto[[#This Row],[A]:[G]],Loto[[#Headers],[2]])</f>
        <v>1</v>
      </c>
      <c r="O206" s="11">
        <f>VALUE(Loto[[#This Row],[7 sur 7]])</f>
        <v>14</v>
      </c>
      <c r="P206" s="11">
        <f>VALUE(Loto[[#This Row],[6 sur 7]])</f>
        <v>2.9</v>
      </c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TCD</vt:lpstr>
      <vt:lpstr>donnees</vt:lpstr>
      <vt:lpstr>depuis</vt:lpstr>
      <vt:lpstr>jusque</vt:lpstr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2017-08-06T04:22:18Z</dcterms:created>
  <dcterms:modified xsi:type="dcterms:W3CDTF">2017-08-07T09:52:03Z</dcterms:modified>
</cp:coreProperties>
</file>