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1000" firstSheet="1" activeTab="1"/>
  </bookViews>
  <sheets>
    <sheet name="Categories" sheetId="2" r:id="rId1"/>
    <sheet name="TRANSACTIONS" sheetId="3" r:id="rId2"/>
    <sheet name="SYNTHESE" sheetId="1" r:id="rId3"/>
  </sheets>
  <definedNames>
    <definedName name="_xlnm._FilterDatabase" localSheetId="1" hidden="1">TRANSACTIONS!$B$6:$I$70</definedName>
    <definedName name="CATEGORIES">Categories!$B$1:$G$1</definedName>
    <definedName name="DEP_LOISIRS">Categories!$E$2:$E$8</definedName>
    <definedName name="DEP_OBLIGATOIRES">Categories!$C$2:$C$8</definedName>
    <definedName name="DEP_PRIORITAIRES">Categories!$D$2:$D$6</definedName>
    <definedName name="EPARGNE">Categories!$G$2:$G$3</definedName>
    <definedName name="RETRAIT">Categories!$F$2</definedName>
    <definedName name="REVENUES">Categories!$B$2:$B$5</definedName>
  </definedNames>
  <calcPr calcId="152511"/>
</workbook>
</file>

<file path=xl/calcChain.xml><?xml version="1.0" encoding="utf-8"?>
<calcChain xmlns="http://schemas.openxmlformats.org/spreadsheetml/2006/main">
  <c r="G2" i="3" l="1"/>
  <c r="I2" i="3" s="1"/>
  <c r="C28" i="1"/>
  <c r="D28" i="1"/>
  <c r="E28" i="1"/>
  <c r="F28" i="1"/>
  <c r="G28" i="1"/>
  <c r="H28" i="1"/>
  <c r="I28" i="1"/>
  <c r="J28" i="1"/>
  <c r="K28" i="1"/>
  <c r="L28" i="1"/>
  <c r="M28" i="1"/>
  <c r="N28" i="1"/>
  <c r="H33" i="1" l="1"/>
  <c r="D30" i="1"/>
  <c r="E30" i="1"/>
  <c r="F30" i="1"/>
  <c r="G30" i="1"/>
  <c r="H30" i="1"/>
  <c r="I30" i="1"/>
  <c r="J30" i="1"/>
  <c r="K30" i="1"/>
  <c r="L30" i="1"/>
  <c r="M30" i="1"/>
  <c r="N30" i="1"/>
  <c r="C30" i="1"/>
  <c r="C24" i="1"/>
  <c r="D24" i="1"/>
  <c r="E24" i="1"/>
  <c r="F24" i="1"/>
  <c r="G24" i="1"/>
  <c r="H24" i="1"/>
  <c r="I24" i="1"/>
  <c r="J24" i="1"/>
  <c r="K24" i="1"/>
  <c r="L24" i="1"/>
  <c r="M24" i="1"/>
  <c r="N24" i="1"/>
  <c r="C25" i="1"/>
  <c r="D25" i="1"/>
  <c r="E25" i="1"/>
  <c r="F25" i="1"/>
  <c r="G25" i="1"/>
  <c r="H25" i="1"/>
  <c r="I25" i="1"/>
  <c r="J25" i="1"/>
  <c r="K25" i="1"/>
  <c r="L25" i="1"/>
  <c r="M25" i="1"/>
  <c r="N25" i="1"/>
  <c r="C26" i="1"/>
  <c r="D26" i="1"/>
  <c r="E26" i="1"/>
  <c r="F26" i="1"/>
  <c r="G26" i="1"/>
  <c r="H26" i="1"/>
  <c r="I26" i="1"/>
  <c r="J26" i="1"/>
  <c r="K26" i="1"/>
  <c r="L26" i="1"/>
  <c r="M26" i="1"/>
  <c r="N26" i="1"/>
  <c r="C27" i="1"/>
  <c r="D27" i="1"/>
  <c r="E27" i="1"/>
  <c r="F27" i="1"/>
  <c r="G27" i="1"/>
  <c r="H27" i="1"/>
  <c r="I27" i="1"/>
  <c r="J27" i="1"/>
  <c r="K27" i="1"/>
  <c r="L27" i="1"/>
  <c r="M27" i="1"/>
  <c r="N27" i="1"/>
  <c r="C29" i="1"/>
  <c r="D29" i="1"/>
  <c r="E29" i="1"/>
  <c r="F29" i="1"/>
  <c r="G29" i="1"/>
  <c r="H29" i="1"/>
  <c r="I29" i="1"/>
  <c r="J29" i="1"/>
  <c r="K29" i="1"/>
  <c r="L29" i="1"/>
  <c r="M29" i="1"/>
  <c r="N29" i="1"/>
  <c r="D23" i="1"/>
  <c r="E23" i="1"/>
  <c r="F23" i="1"/>
  <c r="G23" i="1"/>
  <c r="H23" i="1"/>
  <c r="I23" i="1"/>
  <c r="J23" i="1"/>
  <c r="K23" i="1"/>
  <c r="L23" i="1"/>
  <c r="M23" i="1"/>
  <c r="N23" i="1"/>
  <c r="C23" i="1"/>
  <c r="C18" i="1"/>
  <c r="D18" i="1"/>
  <c r="E18" i="1"/>
  <c r="F18" i="1"/>
  <c r="G18" i="1"/>
  <c r="H18" i="1"/>
  <c r="I18" i="1"/>
  <c r="J18" i="1"/>
  <c r="K18" i="1"/>
  <c r="L18" i="1"/>
  <c r="M18" i="1"/>
  <c r="N18" i="1"/>
  <c r="C19" i="1"/>
  <c r="D19" i="1"/>
  <c r="E19" i="1"/>
  <c r="F19" i="1"/>
  <c r="G19" i="1"/>
  <c r="H19" i="1"/>
  <c r="I19" i="1"/>
  <c r="J19" i="1"/>
  <c r="K19" i="1"/>
  <c r="L19" i="1"/>
  <c r="M19" i="1"/>
  <c r="N19" i="1"/>
  <c r="C20" i="1"/>
  <c r="D20" i="1"/>
  <c r="E20" i="1"/>
  <c r="F20" i="1"/>
  <c r="G20" i="1"/>
  <c r="H20" i="1"/>
  <c r="I20" i="1"/>
  <c r="J20" i="1"/>
  <c r="K20" i="1"/>
  <c r="L20" i="1"/>
  <c r="M20" i="1"/>
  <c r="N20" i="1"/>
  <c r="C21" i="1"/>
  <c r="D21" i="1"/>
  <c r="E21" i="1"/>
  <c r="F21" i="1"/>
  <c r="G21" i="1"/>
  <c r="H21" i="1"/>
  <c r="I21" i="1"/>
  <c r="J21" i="1"/>
  <c r="K21" i="1"/>
  <c r="L21" i="1"/>
  <c r="M21" i="1"/>
  <c r="N21" i="1"/>
  <c r="D17" i="1"/>
  <c r="E17" i="1"/>
  <c r="F17" i="1"/>
  <c r="G17" i="1"/>
  <c r="H17" i="1"/>
  <c r="I17" i="1"/>
  <c r="J17" i="1"/>
  <c r="K17" i="1"/>
  <c r="L17" i="1"/>
  <c r="M17" i="1"/>
  <c r="N17" i="1"/>
  <c r="C17" i="1"/>
  <c r="C11" i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9" i="1"/>
  <c r="D9" i="1"/>
  <c r="E9" i="1"/>
  <c r="F9" i="1"/>
  <c r="G9" i="1"/>
  <c r="H9" i="1"/>
  <c r="I9" i="1"/>
  <c r="J9" i="1"/>
  <c r="K9" i="1"/>
  <c r="L9" i="1"/>
  <c r="M9" i="1"/>
  <c r="N9" i="1"/>
  <c r="C10" i="1"/>
  <c r="C8" i="1" s="1"/>
  <c r="D10" i="1"/>
  <c r="E10" i="1"/>
  <c r="F10" i="1"/>
  <c r="H10" i="1"/>
  <c r="I10" i="1"/>
  <c r="J10" i="1"/>
  <c r="K10" i="1"/>
  <c r="L10" i="1"/>
  <c r="M10" i="1"/>
  <c r="N10" i="1"/>
  <c r="G10" i="1"/>
  <c r="G5" i="1"/>
  <c r="G6" i="1"/>
  <c r="G7" i="1"/>
  <c r="G22" i="1"/>
  <c r="C6" i="1"/>
  <c r="D6" i="1"/>
  <c r="E6" i="1"/>
  <c r="F6" i="1"/>
  <c r="H6" i="1"/>
  <c r="I6" i="1"/>
  <c r="J6" i="1"/>
  <c r="K6" i="1"/>
  <c r="L6" i="1"/>
  <c r="M6" i="1"/>
  <c r="N6" i="1"/>
  <c r="C7" i="1"/>
  <c r="D7" i="1"/>
  <c r="E7" i="1"/>
  <c r="F7" i="1"/>
  <c r="H7" i="1"/>
  <c r="I7" i="1"/>
  <c r="J7" i="1"/>
  <c r="K7" i="1"/>
  <c r="L7" i="1"/>
  <c r="M7" i="1"/>
  <c r="N7" i="1"/>
  <c r="D5" i="1"/>
  <c r="E5" i="1"/>
  <c r="F5" i="1"/>
  <c r="H5" i="1"/>
  <c r="I5" i="1"/>
  <c r="J5" i="1"/>
  <c r="K5" i="1"/>
  <c r="L5" i="1"/>
  <c r="M5" i="1"/>
  <c r="N5" i="1"/>
  <c r="C5" i="1"/>
  <c r="C4" i="1"/>
  <c r="D4" i="1"/>
  <c r="E4" i="1"/>
  <c r="F4" i="1"/>
  <c r="H4" i="1"/>
  <c r="I4" i="1"/>
  <c r="J4" i="1"/>
  <c r="K4" i="1"/>
  <c r="L4" i="1"/>
  <c r="M4" i="1"/>
  <c r="N4" i="1"/>
  <c r="G4" i="1"/>
  <c r="G16" i="1" l="1"/>
  <c r="G8" i="1"/>
  <c r="C3" i="1"/>
  <c r="D3" i="1"/>
  <c r="E3" i="1"/>
  <c r="F3" i="1"/>
  <c r="D8" i="1"/>
  <c r="E8" i="1"/>
  <c r="F8" i="1"/>
  <c r="C16" i="1"/>
  <c r="D16" i="1"/>
  <c r="E16" i="1"/>
  <c r="F16" i="1"/>
  <c r="C22" i="1"/>
  <c r="D22" i="1"/>
  <c r="E22" i="1"/>
  <c r="F22" i="1"/>
  <c r="C32" i="1"/>
  <c r="D32" i="1"/>
  <c r="E32" i="1"/>
  <c r="F32" i="1"/>
  <c r="C33" i="1"/>
  <c r="D33" i="1"/>
  <c r="E33" i="1"/>
  <c r="F33" i="1"/>
  <c r="C31" i="1" l="1"/>
  <c r="F31" i="1"/>
  <c r="F35" i="1" s="1"/>
  <c r="E31" i="1"/>
  <c r="E35" i="1" s="1"/>
  <c r="D31" i="1"/>
  <c r="D35" i="1" s="1"/>
  <c r="L32" i="1" l="1"/>
  <c r="M32" i="1"/>
  <c r="N32" i="1"/>
  <c r="L33" i="1"/>
  <c r="M33" i="1"/>
  <c r="N33" i="1"/>
  <c r="H32" i="1"/>
  <c r="I32" i="1"/>
  <c r="J32" i="1"/>
  <c r="K32" i="1"/>
  <c r="I33" i="1"/>
  <c r="J33" i="1"/>
  <c r="K33" i="1"/>
  <c r="G33" i="1"/>
  <c r="G32" i="1"/>
  <c r="M31" i="1" l="1"/>
  <c r="L31" i="1"/>
  <c r="L8" i="1"/>
  <c r="J31" i="1"/>
  <c r="L16" i="1"/>
  <c r="I31" i="1"/>
  <c r="L22" i="1"/>
  <c r="M8" i="1"/>
  <c r="N22" i="1"/>
  <c r="M16" i="1"/>
  <c r="M3" i="1"/>
  <c r="M22" i="1"/>
  <c r="N8" i="1"/>
  <c r="N3" i="1"/>
  <c r="N31" i="1"/>
  <c r="N16" i="1"/>
  <c r="L3" i="1"/>
  <c r="K8" i="1"/>
  <c r="K3" i="1"/>
  <c r="K22" i="1"/>
  <c r="K16" i="1"/>
  <c r="K31" i="1"/>
  <c r="J8" i="1"/>
  <c r="J22" i="1"/>
  <c r="J16" i="1"/>
  <c r="J3" i="1"/>
  <c r="I22" i="1"/>
  <c r="I8" i="1"/>
  <c r="I16" i="1"/>
  <c r="I3" i="1"/>
  <c r="H31" i="1"/>
  <c r="H16" i="1"/>
  <c r="H22" i="1"/>
  <c r="H8" i="1"/>
  <c r="H3" i="1"/>
  <c r="G31" i="1"/>
  <c r="C35" i="1"/>
  <c r="G3" i="1"/>
  <c r="H35" i="1" l="1"/>
  <c r="K35" i="1"/>
  <c r="M35" i="1"/>
  <c r="I35" i="1"/>
  <c r="N35" i="1"/>
  <c r="J35" i="1"/>
  <c r="G35" i="1"/>
  <c r="L35" i="1"/>
  <c r="I7" i="3" l="1"/>
  <c r="I8" i="3" s="1"/>
  <c r="I9" i="3" s="1"/>
  <c r="I10" i="3" s="1"/>
  <c r="I11" i="3" s="1"/>
  <c r="I12" i="3" s="1"/>
  <c r="I13" i="3" s="1"/>
  <c r="I14" i="3" s="1"/>
  <c r="I15" i="3" s="1"/>
  <c r="I16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I33" i="3" s="1"/>
  <c r="I34" i="3" s="1"/>
  <c r="I35" i="3" s="1"/>
  <c r="I36" i="3" s="1"/>
  <c r="I37" i="3" s="1"/>
  <c r="I38" i="3" s="1"/>
  <c r="I39" i="3" s="1"/>
  <c r="I40" i="3" s="1"/>
  <c r="I41" i="3" s="1"/>
  <c r="I42" i="3" s="1"/>
  <c r="I43" i="3" s="1"/>
  <c r="I44" i="3" s="1"/>
  <c r="I45" i="3" s="1"/>
  <c r="I46" i="3" s="1"/>
  <c r="I47" i="3" s="1"/>
  <c r="I48" i="3" s="1"/>
  <c r="I49" i="3" s="1"/>
  <c r="I50" i="3" s="1"/>
  <c r="I51" i="3" s="1"/>
  <c r="I52" i="3" s="1"/>
  <c r="I53" i="3" s="1"/>
  <c r="I54" i="3" s="1"/>
  <c r="I55" i="3" s="1"/>
  <c r="I56" i="3" s="1"/>
  <c r="I57" i="3" s="1"/>
  <c r="I58" i="3" s="1"/>
  <c r="I59" i="3" s="1"/>
  <c r="I60" i="3" s="1"/>
  <c r="I61" i="3" s="1"/>
  <c r="I62" i="3" s="1"/>
  <c r="I63" i="3" s="1"/>
  <c r="I64" i="3" s="1"/>
  <c r="I65" i="3" s="1"/>
  <c r="I66" i="3" s="1"/>
  <c r="I67" i="3" s="1"/>
  <c r="I68" i="3" s="1"/>
  <c r="I69" i="3" s="1"/>
  <c r="I70" i="3" s="1"/>
</calcChain>
</file>

<file path=xl/sharedStrings.xml><?xml version="1.0" encoding="utf-8"?>
<sst xmlns="http://schemas.openxmlformats.org/spreadsheetml/2006/main" count="341" uniqueCount="81">
  <si>
    <t>REVENUES</t>
  </si>
  <si>
    <t>Salaires</t>
  </si>
  <si>
    <t>DEPENSES OBLIGATOIRES</t>
  </si>
  <si>
    <t>Emprunt</t>
  </si>
  <si>
    <t>Electricité</t>
  </si>
  <si>
    <t>DEPENSES PRIORITAIRES</t>
  </si>
  <si>
    <t>DEPENSES LOISIRS</t>
  </si>
  <si>
    <t>EPARGNE</t>
  </si>
  <si>
    <t>Gaz</t>
  </si>
  <si>
    <t>SOLDE</t>
  </si>
  <si>
    <t>Bricolage_Jardinage</t>
  </si>
  <si>
    <t>Court_terme</t>
  </si>
  <si>
    <t>Long_terme</t>
  </si>
  <si>
    <t>DATE</t>
  </si>
  <si>
    <t>CATEGORIES</t>
  </si>
  <si>
    <t>TYPES</t>
  </si>
  <si>
    <t>DETAILS</t>
  </si>
  <si>
    <t>DEBIT</t>
  </si>
  <si>
    <t>CREDIT</t>
  </si>
  <si>
    <t>RETRAIT</t>
  </si>
  <si>
    <t>Espéces</t>
  </si>
  <si>
    <t>DEP_OBLIGATOIRES</t>
  </si>
  <si>
    <t>DEP_PRIORITAIRES</t>
  </si>
  <si>
    <t>DEP_LOISIRS</t>
  </si>
  <si>
    <t>Cadeaux</t>
  </si>
  <si>
    <t>SOLDE INITIAL</t>
  </si>
  <si>
    <t xml:space="preserve"> - -</t>
  </si>
  <si>
    <t>Remboursements prêts CA</t>
  </si>
  <si>
    <t>Remboursements prêts 0%</t>
  </si>
  <si>
    <t>Taxe d'habitation</t>
  </si>
  <si>
    <t>Taxe fonciére</t>
  </si>
  <si>
    <t>Bourses</t>
  </si>
  <si>
    <t>Abonnement Investir</t>
  </si>
  <si>
    <t>Virement sur PEL</t>
  </si>
  <si>
    <t>MOIS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</si>
  <si>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</si>
  <si>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</si>
  <si>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</si>
  <si>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</si>
  <si>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</si>
  <si>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</si>
  <si>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</si>
  <si>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</si>
  <si>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</si>
  <si>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</si>
  <si>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</si>
  <si>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</si>
  <si>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(disponible de suite)</t>
  </si>
  <si>
    <t>(PEL / PEA / Assurance vie …)</t>
  </si>
  <si>
    <t>Remboursements</t>
  </si>
  <si>
    <t xml:space="preserve"> (CPAM, mutuelle …)</t>
  </si>
  <si>
    <t>Autres</t>
  </si>
  <si>
    <t>(restaurants / cinéma …)</t>
  </si>
  <si>
    <t>(Location + transports)</t>
  </si>
  <si>
    <t>Exceptionelles</t>
  </si>
  <si>
    <t>(travaux, cadeaux …)</t>
  </si>
  <si>
    <t>Sorties</t>
  </si>
  <si>
    <t>Vacances</t>
  </si>
  <si>
    <t>Equipements_maison</t>
  </si>
  <si>
    <t>Courses</t>
  </si>
  <si>
    <t>Habillements</t>
  </si>
  <si>
    <t>Transports</t>
  </si>
  <si>
    <t>Téléphonie</t>
  </si>
  <si>
    <t>Santé</t>
  </si>
  <si>
    <t xml:space="preserve"> (médecins, pharmacie …)</t>
  </si>
  <si>
    <t xml:space="preserve"> (internet / TV / Téléphone …)</t>
  </si>
  <si>
    <t>(Navigo / essence …)</t>
  </si>
  <si>
    <t>(vêtements, chaussures …)</t>
  </si>
  <si>
    <t>(alimentation / entretien …)</t>
  </si>
  <si>
    <t>(habitation + voiture + santé)</t>
  </si>
  <si>
    <t>Frais</t>
  </si>
  <si>
    <t xml:space="preserve"> (Banques …)</t>
  </si>
  <si>
    <t>(Taxe d’habitation, taxe foncière …)</t>
  </si>
  <si>
    <t>Habitation</t>
  </si>
  <si>
    <t xml:space="preserve"> (loyer/charges)</t>
  </si>
  <si>
    <t>Impôts</t>
  </si>
  <si>
    <t>Assurances</t>
  </si>
  <si>
    <t xml:space="preserve"> (intérêts, dividendes  …)</t>
  </si>
  <si>
    <t>Jeux</t>
  </si>
  <si>
    <t>EPARGNE DISPONIBLE</t>
  </si>
  <si>
    <t xml:space="preserve">Solde 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</si>
</sst>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Red]\-#,##0.00\ _€"/>
    <numFmt numFmtId="165" formatCode="#,##0.00\ &quot;€&quot;"/>
    <numFmt numFmtId="166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87A43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/>
      <top/>
      <bottom style="double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Fill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2" fontId="3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44" fontId="5" fillId="0" borderId="11" xfId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5" fillId="2" borderId="0" xfId="0" applyFont="1" applyFill="1" applyAlignment="1">
      <alignment vertical="center"/>
    </xf>
    <xf numFmtId="165" fontId="5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2" borderId="0" xfId="0" applyFont="1" applyFill="1" applyAlignment="1">
      <alignment vertical="center"/>
    </xf>
    <xf numFmtId="8" fontId="3" fillId="0" borderId="3" xfId="0" applyNumberFormat="1" applyFont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8" fontId="3" fillId="0" borderId="14" xfId="0" applyNumberFormat="1" applyFont="1" applyBorder="1" applyAlignment="1">
      <alignment horizontal="center" vertical="center"/>
    </xf>
    <xf numFmtId="166" fontId="12" fillId="0" borderId="0" xfId="0" applyNumberFormat="1" applyFont="1" applyAlignment="1">
      <alignment horizontal="left" vertical="center"/>
    </xf>
    <xf numFmtId="8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12" fillId="0" borderId="0" xfId="0" applyNumberFormat="1" applyFont="1" applyAlignment="1">
      <alignment horizontal="right" vertical="center"/>
    </xf>
    <xf numFmtId="0" fontId="8" fillId="0" borderId="0" xfId="0" applyFont="1" applyAlignment="1">
      <alignment horizontal="right" vertical="center" indent="2"/>
    </xf>
    <xf numFmtId="0" fontId="8" fillId="0" borderId="12" xfId="0" applyFont="1" applyBorder="1" applyAlignment="1">
      <alignment horizontal="right" vertical="center" indent="2"/>
    </xf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2" formatCode="#,##0.00\ &quot;€&quot;;[Red]\-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87A43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Red]\-#,##0.00\ _€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287A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B5:I70" totalsRowShown="0" headerRowDxfId="9" tableBorderDxfId="8">
  <autoFilter ref="B5:I70"/>
  <tableColumns count="8">
    <tableColumn id="1" name="DATE" dataDxfId="7"/>
    <tableColumn id="2" name="MOIS" dataDxfId="6"/>
    <tableColumn id="3" name="CATEGORIES" dataDxfId="5"/>
    <tableColumn id="4" name="TYPES" dataDxfId="4"/>
    <tableColumn id="5" name="DETAILS" dataDxfId="3"/>
    <tableColumn id="6" name="DEBIT" dataDxfId="2"/>
    <tableColumn id="7" name="CREDIT" dataDxfId="1"/>
    <tableColumn id="8" name="SOLDE" dataDxfId="0">
      <calculatedColumnFormula>I5-G6+H6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8"/>
  <sheetViews>
    <sheetView workbookViewId="0">
      <selection activeCell="E15" sqref="E15"/>
    </sheetView>
  </sheetViews>
  <sheetFormatPr baseColWidth="10" defaultRowHeight="14.5" x14ac:dyDescent="0.35"/>
  <cols>
    <col min="1" max="1" width="3.26953125" customWidth="1"/>
    <col min="2" max="7" width="20.7265625" customWidth="1"/>
  </cols>
  <sheetData>
    <row r="1" spans="2:7" x14ac:dyDescent="0.35">
      <c r="B1" s="4" t="s">
        <v>0</v>
      </c>
      <c r="C1" s="4" t="s">
        <v>21</v>
      </c>
      <c r="D1" s="4" t="s">
        <v>22</v>
      </c>
      <c r="E1" s="4" t="s">
        <v>23</v>
      </c>
      <c r="F1" s="4" t="s">
        <v>19</v>
      </c>
      <c r="G1" s="4" t="s">
        <v>7</v>
      </c>
    </row>
    <row r="2" spans="2:7" x14ac:dyDescent="0.35">
      <c r="B2" s="1" t="s">
        <v>1</v>
      </c>
      <c r="C2" s="3" t="s">
        <v>73</v>
      </c>
      <c r="D2" s="3" t="s">
        <v>59</v>
      </c>
      <c r="E2" s="3" t="s">
        <v>56</v>
      </c>
      <c r="F2" s="3" t="s">
        <v>20</v>
      </c>
      <c r="G2" s="3" t="s">
        <v>12</v>
      </c>
    </row>
    <row r="3" spans="2:7" x14ac:dyDescent="0.35">
      <c r="B3" s="1" t="s">
        <v>49</v>
      </c>
      <c r="C3" s="3" t="s">
        <v>3</v>
      </c>
      <c r="D3" s="3" t="s">
        <v>60</v>
      </c>
      <c r="E3" s="3" t="s">
        <v>57</v>
      </c>
      <c r="G3" s="3" t="s">
        <v>11</v>
      </c>
    </row>
    <row r="4" spans="2:7" x14ac:dyDescent="0.35">
      <c r="B4" s="1" t="s">
        <v>24</v>
      </c>
      <c r="C4" s="3" t="s">
        <v>75</v>
      </c>
      <c r="D4" s="3" t="s">
        <v>61</v>
      </c>
      <c r="E4" s="3" t="s">
        <v>54</v>
      </c>
    </row>
    <row r="5" spans="2:7" x14ac:dyDescent="0.35">
      <c r="B5" s="1" t="s">
        <v>51</v>
      </c>
      <c r="C5" s="3" t="s">
        <v>4</v>
      </c>
      <c r="D5" s="3" t="s">
        <v>62</v>
      </c>
      <c r="E5" s="3" t="s">
        <v>58</v>
      </c>
    </row>
    <row r="6" spans="2:7" x14ac:dyDescent="0.35">
      <c r="C6" s="3" t="s">
        <v>8</v>
      </c>
      <c r="D6" s="3" t="s">
        <v>63</v>
      </c>
      <c r="E6" s="3" t="s">
        <v>31</v>
      </c>
    </row>
    <row r="7" spans="2:7" x14ac:dyDescent="0.35">
      <c r="C7" s="3" t="s">
        <v>70</v>
      </c>
      <c r="E7" s="3" t="s">
        <v>78</v>
      </c>
    </row>
    <row r="8" spans="2:7" x14ac:dyDescent="0.35">
      <c r="C8" s="3" t="s">
        <v>76</v>
      </c>
      <c r="E8" s="3" t="s">
        <v>10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0"/>
  <sheetViews>
    <sheetView tabSelected="1" zoomScale="90" zoomScaleNormal="90" workbookViewId="0">
      <pane ySplit="6" topLeftCell="A7" activePane="bottomLeft" state="frozenSplit"/>
      <selection pane="bottomLeft" activeCell="H7" sqref="H7"/>
    </sheetView>
  </sheetViews>
  <sheetFormatPr baseColWidth="10" defaultRowHeight="14.5" x14ac:dyDescent="0.35"/>
  <cols>
    <col min="1" max="1" width="3.26953125" style="5" customWidth="1"/>
    <col min="2" max="2" width="15" style="6" bestFit="1" customWidth="1"/>
    <col min="3" max="3" width="11.453125" style="6"/>
    <col min="4" max="5" width="20.7265625" style="6" customWidth="1"/>
    <col min="6" max="6" width="50.7265625" style="17" customWidth="1"/>
    <col min="7" max="7" width="15.7265625" style="24" customWidth="1"/>
    <col min="8" max="8" width="15.7265625" style="21" customWidth="1"/>
    <col min="9" max="9" width="20.7265625" style="6" customWidth="1"/>
  </cols>
  <sheetData>
    <row r="1" spans="2:9" ht="5.15" customHeight="1" x14ac:dyDescent="0.35"/>
    <row r="2" spans="2:9" x14ac:dyDescent="0.35">
      <c r="F2" s="50" t="s">
        <v>80</v>
      </c>
      <c r="G2" s="47">
        <f ca="1">TODAY()</f>
        <v>42867</v>
      </c>
      <c r="H2" s="47"/>
      <c r="I2" s="48">
        <f ca="1">SUMPRODUCT(((Tableau3[CREDIT])-(Tableau3[DEBIT]))*(Tableau3[DATE]&lt;=G2))</f>
        <v>-155.63</v>
      </c>
    </row>
    <row r="3" spans="2:9" x14ac:dyDescent="0.35">
      <c r="F3" s="50"/>
      <c r="G3" s="47"/>
      <c r="H3" s="47"/>
      <c r="I3" s="49"/>
    </row>
    <row r="4" spans="2:9" ht="5.15" customHeight="1" x14ac:dyDescent="0.35"/>
    <row r="5" spans="2:9" ht="15.5" x14ac:dyDescent="0.35">
      <c r="B5" s="7" t="s">
        <v>13</v>
      </c>
      <c r="C5" s="7" t="s">
        <v>34</v>
      </c>
      <c r="D5" s="7" t="s">
        <v>14</v>
      </c>
      <c r="E5" s="7" t="s">
        <v>15</v>
      </c>
      <c r="F5" s="7" t="s">
        <v>16</v>
      </c>
      <c r="G5" s="25" t="s">
        <v>17</v>
      </c>
      <c r="H5" s="22" t="s">
        <v>18</v>
      </c>
      <c r="I5" s="7" t="s">
        <v>9</v>
      </c>
    </row>
    <row r="6" spans="2:9" ht="15" customHeight="1" thickBot="1" x14ac:dyDescent="0.4">
      <c r="B6" s="16">
        <v>42856</v>
      </c>
      <c r="C6" s="16"/>
      <c r="D6" s="14" t="s">
        <v>25</v>
      </c>
      <c r="E6" s="14" t="s">
        <v>26</v>
      </c>
      <c r="F6" s="14" t="s">
        <v>26</v>
      </c>
      <c r="G6" s="26"/>
      <c r="H6" s="23">
        <v>452.32</v>
      </c>
      <c r="I6" s="15">
        <v>452.32</v>
      </c>
    </row>
    <row r="7" spans="2:9" ht="15" thickTop="1" x14ac:dyDescent="0.35">
      <c r="B7" s="8">
        <v>42858</v>
      </c>
      <c r="C7" s="33" t="s">
        <v>35</v>
      </c>
      <c r="D7" s="9" t="s">
        <v>21</v>
      </c>
      <c r="E7" s="9" t="s">
        <v>3</v>
      </c>
      <c r="F7" s="18" t="s">
        <v>27</v>
      </c>
      <c r="G7" s="27">
        <v>477.09</v>
      </c>
      <c r="H7" s="30"/>
      <c r="I7" s="44">
        <f t="shared" ref="I7:I70" si="0">I6-G7+H7</f>
        <v>-24.769999999999982</v>
      </c>
    </row>
    <row r="8" spans="2:9" x14ac:dyDescent="0.35">
      <c r="B8" s="8">
        <v>42858</v>
      </c>
      <c r="C8" s="33" t="s">
        <v>35</v>
      </c>
      <c r="D8" s="9" t="s">
        <v>21</v>
      </c>
      <c r="E8" s="9" t="s">
        <v>3</v>
      </c>
      <c r="F8" s="19" t="s">
        <v>28</v>
      </c>
      <c r="G8" s="28">
        <v>38.75</v>
      </c>
      <c r="H8" s="30"/>
      <c r="I8" s="44">
        <f t="shared" si="0"/>
        <v>-63.519999999999982</v>
      </c>
    </row>
    <row r="9" spans="2:9" x14ac:dyDescent="0.35">
      <c r="B9" s="8">
        <v>42858</v>
      </c>
      <c r="C9" s="33" t="s">
        <v>35</v>
      </c>
      <c r="D9" s="9" t="s">
        <v>21</v>
      </c>
      <c r="E9" s="9" t="s">
        <v>4</v>
      </c>
      <c r="F9" s="19"/>
      <c r="G9" s="28">
        <v>31.87</v>
      </c>
      <c r="H9" s="30"/>
      <c r="I9" s="44">
        <f t="shared" si="0"/>
        <v>-95.389999999999986</v>
      </c>
    </row>
    <row r="10" spans="2:9" x14ac:dyDescent="0.35">
      <c r="B10" s="8">
        <v>42858</v>
      </c>
      <c r="C10" s="33" t="s">
        <v>35</v>
      </c>
      <c r="D10" s="9" t="s">
        <v>21</v>
      </c>
      <c r="E10" s="9" t="s">
        <v>8</v>
      </c>
      <c r="F10" s="19"/>
      <c r="G10" s="28">
        <v>10.24</v>
      </c>
      <c r="H10" s="30"/>
      <c r="I10" s="44">
        <f t="shared" si="0"/>
        <v>-105.62999999999998</v>
      </c>
    </row>
    <row r="11" spans="2:9" x14ac:dyDescent="0.35">
      <c r="B11" s="8">
        <v>42860</v>
      </c>
      <c r="C11" s="33" t="s">
        <v>35</v>
      </c>
      <c r="D11" s="9" t="s">
        <v>7</v>
      </c>
      <c r="E11" s="9" t="s">
        <v>12</v>
      </c>
      <c r="F11" s="19" t="s">
        <v>33</v>
      </c>
      <c r="G11" s="28">
        <v>50</v>
      </c>
      <c r="H11" s="30"/>
      <c r="I11" s="44">
        <f t="shared" si="0"/>
        <v>-155.63</v>
      </c>
    </row>
    <row r="12" spans="2:9" x14ac:dyDescent="0.35">
      <c r="B12" s="8">
        <v>42870</v>
      </c>
      <c r="C12" s="33" t="s">
        <v>35</v>
      </c>
      <c r="D12" s="9" t="s">
        <v>21</v>
      </c>
      <c r="E12" s="9" t="s">
        <v>75</v>
      </c>
      <c r="F12" s="19" t="s">
        <v>29</v>
      </c>
      <c r="G12" s="28">
        <v>111</v>
      </c>
      <c r="H12" s="30"/>
      <c r="I12" s="44">
        <f t="shared" si="0"/>
        <v>-266.63</v>
      </c>
    </row>
    <row r="13" spans="2:9" x14ac:dyDescent="0.35">
      <c r="B13" s="8">
        <v>42870</v>
      </c>
      <c r="C13" s="33" t="s">
        <v>35</v>
      </c>
      <c r="D13" s="9" t="s">
        <v>21</v>
      </c>
      <c r="E13" s="9" t="s">
        <v>75</v>
      </c>
      <c r="F13" s="19" t="s">
        <v>30</v>
      </c>
      <c r="G13" s="28">
        <v>103</v>
      </c>
      <c r="H13" s="30"/>
      <c r="I13" s="44">
        <f t="shared" si="0"/>
        <v>-369.63</v>
      </c>
    </row>
    <row r="14" spans="2:9" x14ac:dyDescent="0.35">
      <c r="B14" s="8">
        <v>42871</v>
      </c>
      <c r="C14" s="33" t="s">
        <v>35</v>
      </c>
      <c r="D14" s="9" t="s">
        <v>23</v>
      </c>
      <c r="E14" s="9" t="s">
        <v>31</v>
      </c>
      <c r="F14" s="19" t="s">
        <v>32</v>
      </c>
      <c r="G14" s="28">
        <v>22.8</v>
      </c>
      <c r="H14" s="30"/>
      <c r="I14" s="44">
        <f t="shared" si="0"/>
        <v>-392.43</v>
      </c>
    </row>
    <row r="15" spans="2:9" x14ac:dyDescent="0.35">
      <c r="B15" s="10">
        <v>42883</v>
      </c>
      <c r="C15" s="33" t="s">
        <v>35</v>
      </c>
      <c r="D15" s="11" t="s">
        <v>0</v>
      </c>
      <c r="E15" s="11" t="s">
        <v>1</v>
      </c>
      <c r="F15" s="19"/>
      <c r="G15" s="28"/>
      <c r="H15" s="31">
        <v>1750</v>
      </c>
      <c r="I15" s="44">
        <f t="shared" si="0"/>
        <v>1357.57</v>
      </c>
    </row>
    <row r="16" spans="2:9" x14ac:dyDescent="0.35">
      <c r="B16" s="10">
        <v>42889</v>
      </c>
      <c r="C16" s="33" t="s">
        <v>36</v>
      </c>
      <c r="D16" s="11" t="s">
        <v>21</v>
      </c>
      <c r="E16" s="11" t="s">
        <v>3</v>
      </c>
      <c r="F16" s="19" t="s">
        <v>27</v>
      </c>
      <c r="G16" s="28">
        <v>477.09</v>
      </c>
      <c r="H16" s="31"/>
      <c r="I16" s="44">
        <f t="shared" si="0"/>
        <v>880.48</v>
      </c>
    </row>
    <row r="17" spans="2:9" x14ac:dyDescent="0.35">
      <c r="B17" s="10">
        <v>42889</v>
      </c>
      <c r="C17" s="33" t="s">
        <v>36</v>
      </c>
      <c r="D17" s="11" t="s">
        <v>21</v>
      </c>
      <c r="E17" s="11" t="s">
        <v>3</v>
      </c>
      <c r="F17" s="19" t="s">
        <v>28</v>
      </c>
      <c r="G17" s="28">
        <v>38.75</v>
      </c>
      <c r="H17" s="31"/>
      <c r="I17" s="44">
        <f t="shared" si="0"/>
        <v>841.73</v>
      </c>
    </row>
    <row r="18" spans="2:9" x14ac:dyDescent="0.35">
      <c r="B18" s="10">
        <v>42889</v>
      </c>
      <c r="C18" s="33" t="s">
        <v>36</v>
      </c>
      <c r="D18" s="11" t="s">
        <v>21</v>
      </c>
      <c r="E18" s="11" t="s">
        <v>4</v>
      </c>
      <c r="F18" s="19"/>
      <c r="G18" s="28">
        <v>31.87</v>
      </c>
      <c r="H18" s="31"/>
      <c r="I18" s="44">
        <f t="shared" si="0"/>
        <v>809.86</v>
      </c>
    </row>
    <row r="19" spans="2:9" x14ac:dyDescent="0.35">
      <c r="B19" s="10">
        <v>42889</v>
      </c>
      <c r="C19" s="33" t="s">
        <v>36</v>
      </c>
      <c r="D19" s="11" t="s">
        <v>21</v>
      </c>
      <c r="E19" s="11" t="s">
        <v>8</v>
      </c>
      <c r="F19" s="19"/>
      <c r="G19" s="28">
        <v>10.24</v>
      </c>
      <c r="H19" s="31"/>
      <c r="I19" s="44">
        <f t="shared" si="0"/>
        <v>799.62</v>
      </c>
    </row>
    <row r="20" spans="2:9" x14ac:dyDescent="0.35">
      <c r="B20" s="10">
        <v>42891</v>
      </c>
      <c r="C20" s="33" t="s">
        <v>36</v>
      </c>
      <c r="D20" s="11" t="s">
        <v>7</v>
      </c>
      <c r="E20" s="11" t="s">
        <v>12</v>
      </c>
      <c r="F20" s="19" t="s">
        <v>33</v>
      </c>
      <c r="G20" s="28">
        <v>50</v>
      </c>
      <c r="H20" s="31"/>
      <c r="I20" s="44">
        <f t="shared" si="0"/>
        <v>749.62</v>
      </c>
    </row>
    <row r="21" spans="2:9" x14ac:dyDescent="0.35">
      <c r="B21" s="10">
        <v>42901</v>
      </c>
      <c r="C21" s="33" t="s">
        <v>36</v>
      </c>
      <c r="D21" s="11" t="s">
        <v>21</v>
      </c>
      <c r="E21" s="9" t="s">
        <v>75</v>
      </c>
      <c r="F21" s="19" t="s">
        <v>29</v>
      </c>
      <c r="G21" s="28">
        <v>111</v>
      </c>
      <c r="H21" s="31"/>
      <c r="I21" s="44">
        <f t="shared" si="0"/>
        <v>638.62</v>
      </c>
    </row>
    <row r="22" spans="2:9" x14ac:dyDescent="0.35">
      <c r="B22" s="10">
        <v>42901</v>
      </c>
      <c r="C22" s="33" t="s">
        <v>36</v>
      </c>
      <c r="D22" s="11" t="s">
        <v>21</v>
      </c>
      <c r="E22" s="9" t="s">
        <v>75</v>
      </c>
      <c r="F22" s="19" t="s">
        <v>30</v>
      </c>
      <c r="G22" s="28">
        <v>103</v>
      </c>
      <c r="H22" s="31"/>
      <c r="I22" s="44">
        <f t="shared" si="0"/>
        <v>535.62</v>
      </c>
    </row>
    <row r="23" spans="2:9" x14ac:dyDescent="0.35">
      <c r="B23" s="10">
        <v>42902</v>
      </c>
      <c r="C23" s="33" t="s">
        <v>36</v>
      </c>
      <c r="D23" s="11" t="s">
        <v>23</v>
      </c>
      <c r="E23" s="11" t="s">
        <v>31</v>
      </c>
      <c r="F23" s="19" t="s">
        <v>32</v>
      </c>
      <c r="G23" s="28">
        <v>22.8</v>
      </c>
      <c r="H23" s="31"/>
      <c r="I23" s="44">
        <f t="shared" si="0"/>
        <v>512.82000000000005</v>
      </c>
    </row>
    <row r="24" spans="2:9" x14ac:dyDescent="0.35">
      <c r="B24" s="10">
        <v>42914</v>
      </c>
      <c r="C24" s="33" t="s">
        <v>36</v>
      </c>
      <c r="D24" s="11" t="s">
        <v>0</v>
      </c>
      <c r="E24" s="11" t="s">
        <v>1</v>
      </c>
      <c r="F24" s="19"/>
      <c r="G24" s="28"/>
      <c r="H24" s="31">
        <v>1750</v>
      </c>
      <c r="I24" s="44">
        <f t="shared" si="0"/>
        <v>2262.8200000000002</v>
      </c>
    </row>
    <row r="25" spans="2:9" x14ac:dyDescent="0.35">
      <c r="B25" s="10">
        <v>42919</v>
      </c>
      <c r="C25" s="33" t="s">
        <v>37</v>
      </c>
      <c r="D25" s="11" t="s">
        <v>21</v>
      </c>
      <c r="E25" s="11" t="s">
        <v>3</v>
      </c>
      <c r="F25" s="19" t="s">
        <v>27</v>
      </c>
      <c r="G25" s="28">
        <v>477.09</v>
      </c>
      <c r="H25" s="31"/>
      <c r="I25" s="44">
        <f t="shared" si="0"/>
        <v>1785.7300000000002</v>
      </c>
    </row>
    <row r="26" spans="2:9" x14ac:dyDescent="0.35">
      <c r="B26" s="10">
        <v>42919</v>
      </c>
      <c r="C26" s="33" t="s">
        <v>37</v>
      </c>
      <c r="D26" s="11" t="s">
        <v>21</v>
      </c>
      <c r="E26" s="11" t="s">
        <v>3</v>
      </c>
      <c r="F26" s="19" t="s">
        <v>28</v>
      </c>
      <c r="G26" s="28">
        <v>38.75</v>
      </c>
      <c r="H26" s="31"/>
      <c r="I26" s="44">
        <f t="shared" si="0"/>
        <v>1746.9800000000002</v>
      </c>
    </row>
    <row r="27" spans="2:9" x14ac:dyDescent="0.35">
      <c r="B27" s="10">
        <v>42919</v>
      </c>
      <c r="C27" s="33" t="s">
        <v>37</v>
      </c>
      <c r="D27" s="11" t="s">
        <v>21</v>
      </c>
      <c r="E27" s="11" t="s">
        <v>4</v>
      </c>
      <c r="F27" s="19"/>
      <c r="G27" s="28">
        <v>31.87</v>
      </c>
      <c r="H27" s="31"/>
      <c r="I27" s="44">
        <f t="shared" si="0"/>
        <v>1715.1100000000004</v>
      </c>
    </row>
    <row r="28" spans="2:9" x14ac:dyDescent="0.35">
      <c r="B28" s="10">
        <v>42919</v>
      </c>
      <c r="C28" s="33" t="s">
        <v>37</v>
      </c>
      <c r="D28" s="11" t="s">
        <v>21</v>
      </c>
      <c r="E28" s="11" t="s">
        <v>8</v>
      </c>
      <c r="F28" s="19"/>
      <c r="G28" s="28">
        <v>10.24</v>
      </c>
      <c r="H28" s="31"/>
      <c r="I28" s="44">
        <f t="shared" si="0"/>
        <v>1704.8700000000003</v>
      </c>
    </row>
    <row r="29" spans="2:9" x14ac:dyDescent="0.35">
      <c r="B29" s="10">
        <v>42921</v>
      </c>
      <c r="C29" s="33" t="s">
        <v>37</v>
      </c>
      <c r="D29" s="11" t="s">
        <v>7</v>
      </c>
      <c r="E29" s="11" t="s">
        <v>12</v>
      </c>
      <c r="F29" s="19" t="s">
        <v>33</v>
      </c>
      <c r="G29" s="28">
        <v>50</v>
      </c>
      <c r="H29" s="31"/>
      <c r="I29" s="44">
        <f t="shared" si="0"/>
        <v>1654.8700000000003</v>
      </c>
    </row>
    <row r="30" spans="2:9" x14ac:dyDescent="0.35">
      <c r="B30" s="10">
        <v>42931</v>
      </c>
      <c r="C30" s="33" t="s">
        <v>37</v>
      </c>
      <c r="D30" s="11" t="s">
        <v>21</v>
      </c>
      <c r="E30" s="9" t="s">
        <v>75</v>
      </c>
      <c r="F30" s="19" t="s">
        <v>29</v>
      </c>
      <c r="G30" s="28">
        <v>111</v>
      </c>
      <c r="H30" s="31"/>
      <c r="I30" s="44">
        <f t="shared" si="0"/>
        <v>1543.8700000000003</v>
      </c>
    </row>
    <row r="31" spans="2:9" x14ac:dyDescent="0.35">
      <c r="B31" s="10">
        <v>42931</v>
      </c>
      <c r="C31" s="33" t="s">
        <v>37</v>
      </c>
      <c r="D31" s="11" t="s">
        <v>21</v>
      </c>
      <c r="E31" s="9" t="s">
        <v>75</v>
      </c>
      <c r="F31" s="19" t="s">
        <v>30</v>
      </c>
      <c r="G31" s="28">
        <v>103</v>
      </c>
      <c r="H31" s="31"/>
      <c r="I31" s="44">
        <f t="shared" si="0"/>
        <v>1440.8700000000003</v>
      </c>
    </row>
    <row r="32" spans="2:9" x14ac:dyDescent="0.35">
      <c r="B32" s="10">
        <v>42932</v>
      </c>
      <c r="C32" s="33" t="s">
        <v>37</v>
      </c>
      <c r="D32" s="11" t="s">
        <v>23</v>
      </c>
      <c r="E32" s="11" t="s">
        <v>31</v>
      </c>
      <c r="F32" s="19" t="s">
        <v>32</v>
      </c>
      <c r="G32" s="28">
        <v>22.8</v>
      </c>
      <c r="H32" s="31"/>
      <c r="I32" s="44">
        <f t="shared" si="0"/>
        <v>1418.0700000000004</v>
      </c>
    </row>
    <row r="33" spans="2:9" x14ac:dyDescent="0.35">
      <c r="B33" s="10">
        <v>42944</v>
      </c>
      <c r="C33" s="33" t="s">
        <v>37</v>
      </c>
      <c r="D33" s="11" t="s">
        <v>0</v>
      </c>
      <c r="E33" s="11" t="s">
        <v>1</v>
      </c>
      <c r="F33" s="19"/>
      <c r="G33" s="28"/>
      <c r="H33" s="31">
        <v>1750</v>
      </c>
      <c r="I33" s="44">
        <f t="shared" si="0"/>
        <v>3168.0700000000006</v>
      </c>
    </row>
    <row r="34" spans="2:9" x14ac:dyDescent="0.35">
      <c r="B34" s="10">
        <v>42950</v>
      </c>
      <c r="C34" s="33" t="s">
        <v>38</v>
      </c>
      <c r="D34" s="11" t="s">
        <v>21</v>
      </c>
      <c r="E34" s="11" t="s">
        <v>3</v>
      </c>
      <c r="F34" s="19" t="s">
        <v>27</v>
      </c>
      <c r="G34" s="28">
        <v>477.09</v>
      </c>
      <c r="H34" s="31"/>
      <c r="I34" s="44">
        <f t="shared" si="0"/>
        <v>2690.9800000000005</v>
      </c>
    </row>
    <row r="35" spans="2:9" x14ac:dyDescent="0.35">
      <c r="B35" s="10">
        <v>42950</v>
      </c>
      <c r="C35" s="33" t="s">
        <v>38</v>
      </c>
      <c r="D35" s="11" t="s">
        <v>21</v>
      </c>
      <c r="E35" s="11" t="s">
        <v>3</v>
      </c>
      <c r="F35" s="19" t="s">
        <v>28</v>
      </c>
      <c r="G35" s="28">
        <v>38.75</v>
      </c>
      <c r="H35" s="31"/>
      <c r="I35" s="44">
        <f t="shared" si="0"/>
        <v>2652.2300000000005</v>
      </c>
    </row>
    <row r="36" spans="2:9" x14ac:dyDescent="0.35">
      <c r="B36" s="10">
        <v>42950</v>
      </c>
      <c r="C36" s="33" t="s">
        <v>38</v>
      </c>
      <c r="D36" s="11" t="s">
        <v>21</v>
      </c>
      <c r="E36" s="11" t="s">
        <v>4</v>
      </c>
      <c r="F36" s="19"/>
      <c r="G36" s="28">
        <v>31.87</v>
      </c>
      <c r="H36" s="31"/>
      <c r="I36" s="44">
        <f t="shared" si="0"/>
        <v>2620.3600000000006</v>
      </c>
    </row>
    <row r="37" spans="2:9" x14ac:dyDescent="0.35">
      <c r="B37" s="10">
        <v>42950</v>
      </c>
      <c r="C37" s="33" t="s">
        <v>38</v>
      </c>
      <c r="D37" s="11" t="s">
        <v>21</v>
      </c>
      <c r="E37" s="11" t="s">
        <v>8</v>
      </c>
      <c r="F37" s="19"/>
      <c r="G37" s="28">
        <v>10.24</v>
      </c>
      <c r="H37" s="31"/>
      <c r="I37" s="44">
        <f t="shared" si="0"/>
        <v>2610.1200000000008</v>
      </c>
    </row>
    <row r="38" spans="2:9" x14ac:dyDescent="0.35">
      <c r="B38" s="10">
        <v>42952</v>
      </c>
      <c r="C38" s="33" t="s">
        <v>38</v>
      </c>
      <c r="D38" s="11" t="s">
        <v>7</v>
      </c>
      <c r="E38" s="11" t="s">
        <v>12</v>
      </c>
      <c r="F38" s="19" t="s">
        <v>33</v>
      </c>
      <c r="G38" s="28">
        <v>50</v>
      </c>
      <c r="H38" s="31"/>
      <c r="I38" s="44">
        <f t="shared" si="0"/>
        <v>2560.1200000000008</v>
      </c>
    </row>
    <row r="39" spans="2:9" x14ac:dyDescent="0.35">
      <c r="B39" s="10">
        <v>42962</v>
      </c>
      <c r="C39" s="33" t="s">
        <v>38</v>
      </c>
      <c r="D39" s="11" t="s">
        <v>21</v>
      </c>
      <c r="E39" s="9" t="s">
        <v>75</v>
      </c>
      <c r="F39" s="19" t="s">
        <v>29</v>
      </c>
      <c r="G39" s="28">
        <v>111</v>
      </c>
      <c r="H39" s="31"/>
      <c r="I39" s="44">
        <f t="shared" si="0"/>
        <v>2449.1200000000008</v>
      </c>
    </row>
    <row r="40" spans="2:9" x14ac:dyDescent="0.35">
      <c r="B40" s="10">
        <v>42962</v>
      </c>
      <c r="C40" s="33" t="s">
        <v>38</v>
      </c>
      <c r="D40" s="11" t="s">
        <v>21</v>
      </c>
      <c r="E40" s="9" t="s">
        <v>75</v>
      </c>
      <c r="F40" s="19" t="s">
        <v>30</v>
      </c>
      <c r="G40" s="28">
        <v>103</v>
      </c>
      <c r="H40" s="31"/>
      <c r="I40" s="44">
        <f t="shared" si="0"/>
        <v>2346.1200000000008</v>
      </c>
    </row>
    <row r="41" spans="2:9" x14ac:dyDescent="0.35">
      <c r="B41" s="10">
        <v>42963</v>
      </c>
      <c r="C41" s="33" t="s">
        <v>38</v>
      </c>
      <c r="D41" s="11" t="s">
        <v>23</v>
      </c>
      <c r="E41" s="11" t="s">
        <v>31</v>
      </c>
      <c r="F41" s="19" t="s">
        <v>32</v>
      </c>
      <c r="G41" s="28">
        <v>22.8</v>
      </c>
      <c r="H41" s="31"/>
      <c r="I41" s="44">
        <f t="shared" si="0"/>
        <v>2323.3200000000006</v>
      </c>
    </row>
    <row r="42" spans="2:9" x14ac:dyDescent="0.35">
      <c r="B42" s="10">
        <v>42975</v>
      </c>
      <c r="C42" s="33" t="s">
        <v>38</v>
      </c>
      <c r="D42" s="11" t="s">
        <v>0</v>
      </c>
      <c r="E42" s="11" t="s">
        <v>1</v>
      </c>
      <c r="F42" s="19"/>
      <c r="G42" s="28"/>
      <c r="H42" s="31">
        <v>1750</v>
      </c>
      <c r="I42" s="44">
        <f t="shared" si="0"/>
        <v>4073.3200000000006</v>
      </c>
    </row>
    <row r="43" spans="2:9" x14ac:dyDescent="0.35">
      <c r="B43" s="10">
        <v>42981</v>
      </c>
      <c r="C43" s="33" t="s">
        <v>39</v>
      </c>
      <c r="D43" s="11" t="s">
        <v>21</v>
      </c>
      <c r="E43" s="11" t="s">
        <v>3</v>
      </c>
      <c r="F43" s="19" t="s">
        <v>27</v>
      </c>
      <c r="G43" s="28">
        <v>477.09</v>
      </c>
      <c r="H43" s="31"/>
      <c r="I43" s="44">
        <f t="shared" si="0"/>
        <v>3596.2300000000005</v>
      </c>
    </row>
    <row r="44" spans="2:9" x14ac:dyDescent="0.35">
      <c r="B44" s="10">
        <v>42981</v>
      </c>
      <c r="C44" s="33" t="s">
        <v>39</v>
      </c>
      <c r="D44" s="11" t="s">
        <v>21</v>
      </c>
      <c r="E44" s="11" t="s">
        <v>3</v>
      </c>
      <c r="F44" s="19" t="s">
        <v>28</v>
      </c>
      <c r="G44" s="28">
        <v>38.75</v>
      </c>
      <c r="H44" s="31"/>
      <c r="I44" s="44">
        <f t="shared" si="0"/>
        <v>3557.4800000000005</v>
      </c>
    </row>
    <row r="45" spans="2:9" x14ac:dyDescent="0.35">
      <c r="B45" s="10">
        <v>42981</v>
      </c>
      <c r="C45" s="33" t="s">
        <v>39</v>
      </c>
      <c r="D45" s="11" t="s">
        <v>21</v>
      </c>
      <c r="E45" s="11" t="s">
        <v>4</v>
      </c>
      <c r="F45" s="19"/>
      <c r="G45" s="28">
        <v>31.87</v>
      </c>
      <c r="H45" s="31"/>
      <c r="I45" s="44">
        <f t="shared" si="0"/>
        <v>3525.6100000000006</v>
      </c>
    </row>
    <row r="46" spans="2:9" x14ac:dyDescent="0.35">
      <c r="B46" s="10">
        <v>42981</v>
      </c>
      <c r="C46" s="33" t="s">
        <v>39</v>
      </c>
      <c r="D46" s="11" t="s">
        <v>21</v>
      </c>
      <c r="E46" s="11" t="s">
        <v>8</v>
      </c>
      <c r="F46" s="19"/>
      <c r="G46" s="28">
        <v>10.24</v>
      </c>
      <c r="H46" s="31"/>
      <c r="I46" s="44">
        <f t="shared" si="0"/>
        <v>3515.3700000000008</v>
      </c>
    </row>
    <row r="47" spans="2:9" x14ac:dyDescent="0.35">
      <c r="B47" s="10">
        <v>42983</v>
      </c>
      <c r="C47" s="33" t="s">
        <v>39</v>
      </c>
      <c r="D47" s="11" t="s">
        <v>7</v>
      </c>
      <c r="E47" s="11" t="s">
        <v>12</v>
      </c>
      <c r="F47" s="19" t="s">
        <v>33</v>
      </c>
      <c r="G47" s="28">
        <v>50</v>
      </c>
      <c r="H47" s="31"/>
      <c r="I47" s="44">
        <f t="shared" si="0"/>
        <v>3465.3700000000008</v>
      </c>
    </row>
    <row r="48" spans="2:9" x14ac:dyDescent="0.35">
      <c r="B48" s="10">
        <v>42993</v>
      </c>
      <c r="C48" s="33" t="s">
        <v>39</v>
      </c>
      <c r="D48" s="11" t="s">
        <v>21</v>
      </c>
      <c r="E48" s="9" t="s">
        <v>75</v>
      </c>
      <c r="F48" s="19" t="s">
        <v>29</v>
      </c>
      <c r="G48" s="28">
        <v>111</v>
      </c>
      <c r="H48" s="31"/>
      <c r="I48" s="44">
        <f t="shared" si="0"/>
        <v>3354.3700000000008</v>
      </c>
    </row>
    <row r="49" spans="2:9" x14ac:dyDescent="0.35">
      <c r="B49" s="10">
        <v>42993</v>
      </c>
      <c r="C49" s="33" t="s">
        <v>39</v>
      </c>
      <c r="D49" s="11" t="s">
        <v>21</v>
      </c>
      <c r="E49" s="9" t="s">
        <v>75</v>
      </c>
      <c r="F49" s="19" t="s">
        <v>30</v>
      </c>
      <c r="G49" s="28">
        <v>103</v>
      </c>
      <c r="H49" s="31"/>
      <c r="I49" s="44">
        <f t="shared" si="0"/>
        <v>3251.3700000000008</v>
      </c>
    </row>
    <row r="50" spans="2:9" x14ac:dyDescent="0.35">
      <c r="B50" s="10">
        <v>42994</v>
      </c>
      <c r="C50" s="33" t="s">
        <v>39</v>
      </c>
      <c r="D50" s="11" t="s">
        <v>23</v>
      </c>
      <c r="E50" s="11" t="s">
        <v>31</v>
      </c>
      <c r="F50" s="19" t="s">
        <v>32</v>
      </c>
      <c r="G50" s="28">
        <v>22.8</v>
      </c>
      <c r="H50" s="31"/>
      <c r="I50" s="44">
        <f t="shared" si="0"/>
        <v>3228.5700000000006</v>
      </c>
    </row>
    <row r="51" spans="2:9" x14ac:dyDescent="0.35">
      <c r="B51" s="10">
        <v>43006</v>
      </c>
      <c r="C51" s="33" t="s">
        <v>39</v>
      </c>
      <c r="D51" s="11" t="s">
        <v>0</v>
      </c>
      <c r="E51" s="11" t="s">
        <v>1</v>
      </c>
      <c r="F51" s="19"/>
      <c r="G51" s="28"/>
      <c r="H51" s="31">
        <v>1750</v>
      </c>
      <c r="I51" s="44">
        <f t="shared" si="0"/>
        <v>4978.5700000000006</v>
      </c>
    </row>
    <row r="52" spans="2:9" x14ac:dyDescent="0.35">
      <c r="B52" s="10">
        <v>43011</v>
      </c>
      <c r="C52" s="33" t="s">
        <v>40</v>
      </c>
      <c r="D52" s="11" t="s">
        <v>21</v>
      </c>
      <c r="E52" s="11" t="s">
        <v>3</v>
      </c>
      <c r="F52" s="19" t="s">
        <v>27</v>
      </c>
      <c r="G52" s="28">
        <v>477.09</v>
      </c>
      <c r="H52" s="31"/>
      <c r="I52" s="44">
        <f t="shared" si="0"/>
        <v>4501.4800000000005</v>
      </c>
    </row>
    <row r="53" spans="2:9" x14ac:dyDescent="0.35">
      <c r="B53" s="10">
        <v>43011</v>
      </c>
      <c r="C53" s="33" t="s">
        <v>40</v>
      </c>
      <c r="D53" s="11" t="s">
        <v>21</v>
      </c>
      <c r="E53" s="11" t="s">
        <v>3</v>
      </c>
      <c r="F53" s="19" t="s">
        <v>28</v>
      </c>
      <c r="G53" s="28">
        <v>38.75</v>
      </c>
      <c r="H53" s="31"/>
      <c r="I53" s="44">
        <f t="shared" si="0"/>
        <v>4462.7300000000005</v>
      </c>
    </row>
    <row r="54" spans="2:9" x14ac:dyDescent="0.35">
      <c r="B54" s="10">
        <v>43011</v>
      </c>
      <c r="C54" s="33" t="s">
        <v>40</v>
      </c>
      <c r="D54" s="11" t="s">
        <v>21</v>
      </c>
      <c r="E54" s="11" t="s">
        <v>4</v>
      </c>
      <c r="F54" s="19"/>
      <c r="G54" s="28">
        <v>31.87</v>
      </c>
      <c r="H54" s="31"/>
      <c r="I54" s="44">
        <f t="shared" si="0"/>
        <v>4430.8600000000006</v>
      </c>
    </row>
    <row r="55" spans="2:9" x14ac:dyDescent="0.35">
      <c r="B55" s="10">
        <v>43011</v>
      </c>
      <c r="C55" s="33" t="s">
        <v>40</v>
      </c>
      <c r="D55" s="11" t="s">
        <v>21</v>
      </c>
      <c r="E55" s="11" t="s">
        <v>8</v>
      </c>
      <c r="F55" s="19"/>
      <c r="G55" s="28">
        <v>10.24</v>
      </c>
      <c r="H55" s="31"/>
      <c r="I55" s="44">
        <f t="shared" si="0"/>
        <v>4420.6200000000008</v>
      </c>
    </row>
    <row r="56" spans="2:9" x14ac:dyDescent="0.35">
      <c r="B56" s="10">
        <v>43013</v>
      </c>
      <c r="C56" s="33" t="s">
        <v>40</v>
      </c>
      <c r="D56" s="11" t="s">
        <v>7</v>
      </c>
      <c r="E56" s="11" t="s">
        <v>12</v>
      </c>
      <c r="F56" s="19" t="s">
        <v>33</v>
      </c>
      <c r="G56" s="28">
        <v>50</v>
      </c>
      <c r="H56" s="31"/>
      <c r="I56" s="44">
        <f t="shared" si="0"/>
        <v>4370.6200000000008</v>
      </c>
    </row>
    <row r="57" spans="2:9" x14ac:dyDescent="0.35">
      <c r="B57" s="10">
        <v>43023</v>
      </c>
      <c r="C57" s="33" t="s">
        <v>40</v>
      </c>
      <c r="D57" s="11" t="s">
        <v>21</v>
      </c>
      <c r="E57" s="9" t="s">
        <v>75</v>
      </c>
      <c r="F57" s="19" t="s">
        <v>29</v>
      </c>
      <c r="G57" s="28">
        <v>111</v>
      </c>
      <c r="H57" s="31"/>
      <c r="I57" s="44">
        <f t="shared" si="0"/>
        <v>4259.6200000000008</v>
      </c>
    </row>
    <row r="58" spans="2:9" x14ac:dyDescent="0.35">
      <c r="B58" s="10">
        <v>43023</v>
      </c>
      <c r="C58" s="33" t="s">
        <v>40</v>
      </c>
      <c r="D58" s="11" t="s">
        <v>21</v>
      </c>
      <c r="E58" s="9" t="s">
        <v>75</v>
      </c>
      <c r="F58" s="19" t="s">
        <v>30</v>
      </c>
      <c r="G58" s="28">
        <v>103</v>
      </c>
      <c r="H58" s="31"/>
      <c r="I58" s="44">
        <f t="shared" si="0"/>
        <v>4156.6200000000008</v>
      </c>
    </row>
    <row r="59" spans="2:9" x14ac:dyDescent="0.35">
      <c r="B59" s="10">
        <v>43024</v>
      </c>
      <c r="C59" s="33" t="s">
        <v>40</v>
      </c>
      <c r="D59" s="11" t="s">
        <v>23</v>
      </c>
      <c r="E59" s="11" t="s">
        <v>31</v>
      </c>
      <c r="F59" s="19" t="s">
        <v>32</v>
      </c>
      <c r="G59" s="28">
        <v>22.8</v>
      </c>
      <c r="H59" s="31"/>
      <c r="I59" s="44">
        <f t="shared" si="0"/>
        <v>4133.8200000000006</v>
      </c>
    </row>
    <row r="60" spans="2:9" x14ac:dyDescent="0.35">
      <c r="B60" s="10">
        <v>43036</v>
      </c>
      <c r="C60" s="33" t="s">
        <v>40</v>
      </c>
      <c r="D60" s="11" t="s">
        <v>0</v>
      </c>
      <c r="E60" s="11" t="s">
        <v>1</v>
      </c>
      <c r="F60" s="19"/>
      <c r="G60" s="28"/>
      <c r="H60" s="31">
        <v>1750</v>
      </c>
      <c r="I60" s="44">
        <f t="shared" si="0"/>
        <v>5883.8200000000006</v>
      </c>
    </row>
    <row r="61" spans="2:9" x14ac:dyDescent="0.35">
      <c r="B61" s="10">
        <v>43042</v>
      </c>
      <c r="C61" s="33" t="s">
        <v>41</v>
      </c>
      <c r="D61" s="11" t="s">
        <v>21</v>
      </c>
      <c r="E61" s="11" t="s">
        <v>3</v>
      </c>
      <c r="F61" s="19" t="s">
        <v>27</v>
      </c>
      <c r="G61" s="28">
        <v>477.09</v>
      </c>
      <c r="H61" s="31"/>
      <c r="I61" s="44">
        <f t="shared" si="0"/>
        <v>5406.7300000000005</v>
      </c>
    </row>
    <row r="62" spans="2:9" x14ac:dyDescent="0.35">
      <c r="B62" s="10">
        <v>43042</v>
      </c>
      <c r="C62" s="33" t="s">
        <v>41</v>
      </c>
      <c r="D62" s="11" t="s">
        <v>21</v>
      </c>
      <c r="E62" s="11" t="s">
        <v>3</v>
      </c>
      <c r="F62" s="19" t="s">
        <v>28</v>
      </c>
      <c r="G62" s="28">
        <v>38.75</v>
      </c>
      <c r="H62" s="31"/>
      <c r="I62" s="44">
        <f t="shared" si="0"/>
        <v>5367.9800000000005</v>
      </c>
    </row>
    <row r="63" spans="2:9" x14ac:dyDescent="0.35">
      <c r="B63" s="10">
        <v>43044</v>
      </c>
      <c r="C63" s="33" t="s">
        <v>41</v>
      </c>
      <c r="D63" s="11" t="s">
        <v>7</v>
      </c>
      <c r="E63" s="11" t="s">
        <v>12</v>
      </c>
      <c r="F63" s="19" t="s">
        <v>33</v>
      </c>
      <c r="G63" s="28">
        <v>50</v>
      </c>
      <c r="H63" s="31"/>
      <c r="I63" s="44">
        <f t="shared" si="0"/>
        <v>5317.9800000000005</v>
      </c>
    </row>
    <row r="64" spans="2:9" x14ac:dyDescent="0.35">
      <c r="B64" s="10">
        <v>43055</v>
      </c>
      <c r="C64" s="33" t="s">
        <v>41</v>
      </c>
      <c r="D64" s="11" t="s">
        <v>23</v>
      </c>
      <c r="E64" s="11" t="s">
        <v>31</v>
      </c>
      <c r="F64" s="19" t="s">
        <v>32</v>
      </c>
      <c r="G64" s="28">
        <v>22.8</v>
      </c>
      <c r="H64" s="31"/>
      <c r="I64" s="44">
        <f t="shared" si="0"/>
        <v>5295.18</v>
      </c>
    </row>
    <row r="65" spans="2:9" x14ac:dyDescent="0.35">
      <c r="B65" s="10">
        <v>43067</v>
      </c>
      <c r="C65" s="33" t="s">
        <v>41</v>
      </c>
      <c r="D65" s="11" t="s">
        <v>0</v>
      </c>
      <c r="E65" s="11" t="s">
        <v>1</v>
      </c>
      <c r="F65" s="19"/>
      <c r="G65" s="28"/>
      <c r="H65" s="31">
        <v>1750</v>
      </c>
      <c r="I65" s="44">
        <f t="shared" si="0"/>
        <v>7045.18</v>
      </c>
    </row>
    <row r="66" spans="2:9" x14ac:dyDescent="0.35">
      <c r="B66" s="10">
        <v>43072</v>
      </c>
      <c r="C66" s="33" t="s">
        <v>42</v>
      </c>
      <c r="D66" s="11" t="s">
        <v>21</v>
      </c>
      <c r="E66" s="11" t="s">
        <v>3</v>
      </c>
      <c r="F66" s="19" t="s">
        <v>27</v>
      </c>
      <c r="G66" s="28">
        <v>477.09</v>
      </c>
      <c r="H66" s="31"/>
      <c r="I66" s="44">
        <f t="shared" si="0"/>
        <v>6568.09</v>
      </c>
    </row>
    <row r="67" spans="2:9" x14ac:dyDescent="0.35">
      <c r="B67" s="10">
        <v>43072</v>
      </c>
      <c r="C67" s="33" t="s">
        <v>42</v>
      </c>
      <c r="D67" s="11" t="s">
        <v>21</v>
      </c>
      <c r="E67" s="11" t="s">
        <v>3</v>
      </c>
      <c r="F67" s="19" t="s">
        <v>28</v>
      </c>
      <c r="G67" s="28">
        <v>38.75</v>
      </c>
      <c r="H67" s="31"/>
      <c r="I67" s="44">
        <f t="shared" si="0"/>
        <v>6529.34</v>
      </c>
    </row>
    <row r="68" spans="2:9" x14ac:dyDescent="0.35">
      <c r="B68" s="10">
        <v>43074</v>
      </c>
      <c r="C68" s="33" t="s">
        <v>42</v>
      </c>
      <c r="D68" s="11" t="s">
        <v>7</v>
      </c>
      <c r="E68" s="11" t="s">
        <v>12</v>
      </c>
      <c r="F68" s="19" t="s">
        <v>33</v>
      </c>
      <c r="G68" s="28">
        <v>50</v>
      </c>
      <c r="H68" s="31"/>
      <c r="I68" s="44">
        <f t="shared" si="0"/>
        <v>6479.34</v>
      </c>
    </row>
    <row r="69" spans="2:9" x14ac:dyDescent="0.35">
      <c r="B69" s="10">
        <v>43085</v>
      </c>
      <c r="C69" s="33" t="s">
        <v>42</v>
      </c>
      <c r="D69" s="11" t="s">
        <v>23</v>
      </c>
      <c r="E69" s="11" t="s">
        <v>31</v>
      </c>
      <c r="F69" s="19" t="s">
        <v>32</v>
      </c>
      <c r="G69" s="28">
        <v>22.8</v>
      </c>
      <c r="H69" s="31"/>
      <c r="I69" s="44">
        <f t="shared" si="0"/>
        <v>6456.54</v>
      </c>
    </row>
    <row r="70" spans="2:9" x14ac:dyDescent="0.35">
      <c r="B70" s="12">
        <v>43097</v>
      </c>
      <c r="C70" s="45" t="s">
        <v>42</v>
      </c>
      <c r="D70" s="13" t="s">
        <v>0</v>
      </c>
      <c r="E70" s="13" t="s">
        <v>1</v>
      </c>
      <c r="F70" s="20"/>
      <c r="G70" s="29"/>
      <c r="H70" s="32">
        <v>1750</v>
      </c>
      <c r="I70" s="46">
        <f t="shared" si="0"/>
        <v>8206.5400000000009</v>
      </c>
    </row>
  </sheetData>
  <mergeCells count="3">
    <mergeCell ref="G2:H3"/>
    <mergeCell ref="I2:I3"/>
    <mergeCell ref="F2:F3"/>
  </mergeCells>
  <dataValidations count="2">
    <dataValidation type="list" allowBlank="1" showInputMessage="1" showErrorMessage="1" sqref="D7:D70">
      <formula1>CATEGORIES</formula1>
    </dataValidation>
    <dataValidation type="list" allowBlank="1" showInputMessage="1" showErrorMessage="1" sqref="E7:E70">
      <formula1>INDIRECT(D7:D70)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zoomScale="80" zoomScaleNormal="80" workbookViewId="0">
      <pane xSplit="3830" topLeftCell="C1" activePane="topRight"/>
      <selection activeCell="A36" sqref="A36"/>
      <selection pane="topRight" activeCell="J38" sqref="J38"/>
    </sheetView>
  </sheetViews>
  <sheetFormatPr baseColWidth="10" defaultColWidth="11.453125" defaultRowHeight="14.5" x14ac:dyDescent="0.35"/>
  <cols>
    <col min="1" max="2" width="20.7265625" style="1" customWidth="1"/>
    <col min="3" max="14" width="15.7265625" style="2" customWidth="1"/>
    <col min="15" max="16384" width="11.453125" style="1"/>
  </cols>
  <sheetData>
    <row r="1" spans="1:14" ht="5.15" customHeight="1" x14ac:dyDescent="0.35">
      <c r="A1" s="53">
        <v>2017</v>
      </c>
      <c r="B1" s="53"/>
    </row>
    <row r="2" spans="1:14" ht="26.25" customHeight="1" x14ac:dyDescent="0.35">
      <c r="A2" s="53"/>
      <c r="B2" s="53"/>
      <c r="C2" s="34" t="s">
        <v>43</v>
      </c>
      <c r="D2" s="34" t="s">
        <v>44</v>
      </c>
      <c r="E2" s="34" t="s">
        <v>45</v>
      </c>
      <c r="F2" s="34" t="s">
        <v>46</v>
      </c>
      <c r="G2" s="34" t="s">
        <v>35</v>
      </c>
      <c r="H2" s="34" t="s">
        <v>36</v>
      </c>
      <c r="I2" s="34" t="s">
        <v>37</v>
      </c>
      <c r="J2" s="34" t="s">
        <v>38</v>
      </c>
      <c r="K2" s="34" t="s">
        <v>39</v>
      </c>
      <c r="L2" s="34" t="s">
        <v>40</v>
      </c>
      <c r="M2" s="34" t="s">
        <v>41</v>
      </c>
      <c r="N2" s="34" t="s">
        <v>42</v>
      </c>
    </row>
    <row r="3" spans="1:14" s="37" customFormat="1" ht="15.5" x14ac:dyDescent="0.35">
      <c r="A3" s="40" t="s">
        <v>0</v>
      </c>
      <c r="B3" s="40"/>
      <c r="C3" s="41">
        <f t="shared" ref="C3:F3" si="0">SUM(C4:C7)</f>
        <v>0</v>
      </c>
      <c r="D3" s="41">
        <f t="shared" si="0"/>
        <v>0</v>
      </c>
      <c r="E3" s="41">
        <f t="shared" si="0"/>
        <v>0</v>
      </c>
      <c r="F3" s="41">
        <f t="shared" si="0"/>
        <v>0</v>
      </c>
      <c r="G3" s="41">
        <f>SUM(G4:G7)</f>
        <v>1750</v>
      </c>
      <c r="H3" s="41">
        <f t="shared" ref="H3:K3" si="1">SUM(H4:H7)</f>
        <v>1750</v>
      </c>
      <c r="I3" s="41">
        <f t="shared" si="1"/>
        <v>1750</v>
      </c>
      <c r="J3" s="41">
        <f t="shared" si="1"/>
        <v>1750</v>
      </c>
      <c r="K3" s="41">
        <f t="shared" si="1"/>
        <v>1750</v>
      </c>
      <c r="L3" s="41">
        <f t="shared" ref="L3" si="2">SUM(L4:L7)</f>
        <v>1750</v>
      </c>
      <c r="M3" s="41">
        <f t="shared" ref="M3" si="3">SUM(M4:M7)</f>
        <v>1750</v>
      </c>
      <c r="N3" s="41">
        <f t="shared" ref="N3" si="4">SUM(N4:N7)</f>
        <v>1750</v>
      </c>
    </row>
    <row r="4" spans="1:14" x14ac:dyDescent="0.35">
      <c r="A4" s="1" t="s">
        <v>1</v>
      </c>
      <c r="B4" s="39"/>
      <c r="C4" s="36">
        <f>SUMPRODUCT((TRANSACTIONS!$C$7:$C$70=C$2)*(TRANSACTIONS!$E$7:$E$70=$A4)*(TRANSACTIONS!$H$7:$H$70*1))</f>
        <v>0</v>
      </c>
      <c r="D4" s="36">
        <f>SUMPRODUCT((TRANSACTIONS!$C$7:$C$70=D$2)*(TRANSACTIONS!$E$7:$E$70=$A4)*(TRANSACTIONS!$H$7:$H$70*1))</f>
        <v>0</v>
      </c>
      <c r="E4" s="36">
        <f>SUMPRODUCT((TRANSACTIONS!$C$7:$C$70=E$2)*(TRANSACTIONS!$E$7:$E$70=$A4)*(TRANSACTIONS!$H$7:$H$70*1))</f>
        <v>0</v>
      </c>
      <c r="F4" s="36">
        <f>SUMPRODUCT((TRANSACTIONS!$C$7:$C$70=F$2)*(TRANSACTIONS!$E$7:$E$70=$A4)*(TRANSACTIONS!$H$7:$H$70*1))</f>
        <v>0</v>
      </c>
      <c r="G4" s="36">
        <f>SUMPRODUCT((TRANSACTIONS!$C$7:$C$70=G$2)*(TRANSACTIONS!$E$7:$E$70=$A4)*(TRANSACTIONS!$H$7:$H$70*1))</f>
        <v>1750</v>
      </c>
      <c r="H4" s="36">
        <f>SUMPRODUCT((TRANSACTIONS!$C$7:$C$70=H$2)*(TRANSACTIONS!$E$7:$E$70=$A4)*(TRANSACTIONS!$H$7:$H$70*1))</f>
        <v>1750</v>
      </c>
      <c r="I4" s="36">
        <f>SUMPRODUCT((TRANSACTIONS!$C$7:$C$70=I$2)*(TRANSACTIONS!$E$7:$E$70=$A4)*(TRANSACTIONS!$H$7:$H$70*1))</f>
        <v>1750</v>
      </c>
      <c r="J4" s="36">
        <f>SUMPRODUCT((TRANSACTIONS!$C$7:$C$70=J$2)*(TRANSACTIONS!$E$7:$E$70=$A4)*(TRANSACTIONS!$H$7:$H$70*1))</f>
        <v>1750</v>
      </c>
      <c r="K4" s="36">
        <f>SUMPRODUCT((TRANSACTIONS!$C$7:$C$70=K$2)*(TRANSACTIONS!$E$7:$E$70=$A4)*(TRANSACTIONS!$H$7:$H$70*1))</f>
        <v>1750</v>
      </c>
      <c r="L4" s="36">
        <f>SUMPRODUCT((TRANSACTIONS!$C$7:$C$70=L$2)*(TRANSACTIONS!$E$7:$E$70=$A4)*(TRANSACTIONS!$H$7:$H$70*1))</f>
        <v>1750</v>
      </c>
      <c r="M4" s="36">
        <f>SUMPRODUCT((TRANSACTIONS!$C$7:$C$70=M$2)*(TRANSACTIONS!$E$7:$E$70=$A4)*(TRANSACTIONS!$H$7:$H$70*1))</f>
        <v>1750</v>
      </c>
      <c r="N4" s="36">
        <f>SUMPRODUCT((TRANSACTIONS!$C$7:$C$70=N$2)*(TRANSACTIONS!$E$7:$E$70=$A4)*(TRANSACTIONS!$H$7:$H$70*1))</f>
        <v>1750</v>
      </c>
    </row>
    <row r="5" spans="1:14" x14ac:dyDescent="0.35">
      <c r="A5" s="1" t="s">
        <v>49</v>
      </c>
      <c r="B5" s="39" t="s">
        <v>50</v>
      </c>
      <c r="C5" s="36">
        <f>SUMPRODUCT((TRANSACTIONS!$C$7:$C$70=C$2)*(TRANSACTIONS!$E$7:$E$70=$A5)*(TRANSACTIONS!$H$7:$H$70*1))</f>
        <v>0</v>
      </c>
      <c r="D5" s="36">
        <f>SUMPRODUCT((TRANSACTIONS!$C$7:$C$70=D$2)*(TRANSACTIONS!$E$7:$E$70=$A5)*(TRANSACTIONS!$H$7:$H$70*1))</f>
        <v>0</v>
      </c>
      <c r="E5" s="36">
        <f>SUMPRODUCT((TRANSACTIONS!$C$7:$C$70=E$2)*(TRANSACTIONS!$E$7:$E$70=$A5)*(TRANSACTIONS!$H$7:$H$70*1))</f>
        <v>0</v>
      </c>
      <c r="F5" s="36">
        <f>SUMPRODUCT((TRANSACTIONS!$C$7:$C$70=F$2)*(TRANSACTIONS!$E$7:$E$70=$A5)*(TRANSACTIONS!$H$7:$H$70*1))</f>
        <v>0</v>
      </c>
      <c r="G5" s="36">
        <f>SUMPRODUCT((TRANSACTIONS!$C$7:$C$70=G$2)*(TRANSACTIONS!$E$7:$E$70=$A5)*(TRANSACTIONS!$H$7:$H$70*1))</f>
        <v>0</v>
      </c>
      <c r="H5" s="36">
        <f>SUMPRODUCT((TRANSACTIONS!$C$7:$C$70=H$2)*(TRANSACTIONS!$E$7:$E$70=$A5)*(TRANSACTIONS!$H$7:$H$70*1))</f>
        <v>0</v>
      </c>
      <c r="I5" s="36">
        <f>SUMPRODUCT((TRANSACTIONS!$C$7:$C$70=I$2)*(TRANSACTIONS!$E$7:$E$70=$A5)*(TRANSACTIONS!$H$7:$H$70*1))</f>
        <v>0</v>
      </c>
      <c r="J5" s="36">
        <f>SUMPRODUCT((TRANSACTIONS!$C$7:$C$70=J$2)*(TRANSACTIONS!$E$7:$E$70=$A5)*(TRANSACTIONS!$H$7:$H$70*1))</f>
        <v>0</v>
      </c>
      <c r="K5" s="36">
        <f>SUMPRODUCT((TRANSACTIONS!$C$7:$C$70=K$2)*(TRANSACTIONS!$E$7:$E$70=$A5)*(TRANSACTIONS!$H$7:$H$70*1))</f>
        <v>0</v>
      </c>
      <c r="L5" s="36">
        <f>SUMPRODUCT((TRANSACTIONS!$C$7:$C$70=L$2)*(TRANSACTIONS!$E$7:$E$70=$A5)*(TRANSACTIONS!$H$7:$H$70*1))</f>
        <v>0</v>
      </c>
      <c r="M5" s="36">
        <f>SUMPRODUCT((TRANSACTIONS!$C$7:$C$70=M$2)*(TRANSACTIONS!$E$7:$E$70=$A5)*(TRANSACTIONS!$H$7:$H$70*1))</f>
        <v>0</v>
      </c>
      <c r="N5" s="36">
        <f>SUMPRODUCT((TRANSACTIONS!$C$7:$C$70=N$2)*(TRANSACTIONS!$E$7:$E$70=$A5)*(TRANSACTIONS!$H$7:$H$70*1))</f>
        <v>0</v>
      </c>
    </row>
    <row r="6" spans="1:14" x14ac:dyDescent="0.35">
      <c r="A6" s="1" t="s">
        <v>24</v>
      </c>
      <c r="B6" s="39"/>
      <c r="C6" s="36">
        <f>SUMPRODUCT((TRANSACTIONS!$C$7:$C$70=C$2)*(TRANSACTIONS!$E$7:$E$70=$A6)*(TRANSACTIONS!$H$7:$H$70*1))</f>
        <v>0</v>
      </c>
      <c r="D6" s="36">
        <f>SUMPRODUCT((TRANSACTIONS!$C$7:$C$70=D$2)*(TRANSACTIONS!$E$7:$E$70=$A6)*(TRANSACTIONS!$H$7:$H$70*1))</f>
        <v>0</v>
      </c>
      <c r="E6" s="36">
        <f>SUMPRODUCT((TRANSACTIONS!$C$7:$C$70=E$2)*(TRANSACTIONS!$E$7:$E$70=$A6)*(TRANSACTIONS!$H$7:$H$70*1))</f>
        <v>0</v>
      </c>
      <c r="F6" s="36">
        <f>SUMPRODUCT((TRANSACTIONS!$C$7:$C$70=F$2)*(TRANSACTIONS!$E$7:$E$70=$A6)*(TRANSACTIONS!$H$7:$H$70*1))</f>
        <v>0</v>
      </c>
      <c r="G6" s="36">
        <f>SUMPRODUCT((TRANSACTIONS!$C$7:$C$70=G$2)*(TRANSACTIONS!$E$7:$E$70=$A6)*(TRANSACTIONS!$H$7:$H$70*1))</f>
        <v>0</v>
      </c>
      <c r="H6" s="36">
        <f>SUMPRODUCT((TRANSACTIONS!$C$7:$C$70=H$2)*(TRANSACTIONS!$E$7:$E$70=$A6)*(TRANSACTIONS!$H$7:$H$70*1))</f>
        <v>0</v>
      </c>
      <c r="I6" s="36">
        <f>SUMPRODUCT((TRANSACTIONS!$C$7:$C$70=I$2)*(TRANSACTIONS!$E$7:$E$70=$A6)*(TRANSACTIONS!$H$7:$H$70*1))</f>
        <v>0</v>
      </c>
      <c r="J6" s="36">
        <f>SUMPRODUCT((TRANSACTIONS!$C$7:$C$70=J$2)*(TRANSACTIONS!$E$7:$E$70=$A6)*(TRANSACTIONS!$H$7:$H$70*1))</f>
        <v>0</v>
      </c>
      <c r="K6" s="36">
        <f>SUMPRODUCT((TRANSACTIONS!$C$7:$C$70=K$2)*(TRANSACTIONS!$E$7:$E$70=$A6)*(TRANSACTIONS!$H$7:$H$70*1))</f>
        <v>0</v>
      </c>
      <c r="L6" s="36">
        <f>SUMPRODUCT((TRANSACTIONS!$C$7:$C$70=L$2)*(TRANSACTIONS!$E$7:$E$70=$A6)*(TRANSACTIONS!$H$7:$H$70*1))</f>
        <v>0</v>
      </c>
      <c r="M6" s="36">
        <f>SUMPRODUCT((TRANSACTIONS!$C$7:$C$70=M$2)*(TRANSACTIONS!$E$7:$E$70=$A6)*(TRANSACTIONS!$H$7:$H$70*1))</f>
        <v>0</v>
      </c>
      <c r="N6" s="36">
        <f>SUMPRODUCT((TRANSACTIONS!$C$7:$C$70=N$2)*(TRANSACTIONS!$E$7:$E$70=$A6)*(TRANSACTIONS!$H$7:$H$70*1))</f>
        <v>0</v>
      </c>
    </row>
    <row r="7" spans="1:14" x14ac:dyDescent="0.35">
      <c r="A7" s="1" t="s">
        <v>51</v>
      </c>
      <c r="B7" s="39" t="s">
        <v>77</v>
      </c>
      <c r="C7" s="36">
        <f>SUMPRODUCT((TRANSACTIONS!$C$7:$C$70=C$2)*(TRANSACTIONS!$E$7:$E$70=$A7)*(TRANSACTIONS!$H$7:$H$70*1))</f>
        <v>0</v>
      </c>
      <c r="D7" s="36">
        <f>SUMPRODUCT((TRANSACTIONS!$C$7:$C$70=D$2)*(TRANSACTIONS!$E$7:$E$70=$A7)*(TRANSACTIONS!$H$7:$H$70*1))</f>
        <v>0</v>
      </c>
      <c r="E7" s="36">
        <f>SUMPRODUCT((TRANSACTIONS!$C$7:$C$70=E$2)*(TRANSACTIONS!$E$7:$E$70=$A7)*(TRANSACTIONS!$H$7:$H$70*1))</f>
        <v>0</v>
      </c>
      <c r="F7" s="36">
        <f>SUMPRODUCT((TRANSACTIONS!$C$7:$C$70=F$2)*(TRANSACTIONS!$E$7:$E$70=$A7)*(TRANSACTIONS!$H$7:$H$70*1))</f>
        <v>0</v>
      </c>
      <c r="G7" s="36">
        <f>SUMPRODUCT((TRANSACTIONS!$C$7:$C$70=G$2)*(TRANSACTIONS!$E$7:$E$70=$A7)*(TRANSACTIONS!$H$7:$H$70*1))</f>
        <v>0</v>
      </c>
      <c r="H7" s="36">
        <f>SUMPRODUCT((TRANSACTIONS!$C$7:$C$70=H$2)*(TRANSACTIONS!$E$7:$E$70=$A7)*(TRANSACTIONS!$H$7:$H$70*1))</f>
        <v>0</v>
      </c>
      <c r="I7" s="36">
        <f>SUMPRODUCT((TRANSACTIONS!$C$7:$C$70=I$2)*(TRANSACTIONS!$E$7:$E$70=$A7)*(TRANSACTIONS!$H$7:$H$70*1))</f>
        <v>0</v>
      </c>
      <c r="J7" s="36">
        <f>SUMPRODUCT((TRANSACTIONS!$C$7:$C$70=J$2)*(TRANSACTIONS!$E$7:$E$70=$A7)*(TRANSACTIONS!$H$7:$H$70*1))</f>
        <v>0</v>
      </c>
      <c r="K7" s="36">
        <f>SUMPRODUCT((TRANSACTIONS!$C$7:$C$70=K$2)*(TRANSACTIONS!$E$7:$E$70=$A7)*(TRANSACTIONS!$H$7:$H$70*1))</f>
        <v>0</v>
      </c>
      <c r="L7" s="36">
        <f>SUMPRODUCT((TRANSACTIONS!$C$7:$C$70=L$2)*(TRANSACTIONS!$E$7:$E$70=$A7)*(TRANSACTIONS!$H$7:$H$70*1))</f>
        <v>0</v>
      </c>
      <c r="M7" s="36">
        <f>SUMPRODUCT((TRANSACTIONS!$C$7:$C$70=M$2)*(TRANSACTIONS!$E$7:$E$70=$A7)*(TRANSACTIONS!$H$7:$H$70*1))</f>
        <v>0</v>
      </c>
      <c r="N7" s="36">
        <f>SUMPRODUCT((TRANSACTIONS!$C$7:$C$70=N$2)*(TRANSACTIONS!$E$7:$E$70=$A7)*(TRANSACTIONS!$H$7:$H$70*1))</f>
        <v>0</v>
      </c>
    </row>
    <row r="8" spans="1:14" s="42" customFormat="1" ht="15.5" x14ac:dyDescent="0.35">
      <c r="A8" s="40" t="s">
        <v>2</v>
      </c>
      <c r="B8" s="40"/>
      <c r="C8" s="41">
        <f>SUM(C9:C15)</f>
        <v>0</v>
      </c>
      <c r="D8" s="41">
        <f t="shared" ref="D8:F8" si="5">SUM(D9:D15)</f>
        <v>0</v>
      </c>
      <c r="E8" s="41">
        <f t="shared" si="5"/>
        <v>0</v>
      </c>
      <c r="F8" s="41">
        <f t="shared" si="5"/>
        <v>0</v>
      </c>
      <c r="G8" s="41">
        <f>SUM(G9:G15)</f>
        <v>771.94999999999993</v>
      </c>
      <c r="H8" s="41">
        <f t="shared" ref="H8:K8" si="6">SUM(H9:H15)</f>
        <v>771.94999999999993</v>
      </c>
      <c r="I8" s="41">
        <f t="shared" si="6"/>
        <v>771.94999999999993</v>
      </c>
      <c r="J8" s="41">
        <f t="shared" si="6"/>
        <v>771.94999999999993</v>
      </c>
      <c r="K8" s="41">
        <f t="shared" si="6"/>
        <v>771.94999999999993</v>
      </c>
      <c r="L8" s="41">
        <f t="shared" ref="L8" si="7">SUM(L9:L15)</f>
        <v>771.94999999999993</v>
      </c>
      <c r="M8" s="41">
        <f t="shared" ref="M8" si="8">SUM(M9:M15)</f>
        <v>515.83999999999992</v>
      </c>
      <c r="N8" s="41">
        <f t="shared" ref="N8" si="9">SUM(N9:N15)</f>
        <v>515.83999999999992</v>
      </c>
    </row>
    <row r="9" spans="1:14" x14ac:dyDescent="0.35">
      <c r="A9" s="3" t="s">
        <v>73</v>
      </c>
      <c r="B9" s="39" t="s">
        <v>74</v>
      </c>
      <c r="C9" s="36">
        <f>SUMPRODUCT((TRANSACTIONS!$C$7:$C$70=C$2)*(TRANSACTIONS!$E$7:$E$70=$A9)*(TRANSACTIONS!$G$7:$G$70*1))</f>
        <v>0</v>
      </c>
      <c r="D9" s="36">
        <f>SUMPRODUCT((TRANSACTIONS!$C$7:$C$70=D$2)*(TRANSACTIONS!$E$7:$E$70=$A9)*(TRANSACTIONS!$G$7:$G$70*1))</f>
        <v>0</v>
      </c>
      <c r="E9" s="36">
        <f>SUMPRODUCT((TRANSACTIONS!$C$7:$C$70=E$2)*(TRANSACTIONS!$E$7:$E$70=$A9)*(TRANSACTIONS!$G$7:$G$70*1))</f>
        <v>0</v>
      </c>
      <c r="F9" s="36">
        <f>SUMPRODUCT((TRANSACTIONS!$C$7:$C$70=F$2)*(TRANSACTIONS!$E$7:$E$70=$A9)*(TRANSACTIONS!$G$7:$G$70*1))</f>
        <v>0</v>
      </c>
      <c r="G9" s="36">
        <f>SUMPRODUCT((TRANSACTIONS!$C$7:$C$70=G$2)*(TRANSACTIONS!$E$7:$E$70=$A9)*(TRANSACTIONS!$G$7:$G$70*1))</f>
        <v>0</v>
      </c>
      <c r="H9" s="36">
        <f>SUMPRODUCT((TRANSACTIONS!$C$7:$C$70=H$2)*(TRANSACTIONS!$E$7:$E$70=$A9)*(TRANSACTIONS!$G$7:$G$70*1))</f>
        <v>0</v>
      </c>
      <c r="I9" s="36">
        <f>SUMPRODUCT((TRANSACTIONS!$C$7:$C$70=I$2)*(TRANSACTIONS!$E$7:$E$70=$A9)*(TRANSACTIONS!$G$7:$G$70*1))</f>
        <v>0</v>
      </c>
      <c r="J9" s="36">
        <f>SUMPRODUCT((TRANSACTIONS!$C$7:$C$70=J$2)*(TRANSACTIONS!$E$7:$E$70=$A9)*(TRANSACTIONS!$G$7:$G$70*1))</f>
        <v>0</v>
      </c>
      <c r="K9" s="36">
        <f>SUMPRODUCT((TRANSACTIONS!$C$7:$C$70=K$2)*(TRANSACTIONS!$E$7:$E$70=$A9)*(TRANSACTIONS!$G$7:$G$70*1))</f>
        <v>0</v>
      </c>
      <c r="L9" s="36">
        <f>SUMPRODUCT((TRANSACTIONS!$C$7:$C$70=L$2)*(TRANSACTIONS!$E$7:$E$70=$A9)*(TRANSACTIONS!$G$7:$G$70*1))</f>
        <v>0</v>
      </c>
      <c r="M9" s="36">
        <f>SUMPRODUCT((TRANSACTIONS!$C$7:$C$70=M$2)*(TRANSACTIONS!$E$7:$E$70=$A9)*(TRANSACTIONS!$G$7:$G$70*1))</f>
        <v>0</v>
      </c>
      <c r="N9" s="36">
        <f>SUMPRODUCT((TRANSACTIONS!$C$7:$C$70=N$2)*(TRANSACTIONS!$E$7:$E$70=$A9)*(TRANSACTIONS!$G$7:$G$70*1))</f>
        <v>0</v>
      </c>
    </row>
    <row r="10" spans="1:14" x14ac:dyDescent="0.35">
      <c r="A10" s="3" t="s">
        <v>3</v>
      </c>
      <c r="B10" s="39"/>
      <c r="C10" s="36">
        <f>SUMPRODUCT((TRANSACTIONS!$C$7:$C$70=C$2)*(TRANSACTIONS!$E$7:$E$70=$A10)*(TRANSACTIONS!$G$7:$G$70*1))</f>
        <v>0</v>
      </c>
      <c r="D10" s="36">
        <f>SUMPRODUCT((TRANSACTIONS!$C$7:$C$70=D$2)*(TRANSACTIONS!$E$7:$E$70=$A10)*(TRANSACTIONS!$G$7:$G$70*1))</f>
        <v>0</v>
      </c>
      <c r="E10" s="36">
        <f>SUMPRODUCT((TRANSACTIONS!$C$7:$C$70=E$2)*(TRANSACTIONS!$E$7:$E$70=$A10)*(TRANSACTIONS!$G$7:$G$70*1))</f>
        <v>0</v>
      </c>
      <c r="F10" s="36">
        <f>SUMPRODUCT((TRANSACTIONS!$C$7:$C$70=F$2)*(TRANSACTIONS!$E$7:$E$70=$A10)*(TRANSACTIONS!$G$7:$G$70*1))</f>
        <v>0</v>
      </c>
      <c r="G10" s="36">
        <f>SUMPRODUCT((TRANSACTIONS!$C$7:$C$70=G$2)*(TRANSACTIONS!$E$7:$E$70=$A10)*(TRANSACTIONS!$G$7:$G$70*1))</f>
        <v>515.83999999999992</v>
      </c>
      <c r="H10" s="36">
        <f>SUMPRODUCT((TRANSACTIONS!$C$7:$C$70=H$2)*(TRANSACTIONS!$E$7:$E$70=$A10)*(TRANSACTIONS!$G$7:$G$70*1))</f>
        <v>515.83999999999992</v>
      </c>
      <c r="I10" s="36">
        <f>SUMPRODUCT((TRANSACTIONS!$C$7:$C$70=I$2)*(TRANSACTIONS!$E$7:$E$70=$A10)*(TRANSACTIONS!$G$7:$G$70*1))</f>
        <v>515.83999999999992</v>
      </c>
      <c r="J10" s="36">
        <f>SUMPRODUCT((TRANSACTIONS!$C$7:$C$70=J$2)*(TRANSACTIONS!$E$7:$E$70=$A10)*(TRANSACTIONS!$G$7:$G$70*1))</f>
        <v>515.83999999999992</v>
      </c>
      <c r="K10" s="36">
        <f>SUMPRODUCT((TRANSACTIONS!$C$7:$C$70=K$2)*(TRANSACTIONS!$E$7:$E$70=$A10)*(TRANSACTIONS!$G$7:$G$70*1))</f>
        <v>515.83999999999992</v>
      </c>
      <c r="L10" s="36">
        <f>SUMPRODUCT((TRANSACTIONS!$C$7:$C$70=L$2)*(TRANSACTIONS!$E$7:$E$70=$A10)*(TRANSACTIONS!$G$7:$G$70*1))</f>
        <v>515.83999999999992</v>
      </c>
      <c r="M10" s="36">
        <f>SUMPRODUCT((TRANSACTIONS!$C$7:$C$70=M$2)*(TRANSACTIONS!$E$7:$E$70=$A10)*(TRANSACTIONS!$G$7:$G$70*1))</f>
        <v>515.83999999999992</v>
      </c>
      <c r="N10" s="36">
        <f>SUMPRODUCT((TRANSACTIONS!$C$7:$C$70=N$2)*(TRANSACTIONS!$E$7:$E$70=$A10)*(TRANSACTIONS!$G$7:$G$70*1))</f>
        <v>515.83999999999992</v>
      </c>
    </row>
    <row r="11" spans="1:14" x14ac:dyDescent="0.35">
      <c r="A11" s="3" t="s">
        <v>75</v>
      </c>
      <c r="B11" s="39" t="s">
        <v>72</v>
      </c>
      <c r="C11" s="36">
        <f>SUMPRODUCT((TRANSACTIONS!$C$7:$C$70=C$2)*(TRANSACTIONS!$E$7:$E$70=$A11)*(TRANSACTIONS!$G$7:$G$70*1))</f>
        <v>0</v>
      </c>
      <c r="D11" s="36">
        <f>SUMPRODUCT((TRANSACTIONS!$C$7:$C$70=D$2)*(TRANSACTIONS!$E$7:$E$70=$A11)*(TRANSACTIONS!$G$7:$G$70*1))</f>
        <v>0</v>
      </c>
      <c r="E11" s="36">
        <f>SUMPRODUCT((TRANSACTIONS!$C$7:$C$70=E$2)*(TRANSACTIONS!$E$7:$E$70=$A11)*(TRANSACTIONS!$G$7:$G$70*1))</f>
        <v>0</v>
      </c>
      <c r="F11" s="36">
        <f>SUMPRODUCT((TRANSACTIONS!$C$7:$C$70=F$2)*(TRANSACTIONS!$E$7:$E$70=$A11)*(TRANSACTIONS!$G$7:$G$70*1))</f>
        <v>0</v>
      </c>
      <c r="G11" s="36">
        <f>SUMPRODUCT((TRANSACTIONS!$C$7:$C$70=G$2)*(TRANSACTIONS!$E$7:$E$70=$A11)*(TRANSACTIONS!$G$7:$G$70*1))</f>
        <v>214</v>
      </c>
      <c r="H11" s="36">
        <f>SUMPRODUCT((TRANSACTIONS!$C$7:$C$70=H$2)*(TRANSACTIONS!$E$7:$E$70=$A11)*(TRANSACTIONS!$G$7:$G$70*1))</f>
        <v>214</v>
      </c>
      <c r="I11" s="36">
        <f>SUMPRODUCT((TRANSACTIONS!$C$7:$C$70=I$2)*(TRANSACTIONS!$E$7:$E$70=$A11)*(TRANSACTIONS!$G$7:$G$70*1))</f>
        <v>214</v>
      </c>
      <c r="J11" s="36">
        <f>SUMPRODUCT((TRANSACTIONS!$C$7:$C$70=J$2)*(TRANSACTIONS!$E$7:$E$70=$A11)*(TRANSACTIONS!$G$7:$G$70*1))</f>
        <v>214</v>
      </c>
      <c r="K11" s="36">
        <f>SUMPRODUCT((TRANSACTIONS!$C$7:$C$70=K$2)*(TRANSACTIONS!$E$7:$E$70=$A11)*(TRANSACTIONS!$G$7:$G$70*1))</f>
        <v>214</v>
      </c>
      <c r="L11" s="36">
        <f>SUMPRODUCT((TRANSACTIONS!$C$7:$C$70=L$2)*(TRANSACTIONS!$E$7:$E$70=$A11)*(TRANSACTIONS!$G$7:$G$70*1))</f>
        <v>214</v>
      </c>
      <c r="M11" s="36">
        <f>SUMPRODUCT((TRANSACTIONS!$C$7:$C$70=M$2)*(TRANSACTIONS!$E$7:$E$70=$A11)*(TRANSACTIONS!$G$7:$G$70*1))</f>
        <v>0</v>
      </c>
      <c r="N11" s="36">
        <f>SUMPRODUCT((TRANSACTIONS!$C$7:$C$70=N$2)*(TRANSACTIONS!$E$7:$E$70=$A11)*(TRANSACTIONS!$G$7:$G$70*1))</f>
        <v>0</v>
      </c>
    </row>
    <row r="12" spans="1:14" x14ac:dyDescent="0.35">
      <c r="A12" s="3" t="s">
        <v>4</v>
      </c>
      <c r="B12" s="39"/>
      <c r="C12" s="36">
        <f>SUMPRODUCT((TRANSACTIONS!$C$7:$C$70=C$2)*(TRANSACTIONS!$E$7:$E$70=$A12)*(TRANSACTIONS!$G$7:$G$70*1))</f>
        <v>0</v>
      </c>
      <c r="D12" s="36">
        <f>SUMPRODUCT((TRANSACTIONS!$C$7:$C$70=D$2)*(TRANSACTIONS!$E$7:$E$70=$A12)*(TRANSACTIONS!$G$7:$G$70*1))</f>
        <v>0</v>
      </c>
      <c r="E12" s="36">
        <f>SUMPRODUCT((TRANSACTIONS!$C$7:$C$70=E$2)*(TRANSACTIONS!$E$7:$E$70=$A12)*(TRANSACTIONS!$G$7:$G$70*1))</f>
        <v>0</v>
      </c>
      <c r="F12" s="36">
        <f>SUMPRODUCT((TRANSACTIONS!$C$7:$C$70=F$2)*(TRANSACTIONS!$E$7:$E$70=$A12)*(TRANSACTIONS!$G$7:$G$70*1))</f>
        <v>0</v>
      </c>
      <c r="G12" s="36">
        <f>SUMPRODUCT((TRANSACTIONS!$C$7:$C$70=G$2)*(TRANSACTIONS!$E$7:$E$70=$A12)*(TRANSACTIONS!$G$7:$G$70*1))</f>
        <v>31.87</v>
      </c>
      <c r="H12" s="36">
        <f>SUMPRODUCT((TRANSACTIONS!$C$7:$C$70=H$2)*(TRANSACTIONS!$E$7:$E$70=$A12)*(TRANSACTIONS!$G$7:$G$70*1))</f>
        <v>31.87</v>
      </c>
      <c r="I12" s="36">
        <f>SUMPRODUCT((TRANSACTIONS!$C$7:$C$70=I$2)*(TRANSACTIONS!$E$7:$E$70=$A12)*(TRANSACTIONS!$G$7:$G$70*1))</f>
        <v>31.87</v>
      </c>
      <c r="J12" s="36">
        <f>SUMPRODUCT((TRANSACTIONS!$C$7:$C$70=J$2)*(TRANSACTIONS!$E$7:$E$70=$A12)*(TRANSACTIONS!$G$7:$G$70*1))</f>
        <v>31.87</v>
      </c>
      <c r="K12" s="36">
        <f>SUMPRODUCT((TRANSACTIONS!$C$7:$C$70=K$2)*(TRANSACTIONS!$E$7:$E$70=$A12)*(TRANSACTIONS!$G$7:$G$70*1))</f>
        <v>31.87</v>
      </c>
      <c r="L12" s="36">
        <f>SUMPRODUCT((TRANSACTIONS!$C$7:$C$70=L$2)*(TRANSACTIONS!$E$7:$E$70=$A12)*(TRANSACTIONS!$G$7:$G$70*1))</f>
        <v>31.87</v>
      </c>
      <c r="M12" s="36">
        <f>SUMPRODUCT((TRANSACTIONS!$C$7:$C$70=M$2)*(TRANSACTIONS!$E$7:$E$70=$A12)*(TRANSACTIONS!$G$7:$G$70*1))</f>
        <v>0</v>
      </c>
      <c r="N12" s="36">
        <f>SUMPRODUCT((TRANSACTIONS!$C$7:$C$70=N$2)*(TRANSACTIONS!$E$7:$E$70=$A12)*(TRANSACTIONS!$G$7:$G$70*1))</f>
        <v>0</v>
      </c>
    </row>
    <row r="13" spans="1:14" x14ac:dyDescent="0.35">
      <c r="A13" s="3" t="s">
        <v>8</v>
      </c>
      <c r="B13" s="39"/>
      <c r="C13" s="36">
        <f>SUMPRODUCT((TRANSACTIONS!$C$7:$C$70=C$2)*(TRANSACTIONS!$E$7:$E$70=$A13)*(TRANSACTIONS!$G$7:$G$70*1))</f>
        <v>0</v>
      </c>
      <c r="D13" s="36">
        <f>SUMPRODUCT((TRANSACTIONS!$C$7:$C$70=D$2)*(TRANSACTIONS!$E$7:$E$70=$A13)*(TRANSACTIONS!$G$7:$G$70*1))</f>
        <v>0</v>
      </c>
      <c r="E13" s="36">
        <f>SUMPRODUCT((TRANSACTIONS!$C$7:$C$70=E$2)*(TRANSACTIONS!$E$7:$E$70=$A13)*(TRANSACTIONS!$G$7:$G$70*1))</f>
        <v>0</v>
      </c>
      <c r="F13" s="36">
        <f>SUMPRODUCT((TRANSACTIONS!$C$7:$C$70=F$2)*(TRANSACTIONS!$E$7:$E$70=$A13)*(TRANSACTIONS!$G$7:$G$70*1))</f>
        <v>0</v>
      </c>
      <c r="G13" s="36">
        <f>SUMPRODUCT((TRANSACTIONS!$C$7:$C$70=G$2)*(TRANSACTIONS!$E$7:$E$70=$A13)*(TRANSACTIONS!$G$7:$G$70*1))</f>
        <v>10.24</v>
      </c>
      <c r="H13" s="36">
        <f>SUMPRODUCT((TRANSACTIONS!$C$7:$C$70=H$2)*(TRANSACTIONS!$E$7:$E$70=$A13)*(TRANSACTIONS!$G$7:$G$70*1))</f>
        <v>10.24</v>
      </c>
      <c r="I13" s="36">
        <f>SUMPRODUCT((TRANSACTIONS!$C$7:$C$70=I$2)*(TRANSACTIONS!$E$7:$E$70=$A13)*(TRANSACTIONS!$G$7:$G$70*1))</f>
        <v>10.24</v>
      </c>
      <c r="J13" s="36">
        <f>SUMPRODUCT((TRANSACTIONS!$C$7:$C$70=J$2)*(TRANSACTIONS!$E$7:$E$70=$A13)*(TRANSACTIONS!$G$7:$G$70*1))</f>
        <v>10.24</v>
      </c>
      <c r="K13" s="36">
        <f>SUMPRODUCT((TRANSACTIONS!$C$7:$C$70=K$2)*(TRANSACTIONS!$E$7:$E$70=$A13)*(TRANSACTIONS!$G$7:$G$70*1))</f>
        <v>10.24</v>
      </c>
      <c r="L13" s="36">
        <f>SUMPRODUCT((TRANSACTIONS!$C$7:$C$70=L$2)*(TRANSACTIONS!$E$7:$E$70=$A13)*(TRANSACTIONS!$G$7:$G$70*1))</f>
        <v>10.24</v>
      </c>
      <c r="M13" s="36">
        <f>SUMPRODUCT((TRANSACTIONS!$C$7:$C$70=M$2)*(TRANSACTIONS!$E$7:$E$70=$A13)*(TRANSACTIONS!$G$7:$G$70*1))</f>
        <v>0</v>
      </c>
      <c r="N13" s="36">
        <f>SUMPRODUCT((TRANSACTIONS!$C$7:$C$70=N$2)*(TRANSACTIONS!$E$7:$E$70=$A13)*(TRANSACTIONS!$G$7:$G$70*1))</f>
        <v>0</v>
      </c>
    </row>
    <row r="14" spans="1:14" x14ac:dyDescent="0.35">
      <c r="A14" s="3" t="s">
        <v>70</v>
      </c>
      <c r="B14" s="39" t="s">
        <v>71</v>
      </c>
      <c r="C14" s="36">
        <f>SUMPRODUCT((TRANSACTIONS!$C$7:$C$70=C$2)*(TRANSACTIONS!$E$7:$E$70=$A14)*(TRANSACTIONS!$G$7:$G$70*1))</f>
        <v>0</v>
      </c>
      <c r="D14" s="36">
        <f>SUMPRODUCT((TRANSACTIONS!$C$7:$C$70=D$2)*(TRANSACTIONS!$E$7:$E$70=$A14)*(TRANSACTIONS!$G$7:$G$70*1))</f>
        <v>0</v>
      </c>
      <c r="E14" s="36">
        <f>SUMPRODUCT((TRANSACTIONS!$C$7:$C$70=E$2)*(TRANSACTIONS!$E$7:$E$70=$A14)*(TRANSACTIONS!$G$7:$G$70*1))</f>
        <v>0</v>
      </c>
      <c r="F14" s="36">
        <f>SUMPRODUCT((TRANSACTIONS!$C$7:$C$70=F$2)*(TRANSACTIONS!$E$7:$E$70=$A14)*(TRANSACTIONS!$G$7:$G$70*1))</f>
        <v>0</v>
      </c>
      <c r="G14" s="36">
        <f>SUMPRODUCT((TRANSACTIONS!$C$7:$C$70=G$2)*(TRANSACTIONS!$E$7:$E$70=$A14)*(TRANSACTIONS!$G$7:$G$70*1))</f>
        <v>0</v>
      </c>
      <c r="H14" s="36">
        <f>SUMPRODUCT((TRANSACTIONS!$C$7:$C$70=H$2)*(TRANSACTIONS!$E$7:$E$70=$A14)*(TRANSACTIONS!$G$7:$G$70*1))</f>
        <v>0</v>
      </c>
      <c r="I14" s="36">
        <f>SUMPRODUCT((TRANSACTIONS!$C$7:$C$70=I$2)*(TRANSACTIONS!$E$7:$E$70=$A14)*(TRANSACTIONS!$G$7:$G$70*1))</f>
        <v>0</v>
      </c>
      <c r="J14" s="36">
        <f>SUMPRODUCT((TRANSACTIONS!$C$7:$C$70=J$2)*(TRANSACTIONS!$E$7:$E$70=$A14)*(TRANSACTIONS!$G$7:$G$70*1))</f>
        <v>0</v>
      </c>
      <c r="K14" s="36">
        <f>SUMPRODUCT((TRANSACTIONS!$C$7:$C$70=K$2)*(TRANSACTIONS!$E$7:$E$70=$A14)*(TRANSACTIONS!$G$7:$G$70*1))</f>
        <v>0</v>
      </c>
      <c r="L14" s="36">
        <f>SUMPRODUCT((TRANSACTIONS!$C$7:$C$70=L$2)*(TRANSACTIONS!$E$7:$E$70=$A14)*(TRANSACTIONS!$G$7:$G$70*1))</f>
        <v>0</v>
      </c>
      <c r="M14" s="36">
        <f>SUMPRODUCT((TRANSACTIONS!$C$7:$C$70=M$2)*(TRANSACTIONS!$E$7:$E$70=$A14)*(TRANSACTIONS!$G$7:$G$70*1))</f>
        <v>0</v>
      </c>
      <c r="N14" s="36">
        <f>SUMPRODUCT((TRANSACTIONS!$C$7:$C$70=N$2)*(TRANSACTIONS!$E$7:$E$70=$A14)*(TRANSACTIONS!$G$7:$G$70*1))</f>
        <v>0</v>
      </c>
    </row>
    <row r="15" spans="1:14" x14ac:dyDescent="0.35">
      <c r="A15" s="3" t="s">
        <v>76</v>
      </c>
      <c r="B15" s="39" t="s">
        <v>69</v>
      </c>
      <c r="C15" s="36">
        <f>SUMPRODUCT((TRANSACTIONS!$C$7:$C$70=C$2)*(TRANSACTIONS!$E$7:$E$70=$A15)*(TRANSACTIONS!$G$7:$G$70*1))</f>
        <v>0</v>
      </c>
      <c r="D15" s="36">
        <f>SUMPRODUCT((TRANSACTIONS!$C$7:$C$70=D$2)*(TRANSACTIONS!$E$7:$E$70=$A15)*(TRANSACTIONS!$G$7:$G$70*1))</f>
        <v>0</v>
      </c>
      <c r="E15" s="36">
        <f>SUMPRODUCT((TRANSACTIONS!$C$7:$C$70=E$2)*(TRANSACTIONS!$E$7:$E$70=$A15)*(TRANSACTIONS!$G$7:$G$70*1))</f>
        <v>0</v>
      </c>
      <c r="F15" s="36">
        <f>SUMPRODUCT((TRANSACTIONS!$C$7:$C$70=F$2)*(TRANSACTIONS!$E$7:$E$70=$A15)*(TRANSACTIONS!$G$7:$G$70*1))</f>
        <v>0</v>
      </c>
      <c r="G15" s="36">
        <f>SUMPRODUCT((TRANSACTIONS!$C$7:$C$70=G$2)*(TRANSACTIONS!$E$7:$E$70=$A15)*(TRANSACTIONS!$G$7:$G$70*1))</f>
        <v>0</v>
      </c>
      <c r="H15" s="36">
        <f>SUMPRODUCT((TRANSACTIONS!$C$7:$C$70=H$2)*(TRANSACTIONS!$E$7:$E$70=$A15)*(TRANSACTIONS!$G$7:$G$70*1))</f>
        <v>0</v>
      </c>
      <c r="I15" s="36">
        <f>SUMPRODUCT((TRANSACTIONS!$C$7:$C$70=I$2)*(TRANSACTIONS!$E$7:$E$70=$A15)*(TRANSACTIONS!$G$7:$G$70*1))</f>
        <v>0</v>
      </c>
      <c r="J15" s="36">
        <f>SUMPRODUCT((TRANSACTIONS!$C$7:$C$70=J$2)*(TRANSACTIONS!$E$7:$E$70=$A15)*(TRANSACTIONS!$G$7:$G$70*1))</f>
        <v>0</v>
      </c>
      <c r="K15" s="36">
        <f>SUMPRODUCT((TRANSACTIONS!$C$7:$C$70=K$2)*(TRANSACTIONS!$E$7:$E$70=$A15)*(TRANSACTIONS!$G$7:$G$70*1))</f>
        <v>0</v>
      </c>
      <c r="L15" s="36">
        <f>SUMPRODUCT((TRANSACTIONS!$C$7:$C$70=L$2)*(TRANSACTIONS!$E$7:$E$70=$A15)*(TRANSACTIONS!$G$7:$G$70*1))</f>
        <v>0</v>
      </c>
      <c r="M15" s="36">
        <f>SUMPRODUCT((TRANSACTIONS!$C$7:$C$70=M$2)*(TRANSACTIONS!$E$7:$E$70=$A15)*(TRANSACTIONS!$G$7:$G$70*1))</f>
        <v>0</v>
      </c>
      <c r="N15" s="36">
        <f>SUMPRODUCT((TRANSACTIONS!$C$7:$C$70=N$2)*(TRANSACTIONS!$E$7:$E$70=$A15)*(TRANSACTIONS!$G$7:$G$70*1))</f>
        <v>0</v>
      </c>
    </row>
    <row r="16" spans="1:14" s="42" customFormat="1" ht="15.5" x14ac:dyDescent="0.35">
      <c r="A16" s="40" t="s">
        <v>5</v>
      </c>
      <c r="B16" s="40"/>
      <c r="C16" s="41">
        <f t="shared" ref="C16:F16" si="10">SUM(C17:C21)</f>
        <v>0</v>
      </c>
      <c r="D16" s="41">
        <f t="shared" si="10"/>
        <v>0</v>
      </c>
      <c r="E16" s="41">
        <f t="shared" si="10"/>
        <v>0</v>
      </c>
      <c r="F16" s="41">
        <f t="shared" si="10"/>
        <v>0</v>
      </c>
      <c r="G16" s="41">
        <f>SUM(G17:G21)</f>
        <v>0</v>
      </c>
      <c r="H16" s="41">
        <f t="shared" ref="H16:K16" si="11">SUM(H17:H21)</f>
        <v>0</v>
      </c>
      <c r="I16" s="41">
        <f t="shared" si="11"/>
        <v>0</v>
      </c>
      <c r="J16" s="41">
        <f t="shared" si="11"/>
        <v>0</v>
      </c>
      <c r="K16" s="41">
        <f t="shared" si="11"/>
        <v>0</v>
      </c>
      <c r="L16" s="41">
        <f t="shared" ref="L16" si="12">SUM(L17:L21)</f>
        <v>0</v>
      </c>
      <c r="M16" s="41">
        <f t="shared" ref="M16" si="13">SUM(M17:M21)</f>
        <v>0</v>
      </c>
      <c r="N16" s="41">
        <f t="shared" ref="N16" si="14">SUM(N17:N21)</f>
        <v>0</v>
      </c>
    </row>
    <row r="17" spans="1:14" x14ac:dyDescent="0.35">
      <c r="A17" s="3" t="s">
        <v>59</v>
      </c>
      <c r="B17" s="39" t="s">
        <v>68</v>
      </c>
      <c r="C17" s="36">
        <f>SUMPRODUCT((TRANSACTIONS!$C$7:$C$70=C$2)*(TRANSACTIONS!$E$7:$E$70=$A17)*(TRANSACTIONS!$G$7:$G$70*1))</f>
        <v>0</v>
      </c>
      <c r="D17" s="36">
        <f>SUMPRODUCT((TRANSACTIONS!$C$7:$C$70=D$2)*(TRANSACTIONS!$E$7:$E$70=$A17)*(TRANSACTIONS!$G$7:$G$70*1))</f>
        <v>0</v>
      </c>
      <c r="E17" s="36">
        <f>SUMPRODUCT((TRANSACTIONS!$C$7:$C$70=E$2)*(TRANSACTIONS!$E$7:$E$70=$A17)*(TRANSACTIONS!$G$7:$G$70*1))</f>
        <v>0</v>
      </c>
      <c r="F17" s="36">
        <f>SUMPRODUCT((TRANSACTIONS!$C$7:$C$70=F$2)*(TRANSACTIONS!$E$7:$E$70=$A17)*(TRANSACTIONS!$G$7:$G$70*1))</f>
        <v>0</v>
      </c>
      <c r="G17" s="36">
        <f>SUMPRODUCT((TRANSACTIONS!$C$7:$C$70=G$2)*(TRANSACTIONS!$E$7:$E$70=$A17)*(TRANSACTIONS!$G$7:$G$70*1))</f>
        <v>0</v>
      </c>
      <c r="H17" s="36">
        <f>SUMPRODUCT((TRANSACTIONS!$C$7:$C$70=H$2)*(TRANSACTIONS!$E$7:$E$70=$A17)*(TRANSACTIONS!$G$7:$G$70*1))</f>
        <v>0</v>
      </c>
      <c r="I17" s="36">
        <f>SUMPRODUCT((TRANSACTIONS!$C$7:$C$70=I$2)*(TRANSACTIONS!$E$7:$E$70=$A17)*(TRANSACTIONS!$G$7:$G$70*1))</f>
        <v>0</v>
      </c>
      <c r="J17" s="36">
        <f>SUMPRODUCT((TRANSACTIONS!$C$7:$C$70=J$2)*(TRANSACTIONS!$E$7:$E$70=$A17)*(TRANSACTIONS!$G$7:$G$70*1))</f>
        <v>0</v>
      </c>
      <c r="K17" s="36">
        <f>SUMPRODUCT((TRANSACTIONS!$C$7:$C$70=K$2)*(TRANSACTIONS!$E$7:$E$70=$A17)*(TRANSACTIONS!$G$7:$G$70*1))</f>
        <v>0</v>
      </c>
      <c r="L17" s="36">
        <f>SUMPRODUCT((TRANSACTIONS!$C$7:$C$70=L$2)*(TRANSACTIONS!$E$7:$E$70=$A17)*(TRANSACTIONS!$G$7:$G$70*1))</f>
        <v>0</v>
      </c>
      <c r="M17" s="36">
        <f>SUMPRODUCT((TRANSACTIONS!$C$7:$C$70=M$2)*(TRANSACTIONS!$E$7:$E$70=$A17)*(TRANSACTIONS!$G$7:$G$70*1))</f>
        <v>0</v>
      </c>
      <c r="N17" s="36">
        <f>SUMPRODUCT((TRANSACTIONS!$C$7:$C$70=N$2)*(TRANSACTIONS!$E$7:$E$70=$A17)*(TRANSACTIONS!$G$7:$G$70*1))</f>
        <v>0</v>
      </c>
    </row>
    <row r="18" spans="1:14" x14ac:dyDescent="0.35">
      <c r="A18" s="3" t="s">
        <v>60</v>
      </c>
      <c r="B18" s="39" t="s">
        <v>67</v>
      </c>
      <c r="C18" s="36">
        <f>SUMPRODUCT((TRANSACTIONS!$C$7:$C$70=C$2)*(TRANSACTIONS!$E$7:$E$70=$A18)*(TRANSACTIONS!$G$7:$G$70*1))</f>
        <v>0</v>
      </c>
      <c r="D18" s="36">
        <f>SUMPRODUCT((TRANSACTIONS!$C$7:$C$70=D$2)*(TRANSACTIONS!$E$7:$E$70=$A18)*(TRANSACTIONS!$G$7:$G$70*1))</f>
        <v>0</v>
      </c>
      <c r="E18" s="36">
        <f>SUMPRODUCT((TRANSACTIONS!$C$7:$C$70=E$2)*(TRANSACTIONS!$E$7:$E$70=$A18)*(TRANSACTIONS!$G$7:$G$70*1))</f>
        <v>0</v>
      </c>
      <c r="F18" s="36">
        <f>SUMPRODUCT((TRANSACTIONS!$C$7:$C$70=F$2)*(TRANSACTIONS!$E$7:$E$70=$A18)*(TRANSACTIONS!$G$7:$G$70*1))</f>
        <v>0</v>
      </c>
      <c r="G18" s="36">
        <f>SUMPRODUCT((TRANSACTIONS!$C$7:$C$70=G$2)*(TRANSACTIONS!$E$7:$E$70=$A18)*(TRANSACTIONS!$G$7:$G$70*1))</f>
        <v>0</v>
      </c>
      <c r="H18" s="36">
        <f>SUMPRODUCT((TRANSACTIONS!$C$7:$C$70=H$2)*(TRANSACTIONS!$E$7:$E$70=$A18)*(TRANSACTIONS!$G$7:$G$70*1))</f>
        <v>0</v>
      </c>
      <c r="I18" s="36">
        <f>SUMPRODUCT((TRANSACTIONS!$C$7:$C$70=I$2)*(TRANSACTIONS!$E$7:$E$70=$A18)*(TRANSACTIONS!$G$7:$G$70*1))</f>
        <v>0</v>
      </c>
      <c r="J18" s="36">
        <f>SUMPRODUCT((TRANSACTIONS!$C$7:$C$70=J$2)*(TRANSACTIONS!$E$7:$E$70=$A18)*(TRANSACTIONS!$G$7:$G$70*1))</f>
        <v>0</v>
      </c>
      <c r="K18" s="36">
        <f>SUMPRODUCT((TRANSACTIONS!$C$7:$C$70=K$2)*(TRANSACTIONS!$E$7:$E$70=$A18)*(TRANSACTIONS!$G$7:$G$70*1))</f>
        <v>0</v>
      </c>
      <c r="L18" s="36">
        <f>SUMPRODUCT((TRANSACTIONS!$C$7:$C$70=L$2)*(TRANSACTIONS!$E$7:$E$70=$A18)*(TRANSACTIONS!$G$7:$G$70*1))</f>
        <v>0</v>
      </c>
      <c r="M18" s="36">
        <f>SUMPRODUCT((TRANSACTIONS!$C$7:$C$70=M$2)*(TRANSACTIONS!$E$7:$E$70=$A18)*(TRANSACTIONS!$G$7:$G$70*1))</f>
        <v>0</v>
      </c>
      <c r="N18" s="36">
        <f>SUMPRODUCT((TRANSACTIONS!$C$7:$C$70=N$2)*(TRANSACTIONS!$E$7:$E$70=$A18)*(TRANSACTIONS!$G$7:$G$70*1))</f>
        <v>0</v>
      </c>
    </row>
    <row r="19" spans="1:14" x14ac:dyDescent="0.35">
      <c r="A19" s="3" t="s">
        <v>61</v>
      </c>
      <c r="B19" s="39" t="s">
        <v>66</v>
      </c>
      <c r="C19" s="36">
        <f>SUMPRODUCT((TRANSACTIONS!$C$7:$C$70=C$2)*(TRANSACTIONS!$E$7:$E$70=$A19)*(TRANSACTIONS!$G$7:$G$70*1))</f>
        <v>0</v>
      </c>
      <c r="D19" s="36">
        <f>SUMPRODUCT((TRANSACTIONS!$C$7:$C$70=D$2)*(TRANSACTIONS!$E$7:$E$70=$A19)*(TRANSACTIONS!$G$7:$G$70*1))</f>
        <v>0</v>
      </c>
      <c r="E19" s="36">
        <f>SUMPRODUCT((TRANSACTIONS!$C$7:$C$70=E$2)*(TRANSACTIONS!$E$7:$E$70=$A19)*(TRANSACTIONS!$G$7:$G$70*1))</f>
        <v>0</v>
      </c>
      <c r="F19" s="36">
        <f>SUMPRODUCT((TRANSACTIONS!$C$7:$C$70=F$2)*(TRANSACTIONS!$E$7:$E$70=$A19)*(TRANSACTIONS!$G$7:$G$70*1))</f>
        <v>0</v>
      </c>
      <c r="G19" s="36">
        <f>SUMPRODUCT((TRANSACTIONS!$C$7:$C$70=G$2)*(TRANSACTIONS!$E$7:$E$70=$A19)*(TRANSACTIONS!$G$7:$G$70*1))</f>
        <v>0</v>
      </c>
      <c r="H19" s="36">
        <f>SUMPRODUCT((TRANSACTIONS!$C$7:$C$70=H$2)*(TRANSACTIONS!$E$7:$E$70=$A19)*(TRANSACTIONS!$G$7:$G$70*1))</f>
        <v>0</v>
      </c>
      <c r="I19" s="36">
        <f>SUMPRODUCT((TRANSACTIONS!$C$7:$C$70=I$2)*(TRANSACTIONS!$E$7:$E$70=$A19)*(TRANSACTIONS!$G$7:$G$70*1))</f>
        <v>0</v>
      </c>
      <c r="J19" s="36">
        <f>SUMPRODUCT((TRANSACTIONS!$C$7:$C$70=J$2)*(TRANSACTIONS!$E$7:$E$70=$A19)*(TRANSACTIONS!$G$7:$G$70*1))</f>
        <v>0</v>
      </c>
      <c r="K19" s="36">
        <f>SUMPRODUCT((TRANSACTIONS!$C$7:$C$70=K$2)*(TRANSACTIONS!$E$7:$E$70=$A19)*(TRANSACTIONS!$G$7:$G$70*1))</f>
        <v>0</v>
      </c>
      <c r="L19" s="36">
        <f>SUMPRODUCT((TRANSACTIONS!$C$7:$C$70=L$2)*(TRANSACTIONS!$E$7:$E$70=$A19)*(TRANSACTIONS!$G$7:$G$70*1))</f>
        <v>0</v>
      </c>
      <c r="M19" s="36">
        <f>SUMPRODUCT((TRANSACTIONS!$C$7:$C$70=M$2)*(TRANSACTIONS!$E$7:$E$70=$A19)*(TRANSACTIONS!$G$7:$G$70*1))</f>
        <v>0</v>
      </c>
      <c r="N19" s="36">
        <f>SUMPRODUCT((TRANSACTIONS!$C$7:$C$70=N$2)*(TRANSACTIONS!$E$7:$E$70=$A19)*(TRANSACTIONS!$G$7:$G$70*1))</f>
        <v>0</v>
      </c>
    </row>
    <row r="20" spans="1:14" x14ac:dyDescent="0.35">
      <c r="A20" s="3" t="s">
        <v>62</v>
      </c>
      <c r="B20" s="39" t="s">
        <v>65</v>
      </c>
      <c r="C20" s="36">
        <f>SUMPRODUCT((TRANSACTIONS!$C$7:$C$70=C$2)*(TRANSACTIONS!$E$7:$E$70=$A20)*(TRANSACTIONS!$G$7:$G$70*1))</f>
        <v>0</v>
      </c>
      <c r="D20" s="36">
        <f>SUMPRODUCT((TRANSACTIONS!$C$7:$C$70=D$2)*(TRANSACTIONS!$E$7:$E$70=$A20)*(TRANSACTIONS!$G$7:$G$70*1))</f>
        <v>0</v>
      </c>
      <c r="E20" s="36">
        <f>SUMPRODUCT((TRANSACTIONS!$C$7:$C$70=E$2)*(TRANSACTIONS!$E$7:$E$70=$A20)*(TRANSACTIONS!$G$7:$G$70*1))</f>
        <v>0</v>
      </c>
      <c r="F20" s="36">
        <f>SUMPRODUCT((TRANSACTIONS!$C$7:$C$70=F$2)*(TRANSACTIONS!$E$7:$E$70=$A20)*(TRANSACTIONS!$G$7:$G$70*1))</f>
        <v>0</v>
      </c>
      <c r="G20" s="36">
        <f>SUMPRODUCT((TRANSACTIONS!$C$7:$C$70=G$2)*(TRANSACTIONS!$E$7:$E$70=$A20)*(TRANSACTIONS!$G$7:$G$70*1))</f>
        <v>0</v>
      </c>
      <c r="H20" s="36">
        <f>SUMPRODUCT((TRANSACTIONS!$C$7:$C$70=H$2)*(TRANSACTIONS!$E$7:$E$70=$A20)*(TRANSACTIONS!$G$7:$G$70*1))</f>
        <v>0</v>
      </c>
      <c r="I20" s="36">
        <f>SUMPRODUCT((TRANSACTIONS!$C$7:$C$70=I$2)*(TRANSACTIONS!$E$7:$E$70=$A20)*(TRANSACTIONS!$G$7:$G$70*1))</f>
        <v>0</v>
      </c>
      <c r="J20" s="36">
        <f>SUMPRODUCT((TRANSACTIONS!$C$7:$C$70=J$2)*(TRANSACTIONS!$E$7:$E$70=$A20)*(TRANSACTIONS!$G$7:$G$70*1))</f>
        <v>0</v>
      </c>
      <c r="K20" s="36">
        <f>SUMPRODUCT((TRANSACTIONS!$C$7:$C$70=K$2)*(TRANSACTIONS!$E$7:$E$70=$A20)*(TRANSACTIONS!$G$7:$G$70*1))</f>
        <v>0</v>
      </c>
      <c r="L20" s="36">
        <f>SUMPRODUCT((TRANSACTIONS!$C$7:$C$70=L$2)*(TRANSACTIONS!$E$7:$E$70=$A20)*(TRANSACTIONS!$G$7:$G$70*1))</f>
        <v>0</v>
      </c>
      <c r="M20" s="36">
        <f>SUMPRODUCT((TRANSACTIONS!$C$7:$C$70=M$2)*(TRANSACTIONS!$E$7:$E$70=$A20)*(TRANSACTIONS!$G$7:$G$70*1))</f>
        <v>0</v>
      </c>
      <c r="N20" s="36">
        <f>SUMPRODUCT((TRANSACTIONS!$C$7:$C$70=N$2)*(TRANSACTIONS!$E$7:$E$70=$A20)*(TRANSACTIONS!$G$7:$G$70*1))</f>
        <v>0</v>
      </c>
    </row>
    <row r="21" spans="1:14" x14ac:dyDescent="0.35">
      <c r="A21" s="3" t="s">
        <v>63</v>
      </c>
      <c r="B21" s="39" t="s">
        <v>64</v>
      </c>
      <c r="C21" s="36">
        <f>SUMPRODUCT((TRANSACTIONS!$C$7:$C$70=C$2)*(TRANSACTIONS!$E$7:$E$70=$A21)*(TRANSACTIONS!$G$7:$G$70*1))</f>
        <v>0</v>
      </c>
      <c r="D21" s="36">
        <f>SUMPRODUCT((TRANSACTIONS!$C$7:$C$70=D$2)*(TRANSACTIONS!$E$7:$E$70=$A21)*(TRANSACTIONS!$G$7:$G$70*1))</f>
        <v>0</v>
      </c>
      <c r="E21" s="36">
        <f>SUMPRODUCT((TRANSACTIONS!$C$7:$C$70=E$2)*(TRANSACTIONS!$E$7:$E$70=$A21)*(TRANSACTIONS!$G$7:$G$70*1))</f>
        <v>0</v>
      </c>
      <c r="F21" s="36">
        <f>SUMPRODUCT((TRANSACTIONS!$C$7:$C$70=F$2)*(TRANSACTIONS!$E$7:$E$70=$A21)*(TRANSACTIONS!$G$7:$G$70*1))</f>
        <v>0</v>
      </c>
      <c r="G21" s="36">
        <f>SUMPRODUCT((TRANSACTIONS!$C$7:$C$70=G$2)*(TRANSACTIONS!$E$7:$E$70=$A21)*(TRANSACTIONS!$G$7:$G$70*1))</f>
        <v>0</v>
      </c>
      <c r="H21" s="36">
        <f>SUMPRODUCT((TRANSACTIONS!$C$7:$C$70=H$2)*(TRANSACTIONS!$E$7:$E$70=$A21)*(TRANSACTIONS!$G$7:$G$70*1))</f>
        <v>0</v>
      </c>
      <c r="I21" s="36">
        <f>SUMPRODUCT((TRANSACTIONS!$C$7:$C$70=I$2)*(TRANSACTIONS!$E$7:$E$70=$A21)*(TRANSACTIONS!$G$7:$G$70*1))</f>
        <v>0</v>
      </c>
      <c r="J21" s="36">
        <f>SUMPRODUCT((TRANSACTIONS!$C$7:$C$70=J$2)*(TRANSACTIONS!$E$7:$E$70=$A21)*(TRANSACTIONS!$G$7:$G$70*1))</f>
        <v>0</v>
      </c>
      <c r="K21" s="36">
        <f>SUMPRODUCT((TRANSACTIONS!$C$7:$C$70=K$2)*(TRANSACTIONS!$E$7:$E$70=$A21)*(TRANSACTIONS!$G$7:$G$70*1))</f>
        <v>0</v>
      </c>
      <c r="L21" s="36">
        <f>SUMPRODUCT((TRANSACTIONS!$C$7:$C$70=L$2)*(TRANSACTIONS!$E$7:$E$70=$A21)*(TRANSACTIONS!$G$7:$G$70*1))</f>
        <v>0</v>
      </c>
      <c r="M21" s="36">
        <f>SUMPRODUCT((TRANSACTIONS!$C$7:$C$70=M$2)*(TRANSACTIONS!$E$7:$E$70=$A21)*(TRANSACTIONS!$G$7:$G$70*1))</f>
        <v>0</v>
      </c>
      <c r="N21" s="36">
        <f>SUMPRODUCT((TRANSACTIONS!$C$7:$C$70=N$2)*(TRANSACTIONS!$E$7:$E$70=$A21)*(TRANSACTIONS!$G$7:$G$70*1))</f>
        <v>0</v>
      </c>
    </row>
    <row r="22" spans="1:14" s="42" customFormat="1" ht="15.5" x14ac:dyDescent="0.35">
      <c r="A22" s="40" t="s">
        <v>6</v>
      </c>
      <c r="B22" s="40"/>
      <c r="C22" s="41">
        <f t="shared" ref="C22:F22" si="15">SUM(C23:C29)</f>
        <v>0</v>
      </c>
      <c r="D22" s="41">
        <f t="shared" si="15"/>
        <v>0</v>
      </c>
      <c r="E22" s="41">
        <f t="shared" si="15"/>
        <v>0</v>
      </c>
      <c r="F22" s="41">
        <f t="shared" si="15"/>
        <v>0</v>
      </c>
      <c r="G22" s="41">
        <f>SUM(G23:G29)</f>
        <v>22.8</v>
      </c>
      <c r="H22" s="41">
        <f t="shared" ref="H22:K22" si="16">SUM(H23:H29)</f>
        <v>22.8</v>
      </c>
      <c r="I22" s="41">
        <f t="shared" si="16"/>
        <v>22.8</v>
      </c>
      <c r="J22" s="41">
        <f t="shared" si="16"/>
        <v>22.8</v>
      </c>
      <c r="K22" s="41">
        <f t="shared" si="16"/>
        <v>22.8</v>
      </c>
      <c r="L22" s="41">
        <f t="shared" ref="L22" si="17">SUM(L23:L29)</f>
        <v>22.8</v>
      </c>
      <c r="M22" s="41">
        <f t="shared" ref="M22" si="18">SUM(M23:M29)</f>
        <v>22.8</v>
      </c>
      <c r="N22" s="41">
        <f t="shared" ref="N22" si="19">SUM(N23:N29)</f>
        <v>22.8</v>
      </c>
    </row>
    <row r="23" spans="1:14" x14ac:dyDescent="0.35">
      <c r="A23" s="3" t="s">
        <v>56</v>
      </c>
      <c r="B23" s="39" t="s">
        <v>52</v>
      </c>
      <c r="C23" s="36">
        <f>SUMPRODUCT((TRANSACTIONS!$C$7:$C$70=C$2)*(TRANSACTIONS!$E$7:$E$70=$A23)*(TRANSACTIONS!$G$7:$G$70*1))</f>
        <v>0</v>
      </c>
      <c r="D23" s="36">
        <f>SUMPRODUCT((TRANSACTIONS!$C$7:$C$70=D$2)*(TRANSACTIONS!$E$7:$E$70=$A23)*(TRANSACTIONS!$G$7:$G$70*1))</f>
        <v>0</v>
      </c>
      <c r="E23" s="36">
        <f>SUMPRODUCT((TRANSACTIONS!$C$7:$C$70=E$2)*(TRANSACTIONS!$E$7:$E$70=$A23)*(TRANSACTIONS!$G$7:$G$70*1))</f>
        <v>0</v>
      </c>
      <c r="F23" s="36">
        <f>SUMPRODUCT((TRANSACTIONS!$C$7:$C$70=F$2)*(TRANSACTIONS!$E$7:$E$70=$A23)*(TRANSACTIONS!$G$7:$G$70*1))</f>
        <v>0</v>
      </c>
      <c r="G23" s="36">
        <f>SUMPRODUCT((TRANSACTIONS!$C$7:$C$70=G$2)*(TRANSACTIONS!$E$7:$E$70=$A23)*(TRANSACTIONS!$G$7:$G$70*1))</f>
        <v>0</v>
      </c>
      <c r="H23" s="36">
        <f>SUMPRODUCT((TRANSACTIONS!$C$7:$C$70=H$2)*(TRANSACTIONS!$E$7:$E$70=$A23)*(TRANSACTIONS!$G$7:$G$70*1))</f>
        <v>0</v>
      </c>
      <c r="I23" s="36">
        <f>SUMPRODUCT((TRANSACTIONS!$C$7:$C$70=I$2)*(TRANSACTIONS!$E$7:$E$70=$A23)*(TRANSACTIONS!$G$7:$G$70*1))</f>
        <v>0</v>
      </c>
      <c r="J23" s="36">
        <f>SUMPRODUCT((TRANSACTIONS!$C$7:$C$70=J$2)*(TRANSACTIONS!$E$7:$E$70=$A23)*(TRANSACTIONS!$G$7:$G$70*1))</f>
        <v>0</v>
      </c>
      <c r="K23" s="36">
        <f>SUMPRODUCT((TRANSACTIONS!$C$7:$C$70=K$2)*(TRANSACTIONS!$E$7:$E$70=$A23)*(TRANSACTIONS!$G$7:$G$70*1))</f>
        <v>0</v>
      </c>
      <c r="L23" s="36">
        <f>SUMPRODUCT((TRANSACTIONS!$C$7:$C$70=L$2)*(TRANSACTIONS!$E$7:$E$70=$A23)*(TRANSACTIONS!$G$7:$G$70*1))</f>
        <v>0</v>
      </c>
      <c r="M23" s="36">
        <f>SUMPRODUCT((TRANSACTIONS!$C$7:$C$70=M$2)*(TRANSACTIONS!$E$7:$E$70=$A23)*(TRANSACTIONS!$G$7:$G$70*1))</f>
        <v>0</v>
      </c>
      <c r="N23" s="36">
        <f>SUMPRODUCT((TRANSACTIONS!$C$7:$C$70=N$2)*(TRANSACTIONS!$E$7:$E$70=$A23)*(TRANSACTIONS!$G$7:$G$70*1))</f>
        <v>0</v>
      </c>
    </row>
    <row r="24" spans="1:14" x14ac:dyDescent="0.35">
      <c r="A24" s="3" t="s">
        <v>57</v>
      </c>
      <c r="B24" s="39" t="s">
        <v>53</v>
      </c>
      <c r="C24" s="36">
        <f>SUMPRODUCT((TRANSACTIONS!$C$7:$C$70=C$2)*(TRANSACTIONS!$E$7:$E$70=$A24)*(TRANSACTIONS!$G$7:$G$70*1))</f>
        <v>0</v>
      </c>
      <c r="D24" s="36">
        <f>SUMPRODUCT((TRANSACTIONS!$C$7:$C$70=D$2)*(TRANSACTIONS!$E$7:$E$70=$A24)*(TRANSACTIONS!$G$7:$G$70*1))</f>
        <v>0</v>
      </c>
      <c r="E24" s="36">
        <f>SUMPRODUCT((TRANSACTIONS!$C$7:$C$70=E$2)*(TRANSACTIONS!$E$7:$E$70=$A24)*(TRANSACTIONS!$G$7:$G$70*1))</f>
        <v>0</v>
      </c>
      <c r="F24" s="36">
        <f>SUMPRODUCT((TRANSACTIONS!$C$7:$C$70=F$2)*(TRANSACTIONS!$E$7:$E$70=$A24)*(TRANSACTIONS!$G$7:$G$70*1))</f>
        <v>0</v>
      </c>
      <c r="G24" s="36">
        <f>SUMPRODUCT((TRANSACTIONS!$C$7:$C$70=G$2)*(TRANSACTIONS!$E$7:$E$70=$A24)*(TRANSACTIONS!$G$7:$G$70*1))</f>
        <v>0</v>
      </c>
      <c r="H24" s="36">
        <f>SUMPRODUCT((TRANSACTIONS!$C$7:$C$70=H$2)*(TRANSACTIONS!$E$7:$E$70=$A24)*(TRANSACTIONS!$G$7:$G$70*1))</f>
        <v>0</v>
      </c>
      <c r="I24" s="36">
        <f>SUMPRODUCT((TRANSACTIONS!$C$7:$C$70=I$2)*(TRANSACTIONS!$E$7:$E$70=$A24)*(TRANSACTIONS!$G$7:$G$70*1))</f>
        <v>0</v>
      </c>
      <c r="J24" s="36">
        <f>SUMPRODUCT((TRANSACTIONS!$C$7:$C$70=J$2)*(TRANSACTIONS!$E$7:$E$70=$A24)*(TRANSACTIONS!$G$7:$G$70*1))</f>
        <v>0</v>
      </c>
      <c r="K24" s="36">
        <f>SUMPRODUCT((TRANSACTIONS!$C$7:$C$70=K$2)*(TRANSACTIONS!$E$7:$E$70=$A24)*(TRANSACTIONS!$G$7:$G$70*1))</f>
        <v>0</v>
      </c>
      <c r="L24" s="36">
        <f>SUMPRODUCT((TRANSACTIONS!$C$7:$C$70=L$2)*(TRANSACTIONS!$E$7:$E$70=$A24)*(TRANSACTIONS!$G$7:$G$70*1))</f>
        <v>0</v>
      </c>
      <c r="M24" s="36">
        <f>SUMPRODUCT((TRANSACTIONS!$C$7:$C$70=M$2)*(TRANSACTIONS!$E$7:$E$70=$A24)*(TRANSACTIONS!$G$7:$G$70*1))</f>
        <v>0</v>
      </c>
      <c r="N24" s="36">
        <f>SUMPRODUCT((TRANSACTIONS!$C$7:$C$70=N$2)*(TRANSACTIONS!$E$7:$E$70=$A24)*(TRANSACTIONS!$G$7:$G$70*1))</f>
        <v>0</v>
      </c>
    </row>
    <row r="25" spans="1:14" x14ac:dyDescent="0.35">
      <c r="A25" s="3" t="s">
        <v>54</v>
      </c>
      <c r="B25" s="39" t="s">
        <v>55</v>
      </c>
      <c r="C25" s="36">
        <f>SUMPRODUCT((TRANSACTIONS!$C$7:$C$70=C$2)*(TRANSACTIONS!$E$7:$E$70=$A25)*(TRANSACTIONS!$G$7:$G$70*1))</f>
        <v>0</v>
      </c>
      <c r="D25" s="36">
        <f>SUMPRODUCT((TRANSACTIONS!$C$7:$C$70=D$2)*(TRANSACTIONS!$E$7:$E$70=$A25)*(TRANSACTIONS!$G$7:$G$70*1))</f>
        <v>0</v>
      </c>
      <c r="E25" s="36">
        <f>SUMPRODUCT((TRANSACTIONS!$C$7:$C$70=E$2)*(TRANSACTIONS!$E$7:$E$70=$A25)*(TRANSACTIONS!$G$7:$G$70*1))</f>
        <v>0</v>
      </c>
      <c r="F25" s="36">
        <f>SUMPRODUCT((TRANSACTIONS!$C$7:$C$70=F$2)*(TRANSACTIONS!$E$7:$E$70=$A25)*(TRANSACTIONS!$G$7:$G$70*1))</f>
        <v>0</v>
      </c>
      <c r="G25" s="36">
        <f>SUMPRODUCT((TRANSACTIONS!$C$7:$C$70=G$2)*(TRANSACTIONS!$E$7:$E$70=$A25)*(TRANSACTIONS!$G$7:$G$70*1))</f>
        <v>0</v>
      </c>
      <c r="H25" s="36">
        <f>SUMPRODUCT((TRANSACTIONS!$C$7:$C$70=H$2)*(TRANSACTIONS!$E$7:$E$70=$A25)*(TRANSACTIONS!$G$7:$G$70*1))</f>
        <v>0</v>
      </c>
      <c r="I25" s="36">
        <f>SUMPRODUCT((TRANSACTIONS!$C$7:$C$70=I$2)*(TRANSACTIONS!$E$7:$E$70=$A25)*(TRANSACTIONS!$G$7:$G$70*1))</f>
        <v>0</v>
      </c>
      <c r="J25" s="36">
        <f>SUMPRODUCT((TRANSACTIONS!$C$7:$C$70=J$2)*(TRANSACTIONS!$E$7:$E$70=$A25)*(TRANSACTIONS!$G$7:$G$70*1))</f>
        <v>0</v>
      </c>
      <c r="K25" s="36">
        <f>SUMPRODUCT((TRANSACTIONS!$C$7:$C$70=K$2)*(TRANSACTIONS!$E$7:$E$70=$A25)*(TRANSACTIONS!$G$7:$G$70*1))</f>
        <v>0</v>
      </c>
      <c r="L25" s="36">
        <f>SUMPRODUCT((TRANSACTIONS!$C$7:$C$70=L$2)*(TRANSACTIONS!$E$7:$E$70=$A25)*(TRANSACTIONS!$G$7:$G$70*1))</f>
        <v>0</v>
      </c>
      <c r="M25" s="36">
        <f>SUMPRODUCT((TRANSACTIONS!$C$7:$C$70=M$2)*(TRANSACTIONS!$E$7:$E$70=$A25)*(TRANSACTIONS!$G$7:$G$70*1))</f>
        <v>0</v>
      </c>
      <c r="N25" s="36">
        <f>SUMPRODUCT((TRANSACTIONS!$C$7:$C$70=N$2)*(TRANSACTIONS!$E$7:$E$70=$A25)*(TRANSACTIONS!$G$7:$G$70*1))</f>
        <v>0</v>
      </c>
    </row>
    <row r="26" spans="1:14" x14ac:dyDescent="0.35">
      <c r="A26" s="3" t="s">
        <v>58</v>
      </c>
      <c r="B26" s="39"/>
      <c r="C26" s="36">
        <f>SUMPRODUCT((TRANSACTIONS!$C$7:$C$70=C$2)*(TRANSACTIONS!$E$7:$E$70=$A26)*(TRANSACTIONS!$G$7:$G$70*1))</f>
        <v>0</v>
      </c>
      <c r="D26" s="36">
        <f>SUMPRODUCT((TRANSACTIONS!$C$7:$C$70=D$2)*(TRANSACTIONS!$E$7:$E$70=$A26)*(TRANSACTIONS!$G$7:$G$70*1))</f>
        <v>0</v>
      </c>
      <c r="E26" s="36">
        <f>SUMPRODUCT((TRANSACTIONS!$C$7:$C$70=E$2)*(TRANSACTIONS!$E$7:$E$70=$A26)*(TRANSACTIONS!$G$7:$G$70*1))</f>
        <v>0</v>
      </c>
      <c r="F26" s="36">
        <f>SUMPRODUCT((TRANSACTIONS!$C$7:$C$70=F$2)*(TRANSACTIONS!$E$7:$E$70=$A26)*(TRANSACTIONS!$G$7:$G$70*1))</f>
        <v>0</v>
      </c>
      <c r="G26" s="36">
        <f>SUMPRODUCT((TRANSACTIONS!$C$7:$C$70=G$2)*(TRANSACTIONS!$E$7:$E$70=$A26)*(TRANSACTIONS!$G$7:$G$70*1))</f>
        <v>0</v>
      </c>
      <c r="H26" s="36">
        <f>SUMPRODUCT((TRANSACTIONS!$C$7:$C$70=H$2)*(TRANSACTIONS!$E$7:$E$70=$A26)*(TRANSACTIONS!$G$7:$G$70*1))</f>
        <v>0</v>
      </c>
      <c r="I26" s="36">
        <f>SUMPRODUCT((TRANSACTIONS!$C$7:$C$70=I$2)*(TRANSACTIONS!$E$7:$E$70=$A26)*(TRANSACTIONS!$G$7:$G$70*1))</f>
        <v>0</v>
      </c>
      <c r="J26" s="36">
        <f>SUMPRODUCT((TRANSACTIONS!$C$7:$C$70=J$2)*(TRANSACTIONS!$E$7:$E$70=$A26)*(TRANSACTIONS!$G$7:$G$70*1))</f>
        <v>0</v>
      </c>
      <c r="K26" s="36">
        <f>SUMPRODUCT((TRANSACTIONS!$C$7:$C$70=K$2)*(TRANSACTIONS!$E$7:$E$70=$A26)*(TRANSACTIONS!$G$7:$G$70*1))</f>
        <v>0</v>
      </c>
      <c r="L26" s="36">
        <f>SUMPRODUCT((TRANSACTIONS!$C$7:$C$70=L$2)*(TRANSACTIONS!$E$7:$E$70=$A26)*(TRANSACTIONS!$G$7:$G$70*1))</f>
        <v>0</v>
      </c>
      <c r="M26" s="36">
        <f>SUMPRODUCT((TRANSACTIONS!$C$7:$C$70=M$2)*(TRANSACTIONS!$E$7:$E$70=$A26)*(TRANSACTIONS!$G$7:$G$70*1))</f>
        <v>0</v>
      </c>
      <c r="N26" s="36">
        <f>SUMPRODUCT((TRANSACTIONS!$C$7:$C$70=N$2)*(TRANSACTIONS!$E$7:$E$70=$A26)*(TRANSACTIONS!$G$7:$G$70*1))</f>
        <v>0</v>
      </c>
    </row>
    <row r="27" spans="1:14" x14ac:dyDescent="0.35">
      <c r="A27" s="3" t="s">
        <v>31</v>
      </c>
      <c r="B27" s="39"/>
      <c r="C27" s="36">
        <f>SUMPRODUCT((TRANSACTIONS!$C$7:$C$70=C$2)*(TRANSACTIONS!$E$7:$E$70=$A27)*(TRANSACTIONS!$G$7:$G$70*1))</f>
        <v>0</v>
      </c>
      <c r="D27" s="36">
        <f>SUMPRODUCT((TRANSACTIONS!$C$7:$C$70=D$2)*(TRANSACTIONS!$E$7:$E$70=$A27)*(TRANSACTIONS!$G$7:$G$70*1))</f>
        <v>0</v>
      </c>
      <c r="E27" s="36">
        <f>SUMPRODUCT((TRANSACTIONS!$C$7:$C$70=E$2)*(TRANSACTIONS!$E$7:$E$70=$A27)*(TRANSACTIONS!$G$7:$G$70*1))</f>
        <v>0</v>
      </c>
      <c r="F27" s="36">
        <f>SUMPRODUCT((TRANSACTIONS!$C$7:$C$70=F$2)*(TRANSACTIONS!$E$7:$E$70=$A27)*(TRANSACTIONS!$G$7:$G$70*1))</f>
        <v>0</v>
      </c>
      <c r="G27" s="36">
        <f>SUMPRODUCT((TRANSACTIONS!$C$7:$C$70=G$2)*(TRANSACTIONS!$E$7:$E$70=$A27)*(TRANSACTIONS!$G$7:$G$70*1))</f>
        <v>22.8</v>
      </c>
      <c r="H27" s="36">
        <f>SUMPRODUCT((TRANSACTIONS!$C$7:$C$70=H$2)*(TRANSACTIONS!$E$7:$E$70=$A27)*(TRANSACTIONS!$G$7:$G$70*1))</f>
        <v>22.8</v>
      </c>
      <c r="I27" s="36">
        <f>SUMPRODUCT((TRANSACTIONS!$C$7:$C$70=I$2)*(TRANSACTIONS!$E$7:$E$70=$A27)*(TRANSACTIONS!$G$7:$G$70*1))</f>
        <v>22.8</v>
      </c>
      <c r="J27" s="36">
        <f>SUMPRODUCT((TRANSACTIONS!$C$7:$C$70=J$2)*(TRANSACTIONS!$E$7:$E$70=$A27)*(TRANSACTIONS!$G$7:$G$70*1))</f>
        <v>22.8</v>
      </c>
      <c r="K27" s="36">
        <f>SUMPRODUCT((TRANSACTIONS!$C$7:$C$70=K$2)*(TRANSACTIONS!$E$7:$E$70=$A27)*(TRANSACTIONS!$G$7:$G$70*1))</f>
        <v>22.8</v>
      </c>
      <c r="L27" s="36">
        <f>SUMPRODUCT((TRANSACTIONS!$C$7:$C$70=L$2)*(TRANSACTIONS!$E$7:$E$70=$A27)*(TRANSACTIONS!$G$7:$G$70*1))</f>
        <v>22.8</v>
      </c>
      <c r="M27" s="36">
        <f>SUMPRODUCT((TRANSACTIONS!$C$7:$C$70=M$2)*(TRANSACTIONS!$E$7:$E$70=$A27)*(TRANSACTIONS!$G$7:$G$70*1))</f>
        <v>22.8</v>
      </c>
      <c r="N27" s="36">
        <f>SUMPRODUCT((TRANSACTIONS!$C$7:$C$70=N$2)*(TRANSACTIONS!$E$7:$E$70=$A27)*(TRANSACTIONS!$G$7:$G$70*1))</f>
        <v>22.8</v>
      </c>
    </row>
    <row r="28" spans="1:14" x14ac:dyDescent="0.35">
      <c r="A28" s="3" t="s">
        <v>78</v>
      </c>
      <c r="B28" s="39"/>
      <c r="C28" s="36">
        <f>SUMPRODUCT((TRANSACTIONS!$C$7:$C$70=C$2)*(TRANSACTIONS!$E$7:$E$70=$A28)*(TRANSACTIONS!$G$7:$G$70*1))</f>
        <v>0</v>
      </c>
      <c r="D28" s="36">
        <f>SUMPRODUCT((TRANSACTIONS!$C$7:$C$70=D$2)*(TRANSACTIONS!$E$7:$E$70=$A28)*(TRANSACTIONS!$G$7:$G$70*1))</f>
        <v>0</v>
      </c>
      <c r="E28" s="36">
        <f>SUMPRODUCT((TRANSACTIONS!$C$7:$C$70=E$2)*(TRANSACTIONS!$E$7:$E$70=$A28)*(TRANSACTIONS!$G$7:$G$70*1))</f>
        <v>0</v>
      </c>
      <c r="F28" s="36">
        <f>SUMPRODUCT((TRANSACTIONS!$C$7:$C$70=F$2)*(TRANSACTIONS!$E$7:$E$70=$A28)*(TRANSACTIONS!$G$7:$G$70*1))</f>
        <v>0</v>
      </c>
      <c r="G28" s="36">
        <f>SUMPRODUCT((TRANSACTIONS!$C$7:$C$70=G$2)*(TRANSACTIONS!$E$7:$E$70=$A28)*(TRANSACTIONS!$G$7:$G$70*1))</f>
        <v>0</v>
      </c>
      <c r="H28" s="36">
        <f>SUMPRODUCT((TRANSACTIONS!$C$7:$C$70=H$2)*(TRANSACTIONS!$E$7:$E$70=$A28)*(TRANSACTIONS!$G$7:$G$70*1))</f>
        <v>0</v>
      </c>
      <c r="I28" s="36">
        <f>SUMPRODUCT((TRANSACTIONS!$C$7:$C$70=I$2)*(TRANSACTIONS!$E$7:$E$70=$A28)*(TRANSACTIONS!$G$7:$G$70*1))</f>
        <v>0</v>
      </c>
      <c r="J28" s="36">
        <f>SUMPRODUCT((TRANSACTIONS!$C$7:$C$70=J$2)*(TRANSACTIONS!$E$7:$E$70=$A28)*(TRANSACTIONS!$G$7:$G$70*1))</f>
        <v>0</v>
      </c>
      <c r="K28" s="36">
        <f>SUMPRODUCT((TRANSACTIONS!$C$7:$C$70=K$2)*(TRANSACTIONS!$E$7:$E$70=$A28)*(TRANSACTIONS!$G$7:$G$70*1))</f>
        <v>0</v>
      </c>
      <c r="L28" s="36">
        <f>SUMPRODUCT((TRANSACTIONS!$C$7:$C$70=L$2)*(TRANSACTIONS!$E$7:$E$70=$A28)*(TRANSACTIONS!$G$7:$G$70*1))</f>
        <v>0</v>
      </c>
      <c r="M28" s="36">
        <f>SUMPRODUCT((TRANSACTIONS!$C$7:$C$70=M$2)*(TRANSACTIONS!$E$7:$E$70=$A28)*(TRANSACTIONS!$G$7:$G$70*1))</f>
        <v>0</v>
      </c>
      <c r="N28" s="36">
        <f>SUMPRODUCT((TRANSACTIONS!$C$7:$C$70=N$2)*(TRANSACTIONS!$E$7:$E$70=$A28)*(TRANSACTIONS!$G$7:$G$70*1))</f>
        <v>0</v>
      </c>
    </row>
    <row r="29" spans="1:14" x14ac:dyDescent="0.35">
      <c r="A29" s="3" t="s">
        <v>10</v>
      </c>
      <c r="B29" s="39"/>
      <c r="C29" s="36">
        <f>SUMPRODUCT((TRANSACTIONS!$C$7:$C$70=C$2)*(TRANSACTIONS!$E$7:$E$70=$A29)*(TRANSACTIONS!$G$7:$G$70*1))</f>
        <v>0</v>
      </c>
      <c r="D29" s="36">
        <f>SUMPRODUCT((TRANSACTIONS!$C$7:$C$70=D$2)*(TRANSACTIONS!$E$7:$E$70=$A29)*(TRANSACTIONS!$G$7:$G$70*1))</f>
        <v>0</v>
      </c>
      <c r="E29" s="36">
        <f>SUMPRODUCT((TRANSACTIONS!$C$7:$C$70=E$2)*(TRANSACTIONS!$E$7:$E$70=$A29)*(TRANSACTIONS!$G$7:$G$70*1))</f>
        <v>0</v>
      </c>
      <c r="F29" s="36">
        <f>SUMPRODUCT((TRANSACTIONS!$C$7:$C$70=F$2)*(TRANSACTIONS!$E$7:$E$70=$A29)*(TRANSACTIONS!$G$7:$G$70*1))</f>
        <v>0</v>
      </c>
      <c r="G29" s="36">
        <f>SUMPRODUCT((TRANSACTIONS!$C$7:$C$70=G$2)*(TRANSACTIONS!$E$7:$E$70=$A29)*(TRANSACTIONS!$G$7:$G$70*1))</f>
        <v>0</v>
      </c>
      <c r="H29" s="36">
        <f>SUMPRODUCT((TRANSACTIONS!$C$7:$C$70=H$2)*(TRANSACTIONS!$E$7:$E$70=$A29)*(TRANSACTIONS!$G$7:$G$70*1))</f>
        <v>0</v>
      </c>
      <c r="I29" s="36">
        <f>SUMPRODUCT((TRANSACTIONS!$C$7:$C$70=I$2)*(TRANSACTIONS!$E$7:$E$70=$A29)*(TRANSACTIONS!$G$7:$G$70*1))</f>
        <v>0</v>
      </c>
      <c r="J29" s="36">
        <f>SUMPRODUCT((TRANSACTIONS!$C$7:$C$70=J$2)*(TRANSACTIONS!$E$7:$E$70=$A29)*(TRANSACTIONS!$G$7:$G$70*1))</f>
        <v>0</v>
      </c>
      <c r="K29" s="36">
        <f>SUMPRODUCT((TRANSACTIONS!$C$7:$C$70=K$2)*(TRANSACTIONS!$E$7:$E$70=$A29)*(TRANSACTIONS!$G$7:$G$70*1))</f>
        <v>0</v>
      </c>
      <c r="L29" s="36">
        <f>SUMPRODUCT((TRANSACTIONS!$C$7:$C$70=L$2)*(TRANSACTIONS!$E$7:$E$70=$A29)*(TRANSACTIONS!$G$7:$G$70*1))</f>
        <v>0</v>
      </c>
      <c r="M29" s="36">
        <f>SUMPRODUCT((TRANSACTIONS!$C$7:$C$70=M$2)*(TRANSACTIONS!$E$7:$E$70=$A29)*(TRANSACTIONS!$G$7:$G$70*1))</f>
        <v>0</v>
      </c>
      <c r="N29" s="36">
        <f>SUMPRODUCT((TRANSACTIONS!$C$7:$C$70=N$2)*(TRANSACTIONS!$E$7:$E$70=$A29)*(TRANSACTIONS!$G$7:$G$70*1))</f>
        <v>0</v>
      </c>
    </row>
    <row r="30" spans="1:14" s="42" customFormat="1" ht="15.5" x14ac:dyDescent="0.35">
      <c r="A30" s="40" t="s">
        <v>19</v>
      </c>
      <c r="B30" s="43" t="s">
        <v>20</v>
      </c>
      <c r="C30" s="41">
        <f>SUMPRODUCT((TRANSACTIONS!$C$7:$C$70=C$2)*(TRANSACTIONS!$E$7:$E$70=$A30)*(TRANSACTIONS!$G$7:$G$70*1))</f>
        <v>0</v>
      </c>
      <c r="D30" s="41">
        <f>SUMPRODUCT((TRANSACTIONS!$C$7:$C$70=D$2)*(TRANSACTIONS!$E$7:$E$70=$A30)*(TRANSACTIONS!$G$7:$G$70*1))</f>
        <v>0</v>
      </c>
      <c r="E30" s="41">
        <f>SUMPRODUCT((TRANSACTIONS!$C$7:$C$70=E$2)*(TRANSACTIONS!$E$7:$E$70=$A30)*(TRANSACTIONS!$G$7:$G$70*1))</f>
        <v>0</v>
      </c>
      <c r="F30" s="41">
        <f>SUMPRODUCT((TRANSACTIONS!$C$7:$C$70=F$2)*(TRANSACTIONS!$E$7:$E$70=$A30)*(TRANSACTIONS!$G$7:$G$70*1))</f>
        <v>0</v>
      </c>
      <c r="G30" s="41">
        <f>SUMPRODUCT((TRANSACTIONS!$C$7:$C$70=G$2)*(TRANSACTIONS!$E$7:$E$70=$A30)*(TRANSACTIONS!$G$7:$G$70*1))</f>
        <v>0</v>
      </c>
      <c r="H30" s="41">
        <f>SUMPRODUCT((TRANSACTIONS!$C$7:$C$70=H$2)*(TRANSACTIONS!$E$7:$E$70=$A30)*(TRANSACTIONS!$G$7:$G$70*1))</f>
        <v>0</v>
      </c>
      <c r="I30" s="41">
        <f>SUMPRODUCT((TRANSACTIONS!$C$7:$C$70=I$2)*(TRANSACTIONS!$E$7:$E$70=$A30)*(TRANSACTIONS!$G$7:$G$70*1))</f>
        <v>0</v>
      </c>
      <c r="J30" s="41">
        <f>SUMPRODUCT((TRANSACTIONS!$C$7:$C$70=J$2)*(TRANSACTIONS!$E$7:$E$70=$A30)*(TRANSACTIONS!$G$7:$G$70*1))</f>
        <v>0</v>
      </c>
      <c r="K30" s="41">
        <f>SUMPRODUCT((TRANSACTIONS!$C$7:$C$70=K$2)*(TRANSACTIONS!$E$7:$E$70=$A30)*(TRANSACTIONS!$G$7:$G$70*1))</f>
        <v>0</v>
      </c>
      <c r="L30" s="41">
        <f>SUMPRODUCT((TRANSACTIONS!$C$7:$C$70=L$2)*(TRANSACTIONS!$E$7:$E$70=$A30)*(TRANSACTIONS!$G$7:$G$70*1))</f>
        <v>0</v>
      </c>
      <c r="M30" s="41">
        <f>SUMPRODUCT((TRANSACTIONS!$C$7:$C$70=M$2)*(TRANSACTIONS!$E$7:$E$70=$A30)*(TRANSACTIONS!$G$7:$G$70*1))</f>
        <v>0</v>
      </c>
      <c r="N30" s="41">
        <f>SUMPRODUCT((TRANSACTIONS!$C$7:$C$70=N$2)*(TRANSACTIONS!$E$7:$E$70=$A30)*(TRANSACTIONS!$G$7:$G$70*1))</f>
        <v>0</v>
      </c>
    </row>
    <row r="31" spans="1:14" s="42" customFormat="1" ht="15.5" x14ac:dyDescent="0.35">
      <c r="A31" s="40" t="s">
        <v>7</v>
      </c>
      <c r="B31" s="40"/>
      <c r="C31" s="41">
        <f t="shared" ref="C31:F31" si="20">SUM(C32:C33)</f>
        <v>0</v>
      </c>
      <c r="D31" s="41">
        <f t="shared" si="20"/>
        <v>0</v>
      </c>
      <c r="E31" s="41">
        <f t="shared" si="20"/>
        <v>0</v>
      </c>
      <c r="F31" s="41">
        <f t="shared" si="20"/>
        <v>0</v>
      </c>
      <c r="G31" s="41">
        <f>SUM(G32:G33)</f>
        <v>50</v>
      </c>
      <c r="H31" s="41">
        <f t="shared" ref="H31:K31" si="21">SUM(H32:H33)</f>
        <v>50</v>
      </c>
      <c r="I31" s="41">
        <f t="shared" si="21"/>
        <v>50</v>
      </c>
      <c r="J31" s="41">
        <f t="shared" si="21"/>
        <v>50</v>
      </c>
      <c r="K31" s="41">
        <f t="shared" si="21"/>
        <v>50</v>
      </c>
      <c r="L31" s="41">
        <f t="shared" ref="L31" si="22">SUM(L32:L33)</f>
        <v>50</v>
      </c>
      <c r="M31" s="41">
        <f t="shared" ref="M31" si="23">SUM(M32:M33)</f>
        <v>50</v>
      </c>
      <c r="N31" s="41">
        <f t="shared" ref="N31" si="24">SUM(N32:N33)</f>
        <v>50</v>
      </c>
    </row>
    <row r="32" spans="1:14" x14ac:dyDescent="0.35">
      <c r="A32" s="3" t="s">
        <v>12</v>
      </c>
      <c r="B32" s="39" t="s">
        <v>47</v>
      </c>
      <c r="C32" s="36">
        <f>SUMPRODUCT((TRANSACTIONS!$C$7:$C$70=C2)*(TRANSACTIONS!$E$7:$E$70=$A32)*(TRANSACTIONS!$G$7:$G$70*1))</f>
        <v>0</v>
      </c>
      <c r="D32" s="36">
        <f>SUMPRODUCT((TRANSACTIONS!$C$7:$C$70=D2)*(TRANSACTIONS!$E$7:$E$70=$A32)*(TRANSACTIONS!$G$7:$G$70*1))</f>
        <v>0</v>
      </c>
      <c r="E32" s="36">
        <f>SUMPRODUCT((TRANSACTIONS!$C$7:$C$70=E2)*(TRANSACTIONS!$E$7:$E$70=$A32)*(TRANSACTIONS!$G$7:$G$70*1))</f>
        <v>0</v>
      </c>
      <c r="F32" s="36">
        <f>SUMPRODUCT((TRANSACTIONS!$C$7:$C$70=F2)*(TRANSACTIONS!$E$7:$E$70=$A32)*(TRANSACTIONS!$G$7:$G$70*1))</f>
        <v>0</v>
      </c>
      <c r="G32" s="36">
        <f>SUMPRODUCT((TRANSACTIONS!$C$7:$C$70=G2)*(TRANSACTIONS!$E$7:$E$70=$A32)*(TRANSACTIONS!$G$7:$G$70*1))</f>
        <v>50</v>
      </c>
      <c r="H32" s="36">
        <f>SUMPRODUCT((TRANSACTIONS!$C$7:$C$70=H2)*(TRANSACTIONS!$E$7:$E$70=$A32)*(TRANSACTIONS!$G$7:$G$70*1))</f>
        <v>50</v>
      </c>
      <c r="I32" s="36">
        <f>SUMPRODUCT((TRANSACTIONS!$C$7:$C$70=I2)*(TRANSACTIONS!$E$7:$E$70=$A32)*(TRANSACTIONS!$G$7:$G$70*1))</f>
        <v>50</v>
      </c>
      <c r="J32" s="36">
        <f>SUMPRODUCT((TRANSACTIONS!$C$7:$C$70=J2)*(TRANSACTIONS!$E$7:$E$70=$A32)*(TRANSACTIONS!$G$7:$G$70*1))</f>
        <v>50</v>
      </c>
      <c r="K32" s="36">
        <f>SUMPRODUCT((TRANSACTIONS!$C$7:$C$70=K2)*(TRANSACTIONS!$E$7:$E$70=$A32)*(TRANSACTIONS!$G$7:$G$70*1))</f>
        <v>50</v>
      </c>
      <c r="L32" s="36">
        <f>SUMPRODUCT((TRANSACTIONS!$C$7:$C$70=L2)*(TRANSACTIONS!$E$7:$E$70=$A32)*(TRANSACTIONS!$G$7:$G$70*1))</f>
        <v>50</v>
      </c>
      <c r="M32" s="36">
        <f>SUMPRODUCT((TRANSACTIONS!$C$7:$C$70=M2)*(TRANSACTIONS!$E$7:$E$70=$A32)*(TRANSACTIONS!$G$7:$G$70*1))</f>
        <v>50</v>
      </c>
      <c r="N32" s="36">
        <f>SUMPRODUCT((TRANSACTIONS!$C$7:$C$70=N2)*(TRANSACTIONS!$E$7:$E$70=$A32)*(TRANSACTIONS!$G$7:$G$70*1))</f>
        <v>50</v>
      </c>
    </row>
    <row r="33" spans="1:14" x14ac:dyDescent="0.35">
      <c r="A33" s="3" t="s">
        <v>11</v>
      </c>
      <c r="B33" s="39" t="s">
        <v>48</v>
      </c>
      <c r="C33" s="36">
        <f>SUMPRODUCT((TRANSACTIONS!$C$7:$C$70=C2)*(TRANSACTIONS!$E$7:$E$70=$A33)*(TRANSACTIONS!$G$7:$G$70*1))</f>
        <v>0</v>
      </c>
      <c r="D33" s="36">
        <f>SUMPRODUCT((TRANSACTIONS!$C$7:$C$70=D2)*(TRANSACTIONS!$E$7:$E$70=$A33)*(TRANSACTIONS!$G$7:$G$70*1))</f>
        <v>0</v>
      </c>
      <c r="E33" s="36">
        <f>SUMPRODUCT((TRANSACTIONS!$C$7:$C$70=E2)*(TRANSACTIONS!$E$7:$E$70=$A33)*(TRANSACTIONS!$G$7:$G$70*1))</f>
        <v>0</v>
      </c>
      <c r="F33" s="36">
        <f>SUMPRODUCT((TRANSACTIONS!$C$7:$C$70=F2)*(TRANSACTIONS!$E$7:$E$70=$A33)*(TRANSACTIONS!$G$7:$G$70*1))</f>
        <v>0</v>
      </c>
      <c r="G33" s="36">
        <f>SUMPRODUCT((TRANSACTIONS!$C$7:$C$70=G2)*(TRANSACTIONS!$E$7:$E$70=$A33)*(TRANSACTIONS!$G$7:$G$70*1))</f>
        <v>0</v>
      </c>
      <c r="H33" s="36">
        <f>SUMPRODUCT((TRANSACTIONS!$C$7:$C$70=H2)*(TRANSACTIONS!$E$7:$E$70=$A33)*(TRANSACTIONS!$G$7:$G$70*1))</f>
        <v>0</v>
      </c>
      <c r="I33" s="36">
        <f>SUMPRODUCT((TRANSACTIONS!$C$7:$C$70=I2)*(TRANSACTIONS!$E$7:$E$70=$A33)*(TRANSACTIONS!$G$7:$G$70*1))</f>
        <v>0</v>
      </c>
      <c r="J33" s="36">
        <f>SUMPRODUCT((TRANSACTIONS!$C$7:$C$70=J2)*(TRANSACTIONS!$E$7:$E$70=$A33)*(TRANSACTIONS!$G$7:$G$70*1))</f>
        <v>0</v>
      </c>
      <c r="K33" s="36">
        <f>SUMPRODUCT((TRANSACTIONS!$C$7:$C$70=K2)*(TRANSACTIONS!$E$7:$E$70=$A33)*(TRANSACTIONS!$G$7:$G$70*1))</f>
        <v>0</v>
      </c>
      <c r="L33" s="36">
        <f>SUMPRODUCT((TRANSACTIONS!$C$7:$C$70=L2)*(TRANSACTIONS!$E$7:$E$70=$A33)*(TRANSACTIONS!$G$7:$G$70*1))</f>
        <v>0</v>
      </c>
      <c r="M33" s="36">
        <f>SUMPRODUCT((TRANSACTIONS!$C$7:$C$70=M2)*(TRANSACTIONS!$E$7:$E$70=$A33)*(TRANSACTIONS!$G$7:$G$70*1))</f>
        <v>0</v>
      </c>
      <c r="N33" s="36">
        <f>SUMPRODUCT((TRANSACTIONS!$C$7:$C$70=N2)*(TRANSACTIONS!$E$7:$E$70=$A33)*(TRANSACTIONS!$G$7:$G$70*1))</f>
        <v>0</v>
      </c>
    </row>
    <row r="34" spans="1:14" ht="15" thickBot="1" x14ac:dyDescent="0.4"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</row>
    <row r="35" spans="1:14" s="37" customFormat="1" ht="19.5" thickTop="1" thickBot="1" x14ac:dyDescent="0.4">
      <c r="A35" s="51" t="s">
        <v>79</v>
      </c>
      <c r="B35" s="52"/>
      <c r="C35" s="38">
        <f>C3-C8-C16-C22-C30-C31</f>
        <v>0</v>
      </c>
      <c r="D35" s="38">
        <f t="shared" ref="D35:N35" si="25">D3-D8-D16-D22-D30-D31</f>
        <v>0</v>
      </c>
      <c r="E35" s="38">
        <f t="shared" si="25"/>
        <v>0</v>
      </c>
      <c r="F35" s="38">
        <f t="shared" si="25"/>
        <v>0</v>
      </c>
      <c r="G35" s="38">
        <f t="shared" si="25"/>
        <v>905.25000000000011</v>
      </c>
      <c r="H35" s="38">
        <f t="shared" si="25"/>
        <v>905.25000000000011</v>
      </c>
      <c r="I35" s="38">
        <f t="shared" si="25"/>
        <v>905.25000000000011</v>
      </c>
      <c r="J35" s="38">
        <f t="shared" si="25"/>
        <v>905.25000000000011</v>
      </c>
      <c r="K35" s="38">
        <f t="shared" si="25"/>
        <v>905.25000000000011</v>
      </c>
      <c r="L35" s="38">
        <f t="shared" si="25"/>
        <v>905.25000000000011</v>
      </c>
      <c r="M35" s="38">
        <f t="shared" si="25"/>
        <v>1161.3600000000001</v>
      </c>
      <c r="N35" s="38">
        <f t="shared" si="25"/>
        <v>1161.3600000000001</v>
      </c>
    </row>
    <row r="36" spans="1:14" ht="15" thickTop="1" x14ac:dyDescent="0.35"/>
  </sheetData>
  <sortState ref="A7:M12">
    <sortCondition ref="A7"/>
  </sortState>
  <mergeCells count="2">
    <mergeCell ref="A35:B35"/>
    <mergeCell ref="A1:B2"/>
  </mergeCells>
  <pageMargins left="0.7" right="0.7" top="0.75" bottom="0.75" header="0.3" footer="0.3"/>
  <pageSetup paperSize="9" orientation="portrait" verticalDpi="0" r:id="rId1"/>
  <ignoredErrors>
    <ignoredError sqref="C8:D8 L8:N8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Categories</vt:lpstr>
      <vt:lpstr>TRANSACTIONS</vt:lpstr>
      <vt:lpstr>SYNTHESE</vt:lpstr>
      <vt:lpstr>CATEGORIES</vt:lpstr>
      <vt:lpstr>DEP_LOISIRS</vt:lpstr>
      <vt:lpstr>DEP_OBLIGATOIRES</vt:lpstr>
      <vt:lpstr>DEP_PRIORITAIRES</vt:lpstr>
      <vt:lpstr>EPARGNE</vt:lpstr>
      <vt:lpstr>RETRAIT</vt:lpstr>
      <vt:lpstr>REVENUES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DAO-1</dc:creator>
  <cp:lastModifiedBy>Michel</cp:lastModifiedBy>
  <cp:lastPrinted>2017-04-26T12:14:53Z</cp:lastPrinted>
  <dcterms:created xsi:type="dcterms:W3CDTF">2017-04-26T06:44:34Z</dcterms:created>
  <dcterms:modified xsi:type="dcterms:W3CDTF">2017-05-12T15:01:57Z</dcterms:modified>
</cp:coreProperties>
</file>