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89" firstSheet="2" activeTab="2"/>
  </bookViews>
  <sheets>
    <sheet name="Liste des médecins" sheetId="4" r:id="rId1"/>
    <sheet name="Encodage des gardes" sheetId="3" r:id="rId2"/>
    <sheet name="Historique des gardes" sheetId="7" r:id="rId3"/>
    <sheet name="Montants à verser aux médecins" sheetId="5" r:id="rId4"/>
    <sheet name="Paiments cloturés" sheetId="6" r:id="rId5"/>
  </sheets>
  <externalReferences>
    <externalReference r:id="rId6"/>
    <externalReference r:id="rId7"/>
    <externalReference r:id="rId8"/>
    <externalReference r:id="rId9"/>
  </externalReferences>
  <definedNames>
    <definedName name="_xlcn.WorksheetConnection_ConceptionSurbri.xlsmtabMEDECINS" hidden="1">tabMEDECINS</definedName>
    <definedName name="_xlcn.WorksheetConnection_ConceptionSurbri.xlsmTabtotal" hidden="1">Tabtotal[]</definedName>
    <definedName name="ColA">OFFSET('Historique des gardes'!$A$6,,,COUNTA(#REF!)-2)</definedName>
    <definedName name="Date_de_paiement_Hon.">OFFSET('Historique des gardes'!$S$6,,,COUNTA(ColA))</definedName>
    <definedName name="Date_de_paiement_MM">OFFSET('Historique des gardes'!$Q$6,,,COUNTA(ColA))</definedName>
    <definedName name="Date_de_paiement_TM">OFFSET('Historique des gardes'!$O$6,,,COUNTA(ColA))</definedName>
    <definedName name="Honoraires_complet">OFFSET('Historique des gardes'!$R$6,,,COUNTA(ColA))</definedName>
    <definedName name="listeacte">[1]ACCUEIL!$K$17:$K$34</definedName>
    <definedName name="Montant_mutuelle">OFFSET('Historique des gardes'!$P$6,,,COUNTA(ColA))</definedName>
    <definedName name="Print_Area" localSheetId="0">'Liste des médecins'!#REF!</definedName>
    <definedName name="Print_Titles" localSheetId="0">'Liste des médecins'!$1:$3</definedName>
    <definedName name="statut">OFFSET('Historique des gardes'!$U$6,,,COUNTA(ColA))</definedName>
    <definedName name="Ticket_modérateur">OFFSET('Historique des gardes'!$N$6,,,COUNTA(ColA))</definedName>
    <definedName name="Total_reçu">OFFSET('Historique des gardes'!$T$6,,,COUNTA(ColA))</definedName>
    <definedName name="typesactes">'Encodage des gardes'!$V$25:$V$42</definedName>
    <definedName name="typesdactes">'[2]Encodage des gardes'!$S$31:$S$48</definedName>
  </definedNames>
  <calcPr calcId="152511"/>
  <pivotCaches>
    <pivotCache cacheId="0" r:id="rId10"/>
  </pivotCaches>
  <fileRecoveryPr autoRecover="0"/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1" i="7" l="1"/>
  <c r="X1" i="7"/>
  <c r="Y1" i="7"/>
  <c r="U2" i="7"/>
  <c r="W2" i="7"/>
  <c r="X3" i="7"/>
  <c r="Y4" i="7"/>
  <c r="T6" i="7"/>
  <c r="T7" i="7"/>
  <c r="U3" i="7" s="1"/>
  <c r="T8" i="7"/>
  <c r="T9" i="7"/>
  <c r="T10" i="7"/>
  <c r="T11" i="7"/>
  <c r="K314" i="5"/>
  <c r="K318" i="5"/>
  <c r="K322" i="5"/>
  <c r="K321" i="5"/>
  <c r="K315" i="5"/>
  <c r="K319" i="5"/>
  <c r="K323" i="5"/>
  <c r="K316" i="5"/>
  <c r="K320" i="5"/>
  <c r="K324" i="5"/>
  <c r="K317" i="5"/>
  <c r="K304" i="5"/>
  <c r="K277" i="5"/>
  <c r="K307" i="5"/>
  <c r="K310" i="5"/>
  <c r="K291" i="5"/>
  <c r="K297" i="5"/>
  <c r="K270" i="5"/>
  <c r="K302" i="5"/>
  <c r="K275" i="5"/>
  <c r="K271" i="5"/>
  <c r="K289" i="5"/>
  <c r="K298" i="5"/>
  <c r="K290" i="5"/>
  <c r="K306" i="5"/>
  <c r="K273" i="5"/>
  <c r="K301" i="5"/>
  <c r="K279" i="5"/>
  <c r="K285" i="5"/>
  <c r="K276" i="5"/>
  <c r="K281" i="5"/>
  <c r="K303" i="5"/>
  <c r="K269" i="5"/>
  <c r="K287" i="5"/>
  <c r="K300" i="5"/>
  <c r="K284" i="5"/>
  <c r="K278" i="5"/>
  <c r="K274" i="5"/>
  <c r="K282" i="5"/>
  <c r="K272" i="5"/>
  <c r="K305" i="5"/>
  <c r="K293" i="5"/>
  <c r="K280" i="5"/>
  <c r="K308" i="5"/>
  <c r="K313" i="5"/>
  <c r="K309" i="5"/>
  <c r="K294" i="5"/>
  <c r="K296" i="5"/>
  <c r="K283" i="5"/>
  <c r="K299" i="5"/>
  <c r="K288" i="5"/>
  <c r="K286" i="5"/>
  <c r="K295" i="5"/>
  <c r="K292" i="5"/>
  <c r="K312" i="5"/>
  <c r="K311" i="5"/>
  <c r="W16" i="3" l="1"/>
  <c r="W15" i="3"/>
  <c r="W14" i="3"/>
  <c r="W13" i="3"/>
  <c r="W12" i="3"/>
  <c r="W11" i="3"/>
  <c r="D57" i="3"/>
  <c r="C57" i="3"/>
  <c r="B57" i="3"/>
  <c r="D56" i="3"/>
  <c r="C56" i="3"/>
  <c r="B56" i="3"/>
  <c r="D55" i="3"/>
  <c r="C55" i="3"/>
  <c r="B55" i="3"/>
  <c r="D54" i="3"/>
  <c r="C54" i="3"/>
  <c r="B54" i="3"/>
  <c r="D53" i="3"/>
  <c r="C53" i="3"/>
  <c r="B53" i="3"/>
  <c r="D52" i="3"/>
  <c r="C52" i="3"/>
  <c r="B52" i="3"/>
  <c r="D51" i="3"/>
  <c r="C51" i="3"/>
  <c r="B51" i="3"/>
  <c r="D50" i="3"/>
  <c r="C50" i="3"/>
  <c r="B50" i="3"/>
  <c r="D49" i="3"/>
  <c r="C49" i="3"/>
  <c r="B49" i="3"/>
  <c r="D48" i="3"/>
  <c r="C48" i="3"/>
  <c r="B48" i="3"/>
  <c r="K237" i="5"/>
  <c r="K18" i="5"/>
  <c r="K11" i="5"/>
  <c r="K23" i="5"/>
  <c r="K205" i="5"/>
  <c r="K218" i="5"/>
  <c r="K225" i="5"/>
  <c r="K40" i="5"/>
  <c r="K136" i="5"/>
  <c r="K115" i="5"/>
  <c r="K173" i="5"/>
  <c r="K229" i="5"/>
  <c r="K151" i="5"/>
  <c r="K68" i="5"/>
  <c r="K268" i="5"/>
  <c r="K33" i="5"/>
  <c r="K239" i="5"/>
  <c r="K122" i="5"/>
  <c r="K92" i="5"/>
  <c r="K215" i="5"/>
  <c r="K103" i="5"/>
  <c r="K166" i="5"/>
  <c r="K125" i="5"/>
  <c r="K100" i="5"/>
  <c r="K91" i="5"/>
  <c r="K80" i="5"/>
  <c r="K207" i="5"/>
  <c r="K244" i="5"/>
  <c r="K9" i="5"/>
  <c r="K106" i="5"/>
  <c r="K71" i="5"/>
  <c r="K162" i="5"/>
  <c r="K231" i="5"/>
  <c r="K264" i="5"/>
  <c r="K260" i="5"/>
  <c r="K199" i="5"/>
  <c r="K75" i="5"/>
  <c r="K267" i="5"/>
  <c r="K161" i="5"/>
  <c r="K22" i="5"/>
  <c r="K26" i="5"/>
  <c r="K135" i="5"/>
  <c r="K140" i="5"/>
  <c r="K259" i="5"/>
  <c r="K113" i="5"/>
  <c r="K83" i="5"/>
  <c r="K211" i="5"/>
  <c r="K255" i="5"/>
  <c r="K131" i="5"/>
  <c r="K53" i="5"/>
  <c r="K52" i="5"/>
  <c r="K221" i="5"/>
  <c r="K97" i="5"/>
  <c r="K117" i="5"/>
  <c r="K74" i="5"/>
  <c r="K139" i="5"/>
  <c r="K203" i="5"/>
  <c r="K163" i="5"/>
  <c r="K28" i="5"/>
  <c r="K219" i="5"/>
  <c r="K165" i="5"/>
  <c r="K167" i="5"/>
  <c r="K257" i="5"/>
  <c r="K143" i="5"/>
  <c r="K14" i="5"/>
  <c r="K150" i="5"/>
  <c r="K222" i="5"/>
  <c r="K238" i="5"/>
  <c r="K171" i="5"/>
  <c r="K95" i="5"/>
  <c r="K141" i="5"/>
  <c r="K43" i="5"/>
  <c r="K186" i="5"/>
  <c r="K206" i="5"/>
  <c r="K179" i="5"/>
  <c r="K144" i="5"/>
  <c r="K99" i="5"/>
  <c r="K208" i="5"/>
  <c r="K124" i="5"/>
  <c r="K118" i="5"/>
  <c r="K248" i="5"/>
  <c r="K189" i="5"/>
  <c r="K175" i="5"/>
  <c r="K164" i="5"/>
  <c r="K90" i="5"/>
  <c r="K107" i="5"/>
  <c r="K42" i="5"/>
  <c r="K146" i="5"/>
  <c r="K38" i="5"/>
  <c r="K86" i="5"/>
  <c r="K184" i="5"/>
  <c r="K236" i="5"/>
  <c r="K253" i="5"/>
  <c r="K214" i="5"/>
  <c r="K159" i="5"/>
  <c r="K133" i="5"/>
  <c r="K63" i="5"/>
  <c r="K30" i="5"/>
  <c r="K192" i="5"/>
  <c r="K49" i="5"/>
  <c r="K246" i="5"/>
  <c r="K256" i="5"/>
  <c r="K220" i="5"/>
  <c r="K84" i="5"/>
  <c r="K31" i="5"/>
  <c r="K93" i="5"/>
  <c r="K263" i="5"/>
  <c r="K183" i="5"/>
  <c r="K252" i="5"/>
  <c r="K59" i="5"/>
  <c r="K202" i="5"/>
  <c r="K262" i="5"/>
  <c r="K216" i="5"/>
  <c r="K25" i="5"/>
  <c r="K77" i="5"/>
  <c r="K265" i="5"/>
  <c r="K8" i="5"/>
  <c r="K241" i="5"/>
  <c r="K251" i="5"/>
  <c r="K62" i="5"/>
  <c r="K247" i="5"/>
  <c r="K182" i="5"/>
  <c r="K258" i="5"/>
  <c r="K82" i="5"/>
  <c r="K73" i="5"/>
  <c r="K39" i="5"/>
  <c r="K138" i="5"/>
  <c r="K101" i="5"/>
  <c r="K158" i="5"/>
  <c r="K15" i="5"/>
  <c r="K185" i="5"/>
  <c r="K249" i="5"/>
  <c r="K188" i="5"/>
  <c r="K96" i="5"/>
  <c r="K243" i="5"/>
  <c r="K110" i="5"/>
  <c r="K153" i="5"/>
  <c r="K127" i="5"/>
  <c r="K232" i="5"/>
  <c r="K177" i="5"/>
  <c r="K128" i="5"/>
  <c r="K145" i="5"/>
  <c r="K87" i="5"/>
  <c r="K152" i="5"/>
  <c r="K48" i="5"/>
  <c r="K130" i="5"/>
  <c r="K169" i="5"/>
  <c r="K266" i="5"/>
  <c r="K245" i="5"/>
  <c r="K174" i="5"/>
  <c r="K35" i="5"/>
  <c r="K190" i="5"/>
  <c r="K21" i="5"/>
  <c r="K24" i="5"/>
  <c r="K76" i="5"/>
  <c r="K119" i="5"/>
  <c r="K198" i="5"/>
  <c r="K79" i="5"/>
  <c r="K66" i="5"/>
  <c r="K41" i="5"/>
  <c r="K156" i="5"/>
  <c r="K17" i="5"/>
  <c r="K129" i="5"/>
  <c r="K81" i="5"/>
  <c r="K201" i="5"/>
  <c r="K254" i="5"/>
  <c r="K160" i="5"/>
  <c r="K10" i="5"/>
  <c r="K61" i="5"/>
  <c r="K178" i="5"/>
  <c r="K27" i="5"/>
  <c r="K149" i="5"/>
  <c r="K191" i="5"/>
  <c r="K181" i="5"/>
  <c r="K104" i="5"/>
  <c r="K36" i="5"/>
  <c r="K60" i="5"/>
  <c r="K227" i="5"/>
  <c r="K58" i="5"/>
  <c r="K46" i="5"/>
  <c r="K147" i="5"/>
  <c r="K65" i="5"/>
  <c r="K209" i="5"/>
  <c r="K109" i="5"/>
  <c r="K98" i="5"/>
  <c r="K180" i="5"/>
  <c r="K78" i="5"/>
  <c r="K89" i="5"/>
  <c r="K126" i="5"/>
  <c r="K148" i="5"/>
  <c r="K234" i="5"/>
  <c r="K54" i="5"/>
  <c r="K88" i="5"/>
  <c r="K123" i="5"/>
  <c r="K20" i="5"/>
  <c r="K34" i="5"/>
  <c r="K13" i="5"/>
  <c r="K111" i="5"/>
  <c r="K193" i="5"/>
  <c r="K224" i="5"/>
  <c r="K250" i="5"/>
  <c r="K67" i="5"/>
  <c r="K233" i="5"/>
  <c r="K210" i="5"/>
  <c r="K194" i="5"/>
  <c r="K168" i="5"/>
  <c r="K228" i="5"/>
  <c r="K29" i="5"/>
  <c r="K57" i="5"/>
  <c r="K134" i="5"/>
  <c r="K213" i="5"/>
  <c r="K12" i="5"/>
  <c r="K120" i="5"/>
  <c r="K217" i="5"/>
  <c r="K102" i="5"/>
  <c r="K176" i="5"/>
  <c r="K132" i="5"/>
  <c r="K235" i="5"/>
  <c r="K108" i="5"/>
  <c r="K70" i="5"/>
  <c r="K44" i="5"/>
  <c r="K204" i="5"/>
  <c r="K94" i="5"/>
  <c r="K226" i="5"/>
  <c r="K172" i="5"/>
  <c r="K196" i="5"/>
  <c r="K51" i="5"/>
  <c r="K45" i="5"/>
  <c r="K261" i="5"/>
  <c r="K114" i="5"/>
  <c r="K240" i="5"/>
  <c r="K85" i="5"/>
  <c r="K154" i="5"/>
  <c r="K55" i="5"/>
  <c r="K195" i="5"/>
  <c r="K230" i="5"/>
  <c r="K19" i="5"/>
  <c r="K50" i="5"/>
  <c r="K200" i="5"/>
  <c r="K223" i="5"/>
  <c r="K170" i="5"/>
  <c r="K16" i="5"/>
  <c r="K64" i="5"/>
  <c r="K142" i="5"/>
  <c r="K56" i="5"/>
  <c r="K47" i="5"/>
  <c r="K37" i="5"/>
  <c r="K116" i="5"/>
  <c r="K72" i="5"/>
  <c r="K121" i="5"/>
  <c r="K32" i="5"/>
  <c r="K242" i="5"/>
  <c r="K105" i="5"/>
  <c r="K157" i="5"/>
  <c r="K155" i="5"/>
  <c r="K112" i="5"/>
  <c r="K69" i="5"/>
  <c r="K197" i="5"/>
  <c r="K212" i="5"/>
  <c r="K187" i="5"/>
  <c r="K137" i="5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"/>
        </x15:connection>
      </ext>
    </extLst>
  </connection>
</connections>
</file>

<file path=xl/sharedStrings.xml><?xml version="1.0" encoding="utf-8"?>
<sst xmlns="http://schemas.openxmlformats.org/spreadsheetml/2006/main" count="3672" uniqueCount="1244">
  <si>
    <t>HISTORIQUE DES GARDES</t>
  </si>
  <si>
    <t>Date</t>
  </si>
  <si>
    <t>Code Garde</t>
  </si>
  <si>
    <t>Médecin</t>
  </si>
  <si>
    <t>Montant de base</t>
  </si>
  <si>
    <t>Patient</t>
  </si>
  <si>
    <t>Type de paiement</t>
  </si>
  <si>
    <t>Type de différé</t>
  </si>
  <si>
    <t>Attestation récupérée</t>
  </si>
  <si>
    <t>Date de paiement TM</t>
  </si>
  <si>
    <t>Montant mutuelle</t>
  </si>
  <si>
    <t>Date de paiement Hon.</t>
  </si>
  <si>
    <t>Total reçu</t>
  </si>
  <si>
    <t>Statut</t>
  </si>
  <si>
    <t>Remarques</t>
  </si>
  <si>
    <t>ENCODAGE DES GARDES</t>
  </si>
  <si>
    <t>DONNÉES</t>
  </si>
  <si>
    <t>MEDECIN</t>
  </si>
  <si>
    <t>DATE</t>
  </si>
  <si>
    <t>CODE</t>
  </si>
  <si>
    <t>N°</t>
  </si>
  <si>
    <t>Nom et prénom du patient</t>
  </si>
  <si>
    <t>Montant modifié</t>
  </si>
  <si>
    <t>Montant TM</t>
  </si>
  <si>
    <t>Choix montant</t>
  </si>
  <si>
    <t>Montant perçus</t>
  </si>
  <si>
    <t>Vend et veille JF - JOUR - Visite 3 bénéficiaires</t>
  </si>
  <si>
    <t>Vend et veille JF - JOUR - Consultation</t>
  </si>
  <si>
    <t>TOTAUX PERCUS RETOUR DE GARDE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</si>
  <si>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</si>
  <si>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</si>
  <si>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</si>
  <si>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</si>
  <si>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</si>
  <si>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</si>
  <si>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</si>
  <si>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</si>
  <si>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</si>
  <si>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</si>
  <si>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</si>
  <si>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</si>
  <si>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</si>
  <si>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</si>
  <si>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</si>
  <si>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</si>
  <si>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</si>
  <si>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</si>
  <si>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</si>
  <si>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</si>
  <si>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</si>
  <si>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</si>
  <si>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</si>
  <si>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</si>
  <si>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</si>
  <si>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Code</t>
  </si>
  <si>
    <t>Médecins</t>
  </si>
  <si>
    <t>Total général</t>
  </si>
  <si>
    <t>Somme de Montant mutuelle</t>
  </si>
  <si>
    <t>Recherche par date de paiement</t>
  </si>
  <si>
    <t>TOTAL</t>
  </si>
  <si>
    <t>ASD</t>
  </si>
  <si>
    <t>TM</t>
  </si>
  <si>
    <t>Consultation/Visite</t>
  </si>
  <si>
    <t>Consultation ou Visite</t>
  </si>
  <si>
    <t>Détail Acte</t>
  </si>
  <si>
    <t>Honoraire complet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</si>
  <si>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</si>
  <si>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</si>
  <si>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</si>
  <si>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</si>
  <si>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</si>
  <si>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</si>
  <si>
    <t>N° INAMI</t>
  </si>
  <si>
    <t>E-mail</t>
  </si>
  <si>
    <t>ADLJU Arsalan</t>
  </si>
  <si>
    <t>ARENS Marie-Christine</t>
  </si>
  <si>
    <t>ALDENHOFF Catherine</t>
  </si>
  <si>
    <t>ANGELINE Marie</t>
  </si>
  <si>
    <t>ARNOULD Line</t>
  </si>
  <si>
    <t>1-66344-11-004</t>
  </si>
  <si>
    <t>aadlju@hotmail.com</t>
  </si>
  <si>
    <t>087/44.87.65</t>
  </si>
  <si>
    <t>1-69214-51-003</t>
  </si>
  <si>
    <t>080/21.73.11</t>
  </si>
  <si>
    <t>arens.mariechristine@gmail.com</t>
  </si>
  <si>
    <t>087/31.62.90</t>
  </si>
  <si>
    <t>1-77392-21-004</t>
  </si>
  <si>
    <t>087/68.67.49</t>
  </si>
  <si>
    <t>catherine.aldenhoff@hotmail.com</t>
  </si>
  <si>
    <t>1-68949-25-004</t>
  </si>
  <si>
    <t>marie.angeline@alumni.ulg.ac.be</t>
  </si>
  <si>
    <t>1-66967-67-004</t>
  </si>
  <si>
    <t>087/68.88.85</t>
  </si>
  <si>
    <t>linearnould@yahoo.com</t>
  </si>
  <si>
    <t>BANNEUX Bernadette</t>
  </si>
  <si>
    <t>BECKERS Isabelle</t>
  </si>
  <si>
    <t>BELLEFLAMME Luc</t>
  </si>
  <si>
    <t>BEN JABALLAH Anouar</t>
  </si>
  <si>
    <t>BERCKMOES Jacques</t>
  </si>
  <si>
    <t>BEUKEN-FRANCHIMONT Anne</t>
  </si>
  <si>
    <t>BILLET Goele</t>
  </si>
  <si>
    <t>BINDELLE Philippe</t>
  </si>
  <si>
    <t>BLANCHARD Francis</t>
  </si>
  <si>
    <t>BONHOMME Donat</t>
  </si>
  <si>
    <t>BONHOMME Ludivine</t>
  </si>
  <si>
    <t>BONIVER Isabelle</t>
  </si>
  <si>
    <t>BOSCHETTI Annick</t>
  </si>
  <si>
    <t>BOUILLON Dominique</t>
  </si>
  <si>
    <t>BOUNAMEAU Michelle</t>
  </si>
  <si>
    <t>BOURDON Nicole</t>
  </si>
  <si>
    <t>BRAGA Silviu</t>
  </si>
  <si>
    <t>BREUER Verena</t>
  </si>
  <si>
    <t>BRULS Dominique</t>
  </si>
  <si>
    <t>BRUYERE Guy</t>
  </si>
  <si>
    <t>BULDGEN Bénédicte</t>
  </si>
  <si>
    <t>BURGEON Pascal</t>
  </si>
  <si>
    <t>1-63844-86-004</t>
  </si>
  <si>
    <t>080/68.46.92</t>
  </si>
  <si>
    <t>bernadette.banneux@hotmail.com</t>
  </si>
  <si>
    <t>087/30.60.90</t>
  </si>
  <si>
    <t>barclaycatriona@gmail.com</t>
  </si>
  <si>
    <t>087/22.06.85</t>
  </si>
  <si>
    <t>isabellebeckers87@gmail.com</t>
  </si>
  <si>
    <t>1-64218-03-004</t>
  </si>
  <si>
    <t>087/78.82.60</t>
  </si>
  <si>
    <t>1-66066-95-004</t>
  </si>
  <si>
    <t>087/33.24.25</t>
  </si>
  <si>
    <t>anwar1114@yahoo.com</t>
  </si>
  <si>
    <t>1-66310-45-004</t>
  </si>
  <si>
    <t>087/77.52.94</t>
  </si>
  <si>
    <t>jacques.berckmoes@skynet.be</t>
  </si>
  <si>
    <t>1-65862-08-004</t>
  </si>
  <si>
    <t>087/66.05.43</t>
  </si>
  <si>
    <t>anne.franchimont@laposte.net</t>
  </si>
  <si>
    <t>1-00018-86-004</t>
  </si>
  <si>
    <t>goelebillet@yahoo.de</t>
  </si>
  <si>
    <t>1-64720-83-004</t>
  </si>
  <si>
    <t>087/66.11.66</t>
  </si>
  <si>
    <t>philippe.bindelle@skynet.be</t>
  </si>
  <si>
    <t>1-64930-67-004</t>
  </si>
  <si>
    <t>087/26.79.10</t>
  </si>
  <si>
    <t>domdicodel@skynet.be</t>
  </si>
  <si>
    <t>1-64942-55-004</t>
  </si>
  <si>
    <t>087/46.16.16</t>
  </si>
  <si>
    <t>donatbo@skynet.be</t>
  </si>
  <si>
    <t>1-68787-90-004</t>
  </si>
  <si>
    <t>ludi1207@skynet.be</t>
  </si>
  <si>
    <t>1-68354-38-004</t>
  </si>
  <si>
    <t>087/77.42.10</t>
  </si>
  <si>
    <t>isabelleboniver264@hotmail.com</t>
  </si>
  <si>
    <t>1-66784-56-004</t>
  </si>
  <si>
    <t>a.boschetti@helmo.be</t>
  </si>
  <si>
    <t>1-64524-85-003</t>
  </si>
  <si>
    <t>080/64.79.49</t>
  </si>
  <si>
    <t>d.bouillon@skynet.be</t>
  </si>
  <si>
    <t>mbounameau@yahoo.fr</t>
  </si>
  <si>
    <t>1-65981-83-004</t>
  </si>
  <si>
    <t>087/33.94.92</t>
  </si>
  <si>
    <t>nicole.bourdon@hotmail.com</t>
  </si>
  <si>
    <t>1-67246-79-004</t>
  </si>
  <si>
    <t>silviu.braga@gmail.com</t>
  </si>
  <si>
    <t>1-68929-45-003</t>
  </si>
  <si>
    <t>080/29.20.90</t>
  </si>
  <si>
    <t>breuer.verena86@gmail.com</t>
  </si>
  <si>
    <t>1-67240-85-004</t>
  </si>
  <si>
    <t>080/44.44.48</t>
  </si>
  <si>
    <t>dominique.bruls@hotmail.com</t>
  </si>
  <si>
    <t>1-64245-73-003</t>
  </si>
  <si>
    <t>087/46.98.36</t>
  </si>
  <si>
    <t>g.bruyere@skynet.be</t>
  </si>
  <si>
    <t>1-68792-85-004</t>
  </si>
  <si>
    <t>087/88.16.05</t>
  </si>
  <si>
    <t>b.buldgen@gmail.com</t>
  </si>
  <si>
    <t>1-65208-80-004</t>
  </si>
  <si>
    <t>080/33.99.26</t>
  </si>
  <si>
    <t>burgeon.pascal@gmail.com</t>
  </si>
  <si>
    <t>CARLIER André</t>
  </si>
  <si>
    <t>CAVEZ Myriam</t>
  </si>
  <si>
    <t>CHANTEUX Anita</t>
  </si>
  <si>
    <t>CHARLIER Christian</t>
  </si>
  <si>
    <t>CHOFFRAY Jean-Luc</t>
  </si>
  <si>
    <t>CHOJNACKI Olivier</t>
  </si>
  <si>
    <t>CHRISTOPHE Jean-Pierre</t>
  </si>
  <si>
    <t>CLOES Philippe</t>
  </si>
  <si>
    <t>COHNEN Ingrid</t>
  </si>
  <si>
    <t>COLLARD Jean</t>
  </si>
  <si>
    <t>COLLIN André</t>
  </si>
  <si>
    <t>COMELIAU Patrick</t>
  </si>
  <si>
    <t>CONSTANT Léon</t>
  </si>
  <si>
    <t>CORTEIL Jérôme</t>
  </si>
  <si>
    <t>COUNET Jean-Jacques</t>
  </si>
  <si>
    <t>COUNET Pierre</t>
  </si>
  <si>
    <t>CROSSET Jean-Charles</t>
  </si>
  <si>
    <t>CRUTZEN Paul</t>
  </si>
  <si>
    <t>080/31.92.92</t>
  </si>
  <si>
    <t>carolinecallens23@gmail.com</t>
  </si>
  <si>
    <t>087/67.82.00</t>
  </si>
  <si>
    <t>dr.bertrandcamus@gmail.com</t>
  </si>
  <si>
    <t>1-64393-22-004</t>
  </si>
  <si>
    <t>087/78.50.24</t>
  </si>
  <si>
    <t>dr.andre.carlier@skynet.be</t>
  </si>
  <si>
    <t>1-54750-62-004</t>
  </si>
  <si>
    <t>cavezmyriam@gmail.com</t>
  </si>
  <si>
    <t>1-65895-72-004</t>
  </si>
  <si>
    <t>087/66.09.00</t>
  </si>
  <si>
    <t>anita.chanteux@belgacom.net</t>
  </si>
  <si>
    <t>1-64318-97-004</t>
  </si>
  <si>
    <t>087/78.48.53</t>
  </si>
  <si>
    <t>dr.charlier.christian@gmail.com</t>
  </si>
  <si>
    <t>1-64903-94-004</t>
  </si>
  <si>
    <t>080/22.65.35</t>
  </si>
  <si>
    <t>1-66703-40-004</t>
  </si>
  <si>
    <t>087/68.86.26</t>
  </si>
  <si>
    <t>olivier.chojnacki@gmail.com</t>
  </si>
  <si>
    <t>1-63837-93-004</t>
  </si>
  <si>
    <t>087/34.03.51</t>
  </si>
  <si>
    <t>jpchristophedoc@gmail.com</t>
  </si>
  <si>
    <t>1-66880-57-004</t>
  </si>
  <si>
    <t>087/44.62.67</t>
  </si>
  <si>
    <t>doccloes@skynet.be</t>
  </si>
  <si>
    <t>1-86722-03-004</t>
  </si>
  <si>
    <t>080/87.01.09</t>
  </si>
  <si>
    <t>drcohnen@gmail.com</t>
  </si>
  <si>
    <t>1-65299-86-004</t>
  </si>
  <si>
    <t>087/31.28.48</t>
  </si>
  <si>
    <t>jean.collard@scarlet.be</t>
  </si>
  <si>
    <t>1-64175-46-004</t>
  </si>
  <si>
    <t>087/27.53.31</t>
  </si>
  <si>
    <t>1-65744-29-004</t>
  </si>
  <si>
    <t>087/47.41.05</t>
  </si>
  <si>
    <t>patrick.comeliau@skynet.be</t>
  </si>
  <si>
    <t>1-65796-74-003</t>
  </si>
  <si>
    <t>087/68.68.33</t>
  </si>
  <si>
    <t>docconstant@gmail.com</t>
  </si>
  <si>
    <t xml:space="preserve">1-68738-42-004 </t>
  </si>
  <si>
    <t>jeromecorteil@gmail.com</t>
  </si>
  <si>
    <t>1-63843-87-004</t>
  </si>
  <si>
    <t>jean.jacques.counet@gmail.com</t>
  </si>
  <si>
    <t>1-64590-19-003</t>
  </si>
  <si>
    <t>087/31.42.14</t>
  </si>
  <si>
    <t>docteurcounet@gmail.com</t>
  </si>
  <si>
    <t>1-64817-83-004</t>
  </si>
  <si>
    <t>087/44.70.00</t>
  </si>
  <si>
    <t>jean-charles.crosset@skynet.be</t>
  </si>
  <si>
    <t>1-64365-50-004</t>
  </si>
  <si>
    <t>080/44.57.44</t>
  </si>
  <si>
    <t>drpcrutzen@gmail.com</t>
  </si>
  <si>
    <t xml:space="preserve">1-68635-48-004 </t>
  </si>
  <si>
    <t>sdagrain@hotmail.com</t>
  </si>
  <si>
    <t>1-64718-85-004</t>
  </si>
  <si>
    <t>087/67.94.97</t>
  </si>
  <si>
    <t>docvidall@gmail.com</t>
  </si>
  <si>
    <t>1-89378-63-004</t>
  </si>
  <si>
    <t>087/60.71.40</t>
  </si>
  <si>
    <t>leo_0371@yahoo.fr</t>
  </si>
  <si>
    <t>1-68288-07-003</t>
  </si>
  <si>
    <t>annedaron@hotmail.com</t>
  </si>
  <si>
    <t>1-63740-93-004</t>
  </si>
  <si>
    <t>guy.daron@proximus.be</t>
  </si>
  <si>
    <t>1-67537-79-003</t>
  </si>
  <si>
    <t>m.darssi@laposte.net</t>
  </si>
  <si>
    <t>1-81203-90-004</t>
  </si>
  <si>
    <t>isabelle.dehottay@skynet.be</t>
  </si>
  <si>
    <t>1-64638-68-004</t>
  </si>
  <si>
    <t>jldeleuze@gmail.com</t>
  </si>
  <si>
    <t>1-65971-93-004</t>
  </si>
  <si>
    <t>087/65.72.20</t>
  </si>
  <si>
    <t>viviane.vancauwenberg@hotmail.com</t>
  </si>
  <si>
    <t>1-69015-56-004</t>
  </si>
  <si>
    <t>087/22 82 00</t>
  </si>
  <si>
    <t>bdederix@gmail.com</t>
  </si>
  <si>
    <t>1-64695-11-003</t>
  </si>
  <si>
    <t>080/21.62.70</t>
  </si>
  <si>
    <t>a_defourny@hotmail.com</t>
  </si>
  <si>
    <t>1-64529-80-004</t>
  </si>
  <si>
    <t>087/76.20.81</t>
  </si>
  <si>
    <t>degrosemile@hotmail.com</t>
  </si>
  <si>
    <t>1-63751-82-004</t>
  </si>
  <si>
    <t>jdejalle@yahoo.fr</t>
  </si>
  <si>
    <t>1-65022-72-004</t>
  </si>
  <si>
    <t>087/22.20.66</t>
  </si>
  <si>
    <t>x.delahautcabinet@skynet.be</t>
  </si>
  <si>
    <t>1-80737-71-003</t>
  </si>
  <si>
    <t>080/21.41.84</t>
  </si>
  <si>
    <t>delcodoc@scarlet.be</t>
  </si>
  <si>
    <t>1-67632-81-004</t>
  </si>
  <si>
    <t>087/22.06.34</t>
  </si>
  <si>
    <t>lilydeneffe@yahoo.fr</t>
  </si>
  <si>
    <t>1-68479-10-004</t>
  </si>
  <si>
    <t>087/27.07.21</t>
  </si>
  <si>
    <t>dequenneantoine@hotmail.com</t>
  </si>
  <si>
    <t>1-65578-01-004</t>
  </si>
  <si>
    <t>pascal.desonniaux@skynet.be</t>
  </si>
  <si>
    <t>1-64560-49-004</t>
  </si>
  <si>
    <t>087/33.74.58</t>
  </si>
  <si>
    <t>eric.dessart57@gmail.com</t>
  </si>
  <si>
    <t>1-67893-14-003</t>
  </si>
  <si>
    <t>marienoelled@lamosaique.be</t>
  </si>
  <si>
    <t>dewaidejulie@gmail.com</t>
  </si>
  <si>
    <t>1-65012-82-004</t>
  </si>
  <si>
    <t>080/88.15.15</t>
  </si>
  <si>
    <t>diddendr@gmail.com</t>
  </si>
  <si>
    <t>1-64630-76-004</t>
  </si>
  <si>
    <t>087/67.55.85</t>
  </si>
  <si>
    <t>diec_kienxuan@hotmail.com</t>
  </si>
  <si>
    <t>1-65058-36-004</t>
  </si>
  <si>
    <t>080/33.95.06</t>
  </si>
  <si>
    <t>bruno.docquier@skynet.be</t>
  </si>
  <si>
    <t>087/33.99.76</t>
  </si>
  <si>
    <t>jdodemont88@gmail.com</t>
  </si>
  <si>
    <t>1-63580-59-004</t>
  </si>
  <si>
    <t>080/33.71.64</t>
  </si>
  <si>
    <t>1-68275-20-004</t>
  </si>
  <si>
    <t>087/67.57.82</t>
  </si>
  <si>
    <t>duysenscharlotte@gmail.com</t>
  </si>
  <si>
    <t>DAGRAIN Sarah</t>
  </si>
  <si>
    <t>DALL'AGLIO Vivianne</t>
  </si>
  <si>
    <t>DANDJIN Léonie</t>
  </si>
  <si>
    <t>DARON Anne</t>
  </si>
  <si>
    <t>DARON Guy</t>
  </si>
  <si>
    <t>DARSSI Mustapha</t>
  </si>
  <si>
    <t>DAUBY Philippe</t>
  </si>
  <si>
    <t>DEHOTTAY Isabelle</t>
  </si>
  <si>
    <t>DE LEUZE Jean-Louis</t>
  </si>
  <si>
    <t>DECKERS Jean-Michel</t>
  </si>
  <si>
    <t>DEDERIX Bertrand</t>
  </si>
  <si>
    <t>DEFOURNY André</t>
  </si>
  <si>
    <t>DEGROS Emile</t>
  </si>
  <si>
    <t>DEJALLE Joseph</t>
  </si>
  <si>
    <t>DELAHAUT Xavier</t>
  </si>
  <si>
    <t>DELCOMINETTE Jean-Paul</t>
  </si>
  <si>
    <t>DENEFFE Lily</t>
  </si>
  <si>
    <t>DEQUENNE Antoine</t>
  </si>
  <si>
    <t>DESWYSEN Marie-Noël</t>
  </si>
  <si>
    <t>DEWAIDE Julie</t>
  </si>
  <si>
    <t>DIDDEN Jean-Paul</t>
  </si>
  <si>
    <t>DIEC KIEN Xuan</t>
  </si>
  <si>
    <t>DOCQUIER Bruno</t>
  </si>
  <si>
    <t>DODEMONT Jonathan</t>
  </si>
  <si>
    <t>DUMONT Pierre</t>
  </si>
  <si>
    <t>DUTILLEUX Philippe</t>
  </si>
  <si>
    <t>DUYSENS Charlotte</t>
  </si>
  <si>
    <t>1-68146-52-004</t>
  </si>
  <si>
    <t>drgregoryernst@gmail.com</t>
  </si>
  <si>
    <t>1-65899-68-004</t>
  </si>
  <si>
    <t>087/31.27.72</t>
  </si>
  <si>
    <t>cabinetjy@gmail.com</t>
  </si>
  <si>
    <t>1-66162-96-004</t>
  </si>
  <si>
    <t>087/88.28.44</t>
  </si>
  <si>
    <t>patrick@depadoc.be</t>
  </si>
  <si>
    <t>ERNST Grégory</t>
  </si>
  <si>
    <t>ERNST Jean-Yves</t>
  </si>
  <si>
    <t>ESSER Patrick</t>
  </si>
  <si>
    <t>1-71628-62-003</t>
  </si>
  <si>
    <t>christian.favoreel@gmail.com</t>
  </si>
  <si>
    <t>1-65238-50-004</t>
  </si>
  <si>
    <t>087.22.06.85</t>
  </si>
  <si>
    <t>fonsny.benoit@gmail.com</t>
  </si>
  <si>
    <t>1-65367-18-004</t>
  </si>
  <si>
    <t>087/76.31.21</t>
  </si>
  <si>
    <t>1-64401-14-004</t>
  </si>
  <si>
    <t>087/88.01.82</t>
  </si>
  <si>
    <t>1-68016-85-004</t>
  </si>
  <si>
    <t>marc.franckh@gmail.com</t>
  </si>
  <si>
    <t>087/88.17.44</t>
  </si>
  <si>
    <t>FAVOREEL Christian</t>
  </si>
  <si>
    <t>FRANCKH Marc</t>
  </si>
  <si>
    <t>FOURIR Béatrice</t>
  </si>
  <si>
    <t>FRANCK Alain</t>
  </si>
  <si>
    <t>FRYNS Guillaume</t>
  </si>
  <si>
    <t>1-66038-26-004</t>
  </si>
  <si>
    <t>087/31.30.02</t>
  </si>
  <si>
    <t>sophie.gardier@gmail.com</t>
  </si>
  <si>
    <t>1-68322-70-004</t>
  </si>
  <si>
    <t>nathaliegilis@hotmail.com</t>
  </si>
  <si>
    <t>1-65458-24-004</t>
  </si>
  <si>
    <t>etienne.gillet@skynet.be</t>
  </si>
  <si>
    <t>1-64292-26-004</t>
  </si>
  <si>
    <t>087/77.43.95</t>
  </si>
  <si>
    <t>yvette.gillet@outlook.be</t>
  </si>
  <si>
    <t>1-67185-43-004</t>
  </si>
  <si>
    <t>1-66682-61-004</t>
  </si>
  <si>
    <t>087/23.25.16</t>
  </si>
  <si>
    <t>mireille.gloesener@skynet.be</t>
  </si>
  <si>
    <t>1-64862-38-004</t>
  </si>
  <si>
    <t>087/68.78.86</t>
  </si>
  <si>
    <t>clairegoffard@gmail.com</t>
  </si>
  <si>
    <t>1-65029-65-003</t>
  </si>
  <si>
    <t>087/78.63.48</t>
  </si>
  <si>
    <t>hilde.govaerts@skynet.be</t>
  </si>
  <si>
    <t>1-68263-32-003</t>
  </si>
  <si>
    <t>monicagmir@yahoo.fr</t>
  </si>
  <si>
    <t>GARDIER Sophie</t>
  </si>
  <si>
    <t>GILIS Nathalie</t>
  </si>
  <si>
    <t>GILLET Etienne</t>
  </si>
  <si>
    <t xml:space="preserve">GILLET Yvette </t>
  </si>
  <si>
    <t>GILON Joelle</t>
  </si>
  <si>
    <t>GLOESENER Mireille</t>
  </si>
  <si>
    <t>GOFFARD Claire</t>
  </si>
  <si>
    <t>GOVAERTS Hilde</t>
  </si>
  <si>
    <t>1-67701-12-003</t>
  </si>
  <si>
    <t>gunaydinzehra@hotmail.com</t>
  </si>
  <si>
    <t>GRIGORESCU Monica</t>
  </si>
  <si>
    <t>GUNAYDIN Zehra</t>
  </si>
  <si>
    <t xml:space="preserve">1-67559-57-004 </t>
  </si>
  <si>
    <t>087/44.89.67</t>
  </si>
  <si>
    <t>igballe@hotmail.be</t>
  </si>
  <si>
    <t>1-68729-51-003</t>
  </si>
  <si>
    <t>mhamacher1107@gmail.com</t>
  </si>
  <si>
    <t>1-63701-35-004</t>
  </si>
  <si>
    <t>080/86.31.88</t>
  </si>
  <si>
    <t>joseph.herbrand@skynet.be</t>
  </si>
  <si>
    <t>1-67026-08-004</t>
  </si>
  <si>
    <t>cathy.hermann@skynet.be</t>
  </si>
  <si>
    <t>francoishick@gmail.com</t>
  </si>
  <si>
    <t>1-64040-84-004</t>
  </si>
  <si>
    <t>jean.hick@gmail.com</t>
  </si>
  <si>
    <t>1-66290-65-004</t>
  </si>
  <si>
    <t>080/78.62.40</t>
  </si>
  <si>
    <t>hotermans.andre@skynet.be</t>
  </si>
  <si>
    <t>1-64532-77-004</t>
  </si>
  <si>
    <t>087/68.65.21</t>
  </si>
  <si>
    <t>docdidierhuart1@gmail.com</t>
  </si>
  <si>
    <t>1-64845-55-004</t>
  </si>
  <si>
    <t>080/34.06.34</t>
  </si>
  <si>
    <t>xavier.hurtgen@skynet.be</t>
  </si>
  <si>
    <t>HAJDINAJ Igballe</t>
  </si>
  <si>
    <t>HERBRAND Joseph</t>
  </si>
  <si>
    <t>HERMANN Cathy</t>
  </si>
  <si>
    <t>HICK Jean</t>
  </si>
  <si>
    <t>HURTGEN Xavier</t>
  </si>
  <si>
    <t>HOTERMANS André</t>
  </si>
  <si>
    <t>HUART Didier</t>
  </si>
  <si>
    <t>1-67251-74-004</t>
  </si>
  <si>
    <t>080/33.99.61</t>
  </si>
  <si>
    <t>domenico.iacono@gmail.com</t>
  </si>
  <si>
    <t>1-68594-89-003</t>
  </si>
  <si>
    <t>080/78.63.41</t>
  </si>
  <si>
    <t>aivanov8@hotmail.com</t>
  </si>
  <si>
    <t>IACONO Domenico</t>
  </si>
  <si>
    <t>IVANOV Alexandre</t>
  </si>
  <si>
    <t>1-64925-72-004</t>
  </si>
  <si>
    <t>087/31.12.56</t>
  </si>
  <si>
    <t>1-66707-36-004</t>
  </si>
  <si>
    <t>087/53.06.33</t>
  </si>
  <si>
    <t>docteurjamar@skynet.be</t>
  </si>
  <si>
    <t>1-67990-14-004</t>
  </si>
  <si>
    <t>087/33.00.89</t>
  </si>
  <si>
    <t>lilly29janssen@gmail.com</t>
  </si>
  <si>
    <t>1-65205-83-003</t>
  </si>
  <si>
    <t>087/65.36.66</t>
  </si>
  <si>
    <t>doktor.janssen@skynet.be</t>
  </si>
  <si>
    <t>1-64043-81-004</t>
  </si>
  <si>
    <t>087/33.94.93</t>
  </si>
  <si>
    <t>m.jason@skynet.be</t>
  </si>
  <si>
    <t>1-68232-63-004</t>
  </si>
  <si>
    <t>jehinf@hotmail.com</t>
  </si>
  <si>
    <t>1-67851-56-004</t>
  </si>
  <si>
    <t>087/77.14.33</t>
  </si>
  <si>
    <t>mariejeh@yahoo.fr</t>
  </si>
  <si>
    <t>1-66698-45-004</t>
  </si>
  <si>
    <t>080/64.70.10</t>
  </si>
  <si>
    <t>alexander.jenniges@gmail.com</t>
  </si>
  <si>
    <t>1-64308-10-004</t>
  </si>
  <si>
    <t>belamed@hotmail.com</t>
  </si>
  <si>
    <t>1-68139-59-004</t>
  </si>
  <si>
    <t>ejunkerdelgado@hotmail.com</t>
  </si>
  <si>
    <t>JACOB Jean-Pierre</t>
  </si>
  <si>
    <t>JENNIGES Alexander</t>
  </si>
  <si>
    <t>JAMAR Gabriel</t>
  </si>
  <si>
    <t>JANSSEN Elisabeth</t>
  </si>
  <si>
    <t>JANSSEN Erick</t>
  </si>
  <si>
    <t>JASON Michel</t>
  </si>
  <si>
    <t>JEHIN François</t>
  </si>
  <si>
    <t>JEHIN Marie</t>
  </si>
  <si>
    <t>JOSKIN Benoît</t>
  </si>
  <si>
    <t>JUNKER Eric</t>
  </si>
  <si>
    <t>1-66723-20-003</t>
  </si>
  <si>
    <t>087/22.40.22</t>
  </si>
  <si>
    <t>claude.kaivers.docs@gmail.com</t>
  </si>
  <si>
    <t>1-66732-11-004</t>
  </si>
  <si>
    <t>080/42.03.18</t>
  </si>
  <si>
    <t>keusb@skynet.be</t>
  </si>
  <si>
    <t>087/74.20.92</t>
  </si>
  <si>
    <t>christine.mockel-kocks@skynet.be</t>
  </si>
  <si>
    <t>1-69131-37-004</t>
  </si>
  <si>
    <t>isabelle.progesund@gmail.com</t>
  </si>
  <si>
    <t>1-66223-35-004</t>
  </si>
  <si>
    <t>080/77.07.18</t>
  </si>
  <si>
    <t>kouambolivie@gmail.com</t>
  </si>
  <si>
    <t>1-67147-81-004</t>
  </si>
  <si>
    <t>w.kuo@hotmail.com</t>
  </si>
  <si>
    <t>1-64559-50-004</t>
  </si>
  <si>
    <t>087/33.09.13</t>
  </si>
  <si>
    <t>1-67353-69-003</t>
  </si>
  <si>
    <t>080/22.15.17</t>
  </si>
  <si>
    <t>astridkupper@hotmail.com</t>
  </si>
  <si>
    <t>1-67202-26-004</t>
  </si>
  <si>
    <t>087/31.44.83</t>
  </si>
  <si>
    <t>drkuz@hotmail.com</t>
  </si>
  <si>
    <t>KAIVERS Claude</t>
  </si>
  <si>
    <t>KEUS Béatrice</t>
  </si>
  <si>
    <t>KOCKS Christine</t>
  </si>
  <si>
    <t>KOHNEN Isabelle</t>
  </si>
  <si>
    <t>KOUAM Bolivie</t>
  </si>
  <si>
    <t>KUO Wee Min</t>
  </si>
  <si>
    <t>KUPPER Sandra</t>
  </si>
  <si>
    <t>KÜPPER Astrid</t>
  </si>
  <si>
    <t>KUZ Bayram</t>
  </si>
  <si>
    <t>1-93450-65-004</t>
  </si>
  <si>
    <t>080/57.00.57</t>
  </si>
  <si>
    <t>florianelambrechts@msn.com</t>
  </si>
  <si>
    <t>1-65436-46-004</t>
  </si>
  <si>
    <t>080/68.49.02</t>
  </si>
  <si>
    <t>isabelle.laurent.doc@gmail.com</t>
  </si>
  <si>
    <t>1-69194-71-004</t>
  </si>
  <si>
    <t>muriel-l@hotmail.com</t>
  </si>
  <si>
    <t>1-63859-71-004</t>
  </si>
  <si>
    <t>leemansdoc@skynet.be</t>
  </si>
  <si>
    <t>1-68268-27-004</t>
  </si>
  <si>
    <t>veroniquelegros@cabchapman.be</t>
  </si>
  <si>
    <t>1-81043-56-004</t>
  </si>
  <si>
    <t>080/21.60.91</t>
  </si>
  <si>
    <t>f.lejeunedoc@skynet.be</t>
  </si>
  <si>
    <t>1-67438-81-004</t>
  </si>
  <si>
    <t>docteurnaude@gmail.com</t>
  </si>
  <si>
    <t>1-65025-69-004</t>
  </si>
  <si>
    <t>frlem@skynet.be</t>
  </si>
  <si>
    <t>1-68507-79-004</t>
  </si>
  <si>
    <t>valerie_lemmens@yahoo.de</t>
  </si>
  <si>
    <t>1-66787-53-004</t>
  </si>
  <si>
    <t>087/33.24.22</t>
  </si>
  <si>
    <t>pierre.leonard@outlook.be</t>
  </si>
  <si>
    <t>1-64865-35-004</t>
  </si>
  <si>
    <t>087/31.31.80</t>
  </si>
  <si>
    <t>r-leonard@skynet.be</t>
  </si>
  <si>
    <t>1-64530-79-004</t>
  </si>
  <si>
    <t>palete@skynet.be</t>
  </si>
  <si>
    <t>1-67225-03-004</t>
  </si>
  <si>
    <t>veronique.letocart@gmail.com</t>
  </si>
  <si>
    <t>1-68656-27-004</t>
  </si>
  <si>
    <t>087/34.14.00</t>
  </si>
  <si>
    <t>jonathanlongton@hotmail.com</t>
  </si>
  <si>
    <t>1-67200-28-004</t>
  </si>
  <si>
    <t>087/ 64.61.91</t>
  </si>
  <si>
    <t>yannickloo@hotmail.com</t>
  </si>
  <si>
    <t>1-69090-78-004</t>
  </si>
  <si>
    <t>087/76.34.40</t>
  </si>
  <si>
    <t>jluszezek@gmail.com</t>
  </si>
  <si>
    <t>LAMBRECHTS Floriane</t>
  </si>
  <si>
    <t>LAURENT Isabelle</t>
  </si>
  <si>
    <t>LEDUR Muriel</t>
  </si>
  <si>
    <t>LEEMANS Alain</t>
  </si>
  <si>
    <t>LEGROS Véronique</t>
  </si>
  <si>
    <t>LEJEUNE Françoise</t>
  </si>
  <si>
    <t>LEMAIRE Aude</t>
  </si>
  <si>
    <t>LEMERCIER Françoise</t>
  </si>
  <si>
    <t>LEMMENS Valérie</t>
  </si>
  <si>
    <t>LEONARD Pierre</t>
  </si>
  <si>
    <t>LEONARD Roger</t>
  </si>
  <si>
    <t>LETE Pascal</t>
  </si>
  <si>
    <t>LETOCART Véronique</t>
  </si>
  <si>
    <t>LONGTON Jonathan</t>
  </si>
  <si>
    <t>LOO Yannick</t>
  </si>
  <si>
    <t>LUSZEZEK Jonathan</t>
  </si>
  <si>
    <t>1-68737-43-003</t>
  </si>
  <si>
    <t>audmagette@gmail.com</t>
  </si>
  <si>
    <t>1-92973-57-004</t>
  </si>
  <si>
    <t>087/33.77.72</t>
  </si>
  <si>
    <t>ion.marinescugheorghe@gmail.com</t>
  </si>
  <si>
    <t>1-64434-78-003</t>
  </si>
  <si>
    <t>080/31.90.53</t>
  </si>
  <si>
    <t>martine.massaut@gmail.com</t>
  </si>
  <si>
    <t>1-64055-69-004</t>
  </si>
  <si>
    <t>080/57.05.30</t>
  </si>
  <si>
    <t>luc.massenaux@skynet.be</t>
  </si>
  <si>
    <t>1-65216-72-003</t>
  </si>
  <si>
    <t>087/67.81.40</t>
  </si>
  <si>
    <t>masson.ph@infonie.be</t>
  </si>
  <si>
    <t>080/44.80.90</t>
  </si>
  <si>
    <t>fuhrmann.mathieu@arcor.de</t>
  </si>
  <si>
    <t>1-68758-22-003</t>
  </si>
  <si>
    <t>087/33.44.88</t>
  </si>
  <si>
    <t>a.maurage@gmail.com</t>
  </si>
  <si>
    <t>1-64907-90-004</t>
  </si>
  <si>
    <t>michelmeuriscabmed@hotmail.com</t>
  </si>
  <si>
    <t>1-64878-22-004</t>
  </si>
  <si>
    <t>080/86.34.50</t>
  </si>
  <si>
    <t>etiennemeys@hotmail.com</t>
  </si>
  <si>
    <t>1-64829-71-004</t>
  </si>
  <si>
    <t>087/22.82.00</t>
  </si>
  <si>
    <t>brigitte.michotte@gmail.com</t>
  </si>
  <si>
    <t>1-64048-76-004</t>
  </si>
  <si>
    <t>jpmilet@gmail.com</t>
  </si>
  <si>
    <t>1-68278-17-003</t>
  </si>
  <si>
    <t>sevmilet@hotmail.com</t>
  </si>
  <si>
    <t>1-69091-77-003</t>
  </si>
  <si>
    <t>moraymichele@gmail.com</t>
  </si>
  <si>
    <t>1-67436-83-004</t>
  </si>
  <si>
    <t>dr.md@praxiskompass.be</t>
  </si>
  <si>
    <t>1-69243-22-004</t>
  </si>
  <si>
    <t>drjennifermuller@gmail.com</t>
  </si>
  <si>
    <t>1-66819-21-004</t>
  </si>
  <si>
    <t>087/78.85.80</t>
  </si>
  <si>
    <t>christophe.muselle@gmail.com</t>
  </si>
  <si>
    <t>1-96105-29-003</t>
  </si>
  <si>
    <t>MAGETTE Audrey</t>
  </si>
  <si>
    <t>MARINESCU Ion</t>
  </si>
  <si>
    <t>MASSAUT Martine</t>
  </si>
  <si>
    <t>MASSENAUX Luc</t>
  </si>
  <si>
    <t>MASSON Philippe</t>
  </si>
  <si>
    <t>MATHIEU Véronique</t>
  </si>
  <si>
    <t>MAURAGE Aurélie</t>
  </si>
  <si>
    <t>MENNICKEN Christine</t>
  </si>
  <si>
    <t>MEURIS Michel</t>
  </si>
  <si>
    <t>MEYS Etienne</t>
  </si>
  <si>
    <t>MICHOTTE Brigitte</t>
  </si>
  <si>
    <t>MILET Jean-Pierre</t>
  </si>
  <si>
    <t>MILET Séverine</t>
  </si>
  <si>
    <t>MORAY Michèle</t>
  </si>
  <si>
    <t>MÜLLER Daniel</t>
  </si>
  <si>
    <t>MÜLLER Jennifer</t>
  </si>
  <si>
    <t>MUSELLE Christophe</t>
  </si>
  <si>
    <t>MUZEMBE Jean-Louis</t>
  </si>
  <si>
    <t>1-66818-22-004</t>
  </si>
  <si>
    <t>cecile.nelis@gmail.com</t>
  </si>
  <si>
    <t>1-64999-95-004</t>
  </si>
  <si>
    <t>087/22.66.77</t>
  </si>
  <si>
    <t>patrick.noirfalisse@gmail.com</t>
  </si>
  <si>
    <t>1-65656-20-004</t>
  </si>
  <si>
    <t>087/66.09.39</t>
  </si>
  <si>
    <t>NELIS Cécile</t>
  </si>
  <si>
    <t>NGUYEN DINH Cach</t>
  </si>
  <si>
    <t>NOIRFALISSE Patrick</t>
  </si>
  <si>
    <t>NUYTS Luc</t>
  </si>
  <si>
    <t>1-48145-71-004</t>
  </si>
  <si>
    <t>adriaan.oomen@gmail.com</t>
  </si>
  <si>
    <t>1-64447-65-004</t>
  </si>
  <si>
    <t>087/77.03.73</t>
  </si>
  <si>
    <t>bruno.oversteyns@skynet.be</t>
  </si>
  <si>
    <t>OOMEN Adriaan</t>
  </si>
  <si>
    <t>ORBAN Thierry</t>
  </si>
  <si>
    <t>OVERSTEYNS Bruno</t>
  </si>
  <si>
    <t>1-63836-94-004</t>
  </si>
  <si>
    <t>080/42.00.05</t>
  </si>
  <si>
    <t>docpalm@skynet.be</t>
  </si>
  <si>
    <t>1-67694-19-003</t>
  </si>
  <si>
    <t>087/44.78.62</t>
  </si>
  <si>
    <t>docteurmarcpapadopoulos@gmail.com</t>
  </si>
  <si>
    <t>1-66334-21-004</t>
  </si>
  <si>
    <t>080/68.46.62</t>
  </si>
  <si>
    <t>alpadoc@gmail.com</t>
  </si>
  <si>
    <t>1-63191-60-004</t>
  </si>
  <si>
    <t>087/33.50.32</t>
  </si>
  <si>
    <t>julienparotte@skynet.be</t>
  </si>
  <si>
    <t>1-65532-47-004</t>
  </si>
  <si>
    <t>087/31.73.15</t>
  </si>
  <si>
    <t>philippart.julien@gmail.com</t>
  </si>
  <si>
    <t>1-69215-50-003</t>
  </si>
  <si>
    <t>087/59.50.50</t>
  </si>
  <si>
    <t>philipps.charlotte@icloud.com</t>
  </si>
  <si>
    <t>1-64386-29-004</t>
  </si>
  <si>
    <t>087/88.07.43</t>
  </si>
  <si>
    <t>picquoteric@compaqnet.be</t>
  </si>
  <si>
    <t>1-66009-55-004</t>
  </si>
  <si>
    <t>087/46.23.23</t>
  </si>
  <si>
    <t>jean-louis.piette@skynet.be</t>
  </si>
  <si>
    <t>1-66902-35-004</t>
  </si>
  <si>
    <t>docpillitteri@yahoo.fr</t>
  </si>
  <si>
    <t>1-68881-93-003</t>
  </si>
  <si>
    <t>celine8721@gmail.com</t>
  </si>
  <si>
    <t>1-66261-94-004</t>
  </si>
  <si>
    <t>080/21.76.60</t>
  </si>
  <si>
    <t>jean.piter@skynet.be</t>
  </si>
  <si>
    <t>1-64016-11-004</t>
  </si>
  <si>
    <t>087/22.62.56</t>
  </si>
  <si>
    <t>jmplumhans@hotmail.com</t>
  </si>
  <si>
    <t>1-66832-08-004</t>
  </si>
  <si>
    <t>stephanie.poetgen@gmail.com</t>
  </si>
  <si>
    <t>PALM Heinrich</t>
  </si>
  <si>
    <t>PAPADOPOULOS Marc</t>
  </si>
  <si>
    <t>PARADA Alberto</t>
  </si>
  <si>
    <t>PAROTTE Julien</t>
  </si>
  <si>
    <t>PEERBOOM Eric</t>
  </si>
  <si>
    <t>PHILIPPS Charlotte</t>
  </si>
  <si>
    <t>PICQUOT Eric</t>
  </si>
  <si>
    <t>PIETTE Jean-Louis</t>
  </si>
  <si>
    <t>PILLITTERI Maria</t>
  </si>
  <si>
    <t>PIRENNE Céline</t>
  </si>
  <si>
    <t>PITER Jean</t>
  </si>
  <si>
    <t>PLUMHANS Jean-Marc</t>
  </si>
  <si>
    <t>PÖTGEN Stéphanie</t>
  </si>
  <si>
    <t>1-64827-73-003</t>
  </si>
  <si>
    <t>080/22.83.85</t>
  </si>
  <si>
    <t>lindaraquet@hotmail.com</t>
  </si>
  <si>
    <t>1-68823-54-003</t>
  </si>
  <si>
    <t>laure.remy@hotmail.be</t>
  </si>
  <si>
    <t>emilie.reniers@gmail.com</t>
  </si>
  <si>
    <t>1-69486-70-003</t>
  </si>
  <si>
    <t>damian_richter@hotmail.com</t>
  </si>
  <si>
    <t>1-63842-88-004</t>
  </si>
  <si>
    <t>080/33.08.37</t>
  </si>
  <si>
    <t>doc.robert@skynet.be</t>
  </si>
  <si>
    <t>robinet.celine@gmail.com</t>
  </si>
  <si>
    <t>1-65289-96-004</t>
  </si>
  <si>
    <t>dr.robinetpatrick@gmail.com</t>
  </si>
  <si>
    <t>1-64276-42-004</t>
  </si>
  <si>
    <t>087/88.23.12</t>
  </si>
  <si>
    <t>be.romer@belgacom.net</t>
  </si>
  <si>
    <t>1-68810-67-003</t>
  </si>
  <si>
    <t>romergaetan@hotmail.com</t>
  </si>
  <si>
    <t>1-67449-70-004</t>
  </si>
  <si>
    <t>roomspdoc@gmail.com</t>
  </si>
  <si>
    <t>1-65121-70-003</t>
  </si>
  <si>
    <t>087/30.64.12</t>
  </si>
  <si>
    <t>rousseaujy@hotmail.com</t>
  </si>
  <si>
    <t>1-63318-30-004</t>
  </si>
  <si>
    <t>080/33.88.95</t>
  </si>
  <si>
    <t>philippe.royaux@skynet.be</t>
  </si>
  <si>
    <t>1-65672-04-004</t>
  </si>
  <si>
    <t>087/44.55.53</t>
  </si>
  <si>
    <t>jfr@ruwet.com</t>
  </si>
  <si>
    <t>RAQUET Linda</t>
  </si>
  <si>
    <t>REMY Laure</t>
  </si>
  <si>
    <t>RICHTER Damian</t>
  </si>
  <si>
    <t>ROBERT Jacques</t>
  </si>
  <si>
    <t>ROBINET Patrick</t>
  </si>
  <si>
    <t>RÖMER Bernard</t>
  </si>
  <si>
    <t>RÖMER Gaetan</t>
  </si>
  <si>
    <t>ROOMANS Pascal</t>
  </si>
  <si>
    <t>ROUSSEAU Jean-Yves</t>
  </si>
  <si>
    <t>ROYAUX Philippe</t>
  </si>
  <si>
    <t>RUWET Jean-François</t>
  </si>
  <si>
    <t>1-66782-58-003</t>
  </si>
  <si>
    <t>087/44.55.15</t>
  </si>
  <si>
    <t>valerie.samain@gmail.com</t>
  </si>
  <si>
    <t>1-65999-65-004</t>
  </si>
  <si>
    <t>087/31.18.60</t>
  </si>
  <si>
    <t>dr.sander@skynet.be</t>
  </si>
  <si>
    <t>1-68094-07-004</t>
  </si>
  <si>
    <t>luisamable1980@yahoo.fr</t>
  </si>
  <si>
    <t>1-68450-39-004</t>
  </si>
  <si>
    <t>080/22.64.04</t>
  </si>
  <si>
    <t>marcsartor@icloud.com</t>
  </si>
  <si>
    <t>1-64481-31-004</t>
  </si>
  <si>
    <t>080/44.57.30</t>
  </si>
  <si>
    <t>schmittmp@hotmail.com</t>
  </si>
  <si>
    <t>1-67971-33-004</t>
  </si>
  <si>
    <t>dr.med.schmitz@gmx.de</t>
  </si>
  <si>
    <t>1-64021-06-003</t>
  </si>
  <si>
    <t>087/33.67.73</t>
  </si>
  <si>
    <t>docteur.schmitz@skynet.be</t>
  </si>
  <si>
    <t>marierose.schnackers@skynet.be</t>
  </si>
  <si>
    <t>080/22.72.00</t>
  </si>
  <si>
    <t>ellen.schorkops@skynet.be</t>
  </si>
  <si>
    <t>1-65437-45-004</t>
  </si>
  <si>
    <t>087/22.15.00</t>
  </si>
  <si>
    <t>docteur.schreiden@skynet.be</t>
  </si>
  <si>
    <t>1-64204-17-003</t>
  </si>
  <si>
    <t>marcseel@gmail.com</t>
  </si>
  <si>
    <t>1-80698-13-003</t>
  </si>
  <si>
    <t>mhdefourny@hotmail.fr</t>
  </si>
  <si>
    <t>1-65855-15-003</t>
  </si>
  <si>
    <t>benoit.skr@gmail.com</t>
  </si>
  <si>
    <t>1-64645-61-004</t>
  </si>
  <si>
    <t>1-64704-02-004</t>
  </si>
  <si>
    <t>087/76.39.04</t>
  </si>
  <si>
    <t>xavier.stainier@yahoo.be</t>
  </si>
  <si>
    <t>drstaquet@gmail.com</t>
  </si>
  <si>
    <t>1-67335-87-003</t>
  </si>
  <si>
    <t>087/76.45.45</t>
  </si>
  <si>
    <t>afst@msn.com</t>
  </si>
  <si>
    <t>1-67894-13-004</t>
  </si>
  <si>
    <t>a.straet@mmlebrasero.be</t>
  </si>
  <si>
    <t>SAMAIN Valérie</t>
  </si>
  <si>
    <t>SANDER Geneviève</t>
  </si>
  <si>
    <t>SANTOS Luis</t>
  </si>
  <si>
    <t>SARTOR Marc</t>
  </si>
  <si>
    <t>SCHMITT Marcel</t>
  </si>
  <si>
    <t>SCHMITZ Dirk</t>
  </si>
  <si>
    <t>SEEL Marc</t>
  </si>
  <si>
    <t>SCHMITZ Eric</t>
  </si>
  <si>
    <t>SCHNACKERS Marie-Rose</t>
  </si>
  <si>
    <t>SCHORKOPS Ellen</t>
  </si>
  <si>
    <t>SCHREIDEN Murielle</t>
  </si>
  <si>
    <t>SIMON Marie-Hélène</t>
  </si>
  <si>
    <t>SKRZYPEK Benoît</t>
  </si>
  <si>
    <t>SNIJCKERS Elisabeth</t>
  </si>
  <si>
    <t>STAINIER Xavier</t>
  </si>
  <si>
    <t>STAQUET Céline</t>
  </si>
  <si>
    <t>STEVENS Anne-Françoise</t>
  </si>
  <si>
    <t>STRAET Alain</t>
  </si>
  <si>
    <t>1-69657-93-005</t>
  </si>
  <si>
    <t>chrissoula.tanidis@hotmail.com</t>
  </si>
  <si>
    <t>1-68089-12-004</t>
  </si>
  <si>
    <t>asteheux@yahoo.fr</t>
  </si>
  <si>
    <t>1-67558-58-004</t>
  </si>
  <si>
    <t>087/68.83.68</t>
  </si>
  <si>
    <t>frank_thomas@gmx.net</t>
  </si>
  <si>
    <t>helenetimmermann@hotmail.com</t>
  </si>
  <si>
    <t>1-65582-94-004</t>
  </si>
  <si>
    <t>1-65927-40-004</t>
  </si>
  <si>
    <t>087/35.10.84</t>
  </si>
  <si>
    <t>hamid.tricha@skynet.be</t>
  </si>
  <si>
    <t>TEHEUX Anne-Sophie</t>
  </si>
  <si>
    <t>THOMAS Frank</t>
  </si>
  <si>
    <t>TIQUET Marie-Pierre</t>
  </si>
  <si>
    <t>TRICHA Hamid</t>
  </si>
  <si>
    <t>VANDEN BULCK Bertrand</t>
  </si>
  <si>
    <t>VANDEN BULCK Christian</t>
  </si>
  <si>
    <t>VANDEN BULCK François</t>
  </si>
  <si>
    <t>VERHAEREN Guy</t>
  </si>
  <si>
    <t>WANG Xiaomei</t>
  </si>
  <si>
    <t>WARNIER Françoise</t>
  </si>
  <si>
    <t>WATHOUR Julie</t>
  </si>
  <si>
    <t>WERTS Carine</t>
  </si>
  <si>
    <t>WESTENBOHM Paul-André</t>
  </si>
  <si>
    <t>WILLEM Virginie</t>
  </si>
  <si>
    <t>WOJTOWSKI Philip</t>
  </si>
  <si>
    <t>ZEROUAL Amal</t>
  </si>
  <si>
    <t>1-68610-73-004</t>
  </si>
  <si>
    <t>087/64.75.00</t>
  </si>
  <si>
    <t>vdbbertrand@gmail.com</t>
  </si>
  <si>
    <t>1-64126-95-004</t>
  </si>
  <si>
    <t>cvdb@cabvdb.be</t>
  </si>
  <si>
    <t>1-68431-58-004</t>
  </si>
  <si>
    <t>fvdb@cabvdb.be</t>
  </si>
  <si>
    <t>1-65051-43-004</t>
  </si>
  <si>
    <t>087/55.54.34</t>
  </si>
  <si>
    <t>etiennehenri57@gmail.com</t>
  </si>
  <si>
    <t>1-68869-08-004</t>
  </si>
  <si>
    <t>dr.xm.wang@gmail.com</t>
  </si>
  <si>
    <t>1-66260-95-004</t>
  </si>
  <si>
    <t>087/44.50.90</t>
  </si>
  <si>
    <t>fr.warnier@skynet.be</t>
  </si>
  <si>
    <t>1-67481-38-003</t>
  </si>
  <si>
    <t>wathourjulie@hotmail.com</t>
  </si>
  <si>
    <t>1-65390-92-004</t>
  </si>
  <si>
    <t>carine_werts@hotmail.com</t>
  </si>
  <si>
    <t>1-65217-71-004</t>
  </si>
  <si>
    <t>080/22.82.27</t>
  </si>
  <si>
    <t>pawestenbohm@gmail.com</t>
  </si>
  <si>
    <t>1-67180-48-004</t>
  </si>
  <si>
    <t>1-09167-55-004</t>
  </si>
  <si>
    <t>080/44.50.47</t>
  </si>
  <si>
    <t>p.wojtowski@skynet.be</t>
  </si>
  <si>
    <t>1a</t>
  </si>
  <si>
    <t>AL Ebru (GILON)</t>
  </si>
  <si>
    <t>AL Ebru (STRAET)</t>
  </si>
  <si>
    <t>BARCLAY Catriona (LETOCART)</t>
  </si>
  <si>
    <t>BONTEMS Anthony (LEGROS)</t>
  </si>
  <si>
    <t>CALLENS Caroline (DESONNIAUX)</t>
  </si>
  <si>
    <t>CAMUS Bertrand (DARON)</t>
  </si>
  <si>
    <t>DESONNIAUX Pascal</t>
  </si>
  <si>
    <t>HICK François (FONSNY)</t>
  </si>
  <si>
    <t>LEJEUNE Jean (JAMAR)</t>
  </si>
  <si>
    <t>MARGANNE Anneline (HICK)</t>
  </si>
  <si>
    <t>MAYERES Catherine (DOCQUIER)</t>
  </si>
  <si>
    <t>PHILIPPART Julien (LEEMANS)</t>
  </si>
  <si>
    <t>RENIERS Emilie (BERCKMOES)</t>
  </si>
  <si>
    <t>SOLHEID Audrey (ROYAUX)</t>
  </si>
  <si>
    <t>TIMMERMANN Hélène (LETOCART)</t>
  </si>
  <si>
    <t>Coordonnées Mutualités</t>
  </si>
  <si>
    <t>Coordonnées MR</t>
  </si>
  <si>
    <t>nuit 3</t>
  </si>
  <si>
    <t>Cloturé</t>
  </si>
  <si>
    <t>ROBINET Céline (ERNST Grégory)</t>
  </si>
  <si>
    <t>HISMANS Manon (JENNIGES)</t>
  </si>
  <si>
    <t>HICK François (DENEFFE)</t>
  </si>
  <si>
    <t>NOUBA NJANTOU F. Nadine</t>
  </si>
  <si>
    <t>C. JOOSTEN-STAAR</t>
  </si>
  <si>
    <t xml:space="preserve">FAYMONVILLE (D.MÜLLER) </t>
  </si>
  <si>
    <t>TANIDIS Chrissoula (LETOCART)</t>
  </si>
  <si>
    <t>HAMACHER Margot</t>
  </si>
  <si>
    <t>FAYMONVILLE (D.MÜLLER)</t>
  </si>
  <si>
    <t>1-69357-05-005</t>
  </si>
  <si>
    <t>guillaume.fryns@gmail.com</t>
  </si>
  <si>
    <t>jean-luc.choffray@hotmail.com</t>
  </si>
  <si>
    <t>STANKOWSKI Katharina</t>
  </si>
  <si>
    <t>katha@skynet.be</t>
  </si>
  <si>
    <t>ZEROUAL Amal (DARSSI Mustapha)</t>
  </si>
  <si>
    <t>Montant cumulé pour l'année de référence :</t>
  </si>
  <si>
    <t>Total reçu à la date de clôture du document :</t>
  </si>
  <si>
    <t xml:space="preserve">Paiement des cashs et bancontacts de la période en cours :   </t>
  </si>
  <si>
    <t xml:space="preserve">Paiement des différés de la période en cours :   </t>
  </si>
  <si>
    <t>ANCION Thierry</t>
  </si>
  <si>
    <t>NOUBA Nadine</t>
  </si>
  <si>
    <t>1-68741-39-004</t>
  </si>
  <si>
    <t>ROBINET Céline</t>
  </si>
  <si>
    <t>SOLHEID Audrey</t>
  </si>
  <si>
    <t>RENIERS Emilie</t>
  </si>
  <si>
    <t>PHILIPPART Julien</t>
  </si>
  <si>
    <t>CAMUS Bertrand</t>
  </si>
  <si>
    <t>STAAR Christine</t>
  </si>
  <si>
    <t>1-63463-79-004</t>
  </si>
  <si>
    <t>christinestaar@gmx.net</t>
  </si>
  <si>
    <t>1-96321-07-004</t>
  </si>
  <si>
    <t>nadinenouba@yahoo.fr</t>
  </si>
  <si>
    <t>(Tous)</t>
  </si>
  <si>
    <t>TANIDIS Chrissoula (HICK Jean)</t>
  </si>
  <si>
    <t>CRUTZEN Donatienne (LEEMANS)</t>
  </si>
  <si>
    <t>1-69794-53-006</t>
  </si>
  <si>
    <t>donatienne.crutzen@student.uclouvain.be</t>
  </si>
  <si>
    <t>087/85.02.14</t>
  </si>
  <si>
    <t>1-69977-64-006</t>
  </si>
  <si>
    <t>meg_070@hotmail.com</t>
  </si>
  <si>
    <t>HARDY Mégane (GILIS)</t>
  </si>
  <si>
    <t>NACCACHE Réouven (STRAET)</t>
  </si>
  <si>
    <t>1-69941-03-005</t>
  </si>
  <si>
    <t>reouven.naccache@gmail.com</t>
  </si>
  <si>
    <t>PIRON Sarah (DEQUENNE)</t>
  </si>
  <si>
    <t>1-69976-65-006</t>
  </si>
  <si>
    <t>sarah.piron@hotmail.com</t>
  </si>
  <si>
    <t>PIROTON David (NOIRFALISSE)</t>
  </si>
  <si>
    <t>1-69832-15-006</t>
  </si>
  <si>
    <t>DE LEUZE Emmanuel (DOCQUIER)</t>
  </si>
  <si>
    <t>1-69856-88-005</t>
  </si>
  <si>
    <t>TIMMERMANN Hélène (DARON)</t>
  </si>
  <si>
    <t>1-69930-14-006</t>
  </si>
  <si>
    <t>coraline.hardy@student.ulg.ac.be</t>
  </si>
  <si>
    <t>LHOST Marine (PARADA)</t>
  </si>
  <si>
    <t>1-69933-11-006</t>
  </si>
  <si>
    <t>marine.lhost@yahoo.com</t>
  </si>
  <si>
    <t>m.jason@student.ulg.ac.be</t>
  </si>
  <si>
    <t>MARQUET Pauline (LAURENT)</t>
  </si>
  <si>
    <t>1-69965-76-005</t>
  </si>
  <si>
    <t>elodie.rings@gmail.com</t>
  </si>
  <si>
    <t>AL Ebru (WATHOUR)</t>
  </si>
  <si>
    <t>VANHERF Koen (MILET J-P)</t>
  </si>
  <si>
    <t xml:space="preserve">BARCLAY Catriona </t>
  </si>
  <si>
    <t>JASON Mathieu  (JASON M.)</t>
  </si>
  <si>
    <t>BAAR Jonathan (DESONNIAUX)</t>
  </si>
  <si>
    <t>HARDY Coraline (MICHOTTE)</t>
  </si>
  <si>
    <t>CORDIER  (VANDEN BULCK F.)</t>
  </si>
  <si>
    <t>(Plusieurs éléments)</t>
  </si>
  <si>
    <t>1-69863-81-006</t>
  </si>
  <si>
    <t>anaiscordier@hotmail.com</t>
  </si>
  <si>
    <t>1-69984-57-005</t>
  </si>
  <si>
    <t>halil.progesund@gmail.com</t>
  </si>
  <si>
    <t>1-69983-58-005</t>
  </si>
  <si>
    <t>gisele.progesund@gmail.com</t>
  </si>
  <si>
    <t>CALLENS Caroline</t>
  </si>
  <si>
    <t>Visite</t>
  </si>
  <si>
    <t>Différé</t>
  </si>
  <si>
    <t>MR</t>
  </si>
  <si>
    <t>Oui</t>
  </si>
  <si>
    <t>Hon envoi 1</t>
  </si>
  <si>
    <t xml:space="preserve">(137) Mutualité Chrétienne de Verviers - Eupen 
</t>
  </si>
  <si>
    <t>Mut envoi 1</t>
  </si>
  <si>
    <t>Consultation</t>
  </si>
  <si>
    <t>nuit 2</t>
  </si>
  <si>
    <t xml:space="preserve">(120) Christelijke mutualiteit Middden- Vlaanderen </t>
  </si>
  <si>
    <t>Vend et veille JF - JOUR - 0 patient</t>
  </si>
  <si>
    <t>Vend et veille JF - NUIT - 0 patient</t>
  </si>
  <si>
    <t>Sam, dim et JF - JOUR - 0 patient</t>
  </si>
  <si>
    <t>Sam, dim et JF - NUIT - 0 patient</t>
  </si>
  <si>
    <t>Les Arcades</t>
  </si>
  <si>
    <t>Carnet d'attestations</t>
  </si>
  <si>
    <t>Type d'acte</t>
  </si>
  <si>
    <t>Coordonnées (patient, MR, MM, …)</t>
  </si>
  <si>
    <t>Mutualités</t>
  </si>
  <si>
    <t>Montant dépl.</t>
  </si>
  <si>
    <t>Colonne1</t>
  </si>
  <si>
    <t>1/3 payant C</t>
  </si>
  <si>
    <t>1/3 payant NP</t>
  </si>
  <si>
    <t>COHNEN Ingrid (RINGS Elodie)</t>
  </si>
  <si>
    <t>Abandon</t>
  </si>
  <si>
    <t>LAURENT Isabelle (MARQUET Pauline)</t>
  </si>
  <si>
    <t>VANDEN BULCK François (CORDIER Anaïs)</t>
  </si>
  <si>
    <t>NOIRFALISSE Patrick (PIROTON David)</t>
  </si>
  <si>
    <t>BRAGA Silviu (GÜZEL Halil)</t>
  </si>
  <si>
    <t>DOCQUIER Bruno (DE LEUZE Emmanuel)</t>
  </si>
  <si>
    <t>MICHOTTE Brigitte (HARDY Coraline)</t>
  </si>
  <si>
    <t>DEQUENNE Antoine (PIRON Sarah)</t>
  </si>
  <si>
    <t>LEEMANS Alain (CRUTZEN Donatienne)</t>
  </si>
  <si>
    <t>GILIS Nathalie (HARDY Mégane)</t>
  </si>
  <si>
    <t>JENNIGES Alexander (INGABIRE Gisèle)</t>
  </si>
  <si>
    <t>SCHMITZ Eric (JASON Mathieu)</t>
  </si>
  <si>
    <t>PARADA Alberto (LHOST Marine)</t>
  </si>
  <si>
    <t>STRAET Alain (NACCACHE Réouven)</t>
  </si>
  <si>
    <t>MILET Jean-Pierre (VANHERF Koen)</t>
  </si>
  <si>
    <t>1-69314-48-004</t>
  </si>
  <si>
    <t>Pas de vignette</t>
  </si>
  <si>
    <t>JANSSEN Erik</t>
  </si>
  <si>
    <t>DARSSI Mustapha (IABKRIMAN Brahim)</t>
  </si>
  <si>
    <t>CRUTZEN Paul (RINGS Elodie)</t>
  </si>
  <si>
    <t>1-66990-44-004</t>
  </si>
  <si>
    <t>KEUTGEN Elmar</t>
  </si>
  <si>
    <t>MILET Jean-Pierre (PANIER Raphael)</t>
  </si>
  <si>
    <t>La Charmille</t>
  </si>
  <si>
    <t>virginiewillem73@gmail.com</t>
  </si>
  <si>
    <t>info@drbelleflamme.be</t>
  </si>
  <si>
    <t>MILET Jean-Pierre (DJONEV Ivo)</t>
  </si>
  <si>
    <t>1-78282-04-006</t>
  </si>
  <si>
    <t>muzembebamanayi@gmail.com</t>
  </si>
  <si>
    <t>ROUSSEAU Jean-Yves (IABKRIMAN Brahim)</t>
  </si>
  <si>
    <t>MILET Jean-Pierre (BOURGRAFF Pauline)</t>
  </si>
  <si>
    <t>HICK François</t>
  </si>
  <si>
    <t>1-78311-72-003</t>
  </si>
  <si>
    <t>JENNIGES Alexander (GÜZEL Halil)</t>
  </si>
  <si>
    <t>TANIDIS Chrissoula</t>
  </si>
  <si>
    <t>JAMAR Gabriel (GENDEBIEN Elsa)</t>
  </si>
  <si>
    <t>SCHREIDEN Murielle (DELAHAUT Numa)</t>
  </si>
  <si>
    <t>MÜLLER Daniel (HEINEN Ophélie)</t>
  </si>
  <si>
    <t>LEONARD Pierre (REMY Manon)</t>
  </si>
  <si>
    <t>TIQUET Marie-Pierre (BECKERS Florence)</t>
  </si>
  <si>
    <t xml:space="preserve">GLOESENER Mireille (HOUBAILLE Mathilde) </t>
  </si>
  <si>
    <t>FAYMONVILLE Mélanie</t>
  </si>
  <si>
    <t>BOURDON Nicole (MONVILLE Bérangère)</t>
  </si>
  <si>
    <t>1-69242-23-003</t>
  </si>
  <si>
    <t>1-69447-12-003</t>
  </si>
  <si>
    <t>1-69148-20-003</t>
  </si>
  <si>
    <t>1-69423-36-003</t>
  </si>
  <si>
    <t>1-69355-07-004</t>
  </si>
  <si>
    <t>N° de téléphone</t>
  </si>
  <si>
    <t>AL Ebru</t>
  </si>
  <si>
    <t>1-69655-95-005</t>
  </si>
  <si>
    <t>0471/65.28.78</t>
  </si>
  <si>
    <t>1-63008-49-004</t>
  </si>
  <si>
    <t>087/46.02.53</t>
  </si>
  <si>
    <t>BRAGA Silviu (SAFADI Alaa)</t>
  </si>
  <si>
    <t>asafadi@student.uliege.be</t>
  </si>
  <si>
    <t>BURGEON Pascal (LHOST Marine)</t>
  </si>
  <si>
    <t>1-69309-53-004</t>
  </si>
  <si>
    <t>087/35.10.18</t>
  </si>
  <si>
    <t>CHARLIER Christian (VANDERHEYDEN Nora)</t>
  </si>
  <si>
    <t>vanderheydennora@gmail.com</t>
  </si>
  <si>
    <t>jreda@student.uliege.be</t>
  </si>
  <si>
    <t>mturki@student.uliege.be</t>
  </si>
  <si>
    <t>0496/38.46.49</t>
  </si>
  <si>
    <t>DAOUT Patrick</t>
  </si>
  <si>
    <t>1-63552-87-004</t>
  </si>
  <si>
    <t>087/22.05.79</t>
  </si>
  <si>
    <t>patrick.daout@skynet.be</t>
  </si>
  <si>
    <t>DAOUT Patrick (DETHIER Sophie)</t>
  </si>
  <si>
    <t>dethiersophie@outlook.com</t>
  </si>
  <si>
    <t>1-95808-35-005</t>
  </si>
  <si>
    <t>0487/11.91.42</t>
  </si>
  <si>
    <t>brahim.iabkriman@gmail.com</t>
  </si>
  <si>
    <t>DARSSI Mustapha (KOURIR Zakaria)</t>
  </si>
  <si>
    <t>1-01348-17-005</t>
  </si>
  <si>
    <t>zakariakourir@gmail.com</t>
  </si>
  <si>
    <t>DARSSI Mustapha (NGNINEDA Moïse)</t>
  </si>
  <si>
    <t>1-79807-31-000</t>
  </si>
  <si>
    <t>moise.ngnineda@student.uclouvain.be</t>
  </si>
  <si>
    <t>087/85.14.78</t>
  </si>
  <si>
    <t>DELAHAUT Xavier (DELAHAUT Numa)</t>
  </si>
  <si>
    <t>087/55.73.71</t>
  </si>
  <si>
    <t>numadelahaut@gmail.com</t>
  </si>
  <si>
    <t>DESONNIAUX Pascal (GRANDJEAN Camille)</t>
  </si>
  <si>
    <t>camille.grandjean@student.uclouvain.be</t>
  </si>
  <si>
    <t>1-69201-64-004</t>
  </si>
  <si>
    <t>087/44.69.48</t>
  </si>
  <si>
    <t>ERNST Grégory (MOCKEL Emmanuelle)</t>
  </si>
  <si>
    <t>1-69691-59-005</t>
  </si>
  <si>
    <t>emmanuelle_mockel@hotmail.com</t>
  </si>
  <si>
    <t>ERNST Jean-Yves (DETHIER Sophie)</t>
  </si>
  <si>
    <t>087/86.63.49</t>
  </si>
  <si>
    <t>FONSNY Benoit</t>
  </si>
  <si>
    <t>FONSNY Benoit (NICAISE Eloise)</t>
  </si>
  <si>
    <t>1-02935-79-005</t>
  </si>
  <si>
    <t>nicaise.elo@gmail.com</t>
  </si>
  <si>
    <t>1-69216-49-003</t>
  </si>
  <si>
    <t>1-75309-67-006</t>
  </si>
  <si>
    <t>corentin.evrard@student.uclouvain.be</t>
  </si>
  <si>
    <t>1-02045-96-005</t>
  </si>
  <si>
    <t>mathilde.houbaille@gmail.com</t>
  </si>
  <si>
    <t>GLOESENER Mireille (PIRET Martin)</t>
  </si>
  <si>
    <t>1-75162-20-000</t>
  </si>
  <si>
    <t>martin.piret@student.uclouvain.be</t>
  </si>
  <si>
    <t>GOFFARD Claire (MORAY Johannie)</t>
  </si>
  <si>
    <t>1-39921-50-005</t>
  </si>
  <si>
    <t>docteurj.moray@gmail.com</t>
  </si>
  <si>
    <t>0476/25.91.01</t>
  </si>
  <si>
    <t>HOTERMANS André (BORSU Céline)</t>
  </si>
  <si>
    <t>1-75380-93-000</t>
  </si>
  <si>
    <t>celine.borsu@skynet.be</t>
  </si>
  <si>
    <t>1-01815-35-005</t>
  </si>
  <si>
    <t>elsa.gendebien@gmail.com</t>
  </si>
  <si>
    <t>0476/76.46.60</t>
  </si>
  <si>
    <t>JOSKIN Benoît (ROBERT Florence)</t>
  </si>
  <si>
    <t>f.robert@student.uclouvain.be</t>
  </si>
  <si>
    <t>JUNKER Eric (DETHIER Sophie)</t>
  </si>
  <si>
    <t>1-62914-46-004</t>
  </si>
  <si>
    <t>087/55.39.95</t>
  </si>
  <si>
    <t>elmar.keutgen1@skynet.be</t>
  </si>
  <si>
    <t>1-64049-75-003</t>
  </si>
  <si>
    <t>087/77.17.00</t>
  </si>
  <si>
    <t>KUO Wee Min (LAMBERT Delphine)</t>
  </si>
  <si>
    <t>1-01358-07-006</t>
  </si>
  <si>
    <t>d.lambert@student.uliege.be</t>
  </si>
  <si>
    <t>KÜPPER Astrid (CRUCIFIX Cécile)</t>
  </si>
  <si>
    <t>1-74704-90-005</t>
  </si>
  <si>
    <t>ccrucifix@student.uclouvain.be</t>
  </si>
  <si>
    <t>KUZ Bayram (ACAR Ayse)</t>
  </si>
  <si>
    <t>1-01903-44-000</t>
  </si>
  <si>
    <t>ayse.acar@student.uliege.be</t>
  </si>
  <si>
    <t>1-69966-75-006</t>
  </si>
  <si>
    <t>pmarquet@student@student.ulg.ac.be</t>
  </si>
  <si>
    <t>LEMAIRE Aude (MONVILLE Bérangère)</t>
  </si>
  <si>
    <t>087/74.08.08</t>
  </si>
  <si>
    <t>LEMMENS Valérie (LOHMANN Charlotte)</t>
  </si>
  <si>
    <t>1-02944-70-006</t>
  </si>
  <si>
    <t>1-02930-84-000</t>
  </si>
  <si>
    <t>mremy@student.uliege.be</t>
  </si>
  <si>
    <t>1-01399-63-006</t>
  </si>
  <si>
    <t>justinelaverdeur@gmail.com</t>
  </si>
  <si>
    <t>1-75325-51-005</t>
  </si>
  <si>
    <t>camille.schnackers@gmail.com</t>
  </si>
  <si>
    <t>LOO Yannick (PIRET Martin)</t>
  </si>
  <si>
    <t>087/67.40.54</t>
  </si>
  <si>
    <t>MATHIEU Véronique (HEINEN Ophélie)</t>
  </si>
  <si>
    <t>1-02536-90-006</t>
  </si>
  <si>
    <t>heinen.ophelie@outlook.com</t>
  </si>
  <si>
    <t>MEURIS Michel (COMELIAU Guillaume)</t>
  </si>
  <si>
    <t>1-01847-03-005</t>
  </si>
  <si>
    <t>guillaume.comeliau@student.uclouvain.be</t>
  </si>
  <si>
    <t>MICHOTTE Brigitte (VEGA Lucie)</t>
  </si>
  <si>
    <t>lucie.vega.a@gmail.com</t>
  </si>
  <si>
    <t>1-78865-03-005</t>
  </si>
  <si>
    <t>1-97115-86-006</t>
  </si>
  <si>
    <t>0483/38.35.48</t>
  </si>
  <si>
    <t>0476/81.11.54</t>
  </si>
  <si>
    <t>MILET Jean-Pierre (SGHIR Soumaya)</t>
  </si>
  <si>
    <t>soumaya.sghir@student.uliege.be</t>
  </si>
  <si>
    <t>1-82543-11-006</t>
  </si>
  <si>
    <t>0496/04.96.93</t>
  </si>
  <si>
    <t>087/37.62.80</t>
  </si>
  <si>
    <t>087/74.06.07</t>
  </si>
  <si>
    <t>1-03006-08-006</t>
  </si>
  <si>
    <t>louis.dubois.294@gmail.com</t>
  </si>
  <si>
    <t>PARADA Alberto (FERON Virginie)</t>
  </si>
  <si>
    <t>1-01135-36-006</t>
  </si>
  <si>
    <t>feron.virginie1@gmail.com</t>
  </si>
  <si>
    <t>PARADA Alberto (MARQUET Bryan)</t>
  </si>
  <si>
    <t>1-69269-93-005</t>
  </si>
  <si>
    <t>marquet.bryan@gmail.com</t>
  </si>
  <si>
    <t>1-69343-19-004</t>
  </si>
  <si>
    <t>087/26.96.03</t>
  </si>
  <si>
    <t>PILLITTERI Maria (PILLITERI Maryline)</t>
  </si>
  <si>
    <t>1-65955-86-005</t>
  </si>
  <si>
    <t>maryline.pilliterri@outlook.com</t>
  </si>
  <si>
    <t>1-69411-48-004</t>
  </si>
  <si>
    <t>0474/91.04.99</t>
  </si>
  <si>
    <t>ROBERT Jacques (DROUGUET Adèle)</t>
  </si>
  <si>
    <t>1-02567-59-000</t>
  </si>
  <si>
    <t>adeledrouguet24@hotmail.com</t>
  </si>
  <si>
    <t>1-69412-47-004</t>
  </si>
  <si>
    <t>ROUSSEAU Jean-Yves (LAVERDEUR Justine)</t>
  </si>
  <si>
    <t>SANTOS Luis (VEGA Lucie)</t>
  </si>
  <si>
    <t>SCHAAPS Isabelle</t>
  </si>
  <si>
    <t>1-74355-51-003</t>
  </si>
  <si>
    <t>087/33.31.35</t>
  </si>
  <si>
    <t>isabelleschaaps@gmail.com</t>
  </si>
  <si>
    <t>0477/63.34.09</t>
  </si>
  <si>
    <t>1-69913-31-005</t>
  </si>
  <si>
    <t>1-65043-51-004</t>
  </si>
  <si>
    <t>087/85.15.84</t>
  </si>
  <si>
    <t>1-66676-67-004</t>
  </si>
  <si>
    <t>0477/25.27.43</t>
  </si>
  <si>
    <t>sekretariat@drcloots.be</t>
  </si>
  <si>
    <t>STAAR Christine (LOHMANN Charlotte)</t>
  </si>
  <si>
    <t>STEVENS Anne-Françoise (BECKERS Florence)</t>
  </si>
  <si>
    <t>1-01797-53-005</t>
  </si>
  <si>
    <t>beckers.f@outlook.com</t>
  </si>
  <si>
    <t>TIMMERMANN Hélène</t>
  </si>
  <si>
    <t>087/22.82.27</t>
  </si>
  <si>
    <t>laurent.hitabatuma@student.uliege.be</t>
  </si>
  <si>
    <t>WILLEM Virginie (WERTZ Adeline)</t>
  </si>
  <si>
    <t>1-75009-76-005</t>
  </si>
  <si>
    <t>adelinewertz@gmail.com</t>
  </si>
  <si>
    <t>joellegilon@outlook.fr</t>
  </si>
  <si>
    <t>melfay89@gmail.com</t>
  </si>
  <si>
    <t>ericpeerboom@gmail.com</t>
  </si>
  <si>
    <t>a.solheid@outlook.com</t>
  </si>
  <si>
    <t>drnuytsluc@gmail.com</t>
  </si>
  <si>
    <t>ebrual.2016@gmail.com</t>
  </si>
  <si>
    <t>mp.af@proximus.be</t>
  </si>
  <si>
    <t>pauline.bourgraff@student.uclouvain.be</t>
  </si>
  <si>
    <t>MEURIS Michel (TADLAOUI Abdelmoumen)</t>
  </si>
  <si>
    <t>Rappel au domicile</t>
  </si>
  <si>
    <t>Sainte Elisabeth à Saint-Vith</t>
  </si>
  <si>
    <t>med.monville@gmail.com</t>
  </si>
  <si>
    <t>HICK Jean (CHAUMONT Antoine)</t>
  </si>
  <si>
    <t>Mise à jour : 23/04/2019</t>
  </si>
  <si>
    <t>CMBLC - BERCKMOES Jacques</t>
  </si>
  <si>
    <t>CMBLC - BERCKMOES Jacques (GUEBEN Robin)</t>
  </si>
  <si>
    <t>1-79805-33-005</t>
  </si>
  <si>
    <t>gueben.robin@gmail.com</t>
  </si>
  <si>
    <t>AKP - CHOFFRAY Jean-Luc</t>
  </si>
  <si>
    <t>AKP - CHOFFRAY Jean-Luc (REDA Julien)</t>
  </si>
  <si>
    <t>AKP - CHOFFRAY Jean-Luc (TURKI Mohamed)</t>
  </si>
  <si>
    <t>CMBLC - CORTEIL Jérôme</t>
  </si>
  <si>
    <t>1-75011-74-00</t>
  </si>
  <si>
    <t>CMV - DESSART Eric</t>
  </si>
  <si>
    <t>CMM - GILON Joelle (EVRARD Corentin)</t>
  </si>
  <si>
    <t>1-74983-05-005</t>
  </si>
  <si>
    <t>antoine.chaumont@student.uclouvain.be</t>
  </si>
  <si>
    <t>CMV - KUPPER Sandra</t>
  </si>
  <si>
    <t>CMBLC - LEGROS Véronique</t>
  </si>
  <si>
    <t>CMBLC - LEGROS Véronique (WARLAND Coralie)</t>
  </si>
  <si>
    <t>1-74710-84-006</t>
  </si>
  <si>
    <t>coraliewarland@cabchapman.be</t>
  </si>
  <si>
    <t>TMD - LETOCART Véronique (IABKRIMAN Brahim)</t>
  </si>
  <si>
    <t>TMD - LETOCART Véronique (LAVERDEUR Justine)</t>
  </si>
  <si>
    <t>TMD - LETOCART Véronique (SCHNACKERS Camille)</t>
  </si>
  <si>
    <t>MEURIS Michel (AMAMOU Samir)</t>
  </si>
  <si>
    <t>1-78655-19-005</t>
  </si>
  <si>
    <t>0470/05.10.20</t>
  </si>
  <si>
    <t>smiroff2001@yahoo.es</t>
  </si>
  <si>
    <t xml:space="preserve">MEURIS Michel (GASSAVELIS Antonis) </t>
  </si>
  <si>
    <t>1-79503-44-006</t>
  </si>
  <si>
    <t>angassav@ulb.ac.be</t>
  </si>
  <si>
    <t>1-02787-33-006</t>
  </si>
  <si>
    <t>dr.atadlaoui@gmail.com</t>
  </si>
  <si>
    <t>MILET Jean-Pierre (DE PIERPONT Victoria)</t>
  </si>
  <si>
    <t>1-39230-62-005</t>
  </si>
  <si>
    <t>victoria.depierpont@student.uclouvain.be</t>
  </si>
  <si>
    <t>MILET Jean-Pierre (IBOUANGA Dominique)</t>
  </si>
  <si>
    <t>1-99700-23-005</t>
  </si>
  <si>
    <t>dm.ibouanga@outlook.com</t>
  </si>
  <si>
    <t>MILET Jean-Pierre (TESEI Aline)</t>
  </si>
  <si>
    <t>1-95507-45-005</t>
  </si>
  <si>
    <t>alinetesei@hotmail.com</t>
  </si>
  <si>
    <t>CMV - MORAY Michèle</t>
  </si>
  <si>
    <t>CMV - PAPADOPOULOS Marc</t>
  </si>
  <si>
    <t>CMV - PAPADOPOULOS Marc (DUBOIS Louis)</t>
  </si>
  <si>
    <t>AKP - SCHORKOPS Ellen</t>
  </si>
  <si>
    <t>1-69550-06-006</t>
  </si>
  <si>
    <t>AKP - WESTENBOHM Paul-André</t>
  </si>
  <si>
    <t>AKP - WESTENBOHM Paul-André (HITABATUMA Laurent)</t>
  </si>
  <si>
    <t>AKP - SCHORKOPS Ellen (TURKI Mohamed)</t>
  </si>
  <si>
    <t>charlottelohmann16@gmail.com</t>
  </si>
  <si>
    <t>CMM - GILON Joelle (JADRAN Saïd)</t>
  </si>
  <si>
    <t>zeroual.amal.az@gmail.com</t>
  </si>
  <si>
    <t>dr.jpierrejacob@gmail.com</t>
  </si>
  <si>
    <t>andre.joelle@gmail.com </t>
  </si>
  <si>
    <t>franckwavreille@outlook.com</t>
  </si>
  <si>
    <t>beatrice.fourir@icloud.com</t>
  </si>
  <si>
    <t>dutilleuxphilippe@gmail.com</t>
  </si>
  <si>
    <t>Marc</t>
  </si>
  <si>
    <t>Pierre</t>
  </si>
  <si>
    <t>Jean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</si>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</sst>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</numFmts>
  <fonts count="35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0"/>
      <name val="Calibri"/>
      <family val="2"/>
      <scheme val="minor"/>
    </font>
    <font>
      <u/>
      <sz val="10"/>
      <color indexed="12"/>
      <name val="Arial"/>
      <family val="2"/>
    </font>
    <font>
      <sz val="10"/>
      <color rgb="FF000000"/>
      <name val="Arial"/>
      <family val="2"/>
    </font>
    <font>
      <b/>
      <sz val="10"/>
      <color theme="3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42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thin">
        <color theme="9"/>
      </left>
      <right/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/>
      <top/>
      <bottom style="thin">
        <color theme="9"/>
      </bottom>
      <diagonal/>
    </border>
    <border>
      <left style="thick">
        <color theme="9"/>
      </left>
      <right/>
      <top/>
      <bottom/>
      <diagonal/>
    </border>
    <border>
      <left style="medium">
        <color theme="8" tint="-0.499984740745262"/>
      </left>
      <right/>
      <top style="medium">
        <color rgb="FF002060"/>
      </top>
      <bottom/>
      <diagonal/>
    </border>
    <border>
      <left/>
      <right style="medium">
        <color theme="8" tint="-0.499984740745262"/>
      </right>
      <top style="medium">
        <color rgb="FF002060"/>
      </top>
      <bottom/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 style="medium">
        <color theme="8" tint="-0.499984740745262"/>
      </left>
      <right/>
      <top/>
      <bottom style="thin">
        <color theme="0"/>
      </bottom>
      <diagonal/>
    </border>
    <border>
      <left/>
      <right style="medium">
        <color theme="8" tint="-0.499984740745262"/>
      </right>
      <top/>
      <bottom style="thin">
        <color theme="0"/>
      </bottom>
      <diagonal/>
    </border>
    <border>
      <left style="medium">
        <color theme="8" tint="-0.499984740745262"/>
      </left>
      <right/>
      <top style="thin">
        <color theme="0"/>
      </top>
      <bottom/>
      <diagonal/>
    </border>
    <border>
      <left/>
      <right style="medium">
        <color theme="8" tint="-0.499984740745262"/>
      </right>
      <top style="thin">
        <color theme="0"/>
      </top>
      <bottom/>
      <diagonal/>
    </border>
  </borders>
  <cellStyleXfs count="5">
    <xf numFmtId="0" fontId="0" fillId="0" borderId="0"/>
    <xf numFmtId="0" fontId="11" fillId="0" borderId="0" applyNumberFormat="0" applyFill="0" applyBorder="0" applyAlignment="0" applyProtection="0"/>
    <xf numFmtId="0" fontId="12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/>
  </cellStyleXfs>
  <cellXfs count="140">
    <xf numFmtId="0" fontId="0" fillId="0" borderId="0" xfId="0"/>
    <xf numFmtId="0" fontId="7" fillId="0" borderId="11" xfId="0" applyFont="1" applyBorder="1" applyAlignment="1" applyProtection="1">
      <alignment horizontal="left" vertical="center" indent="1"/>
      <protection locked="0"/>
    </xf>
    <xf numFmtId="4" fontId="7" fillId="0" borderId="11" xfId="0" applyNumberFormat="1" applyFont="1" applyBorder="1" applyAlignment="1" applyProtection="1">
      <alignment horizontal="right" vertical="center" indent="1"/>
      <protection locked="0"/>
    </xf>
    <xf numFmtId="0" fontId="7" fillId="0" borderId="13" xfId="0" applyFont="1" applyBorder="1" applyAlignment="1" applyProtection="1">
      <alignment horizontal="left" vertical="center" indent="1"/>
      <protection locked="0"/>
    </xf>
    <xf numFmtId="0" fontId="7" fillId="0" borderId="14" xfId="0" applyFont="1" applyBorder="1" applyAlignment="1" applyProtection="1">
      <alignment horizontal="right" vertical="center" indent="1"/>
      <protection locked="0"/>
    </xf>
    <xf numFmtId="4" fontId="7" fillId="0" borderId="15" xfId="0" applyNumberFormat="1" applyFont="1" applyBorder="1" applyAlignment="1" applyProtection="1">
      <alignment horizontal="right" vertical="center" indent="1"/>
      <protection locked="0"/>
    </xf>
    <xf numFmtId="0" fontId="7" fillId="0" borderId="16" xfId="0" applyFont="1" applyBorder="1" applyAlignment="1" applyProtection="1">
      <alignment horizontal="left" vertical="center" indent="1"/>
      <protection locked="0"/>
    </xf>
    <xf numFmtId="0" fontId="0" fillId="0" borderId="0" xfId="0" applyProtection="1">
      <protection locked="0"/>
    </xf>
    <xf numFmtId="0" fontId="7" fillId="0" borderId="0" xfId="0" applyFont="1" applyProtection="1">
      <protection locked="0"/>
    </xf>
    <xf numFmtId="0" fontId="7" fillId="5" borderId="10" xfId="0" applyFont="1" applyFill="1" applyBorder="1" applyAlignment="1" applyProtection="1">
      <alignment horizontal="center" vertical="center"/>
      <protection locked="0"/>
    </xf>
    <xf numFmtId="0" fontId="7" fillId="0" borderId="11" xfId="0" applyFont="1" applyBorder="1" applyProtection="1">
      <protection locked="0"/>
    </xf>
    <xf numFmtId="0" fontId="7" fillId="0" borderId="12" xfId="0" applyFont="1" applyBorder="1" applyProtection="1"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7" fillId="0" borderId="15" xfId="0" applyFont="1" applyBorder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4" fontId="7" fillId="6" borderId="11" xfId="0" applyNumberFormat="1" applyFont="1" applyFill="1" applyBorder="1" applyAlignment="1">
      <alignment horizontal="right" vertical="center" indent="1"/>
    </xf>
    <xf numFmtId="0" fontId="7" fillId="0" borderId="0" xfId="0" applyFont="1"/>
    <xf numFmtId="0" fontId="8" fillId="0" borderId="0" xfId="0" applyFont="1" applyAlignment="1">
      <alignment vertical="center"/>
    </xf>
    <xf numFmtId="164" fontId="3" fillId="6" borderId="5" xfId="0" applyNumberFormat="1" applyFont="1" applyFill="1" applyBorder="1" applyAlignment="1">
      <alignment horizontal="right" vertical="center" indent="1"/>
    </xf>
    <xf numFmtId="164" fontId="3" fillId="6" borderId="21" xfId="0" applyNumberFormat="1" applyFont="1" applyFill="1" applyBorder="1" applyAlignment="1">
      <alignment horizontal="right" vertical="center" indent="1"/>
    </xf>
    <xf numFmtId="0" fontId="9" fillId="0" borderId="0" xfId="0" applyFont="1"/>
    <xf numFmtId="164" fontId="3" fillId="6" borderId="22" xfId="0" applyNumberFormat="1" applyFont="1" applyFill="1" applyBorder="1" applyAlignment="1">
      <alignment horizontal="right" vertical="center" indent="1"/>
    </xf>
    <xf numFmtId="164" fontId="3" fillId="6" borderId="23" xfId="0" applyNumberFormat="1" applyFont="1" applyFill="1" applyBorder="1" applyAlignment="1">
      <alignment horizontal="right" vertical="center" indent="1"/>
    </xf>
    <xf numFmtId="0" fontId="3" fillId="0" borderId="0" xfId="0" applyFont="1" applyAlignment="1">
      <alignment horizontal="right" indent="3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164" fontId="0" fillId="0" borderId="0" xfId="0" applyNumberFormat="1"/>
    <xf numFmtId="2" fontId="7" fillId="6" borderId="11" xfId="0" applyNumberFormat="1" applyFont="1" applyFill="1" applyBorder="1" applyAlignment="1" applyProtection="1">
      <alignment horizontal="right" vertical="center" indent="1"/>
      <protection locked="0"/>
    </xf>
    <xf numFmtId="0" fontId="6" fillId="4" borderId="7" xfId="0" applyFont="1" applyFill="1" applyBorder="1" applyAlignment="1" applyProtection="1">
      <alignment horizontal="center" vertical="center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4" borderId="26" xfId="0" applyFont="1" applyFill="1" applyBorder="1" applyAlignment="1" applyProtection="1">
      <alignment horizontal="center" vertical="center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5" fillId="5" borderId="4" xfId="0" applyFont="1" applyFill="1" applyBorder="1" applyAlignment="1">
      <alignment horizontal="left" vertical="center" indent="1"/>
    </xf>
    <xf numFmtId="0" fontId="17" fillId="6" borderId="6" xfId="0" applyFont="1" applyFill="1" applyBorder="1" applyAlignment="1">
      <alignment horizontal="right" vertical="center"/>
    </xf>
    <xf numFmtId="0" fontId="13" fillId="4" borderId="3" xfId="0" applyFont="1" applyFill="1" applyBorder="1"/>
    <xf numFmtId="0" fontId="0" fillId="4" borderId="0" xfId="0" applyFill="1"/>
    <xf numFmtId="165" fontId="17" fillId="6" borderId="6" xfId="0" applyNumberFormat="1" applyFont="1" applyFill="1" applyBorder="1" applyAlignment="1">
      <alignment horizontal="right" vertic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20" fillId="0" borderId="0" xfId="0" applyFont="1"/>
    <xf numFmtId="0" fontId="21" fillId="2" borderId="0" xfId="0" applyFont="1" applyFill="1" applyAlignment="1">
      <alignment vertical="center"/>
    </xf>
    <xf numFmtId="0" fontId="21" fillId="2" borderId="33" xfId="0" applyFont="1" applyFill="1" applyBorder="1" applyAlignment="1">
      <alignment vertical="center"/>
    </xf>
    <xf numFmtId="0" fontId="22" fillId="2" borderId="0" xfId="0" applyFont="1" applyFill="1" applyAlignment="1">
      <alignment horizontal="center" vertical="center"/>
    </xf>
    <xf numFmtId="0" fontId="22" fillId="2" borderId="0" xfId="0" applyFont="1" applyFill="1" applyAlignment="1">
      <alignment vertical="center"/>
    </xf>
    <xf numFmtId="0" fontId="23" fillId="2" borderId="0" xfId="0" applyFont="1" applyFill="1" applyAlignment="1">
      <alignment vertical="center"/>
    </xf>
    <xf numFmtId="0" fontId="24" fillId="0" borderId="0" xfId="0" applyFont="1"/>
    <xf numFmtId="0" fontId="25" fillId="0" borderId="0" xfId="1" applyFont="1"/>
    <xf numFmtId="14" fontId="22" fillId="2" borderId="0" xfId="0" applyNumberFormat="1" applyFont="1" applyFill="1" applyAlignment="1">
      <alignment vertical="center"/>
    </xf>
    <xf numFmtId="0" fontId="22" fillId="2" borderId="0" xfId="0" applyFont="1" applyFill="1" applyAlignment="1">
      <alignment horizontal="right" vertical="center"/>
    </xf>
    <xf numFmtId="14" fontId="22" fillId="2" borderId="0" xfId="0" applyNumberFormat="1" applyFont="1" applyFill="1" applyAlignment="1">
      <alignment horizontal="right" vertical="center"/>
    </xf>
    <xf numFmtId="0" fontId="27" fillId="2" borderId="0" xfId="0" applyFont="1" applyFill="1" applyAlignment="1">
      <alignment horizontal="right" vertical="center"/>
    </xf>
    <xf numFmtId="164" fontId="28" fillId="11" borderId="25" xfId="0" applyNumberFormat="1" applyFont="1" applyFill="1" applyBorder="1" applyAlignment="1">
      <alignment horizontal="center" vertical="center"/>
    </xf>
    <xf numFmtId="14" fontId="25" fillId="0" borderId="0" xfId="1" applyNumberFormat="1" applyFont="1"/>
    <xf numFmtId="0" fontId="29" fillId="2" borderId="33" xfId="0" applyFont="1" applyFill="1" applyBorder="1" applyAlignment="1">
      <alignment vertical="center"/>
    </xf>
    <xf numFmtId="14" fontId="26" fillId="0" borderId="31" xfId="0" applyNumberFormat="1" applyFont="1" applyBorder="1" applyAlignment="1">
      <alignment horizontal="center" vertical="center"/>
    </xf>
    <xf numFmtId="0" fontId="27" fillId="2" borderId="0" xfId="0" applyFont="1" applyFill="1" applyAlignment="1">
      <alignment vertical="center"/>
    </xf>
    <xf numFmtId="164" fontId="26" fillId="11" borderId="25" xfId="0" applyNumberFormat="1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 wrapText="1"/>
    </xf>
    <xf numFmtId="0" fontId="30" fillId="0" borderId="24" xfId="0" applyFont="1" applyBorder="1" applyAlignment="1">
      <alignment horizontal="center" vertical="center" wrapText="1"/>
    </xf>
    <xf numFmtId="167" fontId="30" fillId="0" borderId="24" xfId="0" applyNumberFormat="1" applyFont="1" applyBorder="1" applyAlignment="1">
      <alignment horizontal="center" vertical="center" wrapText="1"/>
    </xf>
    <xf numFmtId="0" fontId="30" fillId="0" borderId="32" xfId="0" applyFont="1" applyBorder="1" applyAlignment="1">
      <alignment horizontal="center" vertical="center" wrapText="1"/>
    </xf>
    <xf numFmtId="0" fontId="30" fillId="0" borderId="27" xfId="0" applyFont="1" applyBorder="1" applyAlignment="1">
      <alignment horizontal="center" vertical="center" wrapText="1"/>
    </xf>
    <xf numFmtId="0" fontId="12" fillId="3" borderId="24" xfId="0" applyFont="1" applyFill="1" applyBorder="1"/>
    <xf numFmtId="14" fontId="12" fillId="3" borderId="0" xfId="0" applyNumberFormat="1" applyFont="1" applyFill="1"/>
    <xf numFmtId="0" fontId="12" fillId="3" borderId="24" xfId="0" applyFont="1" applyFill="1" applyBorder="1" applyAlignment="1">
      <alignment horizontal="center"/>
    </xf>
    <xf numFmtId="164" fontId="12" fillId="3" borderId="24" xfId="0" applyNumberFormat="1" applyFont="1" applyFill="1" applyBorder="1"/>
    <xf numFmtId="164" fontId="12" fillId="9" borderId="28" xfId="0" applyNumberFormat="1" applyFont="1" applyFill="1" applyBorder="1"/>
    <xf numFmtId="0" fontId="12" fillId="3" borderId="0" xfId="0" applyFont="1" applyFill="1"/>
    <xf numFmtId="164" fontId="12" fillId="9" borderId="0" xfId="0" applyNumberFormat="1" applyFont="1" applyFill="1"/>
    <xf numFmtId="164" fontId="12" fillId="5" borderId="30" xfId="0" applyNumberFormat="1" applyFont="1" applyFill="1" applyBorder="1"/>
    <xf numFmtId="0" fontId="12" fillId="3" borderId="29" xfId="0" applyFont="1" applyFill="1" applyBorder="1"/>
    <xf numFmtId="0" fontId="12" fillId="3" borderId="24" xfId="0" applyFont="1" applyFill="1" applyBorder="1" applyAlignment="1">
      <alignment wrapText="1"/>
    </xf>
    <xf numFmtId="0" fontId="1" fillId="4" borderId="0" xfId="0" applyFont="1" applyFill="1"/>
    <xf numFmtId="0" fontId="1" fillId="4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16" fontId="7" fillId="0" borderId="10" xfId="0" applyNumberFormat="1" applyFont="1" applyBorder="1" applyAlignment="1" applyProtection="1">
      <alignment horizontal="right" vertical="center" indent="1"/>
      <protection locked="0"/>
    </xf>
    <xf numFmtId="0" fontId="7" fillId="0" borderId="11" xfId="0" applyFont="1" applyBorder="1" applyAlignment="1" applyProtection="1">
      <alignment horizontal="left"/>
      <protection locked="0"/>
    </xf>
    <xf numFmtId="16" fontId="7" fillId="0" borderId="14" xfId="0" applyNumberFormat="1" applyFont="1" applyBorder="1" applyAlignment="1" applyProtection="1">
      <alignment horizontal="right" vertical="center" indent="1"/>
      <protection locked="0"/>
    </xf>
    <xf numFmtId="0" fontId="7" fillId="0" borderId="15" xfId="0" applyFont="1" applyBorder="1" applyAlignment="1" applyProtection="1">
      <alignment horizontal="left"/>
      <protection locked="0"/>
    </xf>
    <xf numFmtId="0" fontId="7" fillId="0" borderId="15" xfId="0" applyFont="1" applyBorder="1" applyAlignment="1" applyProtection="1">
      <alignment horizontal="left" vertical="center" indent="1"/>
      <protection locked="0"/>
    </xf>
    <xf numFmtId="2" fontId="7" fillId="6" borderId="15" xfId="0" applyNumberFormat="1" applyFont="1" applyFill="1" applyBorder="1" applyAlignment="1" applyProtection="1">
      <alignment horizontal="right" vertical="center" indent="1"/>
      <protection locked="0"/>
    </xf>
    <xf numFmtId="164" fontId="5" fillId="5" borderId="19" xfId="0" applyNumberFormat="1" applyFont="1" applyFill="1" applyBorder="1" applyAlignment="1" applyProtection="1">
      <alignment horizontal="left" vertical="center" indent="1"/>
      <protection locked="0"/>
    </xf>
    <xf numFmtId="164" fontId="5" fillId="5" borderId="20" xfId="0" applyNumberFormat="1" applyFont="1" applyFill="1" applyBorder="1" applyAlignment="1" applyProtection="1">
      <alignment horizontal="left" vertical="center" indent="1"/>
      <protection locked="0"/>
    </xf>
    <xf numFmtId="164" fontId="5" fillId="5" borderId="3" xfId="0" applyNumberFormat="1" applyFont="1" applyFill="1" applyBorder="1" applyAlignment="1" applyProtection="1">
      <alignment horizontal="left" vertical="center" indent="1"/>
      <protection locked="0"/>
    </xf>
    <xf numFmtId="164" fontId="5" fillId="5" borderId="23" xfId="0" applyNumberFormat="1" applyFont="1" applyFill="1" applyBorder="1" applyAlignment="1" applyProtection="1">
      <alignment horizontal="left" vertical="center" indent="1"/>
      <protection locked="0"/>
    </xf>
    <xf numFmtId="164" fontId="5" fillId="5" borderId="4" xfId="0" applyNumberFormat="1" applyFont="1" applyFill="1" applyBorder="1" applyAlignment="1" applyProtection="1">
      <alignment horizontal="left" vertical="center" indent="1"/>
      <protection locked="0"/>
    </xf>
    <xf numFmtId="0" fontId="10" fillId="0" borderId="0" xfId="0" applyFont="1" applyAlignment="1">
      <alignment horizontal="left" vertical="center" indent="1"/>
    </xf>
    <xf numFmtId="164" fontId="3" fillId="0" borderId="0" xfId="0" applyNumberFormat="1" applyFont="1" applyAlignment="1">
      <alignment horizontal="center" vertical="center"/>
    </xf>
    <xf numFmtId="14" fontId="3" fillId="11" borderId="0" xfId="0" applyNumberFormat="1" applyFont="1" applyFill="1" applyAlignment="1">
      <alignment horizontal="center" vertical="center"/>
    </xf>
    <xf numFmtId="0" fontId="2" fillId="8" borderId="0" xfId="0" applyFont="1" applyFill="1" applyAlignment="1">
      <alignment vertical="center"/>
    </xf>
    <xf numFmtId="0" fontId="31" fillId="8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center"/>
    </xf>
    <xf numFmtId="0" fontId="32" fillId="0" borderId="0" xfId="2" applyFont="1" applyAlignment="1">
      <alignment horizontal="center"/>
    </xf>
    <xf numFmtId="0" fontId="33" fillId="0" borderId="0" xfId="0" applyFont="1" applyAlignment="1">
      <alignment horizontal="center"/>
    </xf>
    <xf numFmtId="1" fontId="32" fillId="0" borderId="0" xfId="0" applyNumberFormat="1" applyFont="1" applyAlignment="1">
      <alignment horizontal="center"/>
    </xf>
    <xf numFmtId="0" fontId="0" fillId="0" borderId="0" xfId="2" applyFont="1" applyAlignment="1">
      <alignment horizontal="center"/>
    </xf>
    <xf numFmtId="0" fontId="15" fillId="0" borderId="0" xfId="3" applyAlignment="1" applyProtection="1">
      <alignment horizontal="left"/>
    </xf>
    <xf numFmtId="0" fontId="15" fillId="0" borderId="0" xfId="3" applyAlignment="1" applyProtection="1"/>
    <xf numFmtId="0" fontId="15" fillId="0" borderId="0" xfId="3" applyBorder="1" applyAlignment="1" applyProtection="1"/>
    <xf numFmtId="0" fontId="15" fillId="0" borderId="0" xfId="3" applyBorder="1" applyAlignment="1" applyProtection="1">
      <alignment horizontal="left"/>
    </xf>
    <xf numFmtId="0" fontId="32" fillId="0" borderId="0" xfId="0" applyFont="1" applyBorder="1" applyAlignment="1">
      <alignment horizontal="center"/>
    </xf>
    <xf numFmtId="0" fontId="32" fillId="0" borderId="0" xfId="2" applyFont="1" applyBorder="1" applyAlignment="1">
      <alignment horizontal="center"/>
    </xf>
    <xf numFmtId="0" fontId="0" fillId="0" borderId="0" xfId="0" applyNumberFormat="1" applyProtection="1"/>
    <xf numFmtId="0" fontId="32" fillId="0" borderId="0" xfId="0" applyFont="1" applyFill="1" applyBorder="1" applyAlignment="1">
      <alignment horizontal="center"/>
    </xf>
    <xf numFmtId="0" fontId="32" fillId="0" borderId="0" xfId="0" applyNumberFormat="1" applyFont="1" applyAlignment="1" applyProtection="1">
      <alignment horizontal="center"/>
    </xf>
    <xf numFmtId="0" fontId="15" fillId="0" borderId="0" xfId="3" applyFill="1" applyBorder="1" applyAlignment="1" applyProtection="1">
      <alignment horizontal="left"/>
    </xf>
    <xf numFmtId="0" fontId="34" fillId="0" borderId="0" xfId="3" applyFont="1" applyBorder="1" applyAlignment="1" applyProtection="1">
      <alignment horizontal="left"/>
    </xf>
    <xf numFmtId="0" fontId="34" fillId="0" borderId="0" xfId="3" applyFont="1" applyBorder="1" applyAlignment="1" applyProtection="1"/>
    <xf numFmtId="0" fontId="32" fillId="0" borderId="0" xfId="2" applyNumberFormat="1" applyFont="1" applyAlignment="1" applyProtection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ont="1" applyAlignment="1" applyProtection="1">
      <alignment horizontal="center"/>
    </xf>
    <xf numFmtId="14" fontId="12" fillId="3" borderId="0" xfId="0" applyNumberFormat="1" applyFont="1" applyFill="1" applyBorder="1"/>
    <xf numFmtId="0" fontId="12" fillId="3" borderId="0" xfId="0" applyFont="1" applyFill="1" applyBorder="1"/>
    <xf numFmtId="164" fontId="12" fillId="9" borderId="0" xfId="0" applyNumberFormat="1" applyFont="1" applyFill="1" applyBorder="1"/>
    <xf numFmtId="0" fontId="2" fillId="8" borderId="0" xfId="0" applyFont="1" applyFill="1" applyAlignment="1">
      <alignment horizontal="center" vertical="center"/>
    </xf>
    <xf numFmtId="0" fontId="10" fillId="7" borderId="36" xfId="0" applyFont="1" applyFill="1" applyBorder="1" applyAlignment="1">
      <alignment horizontal="left" vertical="center"/>
    </xf>
    <xf numFmtId="0" fontId="10" fillId="7" borderId="37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4" fillId="4" borderId="18" xfId="0" applyFont="1" applyFill="1" applyBorder="1" applyAlignment="1" applyProtection="1">
      <alignment horizontal="center" vertical="center"/>
      <protection locked="0"/>
    </xf>
    <xf numFmtId="0" fontId="10" fillId="7" borderId="34" xfId="0" applyFont="1" applyFill="1" applyBorder="1" applyAlignment="1">
      <alignment horizontal="left" vertical="center"/>
    </xf>
    <xf numFmtId="0" fontId="10" fillId="7" borderId="35" xfId="0" applyFont="1" applyFill="1" applyBorder="1" applyAlignment="1">
      <alignment horizontal="left" vertical="center"/>
    </xf>
    <xf numFmtId="0" fontId="10" fillId="7" borderId="38" xfId="0" applyFont="1" applyFill="1" applyBorder="1" applyAlignment="1">
      <alignment horizontal="left" vertical="center"/>
    </xf>
    <xf numFmtId="0" fontId="10" fillId="7" borderId="39" xfId="0" applyFont="1" applyFill="1" applyBorder="1" applyAlignment="1">
      <alignment horizontal="left" vertical="center"/>
    </xf>
    <xf numFmtId="0" fontId="10" fillId="7" borderId="40" xfId="0" applyFont="1" applyFill="1" applyBorder="1" applyAlignment="1">
      <alignment horizontal="left" vertical="center"/>
    </xf>
    <xf numFmtId="0" fontId="10" fillId="7" borderId="41" xfId="0" applyFont="1" applyFill="1" applyBorder="1" applyAlignment="1">
      <alignment horizontal="left" vertical="center"/>
    </xf>
    <xf numFmtId="0" fontId="10" fillId="7" borderId="0" xfId="0" applyFont="1" applyFill="1" applyAlignment="1">
      <alignment horizontal="left" vertical="center"/>
    </xf>
    <xf numFmtId="0" fontId="10" fillId="7" borderId="36" xfId="0" applyFont="1" applyFill="1" applyBorder="1" applyAlignment="1">
      <alignment vertical="center"/>
    </xf>
    <xf numFmtId="0" fontId="10" fillId="7" borderId="37" xfId="0" applyFont="1" applyFill="1" applyBorder="1" applyAlignment="1">
      <alignment vertical="center"/>
    </xf>
    <xf numFmtId="0" fontId="10" fillId="7" borderId="38" xfId="0" applyFont="1" applyFill="1" applyBorder="1" applyAlignment="1">
      <alignment vertical="center"/>
    </xf>
    <xf numFmtId="0" fontId="10" fillId="7" borderId="39" xfId="0" applyFont="1" applyFill="1" applyBorder="1" applyAlignment="1">
      <alignment vertical="center"/>
    </xf>
    <xf numFmtId="0" fontId="22" fillId="2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left" vertical="center"/>
    </xf>
    <xf numFmtId="0" fontId="14" fillId="12" borderId="0" xfId="0" applyFont="1" applyFill="1" applyAlignment="1">
      <alignment horizontal="left" vertical="center"/>
    </xf>
    <xf numFmtId="166" fontId="0" fillId="0" borderId="0" xfId="0" applyNumberFormat="1" applyFont="1" applyProtection="1"/>
  </cellXfs>
  <cellStyles count="5">
    <cellStyle name="Lien hypertexte" xfId="3" builtinId="8"/>
    <cellStyle name="Normal" xfId="0" builtinId="0"/>
    <cellStyle name="Normal 2" xfId="2"/>
    <cellStyle name="Normal 3" xfId="4"/>
    <cellStyle name="Texte explicatif" xfId="1" builtinId="53"/>
  </cellStyles>
  <dxfs count="8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theme="1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  <protection locked="1" hidden="0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protection locked="0" hidden="0"/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tyles" Target="style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powerPivotData" Target="model/item.data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90487</xdr:colOff>
      <xdr:row>0</xdr:row>
      <xdr:rowOff>481489</xdr:rowOff>
    </xdr:from>
    <xdr:to>
      <xdr:col>22</xdr:col>
      <xdr:colOff>126206</xdr:colOff>
      <xdr:row>4</xdr:row>
      <xdr:rowOff>123349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6298862" y="481489"/>
          <a:ext cx="2901157" cy="792798"/>
          <a:chOff x="16061531" y="559594"/>
          <a:chExt cx="2774156" cy="809625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xmlns="" id="{00000000-0008-0000-0100-000002000000}"/>
              </a:ext>
            </a:extLst>
          </xdr:cNvPr>
          <xdr:cNvSpPr/>
        </xdr:nvSpPr>
        <xdr:spPr>
          <a:xfrm>
            <a:off x="16061531" y="559594"/>
            <a:ext cx="2774156" cy="809625"/>
          </a:xfrm>
          <a:prstGeom prst="rect">
            <a:avLst/>
          </a:prstGeom>
          <a:solidFill>
            <a:schemeClr val="accent5">
              <a:lumMod val="75000"/>
            </a:schemeClr>
          </a:solidFill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073" name="Button 1" hidden="1">
                <a:extLst>
                  <a:ext uri="{63B3BB69-23CF-44E3-9099-C40C66FF867C}">
                    <a14:compatExt spid="_x0000_s3073"/>
                  </a:ext>
                  <a:ext uri="{FF2B5EF4-FFF2-40B4-BE49-F238E27FC236}">
                    <a16:creationId xmlns:a16="http://schemas.microsoft.com/office/drawing/2014/main" xmlns="" id="{00000000-0008-0000-0100-0000010C0000}"/>
                  </a:ext>
                </a:extLst>
              </xdr:cNvPr>
              <xdr:cNvSpPr/>
            </xdr:nvSpPr>
            <xdr:spPr bwMode="auto">
              <a:xfrm>
                <a:off x="16356806" y="747712"/>
                <a:ext cx="2190750" cy="407194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36576" rIns="36576" bIns="36576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SAUVEGARDER</a:t>
                </a:r>
              </a:p>
            </xdr:txBody>
          </xdr:sp>
        </mc:Choice>
        <mc:Fallback/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488950</xdr:colOff>
      <xdr:row>0</xdr:row>
      <xdr:rowOff>70644</xdr:rowOff>
    </xdr:from>
    <xdr:to>
      <xdr:col>3</xdr:col>
      <xdr:colOff>794</xdr:colOff>
      <xdr:row>1</xdr:row>
      <xdr:rowOff>177800</xdr:rowOff>
    </xdr:to>
    <xdr:sp macro="[0]!Masquer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270000" y="70644"/>
          <a:ext cx="1035844" cy="507206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1</xdr:col>
      <xdr:colOff>488950</xdr:colOff>
      <xdr:row>1</xdr:row>
      <xdr:rowOff>261144</xdr:rowOff>
    </xdr:from>
    <xdr:to>
      <xdr:col>3</xdr:col>
      <xdr:colOff>794</xdr:colOff>
      <xdr:row>3</xdr:row>
      <xdr:rowOff>31750</xdr:rowOff>
    </xdr:to>
    <xdr:sp macro="[0]!Afficher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270000" y="661194"/>
          <a:ext cx="1035844" cy="570706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279400</xdr:colOff>
          <xdr:row>1</xdr:row>
          <xdr:rowOff>25400</xdr:rowOff>
        </xdr:from>
        <xdr:to>
          <xdr:col>26</xdr:col>
          <xdr:colOff>1295400</xdr:colOff>
          <xdr:row>2</xdr:row>
          <xdr:rowOff>393700</xdr:rowOff>
        </xdr:to>
        <xdr:sp macro="" textlink="">
          <xdr:nvSpPr>
            <xdr:cNvPr id="11265" name="Bou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xmlns="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en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16-12%20au%2018-12-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loudStation/Travail/Fichier%20termin&#233;/Mod&#232;le%20rapport%20canevas%20201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ravail/Fichier%20termin&#233;/Mod&#232;le%20rapport%20canevas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1"/>
      <sheetName val="F2"/>
      <sheetName val="F3"/>
      <sheetName val="F4"/>
      <sheetName val="F5"/>
      <sheetName val="F6"/>
      <sheetName val="F7"/>
      <sheetName val="F8"/>
      <sheetName val="F9"/>
      <sheetName val="F10"/>
      <sheetName val="F11"/>
      <sheetName val="F12"/>
      <sheetName val="F13"/>
      <sheetName val="F14"/>
      <sheetName val="F15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F41"/>
      <sheetName val="F42"/>
      <sheetName val="F43"/>
      <sheetName val="F44"/>
      <sheetName val="F45"/>
      <sheetName val="F46"/>
      <sheetName val="F47"/>
      <sheetName val="F48"/>
      <sheetName val="F49"/>
      <sheetName val="F50"/>
      <sheetName val="F51"/>
      <sheetName val="F52"/>
      <sheetName val="F53"/>
      <sheetName val="F54"/>
      <sheetName val="F55"/>
      <sheetName val="F56"/>
      <sheetName val="F57"/>
      <sheetName val="F58"/>
      <sheetName val="F59"/>
      <sheetName val="F60"/>
      <sheetName val="16-12 au 18-12-2016"/>
      <sheetName val="Liste des mutualités"/>
    </sheetNames>
    <sheetDataSet>
      <sheetData sheetId="0">
        <row r="17">
          <cell r="K17" t="str">
            <v>Vend et veille JF - JOUR - Consultation</v>
          </cell>
        </row>
        <row r="18">
          <cell r="K18" t="str">
            <v>Vend et veille JF - JOUR - Consultation NA</v>
          </cell>
        </row>
        <row r="19">
          <cell r="K19" t="str">
            <v>Vend et veille JF - JOUR - Visite 1 bénéficiare</v>
          </cell>
        </row>
        <row r="20">
          <cell r="K20" t="str">
            <v>Vend et veille JF - JOUR - Visite 2 bénéficiaires</v>
          </cell>
        </row>
        <row r="21">
          <cell r="K21" t="str">
            <v>Vend et veille JF - JOUR - Visite 3 bénéficiaires</v>
          </cell>
        </row>
        <row r="22">
          <cell r="K22" t="str">
            <v>Vend et veille JF - NUIT - Consultation</v>
          </cell>
        </row>
        <row r="23">
          <cell r="K23" t="str">
            <v>Vend et veille JF - NUIT - Visite 1 bénéficiare</v>
          </cell>
        </row>
        <row r="24">
          <cell r="K24" t="str">
            <v>Vend et veille JF - NUIT - Visite 2 bénéficiaires</v>
          </cell>
        </row>
        <row r="25">
          <cell r="K25" t="str">
            <v>Vend et veille JF - NUIT - Visite 3 bénéficiaires</v>
          </cell>
        </row>
        <row r="26">
          <cell r="K26" t="str">
            <v>Sam, dim et JF - JOUR - Consultation</v>
          </cell>
        </row>
        <row r="27">
          <cell r="K27" t="str">
            <v>Sam, dim et JF - JOUR - Consultation NA</v>
          </cell>
        </row>
        <row r="28">
          <cell r="K28" t="str">
            <v>Sam, dim et JF - JOUR - Visite 1 bénéficiaire</v>
          </cell>
        </row>
        <row r="29">
          <cell r="K29" t="str">
            <v>Sam, dim et JF - JOUR - Visite 2 bénéficiaires</v>
          </cell>
        </row>
        <row r="30">
          <cell r="K30" t="str">
            <v>Sam, dim et JF - JOUR - Visite 3 bénéficiaires</v>
          </cell>
        </row>
        <row r="31">
          <cell r="K31" t="str">
            <v>Sam, dim et JF - NUIT - Consultation</v>
          </cell>
        </row>
        <row r="32">
          <cell r="K32" t="str">
            <v>Sam, dim et JF - NUIT - Visite 1 bénéficiaire</v>
          </cell>
        </row>
        <row r="33">
          <cell r="K33" t="str">
            <v>Sam, dim et JF - NUIT - Visite 2 bénéficiaires</v>
          </cell>
        </row>
        <row r="34">
          <cell r="K34" t="str">
            <v>Sam, dim et JF - NUIT - Visite 3 bénéficiaires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1"/>
      <sheetName val="F2"/>
      <sheetName val="F3"/>
      <sheetName val="F4"/>
      <sheetName val="F5"/>
      <sheetName val="F6"/>
      <sheetName val="F7"/>
      <sheetName val="F8"/>
      <sheetName val="F9"/>
      <sheetName val="F10"/>
      <sheetName val="F11"/>
      <sheetName val="F12"/>
      <sheetName val="F13"/>
      <sheetName val="F14"/>
      <sheetName val="F15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F41"/>
      <sheetName val="F42"/>
      <sheetName val="F43"/>
      <sheetName val="F44"/>
      <sheetName val="F45"/>
      <sheetName val="F46"/>
      <sheetName val="F47"/>
      <sheetName val="F48"/>
      <sheetName val="F49"/>
      <sheetName val="F50"/>
      <sheetName val="F51"/>
      <sheetName val="F52"/>
      <sheetName val="F53"/>
      <sheetName val="F54"/>
      <sheetName val="F55"/>
      <sheetName val="F56"/>
      <sheetName val="F57"/>
      <sheetName val="F58"/>
      <sheetName val="F59"/>
      <sheetName val="F60"/>
      <sheetName val="Liste des médecins"/>
      <sheetName val="Liste des mutualités"/>
      <sheetName val="Modèle rapport canevas 2018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utualité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3061.662824537038" createdVersion="5" refreshedVersion="6" minRefreshableVersion="3" recordCount="11927">
  <cacheSource type="worksheet">
    <worksheetSource name="tabhisto"/>
  </cacheSource>
  <cacheFields count="23">
    <cacheField name="Date" numFmtId="14">
      <sharedItems containsSemiMixedTypes="0" containsNonDate="0" containsDate="1" containsString="0" minDate="2016-01-01T00:00:00" maxDate="2017-11-13T00:00:00" count="150">
        <d v="2017-01-06T00:00:00"/>
        <d v="2017-01-07T00:00:00"/>
        <d v="2017-01-08T00:00:00"/>
        <d v="2017-01-13T00:00:00"/>
        <d v="2017-01-14T00:00:00"/>
        <d v="2017-01-15T00:00:00"/>
        <d v="2017-01-20T00:00:00"/>
        <d v="2017-01-21T00:00:00"/>
        <d v="2017-01-22T00:00:00"/>
        <d v="2017-01-27T00:00:00"/>
        <d v="2017-01-28T00:00:00"/>
        <d v="2017-01-29T00:00:00"/>
        <d v="2017-02-03T00:00:00"/>
        <d v="2017-02-04T00:00:00"/>
        <d v="2017-02-05T00:00:00"/>
        <d v="2017-02-10T00:00:00"/>
        <d v="2017-02-11T00:00:00"/>
        <d v="2017-02-12T00:00:00"/>
        <d v="2017-02-17T00:00:00"/>
        <d v="2017-02-18T00:00:00"/>
        <d v="2017-02-19T00:00:00"/>
        <d v="2017-02-24T00:00:00"/>
        <d v="2017-02-25T00:00:00"/>
        <d v="2017-02-26T00:00:00"/>
        <d v="2017-03-03T00:00:00"/>
        <d v="2017-03-04T00:00:00"/>
        <d v="2017-03-05T00:00:00"/>
        <d v="2017-03-10T00:00:00"/>
        <d v="2017-03-11T00:00:00"/>
        <d v="2017-03-12T00:00:00"/>
        <d v="2017-03-17T00:00:00"/>
        <d v="2017-03-18T00:00:00"/>
        <d v="2017-03-19T00:00:00"/>
        <d v="2017-03-24T00:00:00"/>
        <d v="2017-03-25T00:00:00"/>
        <d v="2017-03-26T00:00:00"/>
        <d v="2017-09-17T00:00:00"/>
        <d v="2017-03-31T00:00:00"/>
        <d v="2017-04-01T00:00:00"/>
        <d v="2017-04-02T00:00:00"/>
        <d v="2017-04-07T00:00:00"/>
        <d v="2017-04-08T00:00:00"/>
        <d v="2017-04-09T00:00:00"/>
        <d v="2017-04-14T00:00:00"/>
        <d v="2017-04-15T00:00:00"/>
        <d v="2017-04-16T00:00:00"/>
        <d v="2017-04-17T00:00:00"/>
        <d v="2017-04-21T00:00:00"/>
        <d v="2017-04-22T00:00:00"/>
        <d v="2017-04-23T00:00:00"/>
        <d v="2017-04-28T00:00:00"/>
        <d v="2017-04-29T00:00:00"/>
        <d v="2017-04-30T00:00:00"/>
        <d v="2017-05-01T00:00:00"/>
        <d v="2017-05-05T00:00:00"/>
        <d v="2017-05-06T00:00:00"/>
        <d v="2017-05-07T00:00:00"/>
        <d v="2017-05-12T00:00:00"/>
        <d v="2017-05-13T00:00:00"/>
        <d v="2017-05-14T00:00:00"/>
        <d v="2017-05-19T00:00:00"/>
        <d v="2017-05-20T00:00:00"/>
        <d v="2017-05-21T00:00:00"/>
        <d v="2017-05-24T00:00:00"/>
        <d v="2017-05-25T00:00:00"/>
        <d v="2017-05-26T00:00:00"/>
        <d v="2017-05-27T00:00:00"/>
        <d v="2017-05-28T00:00:00"/>
        <d v="2017-06-02T00:00:00"/>
        <d v="2017-06-03T00:00:00"/>
        <d v="2017-06-04T00:00:00"/>
        <d v="2017-06-05T00:00:00"/>
        <d v="2017-06-09T00:00:00"/>
        <d v="2017-06-10T00:00:00"/>
        <d v="2017-06-11T00:00:00"/>
        <d v="2017-06-16T00:00:00"/>
        <d v="2017-06-17T00:00:00"/>
        <d v="2017-06-18T00:00:00"/>
        <d v="2017-06-23T00:00:00"/>
        <d v="2017-06-24T00:00:00"/>
        <d v="2017-06-25T00:00:00"/>
        <d v="2017-06-30T00:00:00"/>
        <d v="2017-07-01T00:00:00"/>
        <d v="2017-07-02T00:00:00"/>
        <d v="2017-07-07T00:00:00"/>
        <d v="2017-07-08T00:00:00"/>
        <d v="2017-07-09T00:00:00"/>
        <d v="2017-07-14T00:00:00"/>
        <d v="2017-07-15T00:00:00"/>
        <d v="2017-07-16T00:00:00"/>
        <d v="2017-07-20T00:00:00"/>
        <d v="2017-07-21T00:00:00"/>
        <d v="2017-07-22T00:00:00"/>
        <d v="2017-07-23T00:00:00"/>
        <d v="2017-07-28T00:00:00"/>
        <d v="2017-07-29T00:00:00"/>
        <d v="2017-07-30T00:00:00"/>
        <d v="2017-08-04T00:00:00"/>
        <d v="2017-08-05T00:00:00"/>
        <d v="2017-08-06T00:00:00"/>
        <d v="2017-08-11T00:00:00"/>
        <d v="2017-08-12T00:00:00"/>
        <d v="2017-08-27T00:00:00"/>
        <d v="2017-08-13T00:00:00"/>
        <d v="2017-08-15T00:00:00"/>
        <d v="2017-08-26T00:00:00"/>
        <d v="2017-08-25T00:00:00"/>
        <d v="2017-08-14T00:00:00"/>
        <d v="2017-08-18T00:00:00"/>
        <d v="2017-08-19T00:00:00"/>
        <d v="2017-08-20T00:00:00"/>
        <d v="2017-09-01T00:00:00"/>
        <d v="2017-09-02T00:00:00"/>
        <d v="2017-09-03T00:00:00"/>
        <d v="2017-09-08T00:00:00"/>
        <d v="2017-09-09T00:00:00"/>
        <d v="2017-09-10T00:00:00"/>
        <d v="2017-09-15T00:00:00"/>
        <d v="2017-09-16T00:00:00"/>
        <d v="2017-09-22T00:00:00"/>
        <d v="2017-09-23T00:00:00"/>
        <d v="2017-09-24T00:00:00"/>
        <d v="2017-09-29T00:00:00"/>
        <d v="2017-09-30T00:00:00"/>
        <d v="2017-10-01T00:00:00"/>
        <d v="2017-10-06T00:00:00"/>
        <d v="2017-10-07T00:00:00"/>
        <d v="2017-10-08T00:00:00"/>
        <d v="2017-10-13T00:00:00"/>
        <d v="2017-10-14T00:00:00"/>
        <d v="2017-10-15T00:00:00"/>
        <d v="2017-10-21T00:00:00"/>
        <d v="2017-10-20T00:00:00"/>
        <d v="2017-10-22T00:00:00"/>
        <d v="2017-10-27T00:00:00"/>
        <d v="2017-10-28T00:00:00"/>
        <d v="2017-11-01T00:00:00"/>
        <d v="2017-10-29T00:00:00"/>
        <d v="2017-10-31T00:00:00"/>
        <d v="2017-11-03T00:00:00"/>
        <d v="2017-11-04T00:00:00"/>
        <d v="2017-11-05T00:00:00"/>
        <d v="2017-11-10T00:00:00"/>
        <d v="2017-11-11T00:00:00"/>
        <d v="2017-11-12T00:00:00"/>
        <d v="2016-12-17T00:00:00" u="1"/>
        <d v="2016-12-29T00:00:00" u="1"/>
        <d v="2016-01-01T00:00:00" u="1"/>
        <d v="2016-12-18T00:00:00" u="1"/>
        <d v="2016-12-16T00:00:00" u="1"/>
      </sharedItems>
    </cacheField>
    <cacheField name="Code Garde" numFmtId="0">
      <sharedItems containsMixedTypes="1" containsNumber="1" containsInteger="1" minValue="3" maxValue="7"/>
    </cacheField>
    <cacheField name="Médecin" numFmtId="0">
      <sharedItems containsBlank="1" count="266">
        <s v="GOVAERTS Hilde"/>
        <s v="MÜLLER Jennifer"/>
        <s v="BURGEON Pascal"/>
        <s v="KOUAM Bolivie"/>
        <s v="RENIERS Emilie (BERCKMOES)"/>
        <s v="RÖMER Gaetan"/>
        <s v="MARINESCU Ion"/>
        <s v="HAJDINAJ Igballe"/>
        <s v="MAYERES Catherine (DOCQUIER)"/>
        <s v="FRANCKH Marc"/>
        <s v="PÖTGEN Stéphanie"/>
        <s v="ARENS Marie-Christine"/>
        <s v="HICK Jean"/>
        <s v="DELCOMINETTE Jean-Paul"/>
        <s v="KOHNEN Isabelle"/>
        <s v="SIMON Marie-Hélène"/>
        <s v="GUNAYDIN Zehra"/>
        <s v="CAMUS Bertrand (DARON)"/>
        <s v="DUMONT Pierre"/>
        <s v="LEDUR Muriel"/>
        <s v="TIMMERMANN Hélène (LETOCART)"/>
        <s v="THOMAS Frank"/>
        <s v="DIDDEN Jean-Paul"/>
        <s v="DIEC KIEN Xuan"/>
        <s v="ERNST Jean-Yves"/>
        <s v="KUO Wee Min"/>
        <s v="MASSAUT Martine"/>
        <s v="LUSZEZEK Jonathan"/>
        <s v="WOJTOWSKI Philip"/>
        <s v="NOIRFALISSE Patrick"/>
        <s v="ALDENHOFF Catherine"/>
        <s v="DELAHAUT Xavier"/>
        <s v="GOFFARD Claire"/>
        <s v="DEQUENNE Antoine"/>
        <s v="CHANTEUX Anita"/>
        <s v="CHARLIER Christian"/>
        <s v="MÜLLER Daniel"/>
        <s v="BANNEUX Bernadette"/>
        <s v="SCHMITZ Dirk"/>
        <s v="LAURENT Isabelle"/>
        <s v="BEN JABALLAH Anouar"/>
        <s v="ROBINET Céline (ERNST Grégory)"/>
        <s v="MEYS Etienne"/>
        <s v="NELIS Cécile"/>
        <s v="BREUER Verena"/>
        <s v="BONTEMS Anthony (LEGROS)"/>
        <s v="BONHOMME Donat"/>
        <s v="WILLEM Virginie"/>
        <s v="HUART Didier"/>
        <s v="IACONO Domenico"/>
        <s v="BRAGA Silviu"/>
        <s v="KEUS Béatrice"/>
        <s v="GILLET Etienne"/>
        <s v="BRULS Dominique"/>
        <s v="ANGELINE Marie"/>
        <s v="MEURIS Michel"/>
        <s v="FOURIR Béatrice"/>
        <s v="HISMANS Manon (JENNIGES)"/>
        <s v="ROBINET Patrick"/>
        <s v="VERHAEREN Guy"/>
        <s v="PAROTTE Julien"/>
        <s v="CALLENS Caroline (DESONNIAUX)"/>
        <s v="NGUYEN DINH Cach"/>
        <s v="BONHOMME Ludivine"/>
        <s v="RUWET Jean-François"/>
        <s v="VANDEN BULCK François"/>
        <s v="OOMEN Adriaan"/>
        <s v="MUSELLE Christophe"/>
        <s v="SCHORKOPS Ellen"/>
        <s v="JASON Michel"/>
        <s v="DEFOURNY André"/>
        <s v="BEUKEN-FRANCHIMONT Anne"/>
        <s v="CORTEIL Jérôme"/>
        <s v="DEHOTTAY Isabelle"/>
        <s v="AL Ebru (STRAET)"/>
        <s v="PAPADOPOULOS Marc"/>
        <s v="GILLET Yvette "/>
        <s v="CARLIER André"/>
        <s v="SOLHEID Audrey (ROYAUX)"/>
        <s v="LEJEUNE Françoise"/>
        <s v="MATHIEU Véronique"/>
        <s v="STEVENS Anne-Françoise"/>
        <s v="RAQUET Linda"/>
        <s v="CAVEZ Myriam"/>
        <s v="DEWAIDE Julie"/>
        <s v="MILET Séverine"/>
        <s v="PHILIPPS Charlotte"/>
        <s v="DAGRAIN Sarah"/>
        <s v="KÜPPER Astrid"/>
        <s v="BONIVER Isabelle"/>
        <s v="CHOFFRAY Jean-Luc"/>
        <s v="IVANOV Alexandre"/>
        <s v="NUYTS Luc"/>
        <s v="BECKERS Isabelle"/>
        <s v="JEHIN François"/>
        <s v="WARNIER Françoise"/>
        <s v="COLLIN André"/>
        <s v="BILLET Goele"/>
        <s v="CHOJNACKI Olivier"/>
        <s v="DANDJIN Léonie"/>
        <s v="GARDIER Sophie"/>
        <s v="OVERSTEYNS Bruno"/>
        <s v="JANSSEN Elisabeth"/>
        <s v="TANIDIS Chrissoula (LETOCART)"/>
        <s v="SARTOR Marc"/>
        <s v="LONGTON Jonathan"/>
        <s v="COHNEN Ingrid"/>
        <s v="ROBERT Jacques"/>
        <s v="HURTGEN Xavier"/>
        <s v="AL Ebru (GILON)"/>
        <s v="KOCKS Christine"/>
        <s v="KUZ Bayram"/>
        <s v="HERBRAND Joseph"/>
        <s v="CLOES Philippe"/>
        <s v="DE LEUZE Jean-Louis"/>
        <s v="BOSCHETTI Annick"/>
        <s v="MAURAGE Aurélie"/>
        <s v="TIQUET Marie-Pierre"/>
        <s v="DAUBY Philippe"/>
        <s v="GRIGORESCU Monica"/>
        <s v="LEJEUNE Jean (JAMAR)"/>
        <s v="BOUILLON Dominique"/>
        <s v="COUNET Pierre"/>
        <s v="BARCLAY Catriona (LETOCART)"/>
        <s v="LEMMENS Valérie"/>
        <s v="MENNICKEN Christine"/>
        <s v="STAINIER Xavier"/>
        <s v="DUTILLEUX Philippe"/>
        <s v="HOTERMANS André"/>
        <s v="SKRZYPEK Benoît"/>
        <s v="LEMERCIER Françoise"/>
        <s v="WESTENBOHM Paul-André"/>
        <s v="LEONARD Roger"/>
        <s v="VANDEN BULCK Christian"/>
        <s v="FRANCK Alain"/>
        <s v="JANSSEN Erick"/>
        <s v="MICHOTTE Brigitte"/>
        <s v="BERCKMOES Jacques"/>
        <s v="DECKERS Jean-Michel"/>
        <s v="COMELIAU Patrick"/>
        <s v="KAIVERS Claude"/>
        <s v="WANG Xiaomei"/>
        <s v="SCHMITZ Eric"/>
        <s v="FRYNS Guillaume"/>
        <s v="PARADA Alberto"/>
        <s v="WERTS Carine"/>
        <s v="LAMBRECHTS Floriane"/>
        <s v="COUNET Jean-Jacques"/>
        <s v="HERMANN Cathy"/>
        <s v="CONSTANT Léon"/>
        <s v="PIETTE Jean-Louis"/>
        <s v="PEERBOOM Eric"/>
        <s v="RICHTER Damian"/>
        <s v="BINDELLE Philippe"/>
        <s v="DEGROS Emile"/>
        <s v="HICK François (DENEFFE)"/>
        <s v="SEEL Marc"/>
        <s v="PIRENNE Céline"/>
        <s v="RÖMER Bernard"/>
        <s v="ROOMANS Pascal"/>
        <s v="LETE Pascal"/>
        <s v="LEEMANS Alain"/>
        <s v="ADLJU Arsalan"/>
        <s v="NOUBA NJANTOU F. Nadine"/>
        <s v="BRUYERE Guy"/>
        <s v="MASSENAUX Luc"/>
        <s v="CROSSET Jean-Charles"/>
        <s v="SCHREIDEN Murielle"/>
        <s v="SCHNACKERS Marie-Rose"/>
        <s v="MASSON Philippe"/>
        <s v="PICQUOT Eric"/>
        <s v="DOCQUIER Bruno"/>
        <s v="DEJALLE Joseph"/>
        <s v="WATHOUR Julie"/>
        <s v="ESSER Patrick"/>
        <s v="DODEMONT Jonathan"/>
        <s v="GILIS Nathalie"/>
        <s v="JUNKER Eric"/>
        <s v="HAMACHER Margot"/>
        <s v="LOO Yannick"/>
        <s v="REMY Laure"/>
        <s v="TEHEUX Anne-Sophie"/>
        <s v="FAYMONVILLE (D.MÜLLER)"/>
        <s v="C. JOOSTEN-STAAR"/>
        <s v="TRICHA Hamid"/>
        <s v="SAMAIN Valérie"/>
        <s v="ARNOULD Line"/>
        <s v="STRAET Alain"/>
        <s v="LEONARD Pierre"/>
        <s v="BELLEFLAMME Luc"/>
        <s v="MAGETTE Audrey"/>
        <s v="HICK François (FONSNY)"/>
        <s v="KUPPER Sandra"/>
        <s v="FAYMONVILLE (D.MÜLLER) "/>
        <s v="DARON Anne"/>
        <s v="GILON Joelle"/>
        <s v="BOURDON Nicole"/>
        <s v="ORBAN Thierry"/>
        <s v="ERNST Grégory"/>
        <s v="BLANCHARD Francis"/>
        <s v="MORAY Michèle"/>
        <s v="LEGROS Véronique"/>
        <s v="JENNIGES Alexander"/>
        <s v="DEDERIX Bertrand"/>
        <s v="CHRISTOPHE Jean-Pierre"/>
        <s v="CRUTZEN Paul"/>
        <s v="PHILIPPART Julien (LEEMANS)"/>
        <s v="VANDEN BULCK Bertrand"/>
        <s v="DUYSENS Charlotte"/>
        <s v="DESONNIAUX Pascal"/>
        <s v="SNIJCKERS Elisabeth"/>
        <s v="STANKOWSKI Katharina"/>
        <s v="ROYAUX Philippe"/>
        <s v="JEHIN Marie"/>
        <s v="JOSKIN Benoît"/>
        <s v="ZEROUAL Amal (DARSSI Mustapha)"/>
        <s v="SANDER Geneviève"/>
        <s v="VANHERF Koen (MILET J-P)"/>
        <s v="DARON Guy"/>
        <s v="ANCION Thierry"/>
        <s v="PILLITTERI Maria"/>
        <s v="BULDGEN Bénédicte"/>
        <s v="NOUBA Nadine"/>
        <s v="FAVOREEL Christian"/>
        <s v="TANIDIS Chrissoula (HICK Jean)"/>
        <s v="LETOCART Véronique"/>
        <s v="PIROTON David (NOIRFALISSE)"/>
        <s v="TIMMERMANN Hélène (DARON)"/>
        <s v="PIRON Sarah (DEQUENNE)"/>
        <s v="ROBINET Céline"/>
        <s v="CAMUS Bertrand"/>
        <s v="RENIERS Emilie"/>
        <s v="BARCLAY Catriona "/>
        <s v="MARQUET Pauline (LAURENT)"/>
        <s v="AL Ebru (WATHOUR)"/>
        <s v="JASON Mathieu  (JASON M.)"/>
        <s v="NACCACHE Réouven (STRAET)"/>
        <s v="DE LEUZE Emmanuel (DOCQUIER)"/>
        <s v="CRUTZEN Donatienne (LEEMANS)"/>
        <s v="BAAR Jonathan (DESONNIAUX)"/>
        <s v="HARDY Coraline (MICHOTTE)"/>
        <s v="SOLHEID Audrey"/>
        <s v="CORDIER  (VANDEN BULCK F.)"/>
        <s v="LHOST Marine (PARADA)"/>
        <s v="HARDY Mégane (GILIS)"/>
        <s v="MARGANNE Anneline (HICK)"/>
        <m u="1"/>
        <s v="TANIDIS Chrissoula" u="1"/>
        <s v="ROMER Gaêtan" u="1"/>
        <s v="FAYMONVILLE (MÜLLER D.)" u="1"/>
        <s v="VANHERF (MILET J-P.)" u="1"/>
        <s v="HINSMANS Manon (JENNIGES)" u="1"/>
        <s v="Tom Lande" u="1"/>
        <s v="LEJEUNE" u="1"/>
        <s v="Ivanov Alex" u="1"/>
        <e v="#N/A" u="1"/>
        <s v="Bartin Claire" u="1"/>
        <s v="DECKERS Jean -Michel  " u="1"/>
        <s v="fgh" u="1"/>
        <s v="DOCQUIER - MAYERES Catherine" u="1"/>
        <s v="ZEROUAL Amal" u="1"/>
        <s v="VANHERF (MILET J-P)" u="1"/>
        <s v="ZEROUAL Amal (DARSSI)" u="1"/>
        <s v="sfdgdf" u="1"/>
        <s v="Alvarez Léa" u="1"/>
        <s v="HACKAMCHER Margot" u="1"/>
      </sharedItems>
    </cacheField>
    <cacheField name="Détail Acte" numFmtId="0">
      <sharedItems/>
    </cacheField>
    <cacheField name="Consultation ou Visite" numFmtId="0">
      <sharedItems/>
    </cacheField>
    <cacheField name="Montant de base" numFmtId="164">
      <sharedItems containsSemiMixedTypes="0" containsString="0" containsNumber="1" minValue="25" maxValue="85"/>
    </cacheField>
    <cacheField name="Patient" numFmtId="0">
      <sharedItems containsBlank="1"/>
    </cacheField>
    <cacheField name="Coordonnées MR" numFmtId="0">
      <sharedItems containsBlank="1"/>
    </cacheField>
    <cacheField name="Coordonnées Mutualités" numFmtId="0">
      <sharedItems containsBlank="1"/>
    </cacheField>
    <cacheField name="Adresse de la mutualité" numFmtId="0">
      <sharedItems containsBlank="1" containsMixedTypes="1" containsNumber="1" containsInteger="1" minValue="0" maxValue="0"/>
    </cacheField>
    <cacheField name="Type de paiement" numFmtId="0">
      <sharedItems containsBlank="1"/>
    </cacheField>
    <cacheField name="Type de différé" numFmtId="0">
      <sharedItems containsBlank="1"/>
    </cacheField>
    <cacheField name="ASD" numFmtId="0">
      <sharedItems containsBlank="1"/>
    </cacheField>
    <cacheField name="Montant modifié" numFmtId="164">
      <sharedItems containsSemiMixedTypes="0" containsString="0" containsNumber="1" minValue="0" maxValue="305"/>
    </cacheField>
    <cacheField name="TM" numFmtId="164">
      <sharedItems containsString="0" containsBlank="1" containsNumber="1" minValue="0.8" maxValue="29"/>
    </cacheField>
    <cacheField name="Date de paiement TM" numFmtId="0">
      <sharedItems containsNonDate="0" containsDate="1" containsString="0" containsBlank="1" minDate="2016-11-27T00:00:00" maxDate="2017-10-27T00:00:00" count="23">
        <d v="2017-02-06T00:00:00"/>
        <m/>
        <d v="2017-02-07T00:00:00"/>
        <d v="2017-02-14T00:00:00"/>
        <d v="2017-02-16T00:00:00"/>
        <d v="2017-03-15T00:00:00"/>
        <d v="2017-08-08T00:00:00"/>
        <d v="2017-04-20T00:00:00"/>
        <d v="2017-05-30T00:00:00"/>
        <d v="2017-06-27T00:00:00"/>
        <d v="2017-08-07T00:00:00"/>
        <d v="2017-08-29T00:00:00"/>
        <d v="2017-09-28T00:00:00"/>
        <d v="2017-10-26T00:00:00"/>
        <d v="2016-12-09T00:00:00" u="1"/>
        <d v="2016-12-28T00:00:00" u="1"/>
        <d v="2016-12-12T00:00:00" u="1"/>
        <d v="2016-12-05T00:00:00" u="1"/>
        <d v="2016-12-22T00:00:00" u="1"/>
        <d v="2016-12-13T00:00:00" u="1"/>
        <d v="2016-11-27T00:00:00" u="1"/>
        <d v="2016-12-18T00:00:00" u="1"/>
        <d v="2016-12-11T00:00:00" u="1"/>
      </sharedItems>
    </cacheField>
    <cacheField name="Montant mutuelle" numFmtId="164">
      <sharedItems containsString="0" containsBlank="1" containsNumber="1" minValue="19" maxValue="114.73"/>
    </cacheField>
    <cacheField name="Date de paiement Mm." numFmtId="0">
      <sharedItems containsNonDate="0" containsDate="1" containsString="0" containsBlank="1" minDate="2016-11-27T00:00:00" maxDate="2017-10-28T00:00:00" count="17">
        <d v="2017-05-30T00:00:00"/>
        <d v="2017-03-15T00:00:00"/>
        <m/>
        <d v="2017-09-28T00:00:00"/>
        <d v="2017-06-27T00:00:00"/>
        <d v="2017-04-20T00:00:00"/>
        <d v="2017-08-30T00:00:00"/>
        <d v="2017-08-08T00:00:00"/>
        <d v="2017-10-27T00:00:00"/>
        <d v="2016-12-14T00:00:00" u="1"/>
        <d v="2016-12-26T00:00:00" u="1"/>
        <d v="2016-12-12T00:00:00" u="1"/>
        <d v="2016-12-10T00:00:00" u="1"/>
        <d v="2016-12-15T00:00:00" u="1"/>
        <d v="2016-12-20T00:00:00" u="1"/>
        <d v="2016-11-27T00:00:00" u="1"/>
        <d v="2016-12-30T00:00:00" u="1"/>
      </sharedItems>
    </cacheField>
    <cacheField name="Honoraire complet" numFmtId="164">
      <sharedItems containsString="0" containsBlank="1" containsNumber="1" minValue="0" maxValue="305"/>
    </cacheField>
    <cacheField name="Date de paiement Hon." numFmtId="0">
      <sharedItems containsNonDate="0" containsDate="1" containsString="0" containsBlank="1" minDate="2016-11-29T00:00:00" maxDate="2017-10-28T00:00:00" count="25">
        <m/>
        <d v="2017-02-06T00:00:00"/>
        <d v="2017-08-08T00:00:00"/>
        <d v="2017-04-20T00:00:00"/>
        <d v="2017-03-15T00:00:00"/>
        <d v="2017-05-30T00:00:00"/>
        <d v="2017-06-27T00:00:00"/>
        <d v="2017-02-07T00:00:00"/>
        <d v="2017-02-14T00:00:00"/>
        <d v="2017-10-27T00:00:00"/>
        <d v="2017-02-16T00:00:00"/>
        <d v="2017-08-30T00:00:00"/>
        <d v="2017-09-28T00:00:00"/>
        <d v="2017-08-07T00:00:00"/>
        <d v="2017-08-29T00:00:00"/>
        <d v="2017-10-26T00:00:00"/>
        <d v="2016-12-14T00:00:00" u="1"/>
        <d v="2016-12-26T00:00:00" u="1"/>
        <d v="2016-12-12T00:00:00" u="1"/>
        <d v="2016-12-05T00:00:00" u="1"/>
        <d v="2016-12-10T00:00:00" u="1"/>
        <d v="2016-11-29T00:00:00" u="1"/>
        <d v="2016-12-20T00:00:00" u="1"/>
        <d v="2016-12-30T00:00:00" u="1"/>
        <d v="2016-11-30T00:00:00" u="1"/>
      </sharedItems>
    </cacheField>
    <cacheField name="Total reçu" numFmtId="164">
      <sharedItems containsSemiMixedTypes="0" containsString="0" containsNumber="1" minValue="0" maxValue="305"/>
    </cacheField>
    <cacheField name="Statut" numFmtId="0">
      <sharedItems containsBlank="1" count="10">
        <s v="Cloturé"/>
        <s v="Abandon"/>
        <s v="Hon envoi 1"/>
        <s v="Mut envoi 1"/>
        <m/>
        <s v="Mut envoi 2"/>
        <s v="Hon envoi 2"/>
        <s v="TM recouvrement" u="1"/>
        <s v="TM envoi 1" u="1"/>
        <s v="Mut recouvrement" u="1"/>
      </sharedItems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27">
  <r>
    <x v="0"/>
    <s v="nuit 1"/>
    <x v="0"/>
    <s v="Vend et veille JF - JOUR - Consultation"/>
    <s v="Consultation"/>
    <n v="29"/>
    <s v="Annecour Daniel"/>
    <m/>
    <m/>
    <s v="Rue Douffet 36 4020 LIEGE"/>
    <s v="Différé"/>
    <s v="⅓ payant C"/>
    <s v="Oui"/>
    <n v="29"/>
    <n v="1.5"/>
    <x v="0"/>
    <n v="27.59"/>
    <x v="0"/>
    <m/>
    <x v="0"/>
    <n v="29.09"/>
    <x v="0"/>
    <m/>
  </r>
  <r>
    <x v="0"/>
    <s v="nuit 2"/>
    <x v="1"/>
    <s v="Vend et veille JF - JOUR - Visite 1 bénéficiare"/>
    <s v="Visite"/>
    <n v="49"/>
    <s v="Cremer Bianca"/>
    <m/>
    <s v="(137) Mutualité Chrétienne de Verviers - Eupen _x000a_"/>
    <s v="Rue Laoureux 25-29  - 4800 Verviers"/>
    <s v="Différé"/>
    <s v="⅓ payant NP"/>
    <s v="Oui"/>
    <n v="49"/>
    <m/>
    <x v="1"/>
    <n v="44.77"/>
    <x v="1"/>
    <m/>
    <x v="0"/>
    <n v="44.77"/>
    <x v="0"/>
    <m/>
  </r>
  <r>
    <x v="0"/>
    <s v="nuit 1"/>
    <x v="0"/>
    <s v="Vend et veille JF - NUIT - Visite 1 bénéficiare"/>
    <s v="Visite"/>
    <n v="85"/>
    <s v="Moonen Roger"/>
    <m/>
    <s v="(137) Mutualité Chrétienne de Verviers - Eupen "/>
    <s v="Rue Laoureux 25-29  - 4800 Verviers"/>
    <s v="Différé"/>
    <s v="⅓ payant BC"/>
    <s v="Oui"/>
    <n v="85"/>
    <n v="7"/>
    <x v="0"/>
    <n v="78.5"/>
    <x v="1"/>
    <m/>
    <x v="0"/>
    <n v="85.5"/>
    <x v="0"/>
    <m/>
  </r>
  <r>
    <x v="0"/>
    <s v="nuit 1"/>
    <x v="0"/>
    <s v="Vend et veille JF - NUIT - Visite 1 bénéficiare"/>
    <s v="Visite"/>
    <n v="85"/>
    <m/>
    <m/>
    <m/>
    <m/>
    <s v="Bancontact"/>
    <m/>
    <m/>
    <n v="85"/>
    <m/>
    <x v="1"/>
    <m/>
    <x v="2"/>
    <n v="85"/>
    <x v="1"/>
    <n v="85"/>
    <x v="0"/>
    <m/>
  </r>
  <r>
    <x v="0"/>
    <s v="nuit 3"/>
    <x v="2"/>
    <s v="Vend et veille JF - NUIT - Visite 1 bénéficiare"/>
    <s v="Visite"/>
    <n v="85"/>
    <m/>
    <m/>
    <m/>
    <m/>
    <s v="Bancontact"/>
    <m/>
    <m/>
    <n v="85"/>
    <m/>
    <x v="1"/>
    <m/>
    <x v="2"/>
    <n v="85"/>
    <x v="1"/>
    <n v="85"/>
    <x v="0"/>
    <m/>
  </r>
  <r>
    <x v="0"/>
    <s v="nuit 3"/>
    <x v="2"/>
    <s v="Vend et veille JF - NUIT - Visite 1 bénéficiare"/>
    <s v="Visite"/>
    <n v="85"/>
    <m/>
    <m/>
    <m/>
    <m/>
    <s v="Bancontact"/>
    <m/>
    <m/>
    <n v="85"/>
    <m/>
    <x v="1"/>
    <m/>
    <x v="2"/>
    <n v="85"/>
    <x v="1"/>
    <n v="85"/>
    <x v="0"/>
    <m/>
  </r>
  <r>
    <x v="1"/>
    <s v="nuit 2"/>
    <x v="3"/>
    <s v="Sam, dim et JF - NUIT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"/>
    <n v="3"/>
    <x v="4"/>
    <s v="Sam, dim et JF - JOUR - Visite 1 bénéficiaire"/>
    <s v="Visite"/>
    <n v="55"/>
    <s v="Bastin Jules"/>
    <s v="Château sous bois Spa"/>
    <m/>
    <m/>
    <s v="Différé"/>
    <s v="MR"/>
    <s v="Oui"/>
    <n v="55"/>
    <m/>
    <x v="1"/>
    <m/>
    <x v="2"/>
    <n v="55"/>
    <x v="2"/>
    <n v="55"/>
    <x v="0"/>
    <m/>
  </r>
  <r>
    <x v="1"/>
    <n v="3"/>
    <x v="4"/>
    <s v="Sam, dim et JF - JOUR - Visite 1 bénéficiaire"/>
    <s v="Visite"/>
    <n v="55"/>
    <s v="Bertrand Marie-Thérès"/>
    <s v="Résidence Les Cheveux D'argent "/>
    <s v="(137) Mutualité Chrétienne de Verviers - Eupen "/>
    <s v="Rue x"/>
    <s v="Différé"/>
    <s v="MR"/>
    <s v="Oui"/>
    <n v="55"/>
    <m/>
    <x v="1"/>
    <m/>
    <x v="2"/>
    <n v="55"/>
    <x v="3"/>
    <n v="55"/>
    <x v="0"/>
    <m/>
  </r>
  <r>
    <x v="1"/>
    <s v="1b"/>
    <x v="5"/>
    <s v="Sam, dim et JF - JOUR - Visite 1 bénéficiaire"/>
    <s v="Visite"/>
    <n v="55"/>
    <s v="Bouchez Victor"/>
    <s v="Sainte Famille Bèfve"/>
    <s v="(228) Mutualia - Mutualité neutre _x000a_"/>
    <s v="Place verte 41 - 4800 Verviers"/>
    <s v="Différé"/>
    <s v="MR"/>
    <s v="Oui"/>
    <n v="55"/>
    <m/>
    <x v="1"/>
    <m/>
    <x v="2"/>
    <n v="55"/>
    <x v="4"/>
    <n v="55"/>
    <x v="0"/>
    <m/>
  </r>
  <r>
    <x v="1"/>
    <s v="2b"/>
    <x v="6"/>
    <s v="Sam, dim et JF - JOUR - Visite 1 bénéficiaire"/>
    <s v="Visite"/>
    <n v="55"/>
    <s v="Bouhy Henri"/>
    <s v="Bon Air Petit Rechain"/>
    <m/>
    <m/>
    <s v="Différé"/>
    <s v="MR"/>
    <s v="Oui"/>
    <n v="55"/>
    <m/>
    <x v="1"/>
    <m/>
    <x v="2"/>
    <n v="55"/>
    <x v="5"/>
    <n v="55"/>
    <x v="0"/>
    <m/>
  </r>
  <r>
    <x v="1"/>
    <s v="2a"/>
    <x v="7"/>
    <s v="Sam, dim et JF - JOUR - Consultation"/>
    <s v="Consultation"/>
    <n v="37"/>
    <s v="Boumajjal Hicham"/>
    <m/>
    <s v="(228) Mutualia - Mutualité neutre _x000a_"/>
    <s v="Place verte 41 - 4800 Verviers"/>
    <s v="Différé"/>
    <s v="⅓ payant C"/>
    <s v="Oui"/>
    <n v="37"/>
    <n v="1.5"/>
    <x v="0"/>
    <n v="35.85"/>
    <x v="0"/>
    <m/>
    <x v="0"/>
    <n v="37.35"/>
    <x v="0"/>
    <m/>
  </r>
  <r>
    <x v="1"/>
    <n v="3"/>
    <x v="4"/>
    <s v="Sam, dim et JF - JOUR - Visite 1 bénéficiaire"/>
    <s v="Visite"/>
    <n v="55"/>
    <s v="Brouwir Solange"/>
    <s v="Les Heures Claires"/>
    <m/>
    <m/>
    <s v="Différé"/>
    <s v="MR"/>
    <s v="Oui"/>
    <n v="55"/>
    <m/>
    <x v="1"/>
    <m/>
    <x v="2"/>
    <n v="55"/>
    <x v="3"/>
    <n v="55"/>
    <x v="0"/>
    <m/>
  </r>
  <r>
    <x v="1"/>
    <n v="4"/>
    <x v="8"/>
    <s v="Sam, dim et JF - JOUR - Visite 1 bénéficiaire"/>
    <s v="Visite"/>
    <n v="55"/>
    <s v="Charlier Victorine"/>
    <s v="Résidence des Arcades"/>
    <m/>
    <s v="En Mi-Ville 19 b21 - 4800 Verviers"/>
    <s v="Différé"/>
    <s v="MR"/>
    <s v="Oui"/>
    <n v="55"/>
    <m/>
    <x v="1"/>
    <m/>
    <x v="2"/>
    <n v="50"/>
    <x v="4"/>
    <n v="50"/>
    <x v="0"/>
    <m/>
  </r>
  <r>
    <x v="1"/>
    <n v="3"/>
    <x v="4"/>
    <s v="Sam, dim et JF - JOUR - Visite 1 bénéficiaire"/>
    <s v="Visite"/>
    <n v="55"/>
    <s v="Delhez Jeanine"/>
    <s v="Les Heures Claires"/>
    <s v="(228) Mutualia - Mutualité neutre _x000a_"/>
    <s v="Place verte 41 - 4800 Verviers"/>
    <s v="Différé"/>
    <s v="MR"/>
    <s v="Oui"/>
    <n v="55"/>
    <m/>
    <x v="1"/>
    <m/>
    <x v="2"/>
    <n v="55"/>
    <x v="5"/>
    <n v="55"/>
    <x v="0"/>
    <m/>
  </r>
  <r>
    <x v="1"/>
    <s v="2b"/>
    <x v="6"/>
    <s v="Sam, dim et JF - JOUR - Visite 1 bénéficiaire"/>
    <s v="Visite"/>
    <n v="55"/>
    <s v="Delville Josette"/>
    <s v="Bon Air Petit Rechain"/>
    <s v="(137) Mutualité Chrétienne de Verviers - Eupen _x000a_"/>
    <s v="Rue Laoureux 25-29  - 4800 Verviers"/>
    <s v="Différé"/>
    <s v="MR"/>
    <s v="Oui"/>
    <n v="55"/>
    <m/>
    <x v="1"/>
    <m/>
    <x v="2"/>
    <n v="55"/>
    <x v="5"/>
    <n v="55"/>
    <x v="0"/>
    <m/>
  </r>
  <r>
    <x v="1"/>
    <s v="1b"/>
    <x v="5"/>
    <s v="Sam, dim et JF - JOUR - Visite 1 bénéficiaire"/>
    <s v="Visite"/>
    <n v="55"/>
    <s v="Derine Alphonse"/>
    <s v="Résidence Léon D'Andrimont"/>
    <s v="(228) Mutualia - Mutualité neutre _x000a_"/>
    <s v="Place verte 41 - 4800 Verviers"/>
    <s v="Différé"/>
    <s v="MR"/>
    <s v="Oui"/>
    <n v="55"/>
    <m/>
    <x v="1"/>
    <m/>
    <x v="2"/>
    <n v="55"/>
    <x v="6"/>
    <n v="55"/>
    <x v="0"/>
    <m/>
  </r>
  <r>
    <x v="1"/>
    <n v="6"/>
    <x v="9"/>
    <s v="Sam, dim et JF - JOUR - Visite 1 bénéficiaire"/>
    <s v="Visite"/>
    <n v="55"/>
    <s v="Despineux Katharina"/>
    <m/>
    <s v="(137) Mutualité Chrétienne de Verviers - Eupen _x000a_"/>
    <s v="Rue Laoureux 25-29  - 4800 Verviers"/>
    <s v="Différé"/>
    <s v="Autres"/>
    <s v="Oui"/>
    <n v="55"/>
    <m/>
    <x v="1"/>
    <m/>
    <x v="2"/>
    <n v="55"/>
    <x v="4"/>
    <n v="55"/>
    <x v="0"/>
    <m/>
  </r>
  <r>
    <x v="1"/>
    <s v="nuit 1"/>
    <x v="10"/>
    <s v="Sam, dim et JF - JOUR - Consultation"/>
    <s v="Consultation"/>
    <n v="37"/>
    <s v="El Moumni EL Rhali"/>
    <s v="Bulle d'air"/>
    <m/>
    <m/>
    <s v="Différé"/>
    <s v="MM"/>
    <s v="Oui"/>
    <n v="37"/>
    <n v="6"/>
    <x v="0"/>
    <m/>
    <x v="2"/>
    <n v="31"/>
    <x v="4"/>
    <n v="37"/>
    <x v="0"/>
    <m/>
  </r>
  <r>
    <x v="1"/>
    <s v="2b"/>
    <x v="6"/>
    <s v="Sam, dim et JF - JOUR - Visite 1 bénéficiaire"/>
    <s v="Visite"/>
    <n v="55"/>
    <s v="Gillet Suzanne"/>
    <s v="Seigneurie d'Heusy"/>
    <m/>
    <m/>
    <s v="Différé"/>
    <s v="MR"/>
    <s v="Oui"/>
    <n v="55"/>
    <m/>
    <x v="1"/>
    <m/>
    <x v="2"/>
    <n v="55"/>
    <x v="4"/>
    <n v="55"/>
    <x v="0"/>
    <m/>
  </r>
  <r>
    <x v="1"/>
    <n v="6"/>
    <x v="9"/>
    <s v="Sam, dim et JF - JOUR - Consultation"/>
    <s v="Consultation"/>
    <n v="37"/>
    <s v="Gouder Ulrike"/>
    <m/>
    <s v="(137) Mutualité Chrétienne de Verviers - Eupen _x000a_"/>
    <s v="Rue Laoureux 25-29  - 4800 Verviers"/>
    <s v="Différé"/>
    <s v="⅓ payant C"/>
    <s v="Oui"/>
    <n v="37"/>
    <n v="6"/>
    <x v="0"/>
    <n v="43.69"/>
    <x v="1"/>
    <m/>
    <x v="0"/>
    <n v="49.69"/>
    <x v="0"/>
    <m/>
  </r>
  <r>
    <x v="1"/>
    <n v="7"/>
    <x v="11"/>
    <s v="Sam, dim et JF - JOUR - Visite 1 bénéficiaire"/>
    <s v="Visite"/>
    <n v="55"/>
    <s v="Heinen Hilda"/>
    <s v="MRS Bütgenbach"/>
    <m/>
    <m/>
    <s v="Différé"/>
    <s v="MR"/>
    <s v="Oui"/>
    <n v="55"/>
    <m/>
    <x v="1"/>
    <m/>
    <x v="2"/>
    <n v="55"/>
    <x v="4"/>
    <n v="55"/>
    <x v="0"/>
    <m/>
  </r>
  <r>
    <x v="1"/>
    <n v="7"/>
    <x v="11"/>
    <s v="Sam, dim et JF - JOUR - Consultation"/>
    <s v="Consultation"/>
    <n v="37"/>
    <s v="Holper Lindsay"/>
    <s v="MM Büllingen - Manderfeld"/>
    <m/>
    <m/>
    <s v="Différé"/>
    <s v="Autres"/>
    <s v="Oui"/>
    <n v="37"/>
    <n v="6"/>
    <x v="0"/>
    <m/>
    <x v="2"/>
    <n v="31"/>
    <x v="3"/>
    <n v="37"/>
    <x v="0"/>
    <m/>
  </r>
  <r>
    <x v="1"/>
    <n v="6"/>
    <x v="9"/>
    <s v="Sam, dim et JF - JOUR - Visite 1 bénéficiaire"/>
    <s v="Visite"/>
    <n v="55"/>
    <s v="Janssen Robert"/>
    <s v="Saint Joseph "/>
    <m/>
    <m/>
    <s v="Différé"/>
    <s v="MR"/>
    <s v="Oui"/>
    <n v="55"/>
    <m/>
    <x v="1"/>
    <m/>
    <x v="2"/>
    <n v="55"/>
    <x v="4"/>
    <n v="55"/>
    <x v="0"/>
    <m/>
  </r>
  <r>
    <x v="1"/>
    <n v="3"/>
    <x v="4"/>
    <s v="Sam, dim et JF - JOUR - Visite 1 bénéficiaire"/>
    <s v="Visite"/>
    <n v="55"/>
    <s v="Marchand Jan"/>
    <s v="Les Heures Claires"/>
    <s v="(137) Mutualité Chrétienne de Verviers - Eupen _x000a_"/>
    <s v="Rue Laoureux 25-29  - 4800 Verviers"/>
    <s v="Différé"/>
    <s v="MR"/>
    <s v="Oui"/>
    <n v="55"/>
    <m/>
    <x v="1"/>
    <m/>
    <x v="2"/>
    <n v="55"/>
    <x v="3"/>
    <n v="55"/>
    <x v="0"/>
    <m/>
  </r>
  <r>
    <x v="1"/>
    <n v="4"/>
    <x v="8"/>
    <s v="Sam, dim et JF - JOUR - Visite 1 bénéficiaire"/>
    <s v="Visite"/>
    <n v="55"/>
    <s v="Nicolet Madeleine"/>
    <s v="Résidence des Arcades"/>
    <s v="(137) Mutualité Chrétienne de Verviers - Eupen _x000a_"/>
    <s v="Rue Laoureux 25-29  - 4800 Verviers"/>
    <s v="Différé"/>
    <s v="MR"/>
    <s v="Oui"/>
    <n v="55"/>
    <m/>
    <x v="1"/>
    <m/>
    <x v="2"/>
    <n v="55"/>
    <x v="4"/>
    <n v="55"/>
    <x v="0"/>
    <m/>
  </r>
  <r>
    <x v="1"/>
    <s v="2b"/>
    <x v="6"/>
    <s v="Sam, dim et JF - JOUR - Visite 1 bénéficiaire"/>
    <s v="Visite"/>
    <n v="55"/>
    <s v="Noël Monique"/>
    <s v="Résidence les Hêtres"/>
    <s v="(137) Mutualité Chrétienne de Verviers - Eupen "/>
    <s v="Rue Laoureux 25-29  - 4800 Verviers"/>
    <s v="Différé"/>
    <s v="MR"/>
    <s v="Non"/>
    <n v="55"/>
    <m/>
    <x v="1"/>
    <m/>
    <x v="2"/>
    <m/>
    <x v="0"/>
    <n v="0"/>
    <x v="1"/>
    <s v="pas trouvé l'attestation"/>
  </r>
  <r>
    <x v="1"/>
    <s v="2b"/>
    <x v="6"/>
    <s v="Sam, dim et JF - JOUR - Visite 1 bénéficiaire"/>
    <s v="Visite"/>
    <n v="55"/>
    <s v="Prignon Simone"/>
    <m/>
    <s v="(228) Mutualia - Mutualité neutre "/>
    <s v="Place verte 41 - 4800 Verviers"/>
    <s v="Différé"/>
    <s v="⅓ payant C"/>
    <s v="Oui"/>
    <n v="55"/>
    <n v="6"/>
    <x v="0"/>
    <n v="50.8"/>
    <x v="1"/>
    <m/>
    <x v="0"/>
    <n v="56.8"/>
    <x v="0"/>
    <m/>
  </r>
  <r>
    <x v="1"/>
    <n v="6"/>
    <x v="9"/>
    <s v="Sam, dim et JF - JOUR - Visite 1 bénéficiaire"/>
    <s v="Visite"/>
    <n v="55"/>
    <s v="Radermacher Michael"/>
    <s v="Hôme Klösterchen Eupen"/>
    <m/>
    <m/>
    <s v="Différé"/>
    <s v="MR"/>
    <s v="Oui"/>
    <n v="55"/>
    <m/>
    <x v="1"/>
    <m/>
    <x v="2"/>
    <n v="55"/>
    <x v="4"/>
    <n v="55"/>
    <x v="0"/>
    <m/>
  </r>
  <r>
    <x v="1"/>
    <n v="4"/>
    <x v="8"/>
    <s v="Sam, dim et JF - JOUR - Visite 1 bénéficiaire"/>
    <s v="Visite"/>
    <n v="55"/>
    <s v="Remi Paquay Hubertine"/>
    <s v="Résidence des Arcades"/>
    <s v="(137) Mutualité Chrétienne de Verviers - Eupen _x000a_"/>
    <s v="Rue Laoureux 25-29  - 4800 Verviers"/>
    <s v="Différé"/>
    <s v="MR"/>
    <s v="Oui"/>
    <n v="55"/>
    <m/>
    <x v="1"/>
    <m/>
    <x v="2"/>
    <n v="55"/>
    <x v="4"/>
    <n v="55"/>
    <x v="0"/>
    <m/>
  </r>
  <r>
    <x v="1"/>
    <s v="nuit 1"/>
    <x v="10"/>
    <s v="Sam, dim et JF - JOUR - Consultation"/>
    <s v="Consultation"/>
    <n v="37"/>
    <s v="Roosen Natacha"/>
    <s v="Mosaique"/>
    <m/>
    <m/>
    <s v="Différé"/>
    <s v="MM"/>
    <s v="Oui"/>
    <n v="37"/>
    <n v="6"/>
    <x v="0"/>
    <m/>
    <x v="2"/>
    <n v="36.24"/>
    <x v="4"/>
    <n v="42.24"/>
    <x v="0"/>
    <m/>
  </r>
  <r>
    <x v="1"/>
    <n v="4"/>
    <x v="8"/>
    <s v="Sam, dim et JF - JOUR - Visite 1 bénéficiaire"/>
    <s v="Visite"/>
    <n v="55"/>
    <s v="Van Biesen Hubertine"/>
    <s v="Résidence des Arcades"/>
    <m/>
    <s v="En Mi-Ville 19 b21 - 4800 Verviers"/>
    <s v="Différé"/>
    <s v="MR"/>
    <s v="Oui"/>
    <n v="55"/>
    <m/>
    <x v="1"/>
    <m/>
    <x v="2"/>
    <n v="55"/>
    <x v="5"/>
    <n v="55"/>
    <x v="0"/>
    <m/>
  </r>
  <r>
    <x v="1"/>
    <n v="6"/>
    <x v="9"/>
    <s v="Sam, dim et JF - JOUR - Consultation"/>
    <s v="Consultation"/>
    <n v="37"/>
    <s v="Vega Bayo Maria"/>
    <s v="MM GPS Med"/>
    <s v="(137) Mutualité Chrétienne de Verviers - Eupen "/>
    <s v="Rue Laoureux 25-29  - 4800 Verviers"/>
    <s v="Différé"/>
    <s v="Autres"/>
    <s v="Oui"/>
    <n v="37"/>
    <n v="1.5"/>
    <x v="0"/>
    <m/>
    <x v="2"/>
    <n v="35.5"/>
    <x v="3"/>
    <n v="37"/>
    <x v="0"/>
    <m/>
  </r>
  <r>
    <x v="1"/>
    <n v="3"/>
    <x v="4"/>
    <s v="Sam, dim et JF - JOUR - Visite 1 bénéficiaire"/>
    <s v="Visite"/>
    <n v="55"/>
    <s v="Warlet Jean Claude"/>
    <s v="Résidence du Lac"/>
    <m/>
    <m/>
    <s v="Différé"/>
    <s v="MR"/>
    <s v="Oui"/>
    <n v="55"/>
    <m/>
    <x v="1"/>
    <m/>
    <x v="2"/>
    <n v="55"/>
    <x v="4"/>
    <n v="55"/>
    <x v="0"/>
    <m/>
  </r>
  <r>
    <x v="1"/>
    <s v="2b"/>
    <x v="6"/>
    <s v="Sam, dim et JF - JOUR - Consultation"/>
    <s v="Consultation"/>
    <n v="37"/>
    <s v="Willems Sandy"/>
    <m/>
    <s v="(228) Mutualia - Mutualité neutre _x000a_"/>
    <s v="Place verte 41 - 4800 Verviers"/>
    <s v="Différé"/>
    <s v="⅓ payant C"/>
    <s v="Oui"/>
    <n v="37"/>
    <n v="2"/>
    <x v="0"/>
    <n v="35.85"/>
    <x v="1"/>
    <m/>
    <x v="0"/>
    <n v="37.85"/>
    <x v="0"/>
    <m/>
  </r>
  <r>
    <x v="1"/>
    <n v="4"/>
    <x v="8"/>
    <s v="Sam, dim et JF - JOUR - Visite 1 bénéficiaire"/>
    <s v="Visite"/>
    <n v="55"/>
    <s v="Winkin Mathilde"/>
    <s v="Résidence F. Nicolay"/>
    <s v="(620) C.A.A.M.I."/>
    <s v="Rue Wibald 5 - 4960 Malmedy"/>
    <s v="Différé"/>
    <s v="MR"/>
    <s v="Oui"/>
    <n v="83.7"/>
    <m/>
    <x v="1"/>
    <m/>
    <x v="2"/>
    <n v="83.7"/>
    <x v="4"/>
    <n v="83.7"/>
    <x v="0"/>
    <m/>
  </r>
  <r>
    <x v="1"/>
    <s v="nuit 1"/>
    <x v="10"/>
    <s v="Sam, dim et JF - JOUR - Consultation"/>
    <s v="Consultation"/>
    <n v="37"/>
    <s v="Yussupov Kakhyrman"/>
    <m/>
    <s v="(228) Mutualia - Mutualité neutre _x000a_"/>
    <m/>
    <s v="Différé"/>
    <s v="⅓ payant C"/>
    <s v="Oui"/>
    <n v="37"/>
    <n v="6"/>
    <x v="0"/>
    <n v="35.85"/>
    <x v="1"/>
    <m/>
    <x v="0"/>
    <n v="41.85"/>
    <x v="0"/>
    <m/>
  </r>
  <r>
    <x v="1"/>
    <n v="4"/>
    <x v="8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nuit 1"/>
    <x v="10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nuit 1"/>
    <x v="10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nuit 1"/>
    <x v="10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a"/>
    <x v="12"/>
    <s v="Sam, dim et JF - JOUR - Consultation"/>
    <s v="Consultation"/>
    <n v="37"/>
    <m/>
    <m/>
    <m/>
    <m/>
    <s v="Bancontact"/>
    <m/>
    <m/>
    <n v="57"/>
    <m/>
    <x v="1"/>
    <m/>
    <x v="2"/>
    <n v="57"/>
    <x v="1"/>
    <n v="57"/>
    <x v="0"/>
    <m/>
  </r>
  <r>
    <x v="1"/>
    <s v="1a"/>
    <x v="12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1"/>
    <s v="1b"/>
    <x v="5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1"/>
    <s v="1b"/>
    <x v="5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1"/>
    <s v="1b"/>
    <x v="5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1b"/>
    <x v="5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1b"/>
    <x v="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a"/>
    <x v="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1"/>
    <s v="2b"/>
    <x v="6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1"/>
    <s v="2b"/>
    <x v="6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1"/>
    <s v="2b"/>
    <x v="6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s v="2b"/>
    <x v="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3"/>
    <x v="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4"/>
    <x v="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5"/>
    <x v="13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5"/>
    <x v="13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5"/>
    <x v="13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5"/>
    <x v="13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5"/>
    <x v="13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5"/>
    <x v="13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6"/>
    <x v="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1"/>
    <n v="7"/>
    <x v="11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1"/>
    <s v="nuit 3"/>
    <x v="14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s v="Beco Marie"/>
    <m/>
    <s v="(319) Solidaris - Mutualité socialiste et syndicale de la Province de Liège _x000a_"/>
    <s v="Rue Douffet 36 4020 LIEGE"/>
    <s v="Différé"/>
    <s v="⅓ payant C"/>
    <s v="Oui"/>
    <n v="37"/>
    <n v="1.5"/>
    <x v="0"/>
    <n v="35.85"/>
    <x v="0"/>
    <m/>
    <x v="0"/>
    <n v="37.35"/>
    <x v="0"/>
    <m/>
  </r>
  <r>
    <x v="2"/>
    <s v="2b"/>
    <x v="16"/>
    <s v="Sam, dim et JF - JOUR - Visite 1 bénéficiaire"/>
    <s v="Visite"/>
    <n v="55"/>
    <s v="Bock Hélène"/>
    <m/>
    <s v="(319) Solidaris - Mutualité socialiste et syndicale de la Province de Liège _x000a_"/>
    <s v="Rue Douffet 36 4020 LIEGE"/>
    <s v="Différé"/>
    <s v="⅓ payant C"/>
    <s v="Oui"/>
    <n v="55"/>
    <n v="1.5"/>
    <x v="0"/>
    <n v="50.8"/>
    <x v="0"/>
    <m/>
    <x v="0"/>
    <n v="52.3"/>
    <x v="0"/>
    <m/>
  </r>
  <r>
    <x v="2"/>
    <s v="2b"/>
    <x v="16"/>
    <s v="Sam, dim et JF - JOUR - Visite 1 bénéficiaire"/>
    <s v="Visite"/>
    <n v="55"/>
    <s v="Bouhmidi Redouan"/>
    <m/>
    <s v="(319) Solidaris - Mutualité socialiste et syndicale de la Province de Liège _x000a_"/>
    <s v="Rue Douffet 36 4020 LIEGE"/>
    <s v="Différé"/>
    <s v="⅓ payant C"/>
    <s v="Oui"/>
    <n v="55"/>
    <n v="1.5"/>
    <x v="0"/>
    <n v="52.8"/>
    <x v="0"/>
    <m/>
    <x v="0"/>
    <n v="54.3"/>
    <x v="0"/>
    <m/>
  </r>
  <r>
    <x v="2"/>
    <s v="2b"/>
    <x v="16"/>
    <s v="Sam, dim et JF - JOUR - Visite 1 bénéficiaire"/>
    <s v="Visite"/>
    <n v="55"/>
    <s v="Bouhmidi Zakarya"/>
    <m/>
    <s v="(319) Solidaris - Mutualité socialiste et syndicale de la Province de Liège _x000a_"/>
    <s v="Rue Douffet 36 4020 LIEGE"/>
    <s v="Différé"/>
    <s v="⅓ payant C"/>
    <s v="Oui"/>
    <n v="55"/>
    <n v="1.5"/>
    <x v="0"/>
    <n v="50.8"/>
    <x v="0"/>
    <m/>
    <x v="0"/>
    <n v="52.3"/>
    <x v="0"/>
    <m/>
  </r>
  <r>
    <x v="2"/>
    <s v="1b"/>
    <x v="17"/>
    <s v="Sam, dim et JF - JOUR - Visite 1 bénéficiaire"/>
    <s v="Visite"/>
    <n v="55"/>
    <s v="Boutet Mélanie"/>
    <s v="Sainte Famille Bèfve"/>
    <m/>
    <m/>
    <s v="Différé"/>
    <s v="MR"/>
    <s v="Oui"/>
    <n v="55"/>
    <m/>
    <x v="1"/>
    <m/>
    <x v="2"/>
    <n v="55"/>
    <x v="4"/>
    <n v="55"/>
    <x v="0"/>
    <m/>
  </r>
  <r>
    <x v="2"/>
    <n v="3"/>
    <x v="18"/>
    <s v="Sam, dim et JF - JOUR - Visite 1 bénéficiaire"/>
    <s v="Visite"/>
    <n v="55"/>
    <s v="Carabin Nelly"/>
    <s v="Seigneurie Le Grand Cerf"/>
    <m/>
    <m/>
    <s v="Différé"/>
    <s v="MR"/>
    <s v="Oui"/>
    <n v="55"/>
    <m/>
    <x v="1"/>
    <m/>
    <x v="2"/>
    <n v="55"/>
    <x v="3"/>
    <n v="55"/>
    <x v="0"/>
    <m/>
  </r>
  <r>
    <x v="2"/>
    <n v="4"/>
    <x v="19"/>
    <s v="Sam, dim et JF - JOUR - Visite 1 bénéficiaire"/>
    <s v="Visite"/>
    <n v="55"/>
    <s v="Charlier Victorine"/>
    <s v="Résidence des Arcades"/>
    <m/>
    <m/>
    <s v="Différé"/>
    <s v="MR"/>
    <s v="Oui"/>
    <n v="55"/>
    <m/>
    <x v="1"/>
    <n v="50.8"/>
    <x v="3"/>
    <m/>
    <x v="0"/>
    <n v="50.8"/>
    <x v="0"/>
    <m/>
  </r>
  <r>
    <x v="2"/>
    <s v="2b"/>
    <x v="16"/>
    <s v="Sam, dim et JF - JOUR - Visite 1 bénéficiaire"/>
    <s v="Visite"/>
    <n v="55"/>
    <s v="Davister Marie"/>
    <s v="Résidence les Hêtres"/>
    <m/>
    <m/>
    <s v="Différé"/>
    <s v="MR"/>
    <s v="Oui"/>
    <n v="55"/>
    <m/>
    <x v="1"/>
    <m/>
    <x v="2"/>
    <n v="55"/>
    <x v="4"/>
    <n v="55"/>
    <x v="0"/>
    <m/>
  </r>
  <r>
    <x v="2"/>
    <s v="2a"/>
    <x v="20"/>
    <s v="Sam, dim et JF - JOUR - Visite 1 bénéficiaire"/>
    <s v="Visite"/>
    <n v="55"/>
    <s v="Dubois Karine"/>
    <m/>
    <s v="(228) Mutualia - Mutualité neutre _x000a_"/>
    <s v="Place verte 41 - 4800 Verviers"/>
    <s v="Différé"/>
    <s v="⅓ payant C"/>
    <s v="Oui"/>
    <n v="55"/>
    <n v="5"/>
    <x v="0"/>
    <n v="50.8"/>
    <x v="1"/>
    <m/>
    <x v="0"/>
    <n v="55.8"/>
    <x v="0"/>
    <m/>
  </r>
  <r>
    <x v="2"/>
    <n v="3"/>
    <x v="18"/>
    <s v="Sam, dim et JF - JOUR - Visite 2 bénéficiaires"/>
    <s v="Visite"/>
    <n v="48"/>
    <s v="Ehlend Ingeborg"/>
    <s v="Résidence Les Cheveux D'argent "/>
    <m/>
    <m/>
    <s v="Différé"/>
    <s v="MR"/>
    <s v="Oui"/>
    <n v="48"/>
    <m/>
    <x v="1"/>
    <m/>
    <x v="2"/>
    <n v="48"/>
    <x v="3"/>
    <n v="48"/>
    <x v="0"/>
    <m/>
  </r>
  <r>
    <x v="2"/>
    <s v="2b"/>
    <x v="16"/>
    <s v="Sam, dim et JF - JOUR - Visite 1 bénéficiaire"/>
    <s v="Visite"/>
    <n v="55"/>
    <s v="El Harmouchi Ahmed"/>
    <m/>
    <s v="(137) Mutualité Chrétienne de Verviers - Eupen _x000a_"/>
    <s v="Rue Laoureux 25-29  - 4800 Verviers"/>
    <s v="Différé"/>
    <s v="⅓ payant C"/>
    <s v="Oui"/>
    <n v="55"/>
    <n v="1.5"/>
    <x v="0"/>
    <n v="50.8"/>
    <x v="1"/>
    <m/>
    <x v="0"/>
    <n v="52.3"/>
    <x v="0"/>
    <m/>
  </r>
  <r>
    <x v="2"/>
    <s v="1b"/>
    <x v="17"/>
    <s v="Sam, dim et JF - JOUR - Consultation"/>
    <s v="Consultation"/>
    <n v="37"/>
    <s v="Gode Matondo"/>
    <m/>
    <s v="(228) Mutualia - Mutualité neutre _x000a_"/>
    <s v="Place verte 41 - 4800 Verviers"/>
    <s v="Différé"/>
    <s v="⅓ payant NP"/>
    <s v="Oui"/>
    <n v="37"/>
    <m/>
    <x v="1"/>
    <n v="31.35"/>
    <x v="0"/>
    <m/>
    <x v="0"/>
    <n v="31.35"/>
    <x v="0"/>
    <m/>
  </r>
  <r>
    <x v="2"/>
    <s v="2b"/>
    <x v="16"/>
    <s v="Sam, dim et JF - JOUR - Visite 1 bénéficiaire"/>
    <s v="Visite"/>
    <n v="55"/>
    <s v="Iafrate Stéphanie"/>
    <m/>
    <s v="(228) Mutualia - Mutualité neutre _x000a_"/>
    <s v="Place verte 41 - 4800 Verviers"/>
    <s v="Différé"/>
    <s v="⅓ payant C"/>
    <s v="Oui"/>
    <n v="55"/>
    <n v="1.5"/>
    <x v="0"/>
    <n v="35.85"/>
    <x v="0"/>
    <m/>
    <x v="0"/>
    <n v="37.35"/>
    <x v="0"/>
    <m/>
  </r>
  <r>
    <x v="2"/>
    <s v="1b"/>
    <x v="17"/>
    <s v="Sam, dim et JF - JOUR - Visite 1 bénéficiaire"/>
    <s v="Visite"/>
    <n v="55"/>
    <s v="Kleynen Antoine"/>
    <s v="Sainte Famille Bèfve"/>
    <m/>
    <m/>
    <s v="Différé"/>
    <s v="MR"/>
    <s v="Oui"/>
    <n v="55"/>
    <m/>
    <x v="1"/>
    <m/>
    <x v="2"/>
    <n v="55"/>
    <x v="4"/>
    <n v="55"/>
    <x v="0"/>
    <m/>
  </r>
  <r>
    <x v="2"/>
    <s v="2a"/>
    <x v="20"/>
    <s v="Sam, dim et JF - JOUR - Visite 1 bénéficiaire"/>
    <s v="Visite"/>
    <n v="55"/>
    <s v="Kocak Hatice"/>
    <m/>
    <s v="(506) Omnimut mutualité libre de Wallonie _x000a_"/>
    <s v="Rue Spintay 75-77 - 4800 Verviers"/>
    <s v="Différé"/>
    <s v="⅓ payant C"/>
    <s v="Oui"/>
    <n v="55"/>
    <n v="5"/>
    <x v="0"/>
    <n v="50.8"/>
    <x v="0"/>
    <m/>
    <x v="0"/>
    <n v="55.8"/>
    <x v="0"/>
    <m/>
  </r>
  <r>
    <x v="2"/>
    <s v="2b"/>
    <x v="16"/>
    <s v="Sam, dim et JF - JOUR - Visite 1 bénéficiaire"/>
    <s v="Visite"/>
    <n v="55"/>
    <s v="Lecoq Armand"/>
    <m/>
    <s v="(228) Mutualia - Mutualité neutre _x000a_"/>
    <s v="Place verte 41 - 4800 Verviers"/>
    <s v="Différé"/>
    <s v="⅓ payant NP"/>
    <s v="Oui"/>
    <n v="55"/>
    <m/>
    <x v="1"/>
    <n v="37.479999999999997"/>
    <x v="1"/>
    <m/>
    <x v="0"/>
    <n v="37.479999999999997"/>
    <x v="0"/>
    <m/>
  </r>
  <r>
    <x v="2"/>
    <n v="3"/>
    <x v="18"/>
    <s v="Sam, dim et JF - JOUR - Visite 2 bénéficiaires"/>
    <s v="Visite"/>
    <n v="48"/>
    <s v="Orenga Michaël"/>
    <s v="Le domaine des Sorbiers"/>
    <m/>
    <m/>
    <s v="Différé"/>
    <s v="MR"/>
    <s v="Oui"/>
    <n v="48"/>
    <m/>
    <x v="1"/>
    <m/>
    <x v="2"/>
    <n v="55"/>
    <x v="4"/>
    <n v="55"/>
    <x v="0"/>
    <m/>
  </r>
  <r>
    <x v="2"/>
    <n v="3"/>
    <x v="18"/>
    <s v="Sam, dim et JF - JOUR - Visite 2 bénéficiaires"/>
    <s v="Visite"/>
    <n v="48"/>
    <s v="Pirnay Raymonde"/>
    <s v="Résidence Les Cheveux D'argent "/>
    <s v="(228) Mutualia - Mutualité neutre _x000a_"/>
    <s v="Rue des Alliés 26 - 4800 Verviers"/>
    <s v="Différé"/>
    <s v="MR"/>
    <s v="Oui"/>
    <n v="48"/>
    <m/>
    <x v="1"/>
    <m/>
    <x v="2"/>
    <n v="48"/>
    <x v="3"/>
    <n v="48"/>
    <x v="0"/>
    <m/>
  </r>
  <r>
    <x v="2"/>
    <n v="6"/>
    <x v="21"/>
    <s v="Sam, dim et JF - JOUR - Consultation"/>
    <s v="Consultation"/>
    <n v="37"/>
    <s v="Pluymen Sabine"/>
    <m/>
    <s v="(515) Freie Krankenkasse _x000a_"/>
    <s v="Rue Saint-Hubert 49 - 1150 BRUXELLES"/>
    <s v="Différé"/>
    <s v="⅓ payant C"/>
    <s v="Oui"/>
    <n v="37"/>
    <n v="1.5"/>
    <x v="0"/>
    <n v="35.85"/>
    <x v="0"/>
    <m/>
    <x v="0"/>
    <n v="37.35"/>
    <x v="0"/>
    <m/>
  </r>
  <r>
    <x v="2"/>
    <s v="2b"/>
    <x v="16"/>
    <s v="Sam, dim et JF - JOUR - Visite 1 bénéficiaire"/>
    <s v="Visite"/>
    <n v="55"/>
    <s v="Rasoamandinarivo Samuelyne"/>
    <s v="MM Mosaique"/>
    <s v="(228) Mutualia - Mutualité neutre _x000a_"/>
    <s v="Place verte 41 - 4800 Verviers"/>
    <s v="Différé"/>
    <s v="Autres"/>
    <s v="Oui"/>
    <n v="37.5"/>
    <n v="1.5"/>
    <x v="0"/>
    <m/>
    <x v="2"/>
    <n v="36.35"/>
    <x v="3"/>
    <n v="37.85"/>
    <x v="0"/>
    <m/>
  </r>
  <r>
    <x v="2"/>
    <s v="1b"/>
    <x v="17"/>
    <s v="Sam, dim et JF - JOUR - Consultation"/>
    <s v="Consultation"/>
    <n v="37"/>
    <s v="Selifet Bastien"/>
    <m/>
    <s v="(228) Mutualia - Mutualité neutre _x000a_"/>
    <s v="Place verte 41 - 4800 Verviers"/>
    <s v="Différé"/>
    <s v="⅓ payant C"/>
    <s v="Oui"/>
    <n v="37"/>
    <n v="1"/>
    <x v="0"/>
    <n v="35.85"/>
    <x v="0"/>
    <m/>
    <x v="0"/>
    <n v="36.85"/>
    <x v="0"/>
    <m/>
  </r>
  <r>
    <x v="2"/>
    <n v="4"/>
    <x v="19"/>
    <s v="Sam, dim et JF - JOUR - Visite 1 bénéficiaire"/>
    <s v="Visite"/>
    <n v="55"/>
    <s v="Subrenat Edith"/>
    <s v="Résidence des Arcades"/>
    <m/>
    <m/>
    <s v="Différé"/>
    <s v="MR"/>
    <s v="Oui"/>
    <n v="55"/>
    <m/>
    <x v="1"/>
    <m/>
    <x v="2"/>
    <m/>
    <x v="0"/>
    <n v="0"/>
    <x v="2"/>
    <m/>
  </r>
  <r>
    <x v="2"/>
    <n v="6"/>
    <x v="21"/>
    <s v="Sam, dim et JF - JOUR - Consultation"/>
    <s v="Consultation"/>
    <n v="37"/>
    <s v="Van Den Boom Nee W Marie-Luise"/>
    <m/>
    <m/>
    <m/>
    <s v="Différé"/>
    <s v="⅓ payant C"/>
    <s v="Oui"/>
    <n v="37"/>
    <n v="1.5"/>
    <x v="0"/>
    <n v="36.35"/>
    <x v="1"/>
    <m/>
    <x v="0"/>
    <n v="37.85"/>
    <x v="0"/>
    <m/>
  </r>
  <r>
    <x v="2"/>
    <n v="4"/>
    <x v="19"/>
    <s v="Sam, dim et JF - JOUR - Visite 1 bénéficiaire"/>
    <s v="Visite"/>
    <n v="55"/>
    <s v="Wansart Viviane"/>
    <m/>
    <s v="(137) Mutualité Chrétienne de Verviers - Eupen "/>
    <s v="Rue Laoureux 25-29  - 4800 Verviers"/>
    <s v="Différé"/>
    <s v="Autres"/>
    <s v="Oui"/>
    <n v="55"/>
    <m/>
    <x v="1"/>
    <n v="37.479999999999997"/>
    <x v="1"/>
    <m/>
    <x v="0"/>
    <n v="37.479999999999997"/>
    <x v="0"/>
    <m/>
  </r>
  <r>
    <x v="2"/>
    <n v="4"/>
    <x v="19"/>
    <s v="Sam, dim et JF - JOUR - Consultation"/>
    <s v="Consultation"/>
    <n v="37"/>
    <s v="Wauters Alexa"/>
    <m/>
    <s v="(509) Partena - Mutualité libre _x000a_"/>
    <s v="Boulevard Louis Mettewie 74-76 1080 BRUSSEL - BRUXELLES "/>
    <s v="Différé"/>
    <s v="⅓ payant C"/>
    <s v="Oui"/>
    <n v="37"/>
    <n v="1.5"/>
    <x v="0"/>
    <n v="35.85"/>
    <x v="0"/>
    <m/>
    <x v="0"/>
    <n v="37.35"/>
    <x v="0"/>
    <m/>
  </r>
  <r>
    <x v="2"/>
    <n v="7"/>
    <x v="22"/>
    <s v="Sam, dim et JF - JOUR - Visite 1 bénéficiaire"/>
    <s v="Visite"/>
    <n v="55"/>
    <s v="Weynands Hilde"/>
    <m/>
    <s v="(515) Freie Krankenkasse _x000a_"/>
    <s v="Rue Saint-Hubert 49 - 1150 BRUXELLES"/>
    <s v="Différé"/>
    <s v="⅓ payant NP"/>
    <s v="Oui"/>
    <n v="55"/>
    <m/>
    <x v="1"/>
    <n v="50.8"/>
    <x v="0"/>
    <m/>
    <x v="0"/>
    <n v="50.8"/>
    <x v="0"/>
    <m/>
  </r>
  <r>
    <x v="2"/>
    <s v="1b"/>
    <x v="17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2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4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Bancontact"/>
    <m/>
    <m/>
    <n v="34"/>
    <m/>
    <x v="1"/>
    <m/>
    <x v="2"/>
    <n v="34"/>
    <x v="1"/>
    <n v="34"/>
    <x v="0"/>
    <m/>
  </r>
  <r>
    <x v="2"/>
    <s v="1a"/>
    <x v="23"/>
    <s v="Sam, dim et JF - JOUR - Consultation NA"/>
    <s v="Consultation"/>
    <n v="33"/>
    <m/>
    <m/>
    <m/>
    <m/>
    <s v="Cash"/>
    <m/>
    <m/>
    <n v="34"/>
    <m/>
    <x v="1"/>
    <m/>
    <x v="2"/>
    <n v="34"/>
    <x v="1"/>
    <n v="34"/>
    <x v="0"/>
    <m/>
  </r>
  <r>
    <x v="2"/>
    <s v="1a"/>
    <x v="23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a"/>
    <x v="20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a"/>
    <x v="20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s v="2a"/>
    <x v="20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s v="2a"/>
    <x v="20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2b"/>
    <x v="16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2"/>
    <n v="3"/>
    <x v="18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2"/>
    <n v="3"/>
    <x v="18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n v="3"/>
    <x v="18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3"/>
    <x v="18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2"/>
    <n v="4"/>
    <x v="19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2"/>
    <n v="4"/>
    <x v="19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n v="4"/>
    <x v="19"/>
    <s v="Sam, dim et JF - JOUR - Visite 1 bénéficiaire"/>
    <s v="Visite"/>
    <n v="55"/>
    <m/>
    <m/>
    <m/>
    <m/>
    <s v="Cash"/>
    <m/>
    <m/>
    <n v="55"/>
    <m/>
    <x v="1"/>
    <m/>
    <x v="2"/>
    <n v="55"/>
    <x v="1"/>
    <n v="55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4"/>
    <x v="19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m/>
    <m/>
    <m/>
    <m/>
    <s v="Cash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5"/>
    <x v="15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n v="6"/>
    <x v="21"/>
    <s v="Sam, dim et JF - JOUR - Visite 1 bénéficiaire"/>
    <s v="Visite"/>
    <n v="55"/>
    <m/>
    <m/>
    <m/>
    <m/>
    <s v="Bancontact"/>
    <m/>
    <m/>
    <n v="55"/>
    <m/>
    <x v="1"/>
    <m/>
    <x v="2"/>
    <n v="55"/>
    <x v="1"/>
    <n v="55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6"/>
    <x v="21"/>
    <s v="Sam, dim et JF - JOUR - Consultation"/>
    <s v="Consultation"/>
    <n v="37"/>
    <m/>
    <m/>
    <m/>
    <m/>
    <s v="Bancontact"/>
    <m/>
    <m/>
    <n v="66"/>
    <m/>
    <x v="1"/>
    <m/>
    <x v="2"/>
    <n v="66"/>
    <x v="1"/>
    <n v="66"/>
    <x v="0"/>
    <m/>
  </r>
  <r>
    <x v="2"/>
    <n v="6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7"/>
    <x v="2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7"/>
    <x v="2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7"/>
    <x v="22"/>
    <s v="Sam, dim et JF - NUIT - Consultation"/>
    <s v="Consultation"/>
    <n v="49"/>
    <m/>
    <m/>
    <m/>
    <m/>
    <s v="Bancontact"/>
    <m/>
    <m/>
    <n v="49"/>
    <m/>
    <x v="1"/>
    <m/>
    <x v="2"/>
    <n v="49"/>
    <x v="1"/>
    <n v="49"/>
    <x v="0"/>
    <m/>
  </r>
  <r>
    <x v="2"/>
    <n v="7"/>
    <x v="22"/>
    <s v="Sam, dim et JF - NUIT - Consultation"/>
    <s v="Consultation"/>
    <n v="49"/>
    <m/>
    <m/>
    <m/>
    <m/>
    <s v="Cash"/>
    <m/>
    <m/>
    <n v="305"/>
    <m/>
    <x v="1"/>
    <m/>
    <x v="2"/>
    <n v="305"/>
    <x v="1"/>
    <n v="305"/>
    <x v="0"/>
    <m/>
  </r>
  <r>
    <x v="2"/>
    <n v="7"/>
    <x v="22"/>
    <s v="Sam, dim et JF - NUIT - Consultation"/>
    <s v="Consultation"/>
    <n v="49"/>
    <m/>
    <m/>
    <m/>
    <m/>
    <s v="Cash"/>
    <m/>
    <m/>
    <n v="245"/>
    <m/>
    <x v="1"/>
    <m/>
    <x v="2"/>
    <n v="245"/>
    <x v="1"/>
    <n v="245"/>
    <x v="0"/>
    <m/>
  </r>
  <r>
    <x v="2"/>
    <n v="7"/>
    <x v="2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7"/>
    <x v="2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7"/>
    <x v="2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n v="7"/>
    <x v="22"/>
    <s v="Sam, dim et JF - JOUR - Consultation"/>
    <s v="Consultation"/>
    <n v="37"/>
    <m/>
    <m/>
    <m/>
    <m/>
    <s v="Bancontact"/>
    <m/>
    <m/>
    <n v="37"/>
    <m/>
    <x v="1"/>
    <m/>
    <x v="2"/>
    <n v="37"/>
    <x v="1"/>
    <n v="37"/>
    <x v="0"/>
    <m/>
  </r>
  <r>
    <x v="2"/>
    <s v="nuit 1"/>
    <x v="24"/>
    <s v="Sam, dim et JF - NUIT - Consultation"/>
    <s v="Consultation"/>
    <n v="49"/>
    <m/>
    <m/>
    <m/>
    <m/>
    <s v="Cash"/>
    <m/>
    <m/>
    <n v="50"/>
    <m/>
    <x v="1"/>
    <m/>
    <x v="2"/>
    <n v="50"/>
    <x v="1"/>
    <n v="50"/>
    <x v="0"/>
    <m/>
  </r>
  <r>
    <x v="2"/>
    <s v="nuit 1"/>
    <x v="24"/>
    <s v="Sam, dim et JF - NUIT - Consultation"/>
    <s v="Consultation"/>
    <n v="49"/>
    <m/>
    <m/>
    <m/>
    <m/>
    <s v="Bancontact"/>
    <m/>
    <m/>
    <n v="49"/>
    <m/>
    <x v="1"/>
    <m/>
    <x v="2"/>
    <n v="49"/>
    <x v="1"/>
    <n v="49"/>
    <x v="0"/>
    <m/>
  </r>
  <r>
    <x v="2"/>
    <s v="nuit 1"/>
    <x v="24"/>
    <s v="Sam, dim et JF - NUIT - Consultation"/>
    <s v="Consultation"/>
    <n v="49"/>
    <m/>
    <m/>
    <m/>
    <m/>
    <s v="Bancontact"/>
    <m/>
    <m/>
    <n v="49"/>
    <m/>
    <x v="1"/>
    <m/>
    <x v="2"/>
    <n v="49"/>
    <x v="1"/>
    <n v="49"/>
    <x v="0"/>
    <m/>
  </r>
  <r>
    <x v="2"/>
    <s v="nuit 1"/>
    <x v="24"/>
    <s v="Sam, dim et JF - NUIT - Consultation"/>
    <s v="Consultation"/>
    <n v="49"/>
    <m/>
    <m/>
    <m/>
    <m/>
    <s v="Bancontact"/>
    <m/>
    <m/>
    <n v="49"/>
    <m/>
    <x v="1"/>
    <m/>
    <x v="2"/>
    <n v="49"/>
    <x v="1"/>
    <n v="49"/>
    <x v="0"/>
    <m/>
  </r>
  <r>
    <x v="2"/>
    <s v="nuit 2"/>
    <x v="25"/>
    <s v="Sam, dim et JF - NUIT - Consultation"/>
    <s v="Consultation"/>
    <n v="49"/>
    <m/>
    <m/>
    <m/>
    <m/>
    <s v="Cash"/>
    <m/>
    <m/>
    <n v="50"/>
    <m/>
    <x v="1"/>
    <m/>
    <x v="2"/>
    <n v="50"/>
    <x v="1"/>
    <n v="50"/>
    <x v="0"/>
    <m/>
  </r>
  <r>
    <x v="3"/>
    <s v="nuit 2"/>
    <x v="26"/>
    <s v="Vend et veille JF - NUIT - Visite 1 bénéficiare"/>
    <s v="Visite"/>
    <n v="85"/>
    <s v="Senger Nestor"/>
    <s v="Ferdinand Nicolay "/>
    <m/>
    <m/>
    <s v="Différé"/>
    <s v="MR"/>
    <s v="Oui"/>
    <n v="85"/>
    <m/>
    <x v="1"/>
    <m/>
    <x v="2"/>
    <n v="85"/>
    <x v="4"/>
    <n v="85"/>
    <x v="0"/>
    <m/>
  </r>
  <r>
    <x v="3"/>
    <s v="nuit 1"/>
    <x v="27"/>
    <s v="Vend et veille JF - NUIT - Visite 1 bénéficiare"/>
    <s v="Visite"/>
    <n v="85"/>
    <s v="Briamont Paul"/>
    <m/>
    <s v="(319) Solidaris - Mutualité socialiste et syndicale de la Province de Liège _x000a_"/>
    <s v="Rue Douffet 36 4020 LIEGE"/>
    <s v="Différé"/>
    <s v="⅓ payant NP"/>
    <s v="Oui"/>
    <n v="85"/>
    <m/>
    <x v="1"/>
    <n v="85.24"/>
    <x v="0"/>
    <m/>
    <x v="0"/>
    <n v="85.24"/>
    <x v="0"/>
    <m/>
  </r>
  <r>
    <x v="3"/>
    <s v="nuit 1"/>
    <x v="27"/>
    <s v="Vend et veille JF - JOUR - Consultation"/>
    <s v="Consultation"/>
    <n v="29"/>
    <s v="Sancak Ercan"/>
    <m/>
    <s v="(228) Mutualia - Mutualité neutre _x000a_"/>
    <s v="Place Verte 41 4800 VERVIERS"/>
    <s v="Différé"/>
    <s v="⅓ payant C"/>
    <s v="Oui"/>
    <n v="29"/>
    <n v="1.5"/>
    <x v="2"/>
    <n v="27.59"/>
    <x v="0"/>
    <m/>
    <x v="0"/>
    <n v="29.09"/>
    <x v="0"/>
    <m/>
  </r>
  <r>
    <x v="3"/>
    <s v="nuit 3"/>
    <x v="28"/>
    <s v="Vend et veille JF - NUIT - Consultation"/>
    <s v="Consultation"/>
    <n v="49"/>
    <m/>
    <m/>
    <m/>
    <m/>
    <s v="Cash"/>
    <m/>
    <m/>
    <n v="50"/>
    <m/>
    <x v="1"/>
    <m/>
    <x v="2"/>
    <n v="50"/>
    <x v="7"/>
    <n v="50"/>
    <x v="0"/>
    <m/>
  </r>
  <r>
    <x v="3"/>
    <s v="nuit 3"/>
    <x v="28"/>
    <s v="Vend et veille JF - NUIT - Consultation"/>
    <s v="Consultation"/>
    <n v="49"/>
    <m/>
    <m/>
    <m/>
    <m/>
    <s v="Bancontact"/>
    <m/>
    <m/>
    <n v="49"/>
    <m/>
    <x v="1"/>
    <m/>
    <x v="2"/>
    <n v="49"/>
    <x v="7"/>
    <n v="49"/>
    <x v="0"/>
    <m/>
  </r>
  <r>
    <x v="3"/>
    <s v="nuit 1"/>
    <x v="27"/>
    <s v="Vend et veille JF - NUIT - Consultation"/>
    <s v="Consultation"/>
    <n v="49"/>
    <m/>
    <m/>
    <m/>
    <m/>
    <s v="Cash"/>
    <m/>
    <m/>
    <n v="49"/>
    <m/>
    <x v="1"/>
    <m/>
    <x v="2"/>
    <n v="49"/>
    <x v="7"/>
    <n v="49"/>
    <x v="0"/>
    <m/>
  </r>
  <r>
    <x v="3"/>
    <s v="nuit 1"/>
    <x v="27"/>
    <s v="Vend et veille JF - NUIT - Visite 1 bénéficiare"/>
    <s v="Visite"/>
    <n v="85"/>
    <m/>
    <m/>
    <m/>
    <m/>
    <s v="Bancontact"/>
    <m/>
    <m/>
    <n v="85"/>
    <m/>
    <x v="1"/>
    <m/>
    <x v="2"/>
    <n v="85"/>
    <x v="7"/>
    <n v="85"/>
    <x v="0"/>
    <m/>
  </r>
  <r>
    <x v="4"/>
    <n v="3"/>
    <x v="29"/>
    <s v="Sam, dim et JF - JOUR - Consultation"/>
    <s v="Consultation"/>
    <n v="37"/>
    <s v="Hombleu Marie"/>
    <s v="Sainte Josephine"/>
    <m/>
    <m/>
    <s v="Différé"/>
    <s v="MR"/>
    <s v="Oui"/>
    <n v="55"/>
    <m/>
    <x v="1"/>
    <m/>
    <x v="2"/>
    <n v="55"/>
    <x v="5"/>
    <n v="55"/>
    <x v="0"/>
    <m/>
  </r>
  <r>
    <x v="4"/>
    <s v="2a"/>
    <x v="30"/>
    <s v="Sam, dim et JF - JOUR - Consultation"/>
    <s v="Consultation"/>
    <n v="37"/>
    <s v="Agovic Eldisa"/>
    <m/>
    <s v="(319) Solidaris - Mutualité socialiste et syndicale de la Province de Liège _x000a_"/>
    <s v="Rue Douffet 36 4020 LIEGE"/>
    <s v="Différé"/>
    <s v="⅓ payant C"/>
    <s v="Non"/>
    <n v="37"/>
    <n v="1.5"/>
    <x v="2"/>
    <m/>
    <x v="2"/>
    <m/>
    <x v="0"/>
    <n v="1.5"/>
    <x v="1"/>
    <m/>
  </r>
  <r>
    <x v="4"/>
    <s v="2b"/>
    <x v="31"/>
    <s v="Sam, dim et JF - JOUR - Consultation"/>
    <s v="Consultation"/>
    <n v="37"/>
    <s v="Belahlal aya"/>
    <m/>
    <s v="(319) Solidaris - Mutualité socialiste et syndicale de la Province de Liège _x000a_"/>
    <s v="Rue Douffet 36 4020 LIEGE"/>
    <s v="Différé"/>
    <s v="⅓ payant C"/>
    <s v="Oui"/>
    <n v="37"/>
    <n v="1"/>
    <x v="2"/>
    <n v="35.85"/>
    <x v="0"/>
    <m/>
    <x v="0"/>
    <n v="36.85"/>
    <x v="0"/>
    <m/>
  </r>
  <r>
    <x v="4"/>
    <s v="2b"/>
    <x v="31"/>
    <s v="Sam, dim et JF - JOUR - Consultation"/>
    <s v="Consultation"/>
    <n v="37"/>
    <s v="Bonfond Assya"/>
    <m/>
    <s v="(319) Solidaris - Mutualité socialiste et syndicale de la Province de Liège _x000a_"/>
    <s v="Rue Douffet 36 4020 LIEGE"/>
    <s v="Différé"/>
    <s v="⅓ payant C"/>
    <s v="Oui"/>
    <n v="37"/>
    <n v="1"/>
    <x v="2"/>
    <n v="35.85"/>
    <x v="0"/>
    <m/>
    <x v="0"/>
    <n v="36.85"/>
    <x v="0"/>
    <m/>
  </r>
  <r>
    <x v="4"/>
    <n v="3"/>
    <x v="29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2a"/>
    <x v="30"/>
    <s v="Sam, dim et JF - JOUR - Visite 1 bénéficiaire"/>
    <s v="Visite"/>
    <n v="55"/>
    <s v="Chaineux Fernand"/>
    <s v="Seigneurie"/>
    <s v="(506) Omnimut mutualité libre de Wallonie _x000a_"/>
    <s v="Rue Natalis 47 B 4020 LIEGE "/>
    <s v="Différé"/>
    <s v="MR"/>
    <s v="Oui"/>
    <n v="167.58"/>
    <m/>
    <x v="1"/>
    <m/>
    <x v="2"/>
    <n v="55"/>
    <x v="4"/>
    <n v="55"/>
    <x v="0"/>
    <m/>
  </r>
  <r>
    <x v="4"/>
    <s v="nuit 2"/>
    <x v="32"/>
    <s v="Sam, dim et JF - NUIT - Visite 1 bénéficiaire"/>
    <s v="Visite"/>
    <n v="85"/>
    <s v="Coulon Albert"/>
    <s v="Château sous bois Spa"/>
    <m/>
    <m/>
    <s v="Différé"/>
    <s v="MR"/>
    <s v="Oui"/>
    <n v="85"/>
    <m/>
    <x v="1"/>
    <m/>
    <x v="2"/>
    <n v="85"/>
    <x v="5"/>
    <n v="85"/>
    <x v="0"/>
    <m/>
  </r>
  <r>
    <x v="4"/>
    <s v="1b"/>
    <x v="17"/>
    <s v="Sam, dim et JF - JOUR - Visite 1 bénéficiaire"/>
    <s v="Visite"/>
    <n v="55"/>
    <s v="Crosset Jenny"/>
    <s v="Résidence Léon D'Andrimont"/>
    <m/>
    <m/>
    <s v="Différé"/>
    <s v="MR"/>
    <s v="Oui"/>
    <n v="55"/>
    <m/>
    <x v="1"/>
    <m/>
    <x v="2"/>
    <n v="55"/>
    <x v="4"/>
    <n v="55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Visite 1 bénéficiaire"/>
    <s v="Visite"/>
    <n v="55"/>
    <s v="Demarteau Victor"/>
    <s v="Sainte Elisabeth "/>
    <m/>
    <m/>
    <s v="Différé"/>
    <s v="MR"/>
    <s v="Oui"/>
    <n v="55"/>
    <m/>
    <x v="1"/>
    <m/>
    <x v="2"/>
    <n v="55"/>
    <x v="4"/>
    <n v="55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s v="Detalle Christelle"/>
    <m/>
    <s v="(137) Mutualité Chrétienne de Verviers - Eupen _x000a_"/>
    <s v="Rue Laoureux 25-29  - 4800 Verviers"/>
    <s v="Différé"/>
    <s v="⅓ payant NP"/>
    <s v="Oui"/>
    <n v="37"/>
    <m/>
    <x v="1"/>
    <n v="35.85"/>
    <x v="1"/>
    <m/>
    <x v="0"/>
    <n v="35.85"/>
    <x v="0"/>
    <m/>
  </r>
  <r>
    <x v="4"/>
    <s v="2a"/>
    <x v="30"/>
    <s v="Sam, dim et JF - JOUR - Consultation"/>
    <s v="Consultation"/>
    <n v="37"/>
    <s v="Detry Yael"/>
    <m/>
    <s v="(228) Mutualia - Mutualité neutre _x000a_"/>
    <s v="Place Verte 41 4800 VERVIERS"/>
    <s v="Différé"/>
    <s v="⅓ payant BC"/>
    <s v="Oui"/>
    <n v="37"/>
    <n v="1.5"/>
    <x v="2"/>
    <n v="35.85"/>
    <x v="0"/>
    <m/>
    <x v="0"/>
    <n v="37.35"/>
    <x v="0"/>
    <m/>
  </r>
  <r>
    <x v="4"/>
    <n v="4"/>
    <x v="33"/>
    <s v="Sam, dim et JF - JOUR - Consultation"/>
    <s v="Consultation"/>
    <n v="37"/>
    <s v="Fonsny Sandra"/>
    <m/>
    <s v="(228) Mutualia - Mutualité neutre _x000a_"/>
    <s v="Place Verte 41 4800 VERVIERS"/>
    <s v="Différé"/>
    <s v="⅓ payant C"/>
    <s v="Oui"/>
    <n v="37"/>
    <n v="1"/>
    <x v="2"/>
    <n v="35.85"/>
    <x v="0"/>
    <m/>
    <x v="0"/>
    <n v="36.85"/>
    <x v="0"/>
    <m/>
  </r>
  <r>
    <x v="4"/>
    <s v="nuit 2"/>
    <x v="32"/>
    <s v="Sam, dim et JF - NUIT - Visite 1 bénéficiaire"/>
    <s v="Visite"/>
    <n v="85"/>
    <s v="Franssen Marie"/>
    <m/>
    <s v="(940,941,942) Caisse des Soins de santé de HR Rail Centre Médical Régional Namur _x000a_"/>
    <s v="Rue de France 85 - 1060 Bruxelles"/>
    <s v="Différé"/>
    <s v="⅓ payant C"/>
    <s v="Oui"/>
    <n v="85"/>
    <n v="3.5"/>
    <x v="2"/>
    <n v="78.5"/>
    <x v="4"/>
    <m/>
    <x v="0"/>
    <n v="82"/>
    <x v="0"/>
    <m/>
  </r>
  <r>
    <x v="4"/>
    <s v="nuit 1"/>
    <x v="34"/>
    <s v="Sam, dim et JF - NUIT - Visite 1 bénéficiaire"/>
    <s v="Visite"/>
    <n v="85"/>
    <s v="Geradon Raymond"/>
    <s v="Résidence Léon D'Andrimont"/>
    <m/>
    <m/>
    <s v="Différé"/>
    <s v="MR"/>
    <s v="Oui"/>
    <n v="85"/>
    <m/>
    <x v="1"/>
    <m/>
    <x v="2"/>
    <n v="85"/>
    <x v="4"/>
    <n v="85"/>
    <x v="0"/>
    <m/>
  </r>
  <r>
    <x v="4"/>
    <s v="2a"/>
    <x v="30"/>
    <s v="Sam, dim et JF - JOUR - Visite 1 bénéficiaire"/>
    <s v="Visite"/>
    <n v="55"/>
    <s v="Grosdent Simone"/>
    <s v="Seigneurie"/>
    <s v="(506) Omnimut mutualité libre de Wallonie _x000a_"/>
    <s v="Rue Natalis 47 B 4020 LIEGE "/>
    <s v="Différé"/>
    <s v="MR"/>
    <s v="Oui"/>
    <n v="167.58"/>
    <m/>
    <x v="1"/>
    <m/>
    <x v="2"/>
    <n v="167.58"/>
    <x v="4"/>
    <n v="167.58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Visite 1 bénéficiaire"/>
    <s v="Visite"/>
    <n v="55"/>
    <s v="Houart Marie"/>
    <s v="Résidence Léon D'Andrimont"/>
    <m/>
    <m/>
    <s v="Différé"/>
    <s v="MR"/>
    <s v="Oui"/>
    <n v="55"/>
    <m/>
    <x v="1"/>
    <m/>
    <x v="2"/>
    <n v="55"/>
    <x v="5"/>
    <n v="55"/>
    <x v="0"/>
    <m/>
  </r>
  <r>
    <x v="4"/>
    <s v="1a"/>
    <x v="35"/>
    <s v="Sam, dim et JF - JOUR - Consultation"/>
    <s v="Consultation"/>
    <n v="37"/>
    <s v="Julémont René"/>
    <m/>
    <s v="(319) Solidaris - Mutualité socialiste et syndicale de la Province de Liège _x000a_"/>
    <s v="Rue Douffet 36 4020 LIEGE"/>
    <s v="Différé"/>
    <s v="⅓ payant C"/>
    <s v="Oui"/>
    <n v="37"/>
    <n v="1"/>
    <x v="2"/>
    <n v="35.85"/>
    <x v="0"/>
    <m/>
    <x v="0"/>
    <n v="36.85"/>
    <x v="0"/>
    <m/>
  </r>
  <r>
    <x v="4"/>
    <n v="7"/>
    <x v="36"/>
    <s v="Sam, dim et JF - JOUR - Visite 1 bénéficiaire"/>
    <s v="Visite"/>
    <n v="55"/>
    <s v="Keller Wilhelm"/>
    <s v="Mr Vivias St Vith"/>
    <m/>
    <m/>
    <s v="Différé"/>
    <s v="MR"/>
    <s v="Oui"/>
    <n v="55"/>
    <m/>
    <x v="1"/>
    <m/>
    <x v="2"/>
    <n v="55"/>
    <x v="4"/>
    <n v="55"/>
    <x v="0"/>
    <m/>
  </r>
  <r>
    <x v="4"/>
    <n v="4"/>
    <x v="33"/>
    <s v="Sam, dim et JF - JOUR - Visite 1 bénéficiaire"/>
    <s v="Visite"/>
    <n v="55"/>
    <s v="Konan Brou Yolande"/>
    <m/>
    <s v="(527) Partenamut"/>
    <s v="Boulevard Anspach 1 - 1000 Bruxelles"/>
    <s v="Différé"/>
    <s v="⅓ payant C"/>
    <s v="Oui"/>
    <n v="55"/>
    <n v="5"/>
    <x v="2"/>
    <n v="50.8"/>
    <x v="1"/>
    <m/>
    <x v="0"/>
    <n v="55.8"/>
    <x v="0"/>
    <m/>
  </r>
  <r>
    <x v="4"/>
    <n v="4"/>
    <x v="33"/>
    <s v="Sam, dim et JF - JOUR - Visite 1 bénéficiaire"/>
    <s v="Visite"/>
    <n v="55"/>
    <s v="Lambert Denise"/>
    <s v="Résidence Le Grand Fa"/>
    <m/>
    <m/>
    <s v="Différé"/>
    <s v="MR"/>
    <s v="Oui"/>
    <n v="55"/>
    <m/>
    <x v="1"/>
    <m/>
    <x v="2"/>
    <n v="85"/>
    <x v="3"/>
    <n v="85"/>
    <x v="0"/>
    <m/>
  </r>
  <r>
    <x v="4"/>
    <s v="1b"/>
    <x v="17"/>
    <s v="Sam, dim et JF - JOUR - Visite 1 bénéficiaire"/>
    <s v="Visite"/>
    <n v="55"/>
    <s v="Lambert Joseph"/>
    <s v="Résidence Léon D'Andrimont"/>
    <m/>
    <m/>
    <s v="Différé"/>
    <s v="MR"/>
    <s v="Oui"/>
    <n v="55"/>
    <m/>
    <x v="1"/>
    <m/>
    <x v="2"/>
    <n v="55"/>
    <x v="5"/>
    <n v="55"/>
    <x v="0"/>
    <m/>
  </r>
  <r>
    <x v="4"/>
    <s v="nuit 2"/>
    <x v="32"/>
    <s v="Sam, dim et JF - JOUR - Consultation"/>
    <s v="Consultation"/>
    <n v="37"/>
    <s v="Linet Stacy "/>
    <m/>
    <s v="(319) Solidaris - Mutualité socialiste et syndicale de la Province de Liège _x000a_"/>
    <s v="Rue Douffet 36 4020 LIEGE"/>
    <s v="Différé"/>
    <s v="⅓ payant BC"/>
    <s v="Oui"/>
    <n v="37"/>
    <n v="1.5"/>
    <x v="2"/>
    <n v="35.85"/>
    <x v="0"/>
    <m/>
    <x v="0"/>
    <n v="37.35"/>
    <x v="0"/>
    <m/>
  </r>
  <r>
    <x v="4"/>
    <s v="1b"/>
    <x v="17"/>
    <s v="Sam, dim et JF - JOUR - Visite 1 bénéficiaire"/>
    <s v="Visite"/>
    <n v="55"/>
    <s v="Lottin Joseph"/>
    <s v="Sainte Elisabeth "/>
    <m/>
    <m/>
    <s v="Différé"/>
    <s v="MR"/>
    <s v="Oui"/>
    <n v="55"/>
    <m/>
    <x v="1"/>
    <m/>
    <x v="2"/>
    <n v="55"/>
    <x v="4"/>
    <n v="55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s v="Massafi Karima"/>
    <s v="Bulle d'air"/>
    <m/>
    <m/>
    <s v="Différé"/>
    <s v="Autres"/>
    <s v="Oui"/>
    <n v="37"/>
    <m/>
    <x v="1"/>
    <m/>
    <x v="2"/>
    <n v="37"/>
    <x v="4"/>
    <n v="37"/>
    <x v="0"/>
    <m/>
  </r>
  <r>
    <x v="4"/>
    <n v="7"/>
    <x v="36"/>
    <s v="Sam, dim et JF - JOUR - Consultation"/>
    <s v="Consultation"/>
    <n v="37"/>
    <s v="Osman Hodan Mohamed"/>
    <s v="Croix rouge Sainte-Elisabeth Manderfeld"/>
    <m/>
    <m/>
    <s v="Différé"/>
    <s v="Autres"/>
    <s v="Non"/>
    <n v="37"/>
    <m/>
    <x v="1"/>
    <m/>
    <x v="2"/>
    <m/>
    <x v="0"/>
    <n v="0"/>
    <x v="1"/>
    <s v="Croix rouge"/>
  </r>
  <r>
    <x v="4"/>
    <s v="1b"/>
    <x v="17"/>
    <s v="Sam, dim et JF - JOUR - Visite 1 bénéficiaire"/>
    <s v="Visite"/>
    <n v="55"/>
    <s v="Pesser Berthe"/>
    <s v="Sainte Famille"/>
    <m/>
    <m/>
    <s v="Différé"/>
    <s v="MR"/>
    <s v="Oui"/>
    <n v="55"/>
    <m/>
    <x v="1"/>
    <m/>
    <x v="2"/>
    <n v="55"/>
    <x v="4"/>
    <n v="55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Visite 1 bénéficiaire"/>
    <s v="Visite"/>
    <n v="55"/>
    <s v="Schonbrodt Josette"/>
    <s v="Résidence Léon D'Andrimont"/>
    <m/>
    <m/>
    <s v="Différé"/>
    <s v="MR"/>
    <s v="Oui"/>
    <n v="55"/>
    <m/>
    <x v="1"/>
    <m/>
    <x v="2"/>
    <n v="55"/>
    <x v="4"/>
    <n v="55"/>
    <x v="0"/>
    <m/>
  </r>
  <r>
    <x v="4"/>
    <n v="7"/>
    <x v="36"/>
    <s v="Sam, dim et JF - JOUR - Visite 1 bénéficiaire"/>
    <s v="Visite"/>
    <n v="55"/>
    <s v="Schröder Margaretha"/>
    <s v="Ste Elisabeth -  St Vith"/>
    <m/>
    <m/>
    <s v="Différé"/>
    <s v="MR"/>
    <s v="Oui"/>
    <n v="55"/>
    <m/>
    <x v="1"/>
    <m/>
    <x v="2"/>
    <m/>
    <x v="0"/>
    <n v="0"/>
    <x v="2"/>
    <m/>
  </r>
  <r>
    <x v="4"/>
    <s v="2b"/>
    <x v="31"/>
    <s v="Sam, dim et JF - JOUR - Visite 1 bénéficiaire"/>
    <s v="Visite"/>
    <n v="55"/>
    <s v="Schyns Stacy"/>
    <m/>
    <s v="(137) Mutualité Chrétienne de Verviers - Eupen _x000a_"/>
    <s v="Rue Laoureux 25-29  - 4800 Verviers"/>
    <s v="Différé"/>
    <s v="⅓ payant NP"/>
    <s v="Oui"/>
    <n v="55"/>
    <m/>
    <x v="1"/>
    <n v="52.8"/>
    <x v="1"/>
    <m/>
    <x v="0"/>
    <n v="52.8"/>
    <x v="0"/>
    <m/>
  </r>
  <r>
    <x v="4"/>
    <s v="1a"/>
    <x v="35"/>
    <s v="Sam, dim et JF - JOUR - Visite 1 bénéficiaire"/>
    <s v="Visite"/>
    <n v="55"/>
    <s v="Schynts Marie"/>
    <s v="Sainte Famille"/>
    <s v="(137) Mutualité Chrétienne de Verviers - Eupen _x000a_"/>
    <s v="Rue Laoureux 25-29  - 4800 Verviers"/>
    <s v="Différé"/>
    <s v="MR"/>
    <s v="Oui"/>
    <n v="55"/>
    <m/>
    <x v="1"/>
    <m/>
    <x v="2"/>
    <n v="55"/>
    <x v="4"/>
    <n v="55"/>
    <x v="0"/>
    <m/>
  </r>
  <r>
    <x v="4"/>
    <s v="2a"/>
    <x v="30"/>
    <s v="Sam, dim et JF - JOUR - Consultation"/>
    <s v="Consultation"/>
    <n v="37"/>
    <s v="Sen Zeyd"/>
    <m/>
    <s v="(228) Mutualia - Mutualité neutre _x000a_"/>
    <s v="Place Verte 41 4800 VERVIERS"/>
    <s v="Différé"/>
    <s v="⅓ payant C"/>
    <s v="Oui"/>
    <n v="37"/>
    <n v="1.5"/>
    <x v="2"/>
    <n v="35.85"/>
    <x v="0"/>
    <m/>
    <x v="0"/>
    <n v="37.35"/>
    <x v="0"/>
    <m/>
  </r>
  <r>
    <x v="4"/>
    <s v="nuit 1"/>
    <x v="34"/>
    <s v="Sam, dim et JF - JOUR - Consultation"/>
    <s v="Consultation"/>
    <n v="37"/>
    <s v="Solot Jean-Marc"/>
    <s v="M. Méd Brasero"/>
    <m/>
    <m/>
    <s v="Différé"/>
    <s v="Autres"/>
    <s v="Oui"/>
    <n v="36.35"/>
    <m/>
    <x v="1"/>
    <m/>
    <x v="2"/>
    <n v="36.35"/>
    <x v="4"/>
    <n v="36.35"/>
    <x v="0"/>
    <m/>
  </r>
  <r>
    <x v="4"/>
    <s v="2b"/>
    <x v="31"/>
    <s v="Sam, dim et JF - JOUR - Consultation"/>
    <s v="Consultation"/>
    <n v="37"/>
    <s v="Wachiranaweekun Saranbhorn"/>
    <m/>
    <s v="(228) Mutualia - Mutualité neutre _x000a_"/>
    <s v="Place Verte 41 4800 VERVIERS"/>
    <s v="Différé"/>
    <s v="⅓ payant C"/>
    <s v="Oui"/>
    <n v="37"/>
    <n v="3"/>
    <x v="2"/>
    <n v="35.85"/>
    <x v="0"/>
    <m/>
    <x v="0"/>
    <n v="38.85"/>
    <x v="0"/>
    <m/>
  </r>
  <r>
    <x v="4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1a"/>
    <x v="35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a"/>
    <x v="30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2a"/>
    <x v="30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s v="2b"/>
    <x v="31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s v="2b"/>
    <x v="31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2b"/>
    <x v="31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s v="2b"/>
    <x v="3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2b"/>
    <x v="3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3"/>
    <x v="29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3"/>
    <x v="29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4"/>
    <x v="3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4"/>
    <x v="3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4"/>
    <x v="3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4"/>
    <x v="3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4"/>
    <x v="33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4"/>
    <x v="33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5"/>
    <x v="3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5"/>
    <x v="3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5"/>
    <x v="3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5"/>
    <x v="3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4"/>
    <n v="6"/>
    <x v="38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6"/>
    <x v="38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6"/>
    <x v="38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6"/>
    <x v="38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6"/>
    <x v="38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6"/>
    <x v="38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6"/>
    <x v="38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n v="7"/>
    <x v="36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n v="7"/>
    <x v="36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4"/>
    <s v="nuit 1"/>
    <x v="3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nuit 1"/>
    <x v="3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nuit 1"/>
    <x v="34"/>
    <s v="Sam, dim et JF - NUIT - Visite 1 bénéficiaire"/>
    <s v="Visite"/>
    <n v="85"/>
    <m/>
    <m/>
    <m/>
    <m/>
    <s v="Bancontact"/>
    <m/>
    <m/>
    <n v="85"/>
    <m/>
    <x v="1"/>
    <m/>
    <x v="2"/>
    <n v="85"/>
    <x v="7"/>
    <n v="85"/>
    <x v="0"/>
    <m/>
  </r>
  <r>
    <x v="4"/>
    <s v="nuit 2"/>
    <x v="32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4"/>
    <s v="nuit 2"/>
    <x v="32"/>
    <s v="Sam, dim et JF - NUIT - Visite 1 bénéficiaire"/>
    <s v="Visite"/>
    <n v="85"/>
    <m/>
    <m/>
    <m/>
    <m/>
    <s v="Bancontact"/>
    <m/>
    <m/>
    <n v="85"/>
    <m/>
    <x v="1"/>
    <m/>
    <x v="2"/>
    <n v="85"/>
    <x v="7"/>
    <n v="85"/>
    <x v="0"/>
    <m/>
  </r>
  <r>
    <x v="4"/>
    <s v="nuit 2"/>
    <x v="32"/>
    <s v="Sam, dim et JF - NUIT - Visite 1 bénéficiaire"/>
    <s v="Visite"/>
    <n v="85"/>
    <m/>
    <m/>
    <m/>
    <m/>
    <s v="Bancontact"/>
    <m/>
    <m/>
    <n v="85"/>
    <m/>
    <x v="1"/>
    <m/>
    <x v="2"/>
    <n v="85"/>
    <x v="7"/>
    <n v="85"/>
    <x v="0"/>
    <m/>
  </r>
  <r>
    <x v="4"/>
    <s v="nuit 3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nuit 3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4"/>
    <s v="nuit 3"/>
    <x v="3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5"/>
    <x v="39"/>
    <s v="Sam, dim et JF - JOUR - Consultation"/>
    <s v="Consultation"/>
    <n v="37"/>
    <s v="Haidari Hafizullah"/>
    <m/>
    <m/>
    <m/>
    <s v="Différé"/>
    <s v="Autres"/>
    <s v="Oui"/>
    <n v="37"/>
    <m/>
    <x v="1"/>
    <m/>
    <x v="2"/>
    <m/>
    <x v="0"/>
    <n v="0"/>
    <x v="1"/>
    <s v="Croix rouge"/>
  </r>
  <r>
    <x v="5"/>
    <s v="2b"/>
    <x v="40"/>
    <s v="Sam, dim et JF - JOUR - Visite 1 bénéficiaire"/>
    <s v="Visite"/>
    <n v="55"/>
    <s v="Begond Marie"/>
    <s v="Résidence les Hêtres"/>
    <m/>
    <m/>
    <s v="Différé"/>
    <s v="MR"/>
    <s v="Oui"/>
    <n v="55"/>
    <m/>
    <x v="1"/>
    <m/>
    <x v="2"/>
    <n v="55"/>
    <x v="5"/>
    <n v="55"/>
    <x v="0"/>
    <m/>
  </r>
  <r>
    <x v="5"/>
    <n v="6"/>
    <x v="41"/>
    <s v="Sam, dim et JF - JOUR - Visite 1 bénéficiaire"/>
    <s v="Visite"/>
    <n v="55"/>
    <s v="Altunc Mehmet"/>
    <m/>
    <s v="(610) Office régional d'Eupen _x000a_"/>
    <s v="Brauereihof 5 4700 EUPEN"/>
    <s v="Différé"/>
    <s v="⅓ payant C"/>
    <s v="Oui"/>
    <n v="55"/>
    <n v="5"/>
    <x v="2"/>
    <n v="50.8"/>
    <x v="5"/>
    <m/>
    <x v="0"/>
    <n v="55.8"/>
    <x v="0"/>
    <m/>
  </r>
  <r>
    <x v="5"/>
    <n v="4"/>
    <x v="42"/>
    <s v="Sam, dim et JF - JOUR - Consultation"/>
    <s v="Consultation"/>
    <n v="37"/>
    <s v="Archambeau marie"/>
    <s v="Do Grand Fa"/>
    <m/>
    <m/>
    <s v="Différé"/>
    <s v="MR"/>
    <s v="Oui"/>
    <n v="47.8"/>
    <m/>
    <x v="1"/>
    <m/>
    <x v="2"/>
    <n v="47.8"/>
    <x v="5"/>
    <n v="47.8"/>
    <x v="0"/>
    <m/>
  </r>
  <r>
    <x v="5"/>
    <s v="2b"/>
    <x v="40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2b"/>
    <x v="40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2b"/>
    <x v="40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Visite 1 bénéficiaire"/>
    <s v="Visite"/>
    <n v="55"/>
    <s v="Charlier Maguy"/>
    <m/>
    <s v="(137) Mutualité Chrétienne de Verviers - Eupen _x000a_"/>
    <s v="Rue Laoureux 25-29  - 4800 Verviers"/>
    <s v="Différé"/>
    <s v="⅓ payant NP"/>
    <s v="Oui"/>
    <n v="55"/>
    <m/>
    <x v="1"/>
    <n v="50.8"/>
    <x v="1"/>
    <m/>
    <x v="0"/>
    <n v="50.8"/>
    <x v="0"/>
    <m/>
  </r>
  <r>
    <x v="5"/>
    <s v="1b"/>
    <x v="17"/>
    <s v="Sam, dim et JF - JOUR - Visite 1 bénéficiaire"/>
    <s v="Visite"/>
    <n v="55"/>
    <s v="Cosaert Anne-Marie"/>
    <s v="MR La Kan Aubel"/>
    <m/>
    <m/>
    <s v="Différé"/>
    <s v="MR"/>
    <s v="Oui"/>
    <n v="55"/>
    <m/>
    <x v="1"/>
    <m/>
    <x v="2"/>
    <n v="55"/>
    <x v="4"/>
    <n v="55"/>
    <x v="0"/>
    <m/>
  </r>
  <r>
    <x v="5"/>
    <n v="7"/>
    <x v="44"/>
    <s v="Sam, dim et JF - JOUR - Visite 1 bénéficiaire"/>
    <s v="Visite"/>
    <n v="55"/>
    <s v="Dannemark Alex Paul"/>
    <m/>
    <s v="(620) Section de Malmedy _x000a_"/>
    <s v="Rue Wibald 5 4960 MALMEDY"/>
    <s v="Différé"/>
    <s v="⅓ payant C"/>
    <s v="Oui"/>
    <n v="55"/>
    <n v="3"/>
    <x v="2"/>
    <n v="36.479999999999997"/>
    <x v="1"/>
    <m/>
    <x v="0"/>
    <n v="39.479999999999997"/>
    <x v="0"/>
    <m/>
  </r>
  <r>
    <x v="5"/>
    <n v="5"/>
    <x v="39"/>
    <s v="Sam, dim et JF - JOUR - Consultation"/>
    <s v="Consultation"/>
    <n v="37"/>
    <s v="Hesse Eryne"/>
    <m/>
    <s v="(228) Mutualia - Mutualité neutre _x000a_"/>
    <s v="Place Verte 41 4800 VERVIERS"/>
    <s v="Différé"/>
    <s v="⅓ payant C"/>
    <s v="Oui"/>
    <n v="37"/>
    <n v="1.5"/>
    <x v="2"/>
    <n v="31.35"/>
    <x v="0"/>
    <m/>
    <x v="0"/>
    <n v="32.85"/>
    <x v="0"/>
    <m/>
  </r>
  <r>
    <x v="5"/>
    <n v="6"/>
    <x v="41"/>
    <s v="Sam, dim et JF - JOUR - Visite 1 bénéficiaire"/>
    <s v="Visite"/>
    <n v="55"/>
    <s v="Despineux Katharina"/>
    <s v="Golden Morgen Walhorm"/>
    <m/>
    <m/>
    <s v="Différé"/>
    <s v="MR"/>
    <s v="Oui"/>
    <n v="55"/>
    <m/>
    <x v="1"/>
    <m/>
    <x v="2"/>
    <m/>
    <x v="0"/>
    <n v="0"/>
    <x v="2"/>
    <s v="paiement pas avt le 13/02 car deces"/>
  </r>
  <r>
    <x v="5"/>
    <s v="1a"/>
    <x v="43"/>
    <s v="Sam, dim et JF - JOUR - Visite 1 bénéficiaire"/>
    <s v="Visite"/>
    <n v="55"/>
    <s v="Dobbelstein Marie"/>
    <s v="St Joseph Membach"/>
    <m/>
    <m/>
    <s v="Différé"/>
    <s v="MR"/>
    <s v="Oui"/>
    <n v="55"/>
    <m/>
    <x v="1"/>
    <m/>
    <x v="2"/>
    <n v="55"/>
    <x v="3"/>
    <n v="55"/>
    <x v="0"/>
    <m/>
  </r>
  <r>
    <x v="5"/>
    <n v="6"/>
    <x v="41"/>
    <s v="Sam, dim et JF - JOUR - Visite 1 bénéficiaire"/>
    <s v="Visite"/>
    <n v="55"/>
    <s v="Faymonville Marguerite"/>
    <s v="MR Golden Morgen"/>
    <m/>
    <m/>
    <s v="Différé"/>
    <s v="MR"/>
    <s v="Oui"/>
    <n v="55"/>
    <m/>
    <x v="1"/>
    <m/>
    <x v="2"/>
    <n v="55"/>
    <x v="4"/>
    <n v="55"/>
    <x v="0"/>
    <m/>
  </r>
  <r>
    <x v="5"/>
    <n v="4"/>
    <x v="42"/>
    <s v="Sam, dim et JF - JOUR - Consultation"/>
    <s v="Consultation"/>
    <n v="37"/>
    <s v="Gabriel Marie-Josée"/>
    <s v="Grand Fa"/>
    <m/>
    <m/>
    <s v="Différé"/>
    <s v="MR"/>
    <s v="Oui"/>
    <n v="47.8"/>
    <m/>
    <x v="1"/>
    <m/>
    <x v="2"/>
    <n v="47.8"/>
    <x v="5"/>
    <n v="47.8"/>
    <x v="0"/>
    <m/>
  </r>
  <r>
    <x v="5"/>
    <n v="4"/>
    <x v="42"/>
    <s v="Sam, dim et JF - JOUR - Visite 1 bénéficiaire"/>
    <s v="Visite"/>
    <n v="55"/>
    <s v="Goebel Gilberte"/>
    <s v="Résidence Ferdinand Nicolay"/>
    <m/>
    <m/>
    <s v="Différé"/>
    <s v="MR"/>
    <s v="Oui"/>
    <n v="55"/>
    <m/>
    <x v="1"/>
    <m/>
    <x v="2"/>
    <n v="55"/>
    <x v="4"/>
    <n v="55"/>
    <x v="0"/>
    <m/>
  </r>
  <r>
    <x v="5"/>
    <s v="1a"/>
    <x v="43"/>
    <s v="Sam, dim et JF - JOUR - Visite 1 bénéficiaire"/>
    <s v="Visite"/>
    <n v="55"/>
    <s v="Goka Fabien"/>
    <m/>
    <s v="(137) Mutualité Chrétienne de Verviers - Eupen _x000a_"/>
    <s v="Rue Laoureux 25-29  - 4800 Verviers"/>
    <s v="Différé"/>
    <s v="⅓ payant NP"/>
    <s v="Oui"/>
    <n v="55"/>
    <m/>
    <x v="1"/>
    <m/>
    <x v="2"/>
    <m/>
    <x v="0"/>
    <n v="0"/>
    <x v="3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s v="1a"/>
    <x v="43"/>
    <s v="Sam, dim et JF - JOUR - Consultation"/>
    <s v="Consultation"/>
    <n v="37"/>
    <s v="Hurard Thibaut"/>
    <m/>
    <s v="(137) Mutualité Chrétienne de Verviers - Eupen _x000a_"/>
    <s v="Rue Laoureux 25-29  - 4800 Verviers"/>
    <s v="Différé"/>
    <s v="⅓ payant C"/>
    <s v="Oui"/>
    <n v="37"/>
    <n v="1.5"/>
    <x v="2"/>
    <n v="31.35"/>
    <x v="1"/>
    <m/>
    <x v="0"/>
    <n v="32.85"/>
    <x v="0"/>
    <m/>
  </r>
  <r>
    <x v="5"/>
    <n v="6"/>
    <x v="41"/>
    <s v="Sam, dim et JF - JOUR - Consultation"/>
    <s v="Consultation"/>
    <n v="37"/>
    <s v="Jacobi Lilli"/>
    <m/>
    <s v="(137) Mutualité Chrétienne de Verviers - Eupen _x000a_"/>
    <s v="Rue Laoureux 25-29  - 4800 Verviers"/>
    <s v="Différé"/>
    <s v="⅓ payant C"/>
    <s v="Oui"/>
    <n v="37"/>
    <n v="1.5"/>
    <x v="2"/>
    <n v="35.85"/>
    <x v="1"/>
    <m/>
    <x v="0"/>
    <n v="37.35"/>
    <x v="0"/>
    <m/>
  </r>
  <r>
    <x v="5"/>
    <n v="6"/>
    <x v="41"/>
    <s v="Sam, dim et JF - JOUR - Visite 1 bénéficiaire"/>
    <s v="Visite"/>
    <n v="55"/>
    <s v="Lambertz Irmgard"/>
    <s v="MR St Franziskus Eupen"/>
    <m/>
    <m/>
    <s v="Différé"/>
    <s v="MR"/>
    <s v="Oui"/>
    <n v="55"/>
    <m/>
    <x v="1"/>
    <m/>
    <x v="2"/>
    <n v="55"/>
    <x v="4"/>
    <n v="55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3"/>
    <x v="45"/>
    <s v="Sam, dim et JF - JOUR - Visite 1 bénéficiaire"/>
    <s v="Visite"/>
    <n v="55"/>
    <s v="Moïse Adèle"/>
    <s v="Résidence Les Cheveux D'argent "/>
    <m/>
    <m/>
    <s v="Différé"/>
    <s v="MR"/>
    <s v="Oui"/>
    <n v="55"/>
    <m/>
    <x v="1"/>
    <m/>
    <x v="2"/>
    <n v="55"/>
    <x v="3"/>
    <n v="55"/>
    <x v="0"/>
    <m/>
  </r>
  <r>
    <x v="5"/>
    <s v="1b"/>
    <x v="17"/>
    <s v="Sam, dim et JF - JOUR - Consultation"/>
    <s v="Consultation"/>
    <n v="37"/>
    <s v="Moser Daniel"/>
    <m/>
    <s v="(319) Solidaris - Mutualité socialiste et syndicale de la Province de Liège _x000a_"/>
    <s v="Rue Douffet 36 4020 LIEGE"/>
    <s v="Différé"/>
    <s v="⅓ payant BC"/>
    <s v="Oui"/>
    <n v="37"/>
    <n v="6"/>
    <x v="2"/>
    <n v="31.35"/>
    <x v="0"/>
    <m/>
    <x v="0"/>
    <n v="37.35"/>
    <x v="0"/>
    <m/>
  </r>
  <r>
    <x v="5"/>
    <s v="1b"/>
    <x v="17"/>
    <s v="Sam, dim et JF - JOUR - Consultation"/>
    <s v="Consultation"/>
    <n v="37"/>
    <s v="Mostert Hubertine"/>
    <m/>
    <s v="(509) Partena - Mutualité libre _x000a_"/>
    <s v="Boulevard Louis Mettewie 74-76 1080 BRUSSEL - BRUXELLES "/>
    <s v="Différé"/>
    <s v="⅓ payant C"/>
    <s v="Oui"/>
    <n v="37"/>
    <n v="1.5"/>
    <x v="2"/>
    <n v="35.85"/>
    <x v="0"/>
    <m/>
    <x v="0"/>
    <n v="37.35"/>
    <x v="0"/>
    <m/>
  </r>
  <r>
    <x v="5"/>
    <s v="nuit 3"/>
    <x v="44"/>
    <s v="Sam, dim et JF - JOUR - Visite 1 bénéficiaire"/>
    <s v="Visite"/>
    <n v="55"/>
    <s v="Parmentier Joseph"/>
    <m/>
    <s v="(137) Mutualité Chrétienne de Verviers - Eupen _x000a_"/>
    <s v="Rue Laoureux 25-29  - 4800 Verviers"/>
    <s v="Différé"/>
    <s v="⅓ payant C"/>
    <s v="Oui"/>
    <n v="55"/>
    <n v="3"/>
    <x v="2"/>
    <n v="50.8"/>
    <x v="1"/>
    <m/>
    <x v="0"/>
    <n v="53.8"/>
    <x v="0"/>
    <m/>
  </r>
  <r>
    <x v="5"/>
    <s v="1b"/>
    <x v="17"/>
    <s v="Sam, dim et JF - JOUR - Visite 1 bénéficiaire"/>
    <s v="Visite"/>
    <n v="55"/>
    <s v="Pizzileo Maria"/>
    <s v="MR La Kan Aubel"/>
    <m/>
    <m/>
    <s v="Différé"/>
    <s v="MR"/>
    <s v="Oui"/>
    <n v="55"/>
    <m/>
    <x v="1"/>
    <m/>
    <x v="2"/>
    <n v="55"/>
    <x v="4"/>
    <n v="55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7"/>
    <x v="44"/>
    <s v="Sam, dim et JF - JOUR - Consultation"/>
    <s v="Consultation"/>
    <n v="37"/>
    <s v="Scheufler Elisabeth"/>
    <s v="Ste Elisabeth -  St Vith"/>
    <m/>
    <m/>
    <s v="Différé"/>
    <s v="MR"/>
    <s v="Oui"/>
    <n v="37"/>
    <m/>
    <x v="1"/>
    <m/>
    <x v="2"/>
    <m/>
    <x v="0"/>
    <n v="0"/>
    <x v="2"/>
    <m/>
  </r>
  <r>
    <x v="5"/>
    <s v="1b"/>
    <x v="17"/>
    <s v="Sam, dim et JF - JOUR - Visite 1 bénéficiaire"/>
    <s v="Visite"/>
    <n v="55"/>
    <s v="Schonbroodt Marie-José"/>
    <s v="MR Trav d'andrimont Limbourg"/>
    <m/>
    <m/>
    <s v="Différé"/>
    <s v="MR"/>
    <s v="Oui"/>
    <n v="55"/>
    <m/>
    <x v="1"/>
    <m/>
    <x v="2"/>
    <n v="55"/>
    <x v="4"/>
    <n v="55"/>
    <x v="0"/>
    <m/>
  </r>
  <r>
    <x v="5"/>
    <s v="1b"/>
    <x v="17"/>
    <s v="Sam, dim et JF - JOUR - Visite 1 bénéficiaire"/>
    <s v="Visite"/>
    <n v="55"/>
    <s v="Straet Friedrich "/>
    <s v="MR La Kan Aubel"/>
    <m/>
    <m/>
    <s v="Différé"/>
    <s v="MR"/>
    <s v="Oui"/>
    <n v="55"/>
    <m/>
    <x v="1"/>
    <m/>
    <x v="2"/>
    <n v="55"/>
    <x v="4"/>
    <n v="55"/>
    <x v="0"/>
    <m/>
  </r>
  <r>
    <x v="5"/>
    <s v="nuit 1"/>
    <x v="46"/>
    <s v="Sam, dim et JF - NUIT - Consultation"/>
    <s v="Consultation"/>
    <n v="49"/>
    <s v="Willems Sandy"/>
    <m/>
    <s v="(228) Mutualia - Mutualité neutre _x000a_"/>
    <s v="Place Verte 41 4800 VERVIERS"/>
    <s v="Différé"/>
    <s v="⅓ payant C"/>
    <s v="Oui"/>
    <n v="49"/>
    <n v="3"/>
    <x v="2"/>
    <n v="48.19"/>
    <x v="0"/>
    <m/>
    <x v="0"/>
    <n v="51.19"/>
    <x v="0"/>
    <m/>
  </r>
  <r>
    <x v="5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1b"/>
    <x v="17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b"/>
    <x v="17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1a"/>
    <x v="43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1a"/>
    <x v="43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s v="2a"/>
    <x v="4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s v="2a"/>
    <x v="46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n v="3"/>
    <x v="45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3"/>
    <x v="45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n v="4"/>
    <x v="42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4"/>
    <x v="42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5"/>
    <x v="39"/>
    <s v="Sam, dim et JF - JOUR - Consultation"/>
    <s v="Consultation"/>
    <n v="37"/>
    <m/>
    <m/>
    <m/>
    <m/>
    <s v="Bancontact"/>
    <m/>
    <m/>
    <n v="37.5"/>
    <m/>
    <x v="1"/>
    <m/>
    <x v="2"/>
    <n v="37.5"/>
    <x v="7"/>
    <n v="37.5"/>
    <x v="0"/>
    <m/>
  </r>
  <r>
    <x v="5"/>
    <n v="6"/>
    <x v="41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6"/>
    <x v="41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n v="6"/>
    <x v="41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n v="6"/>
    <x v="41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6"/>
    <x v="41"/>
    <s v="Sam, dim et JF - JOUR - Visite 1 bénéficiaire"/>
    <s v="Visite"/>
    <n v="55"/>
    <m/>
    <m/>
    <m/>
    <m/>
    <s v="Bancontact"/>
    <m/>
    <m/>
    <n v="55"/>
    <m/>
    <x v="1"/>
    <m/>
    <x v="2"/>
    <n v="55"/>
    <x v="7"/>
    <n v="55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n v="7"/>
    <x v="44"/>
    <s v="Sam, dim et JF - JOUR - Visite 1 bénéficiaire"/>
    <s v="Visite"/>
    <n v="55"/>
    <m/>
    <m/>
    <m/>
    <m/>
    <s v="Cash"/>
    <m/>
    <m/>
    <n v="55"/>
    <m/>
    <x v="1"/>
    <m/>
    <x v="2"/>
    <n v="55"/>
    <x v="7"/>
    <n v="55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5"/>
    <n v="7"/>
    <x v="44"/>
    <s v="Sam, dim et JF - JOUR - Consultation"/>
    <s v="Consultation"/>
    <n v="37"/>
    <m/>
    <m/>
    <m/>
    <m/>
    <s v="Bancontact"/>
    <m/>
    <m/>
    <n v="70"/>
    <m/>
    <x v="1"/>
    <m/>
    <x v="2"/>
    <n v="70"/>
    <x v="7"/>
    <n v="70"/>
    <x v="0"/>
    <m/>
  </r>
  <r>
    <x v="5"/>
    <s v="nuit 1"/>
    <x v="46"/>
    <s v="Sam, dim et JF - NUIT - Consultation"/>
    <s v="Consultation"/>
    <n v="49"/>
    <m/>
    <m/>
    <m/>
    <m/>
    <s v="Cash"/>
    <m/>
    <m/>
    <n v="49"/>
    <m/>
    <x v="1"/>
    <m/>
    <x v="2"/>
    <n v="49"/>
    <x v="7"/>
    <n v="49"/>
    <x v="0"/>
    <m/>
  </r>
  <r>
    <x v="5"/>
    <s v="nuit 1"/>
    <x v="46"/>
    <s v="Sam, dim et JF - NUIT - Visite 1 bénéficiaire"/>
    <s v="Visite"/>
    <n v="85"/>
    <m/>
    <m/>
    <m/>
    <m/>
    <s v="Cash"/>
    <m/>
    <m/>
    <n v="85"/>
    <m/>
    <x v="1"/>
    <m/>
    <x v="2"/>
    <n v="85"/>
    <x v="7"/>
    <n v="85"/>
    <x v="0"/>
    <m/>
  </r>
  <r>
    <x v="5"/>
    <s v="nuit 1"/>
    <x v="46"/>
    <s v="Sam, dim et JF - NUIT - Consultation"/>
    <s v="Consultation"/>
    <n v="49"/>
    <m/>
    <m/>
    <m/>
    <m/>
    <s v="Bancontact"/>
    <m/>
    <m/>
    <n v="49"/>
    <m/>
    <x v="1"/>
    <m/>
    <x v="2"/>
    <n v="49"/>
    <x v="7"/>
    <n v="49"/>
    <x v="0"/>
    <m/>
  </r>
  <r>
    <x v="5"/>
    <s v="nuit 1"/>
    <x v="46"/>
    <s v="Sam, dim et JF - NUIT - Visite 1 bénéficiaire"/>
    <s v="Visite"/>
    <n v="85"/>
    <m/>
    <m/>
    <m/>
    <m/>
    <s v="Bancontact"/>
    <m/>
    <m/>
    <n v="85"/>
    <m/>
    <x v="1"/>
    <m/>
    <x v="2"/>
    <n v="85"/>
    <x v="7"/>
    <n v="85"/>
    <x v="0"/>
    <m/>
  </r>
  <r>
    <x v="5"/>
    <s v="nuit 2"/>
    <x v="47"/>
    <s v="Sam, dim et JF - NUIT - Visite 1 bénéficiaire"/>
    <s v="Visite"/>
    <n v="85"/>
    <m/>
    <m/>
    <m/>
    <m/>
    <s v="Bancontact"/>
    <m/>
    <m/>
    <n v="85"/>
    <m/>
    <x v="1"/>
    <m/>
    <x v="2"/>
    <n v="85"/>
    <x v="7"/>
    <n v="85"/>
    <x v="0"/>
    <m/>
  </r>
  <r>
    <x v="5"/>
    <s v="nuit 3"/>
    <x v="44"/>
    <s v="Sam, dim et JF - JOUR - Consultation"/>
    <s v="Consultation"/>
    <n v="37"/>
    <m/>
    <m/>
    <m/>
    <m/>
    <s v="Cash"/>
    <m/>
    <m/>
    <n v="37"/>
    <m/>
    <x v="1"/>
    <m/>
    <x v="2"/>
    <n v="37"/>
    <x v="7"/>
    <n v="37"/>
    <x v="0"/>
    <m/>
  </r>
  <r>
    <x v="5"/>
    <s v="nuit 3"/>
    <x v="44"/>
    <s v="Sam, dim et JF - JOUR - Consultation"/>
    <s v="Consultation"/>
    <n v="37"/>
    <m/>
    <m/>
    <m/>
    <m/>
    <s v="Bancontact"/>
    <m/>
    <m/>
    <n v="37"/>
    <m/>
    <x v="1"/>
    <m/>
    <x v="2"/>
    <n v="37"/>
    <x v="7"/>
    <n v="37"/>
    <x v="0"/>
    <m/>
  </r>
  <r>
    <x v="6"/>
    <s v="nuit 1"/>
    <x v="48"/>
    <s v="Vend et veille JF - NUIT - Consultation"/>
    <s v="Consultation"/>
    <n v="49"/>
    <s v="Hustings Jeanne"/>
    <m/>
    <s v="(130) Mutualité chrétienne de Liège _x000a_"/>
    <s v="Place du XX Août 38 - 4000 LIEGE"/>
    <s v="Différé"/>
    <s v="⅓ payant NP"/>
    <s v="Oui"/>
    <n v="47"/>
    <m/>
    <x v="1"/>
    <n v="44.28"/>
    <x v="5"/>
    <m/>
    <x v="0"/>
    <n v="44.28"/>
    <x v="0"/>
    <m/>
  </r>
  <r>
    <x v="6"/>
    <s v="nuit 1"/>
    <x v="48"/>
    <s v="Vend et veille JF - NUIT - Consultation"/>
    <s v="Consultation"/>
    <n v="49"/>
    <m/>
    <m/>
    <m/>
    <m/>
    <s v="Bancontact"/>
    <m/>
    <m/>
    <n v="47"/>
    <m/>
    <x v="1"/>
    <m/>
    <x v="2"/>
    <n v="47"/>
    <x v="8"/>
    <n v="47"/>
    <x v="0"/>
    <m/>
  </r>
  <r>
    <x v="6"/>
    <s v="nuit 1"/>
    <x v="48"/>
    <s v="Vend et veille JF - NUIT - Consultation"/>
    <s v="Consultation"/>
    <n v="49"/>
    <m/>
    <m/>
    <m/>
    <m/>
    <s v="Bancontact"/>
    <m/>
    <m/>
    <n v="47"/>
    <m/>
    <x v="1"/>
    <m/>
    <x v="2"/>
    <n v="47"/>
    <x v="8"/>
    <n v="47"/>
    <x v="0"/>
    <m/>
  </r>
  <r>
    <x v="6"/>
    <s v="nuit 1"/>
    <x v="48"/>
    <s v="Vend et veille JF - NUIT - Consultation"/>
    <s v="Consultation"/>
    <n v="49"/>
    <m/>
    <m/>
    <m/>
    <m/>
    <s v="Bancontact"/>
    <m/>
    <m/>
    <n v="47"/>
    <m/>
    <x v="1"/>
    <m/>
    <x v="2"/>
    <n v="47"/>
    <x v="8"/>
    <n v="47"/>
    <x v="0"/>
    <m/>
  </r>
  <r>
    <x v="6"/>
    <s v="nuit 1"/>
    <x v="48"/>
    <s v="Vend et veille JF - NUIT - Visite 1 bénéficiare"/>
    <s v="Visite"/>
    <n v="85"/>
    <m/>
    <m/>
    <m/>
    <m/>
    <s v="Bancontact"/>
    <m/>
    <m/>
    <n v="85"/>
    <m/>
    <x v="1"/>
    <m/>
    <x v="2"/>
    <n v="85"/>
    <x v="8"/>
    <n v="85"/>
    <x v="0"/>
    <m/>
  </r>
  <r>
    <x v="6"/>
    <s v="nuit 2"/>
    <x v="49"/>
    <s v="Vend et veille JF - NUIT - Consultation"/>
    <s v="Consultation"/>
    <n v="49"/>
    <m/>
    <m/>
    <m/>
    <m/>
    <s v="Bancontact"/>
    <m/>
    <m/>
    <n v="49.5"/>
    <m/>
    <x v="1"/>
    <m/>
    <x v="2"/>
    <n v="49.5"/>
    <x v="8"/>
    <n v="49.5"/>
    <x v="0"/>
    <m/>
  </r>
  <r>
    <x v="6"/>
    <s v="nuit 3"/>
    <x v="50"/>
    <s v="Vend et veille JF - JOUR - Consultation"/>
    <s v="Consultation"/>
    <n v="29"/>
    <m/>
    <m/>
    <m/>
    <m/>
    <s v="Bancontact"/>
    <m/>
    <m/>
    <n v="29"/>
    <m/>
    <x v="1"/>
    <m/>
    <x v="2"/>
    <n v="29"/>
    <x v="8"/>
    <n v="29"/>
    <x v="0"/>
    <m/>
  </r>
  <r>
    <x v="6"/>
    <s v="nuit 3"/>
    <x v="50"/>
    <s v="Vend et veille JF - JOUR - Consultation"/>
    <s v="Consultation"/>
    <n v="29"/>
    <m/>
    <m/>
    <m/>
    <m/>
    <s v="Bancontact"/>
    <m/>
    <m/>
    <n v="29"/>
    <m/>
    <x v="1"/>
    <m/>
    <x v="2"/>
    <n v="29"/>
    <x v="8"/>
    <n v="29"/>
    <x v="0"/>
    <m/>
  </r>
  <r>
    <x v="6"/>
    <s v="nuit 3"/>
    <x v="50"/>
    <s v="Vend et veille JF - NUIT - Visite 1 bénéficiare"/>
    <s v="Visite"/>
    <n v="85"/>
    <m/>
    <m/>
    <m/>
    <m/>
    <s v="Cash"/>
    <m/>
    <m/>
    <n v="85"/>
    <m/>
    <x v="1"/>
    <m/>
    <x v="2"/>
    <n v="85"/>
    <x v="8"/>
    <n v="85"/>
    <x v="0"/>
    <m/>
  </r>
  <r>
    <x v="7"/>
    <n v="7"/>
    <x v="51"/>
    <s v="Sam, dim et JF - JOUR - Visite 1 bénéficiaire"/>
    <s v="Visite"/>
    <n v="55"/>
    <s v="Gillessen Marie"/>
    <s v="Ste Elisabeth -  St Vith"/>
    <m/>
    <m/>
    <s v="Différé"/>
    <s v="MR"/>
    <s v="Oui"/>
    <n v="55.5"/>
    <m/>
    <x v="1"/>
    <m/>
    <x v="2"/>
    <n v="55.5"/>
    <x v="2"/>
    <n v="55.5"/>
    <x v="0"/>
    <m/>
  </r>
  <r>
    <x v="7"/>
    <s v="2b"/>
    <x v="52"/>
    <s v="Sam, dim et JF - JOUR - Consultation"/>
    <s v="Consultation"/>
    <n v="37"/>
    <s v="Lavergne Gohan"/>
    <m/>
    <s v="(228) Mutualia - Mutualité neutre _x000a_"/>
    <s v="Place Verte 41 4800 VERVIERS"/>
    <s v="Différé"/>
    <s v="⅓ payant BC"/>
    <s v="Oui"/>
    <n v="37.5"/>
    <n v="1.5"/>
    <x v="3"/>
    <n v="35.85"/>
    <x v="5"/>
    <m/>
    <x v="0"/>
    <n v="37.35"/>
    <x v="0"/>
    <m/>
  </r>
  <r>
    <x v="7"/>
    <n v="4"/>
    <x v="53"/>
    <s v="Sam, dim et JF - JOUR - Consultation"/>
    <s v="Consultation"/>
    <n v="37"/>
    <s v="Beauvois Myriam"/>
    <m/>
    <s v="(137) Mutualité Chrétienne de Verviers - Eupen _x000a_"/>
    <s v="Rue Laoureux 25-29  - 4800 Verviers"/>
    <s v="Différé"/>
    <s v="⅓ payant C"/>
    <s v="Oui"/>
    <n v="37.5"/>
    <n v="6"/>
    <x v="3"/>
    <n v="31.35"/>
    <x v="5"/>
    <m/>
    <x v="0"/>
    <n v="37.35"/>
    <x v="0"/>
    <m/>
  </r>
  <r>
    <x v="7"/>
    <s v="2b"/>
    <x v="40"/>
    <s v="Sam, dim et JF - JOUR - Visite 1 bénéficiaire"/>
    <s v="Visite"/>
    <n v="55"/>
    <s v="Begond Marie"/>
    <s v="Résidence les Hêtres"/>
    <m/>
    <m/>
    <s v="Différé"/>
    <s v="MR"/>
    <s v="Oui"/>
    <n v="55"/>
    <m/>
    <x v="1"/>
    <m/>
    <x v="2"/>
    <n v="55"/>
    <x v="5"/>
    <n v="55"/>
    <x v="0"/>
    <m/>
  </r>
  <r>
    <x v="7"/>
    <s v="2b"/>
    <x v="40"/>
    <s v="Sam, dim et JF - JOUR - Visite 1 bénéficiaire"/>
    <s v="Visite"/>
    <n v="55"/>
    <s v="Darcos Elena"/>
    <m/>
    <s v="(137) Mutualité Chrétienne de Verviers - Eupen _x000a_"/>
    <s v="Rue Laoureux 25-29  - 4800 Verviers"/>
    <s v="Différé"/>
    <s v="⅓ payant NP"/>
    <s v="Oui"/>
    <n v="55"/>
    <m/>
    <x v="1"/>
    <n v="37.479999999999997"/>
    <x v="5"/>
    <m/>
    <x v="0"/>
    <n v="37.479999999999997"/>
    <x v="0"/>
    <m/>
  </r>
  <r>
    <x v="7"/>
    <s v="nuit 1"/>
    <x v="21"/>
    <s v="Sam, dim et JF - NUIT - Consultation"/>
    <s v="Consultation"/>
    <n v="49"/>
    <s v="Carriere  / Schmitz  Christiane"/>
    <m/>
    <s v="(137) Mutualité Chrétienne de Verviers - Eupen _x000a_"/>
    <s v="Rue Laoureux 25-29  - 4800 Verviers"/>
    <s v="Différé"/>
    <s v="⅓ payant NP"/>
    <s v="Oui"/>
    <n v="49"/>
    <m/>
    <x v="1"/>
    <n v="48.19"/>
    <x v="5"/>
    <m/>
    <x v="0"/>
    <n v="48.19"/>
    <x v="0"/>
    <m/>
  </r>
  <r>
    <x v="7"/>
    <s v="2b"/>
    <x v="52"/>
    <s v="Sam, dim et JF - JOUR - Visite 1 bénéficiaire"/>
    <s v="Visite"/>
    <n v="55"/>
    <m/>
    <m/>
    <m/>
    <m/>
    <s v="Cash"/>
    <m/>
    <m/>
    <n v="55.5"/>
    <m/>
    <x v="1"/>
    <m/>
    <x v="2"/>
    <n v="55.5"/>
    <x v="8"/>
    <n v="55.5"/>
    <x v="0"/>
    <m/>
  </r>
  <r>
    <x v="7"/>
    <n v="5"/>
    <x v="54"/>
    <s v="Sam, dim et JF - JOUR - Consultation"/>
    <s v="Consultation"/>
    <n v="37"/>
    <s v="Close Bénédicte"/>
    <m/>
    <s v="(137) Mutualité Chrétienne de Verviers - Eupen _x000a_"/>
    <s v="Rue Laoureux 25-29  - 4800 Verviers"/>
    <s v="Différé"/>
    <s v="⅓ payant BC"/>
    <s v="Oui"/>
    <n v="37.5"/>
    <n v="1.5"/>
    <x v="3"/>
    <n v="35.85"/>
    <x v="5"/>
    <m/>
    <x v="0"/>
    <n v="37.35"/>
    <x v="0"/>
    <m/>
  </r>
  <r>
    <x v="7"/>
    <s v="2b"/>
    <x v="40"/>
    <s v="Sam, dim et JF - JOUR - Consultation"/>
    <s v="Consultation"/>
    <n v="37"/>
    <s v="Demiral Ilhan"/>
    <m/>
    <s v="(137) Mutualité Chrétienne de Verviers - Eupen _x000a_"/>
    <s v="Rue Laoureux 25-29  - 4800 Verviers"/>
    <s v="Différé"/>
    <s v="⅓ payant C"/>
    <s v="Oui"/>
    <n v="37"/>
    <n v="1.5"/>
    <x v="3"/>
    <n v="35.85"/>
    <x v="5"/>
    <m/>
    <x v="0"/>
    <n v="37.35"/>
    <x v="0"/>
    <m/>
  </r>
  <r>
    <x v="7"/>
    <s v="2b"/>
    <x v="40"/>
    <s v="Sam, dim et JF - JOUR - Consultation"/>
    <s v="Consultation"/>
    <n v="37"/>
    <s v="Solot Jean-Marc"/>
    <s v="M. Méd Brasero"/>
    <s v="(228) Mutualia - Mutualité neutre _x000a_"/>
    <s v="Place Verte 41 4800 VERVIERS"/>
    <s v="Différé"/>
    <s v="Autres"/>
    <s v="Oui"/>
    <n v="37"/>
    <m/>
    <x v="1"/>
    <m/>
    <x v="2"/>
    <m/>
    <x v="0"/>
    <n v="0"/>
    <x v="2"/>
    <m/>
  </r>
  <r>
    <x v="7"/>
    <s v="2b"/>
    <x v="40"/>
    <s v="Sam, dim et JF - JOUR - Visite 1 bénéficiaire"/>
    <s v="Visite"/>
    <n v="55"/>
    <m/>
    <m/>
    <m/>
    <m/>
    <s v="Bancontact"/>
    <m/>
    <m/>
    <n v="55"/>
    <m/>
    <x v="1"/>
    <m/>
    <x v="2"/>
    <n v="55"/>
    <x v="8"/>
    <n v="55"/>
    <x v="0"/>
    <m/>
  </r>
  <r>
    <x v="7"/>
    <s v="2b"/>
    <x v="40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7"/>
    <s v="2b"/>
    <x v="52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n v="4"/>
    <x v="53"/>
    <s v="Sam, dim et JF - JOUR - Visite 1 bénéficiaire"/>
    <s v="Visite"/>
    <n v="55"/>
    <s v="Delhez Yvette Marie"/>
    <s v="MR Pré Messire Stavelot"/>
    <m/>
    <m/>
    <s v="Différé"/>
    <s v="MR"/>
    <s v="Oui"/>
    <n v="55.5"/>
    <m/>
    <x v="1"/>
    <m/>
    <x v="2"/>
    <n v="55.5"/>
    <x v="3"/>
    <n v="55.5"/>
    <x v="0"/>
    <m/>
  </r>
  <r>
    <x v="7"/>
    <s v="2b"/>
    <x v="40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7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s v="2b"/>
    <x v="52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n v="4"/>
    <x v="53"/>
    <s v="Sam, dim et JF - JOUR - Consultation"/>
    <s v="Consultation"/>
    <n v="37"/>
    <s v="Dusabe Jacqueline"/>
    <m/>
    <s v="(323) Mutualité socialiste du Luxembourg _x000a_"/>
    <s v="Place de la Mutualité 1 6870 SAINT-HUBERT "/>
    <s v="Différé"/>
    <s v="⅓ payant C"/>
    <s v="Oui"/>
    <n v="37.5"/>
    <n v="1.5"/>
    <x v="3"/>
    <n v="35.85"/>
    <x v="0"/>
    <m/>
    <x v="0"/>
    <n v="37.35"/>
    <x v="0"/>
    <m/>
  </r>
  <r>
    <x v="7"/>
    <s v="2b"/>
    <x v="52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s v="Paterno Giuseppina"/>
    <s v="Envoyé à MM Pro Gesund"/>
    <m/>
    <m/>
    <s v="Différé"/>
    <s v="Autres"/>
    <s v="Oui"/>
    <n v="37.5"/>
    <n v="6"/>
    <x v="3"/>
    <m/>
    <x v="2"/>
    <n v="31.5"/>
    <x v="9"/>
    <n v="37.5"/>
    <x v="0"/>
    <m/>
  </r>
  <r>
    <x v="7"/>
    <n v="3"/>
    <x v="55"/>
    <s v="Sam, dim et JF - JOUR - Visite 1 bénéficiaire"/>
    <s v="Visite"/>
    <n v="55"/>
    <s v="Frankart Nelly"/>
    <s v="La Charmille Jalhay"/>
    <m/>
    <m/>
    <s v="Différé"/>
    <s v="MR"/>
    <s v="Oui"/>
    <n v="55"/>
    <m/>
    <x v="1"/>
    <m/>
    <x v="2"/>
    <m/>
    <x v="0"/>
    <n v="0"/>
    <x v="2"/>
    <s v="rappel au domicile "/>
  </r>
  <r>
    <x v="7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s v="nuit 1"/>
    <x v="21"/>
    <s v="Sam, dim et JF - NUIT - Consultation"/>
    <s v="Consultation"/>
    <n v="49"/>
    <s v="Gerardy Jessica"/>
    <m/>
    <s v="(137) Mutualité Chrétienne de Verviers - Eupen _x000a_"/>
    <s v="Rue Laoureux 25-29  - 4800 Verviers"/>
    <s v="Différé"/>
    <s v="⅓ payant C"/>
    <s v="Oui"/>
    <n v="49"/>
    <n v="1.5"/>
    <x v="3"/>
    <n v="48.19"/>
    <x v="5"/>
    <m/>
    <x v="0"/>
    <n v="49.69"/>
    <x v="0"/>
    <m/>
  </r>
  <r>
    <x v="7"/>
    <s v="2b"/>
    <x v="40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s v="1a"/>
    <x v="56"/>
    <s v="Sam, dim et JF - JOUR - Visite 1 bénéficiaire"/>
    <s v="Visite"/>
    <n v="55"/>
    <s v="Morusiewicz Janina"/>
    <m/>
    <s v="(228) Mutualia - Mutualité neutre _x000a_"/>
    <s v="Place Verte 41 4800 VERVIERS"/>
    <s v="Différé"/>
    <s v="⅓ payant C"/>
    <s v="Oui"/>
    <n v="55.5"/>
    <n v="5"/>
    <x v="3"/>
    <n v="50.8"/>
    <x v="5"/>
    <m/>
    <x v="0"/>
    <n v="55.8"/>
    <x v="0"/>
    <m/>
  </r>
  <r>
    <x v="7"/>
    <s v="nuit 3"/>
    <x v="57"/>
    <s v="Sam, dim et JF - JOUR - Visite 1 bénéficiaire"/>
    <s v="Visite"/>
    <n v="55"/>
    <s v="Gillessen Marie"/>
    <s v="Ste Elisabeth -  St Vith"/>
    <m/>
    <m/>
    <s v="Différé"/>
    <s v="MR"/>
    <s v="Oui"/>
    <n v="55.5"/>
    <m/>
    <x v="1"/>
    <m/>
    <x v="2"/>
    <n v="55.5"/>
    <x v="2"/>
    <n v="55.5"/>
    <x v="0"/>
    <m/>
  </r>
  <r>
    <x v="7"/>
    <n v="7"/>
    <x v="51"/>
    <s v="Sam, dim et JF - JOUR - Consultation"/>
    <s v="Consultation"/>
    <n v="37"/>
    <s v="Meyer Bruno"/>
    <s v="MM Progesund"/>
    <s v="(515) Freie Krankenkasse _x000a_"/>
    <s v="Hauptstrasse 2 4760 BULLINGEN"/>
    <s v="Différé"/>
    <s v="Autres"/>
    <s v="Oui"/>
    <n v="37.5"/>
    <n v="6"/>
    <x v="3"/>
    <m/>
    <x v="2"/>
    <n v="31.5"/>
    <x v="4"/>
    <n v="37.5"/>
    <x v="0"/>
    <m/>
  </r>
  <r>
    <x v="7"/>
    <s v="2b"/>
    <x v="40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Visite 1 bénéficiaire"/>
    <s v="Visite"/>
    <n v="55"/>
    <s v="Gombert Ralph"/>
    <s v="Home Fabiola Eupen"/>
    <m/>
    <m/>
    <s v="Différé"/>
    <s v="MR"/>
    <s v="Oui"/>
    <n v="55.5"/>
    <m/>
    <x v="1"/>
    <m/>
    <x v="2"/>
    <n v="55.5"/>
    <x v="3"/>
    <n v="55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s v="Meyer Julia"/>
    <s v="MM Progesund"/>
    <s v="(515) Freie Krankenkasse _x000a_"/>
    <s v="Hauptstrasse 2 4760 BULLINGEN"/>
    <s v="Différé"/>
    <s v="Autres"/>
    <s v="Oui"/>
    <n v="37.5"/>
    <n v="6"/>
    <x v="3"/>
    <m/>
    <x v="2"/>
    <n v="31.5"/>
    <x v="3"/>
    <n v="37.5"/>
    <x v="0"/>
    <m/>
  </r>
  <r>
    <x v="7"/>
    <n v="6"/>
    <x v="58"/>
    <s v="Sam, dim et JF - JOUR - Visite 3 bénéficiaires"/>
    <s v="Visite"/>
    <n v="46"/>
    <s v="Herbrand Heinrich"/>
    <s v="Golden Morgen Walhorm"/>
    <m/>
    <m/>
    <s v="Différé"/>
    <s v="MR"/>
    <s v="Oui"/>
    <n v="46.5"/>
    <m/>
    <x v="1"/>
    <m/>
    <x v="2"/>
    <n v="46.5"/>
    <x v="5"/>
    <n v="46.5"/>
    <x v="0"/>
    <m/>
  </r>
  <r>
    <x v="7"/>
    <n v="6"/>
    <x v="58"/>
    <s v="Sam, dim et JF - JOUR - Consultation"/>
    <s v="Consultation"/>
    <n v="37"/>
    <s v="Hussain Jawad-Salam"/>
    <s v="MM GPS Med Bergstrasse 14"/>
    <s v="(509) Partena - Mutualité libre _x000a_"/>
    <s v="Boulevard Louis Mettewie 74-76 1080 BRUSSEL - BRUXELLES "/>
    <s v="Différé"/>
    <s v="Autres"/>
    <s v="Oui"/>
    <n v="37.5"/>
    <n v="1.5"/>
    <x v="3"/>
    <m/>
    <x v="2"/>
    <n v="36"/>
    <x v="4"/>
    <n v="37.5"/>
    <x v="0"/>
    <m/>
  </r>
  <r>
    <x v="7"/>
    <n v="7"/>
    <x v="51"/>
    <s v="Sam, dim et JF - JOUR - Visite 1 bénéficiaire"/>
    <s v="Visite"/>
    <n v="55"/>
    <s v="Moeris Brigitte"/>
    <m/>
    <s v="(137) Mutualité Chrétienne de Verviers - Eupen _x000a_"/>
    <s v="Rue Laoureux 25-29  - 4800 Verviers"/>
    <s v="Différé"/>
    <s v="⅓ payant C"/>
    <s v="Oui"/>
    <n v="55.5"/>
    <n v="5"/>
    <x v="3"/>
    <n v="50.8"/>
    <x v="5"/>
    <m/>
    <x v="0"/>
    <n v="55.8"/>
    <x v="0"/>
    <m/>
  </r>
  <r>
    <x v="7"/>
    <n v="6"/>
    <x v="58"/>
    <s v="Sam, dim et JF - JOUR - Visite 3 bénéficiaires"/>
    <s v="Visite"/>
    <n v="46"/>
    <s v="Krampol Helga"/>
    <s v="Golden Morgen Walhorm"/>
    <m/>
    <m/>
    <s v="Différé"/>
    <s v="MR"/>
    <s v="Oui"/>
    <n v="46.5"/>
    <m/>
    <x v="1"/>
    <m/>
    <x v="2"/>
    <n v="46.5"/>
    <x v="4"/>
    <n v="46.5"/>
    <x v="0"/>
    <m/>
  </r>
  <r>
    <x v="7"/>
    <n v="6"/>
    <x v="58"/>
    <s v="Sam, dim et JF - JOUR - Consultation"/>
    <s v="Consultation"/>
    <n v="37"/>
    <s v="Labs Lukas"/>
    <m/>
    <s v="(137) Mutualité Chrétienne de Verviers - Eupen _x000a_"/>
    <s v="Rue Laoureux 25-29  - 4800 Verviers"/>
    <s v="Différé"/>
    <s v="⅓ payant C"/>
    <s v="Oui"/>
    <n v="37.5"/>
    <n v="1.5"/>
    <x v="3"/>
    <n v="35.85"/>
    <x v="0"/>
    <m/>
    <x v="0"/>
    <n v="37.35"/>
    <x v="0"/>
    <m/>
  </r>
  <r>
    <x v="7"/>
    <s v="1a"/>
    <x v="56"/>
    <s v="Sam, dim et JF - JOUR - Visite 1 bénéficiaire"/>
    <s v="Visite"/>
    <n v="55"/>
    <s v="Wynants Josephine"/>
    <s v="ST Elisabeth Herve"/>
    <m/>
    <s v="Rue Douffet 36 4020 LIEGE"/>
    <s v="Différé"/>
    <s v="MR"/>
    <s v="Oui"/>
    <n v="55.5"/>
    <m/>
    <x v="1"/>
    <m/>
    <x v="2"/>
    <n v="55.5"/>
    <x v="3"/>
    <n v="55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Visite 1 bénéficiaire"/>
    <s v="Visite"/>
    <n v="55"/>
    <s v="Rohs Maria"/>
    <s v="Ste Elisabeth -  St Vith"/>
    <m/>
    <m/>
    <s v="Différé"/>
    <s v="MR"/>
    <s v="Oui"/>
    <n v="55.5"/>
    <m/>
    <x v="1"/>
    <m/>
    <x v="2"/>
    <n v="55.5"/>
    <x v="4"/>
    <n v="55.5"/>
    <x v="0"/>
    <m/>
  </r>
  <r>
    <x v="7"/>
    <s v="nuit 2"/>
    <x v="59"/>
    <s v="Sam, dim et JF - NUIT - Consultation"/>
    <s v="Consultation"/>
    <n v="49"/>
    <s v="Machiels Aron"/>
    <m/>
    <s v="(120) Christelijke mutualiteit Middden- Vlaanderen "/>
    <s v="Martelaarslaan 17 9000 GENT"/>
    <s v="Différé"/>
    <s v="⅓ payant C"/>
    <s v="Oui"/>
    <n v="50"/>
    <n v="1.5"/>
    <x v="3"/>
    <m/>
    <x v="2"/>
    <m/>
    <x v="0"/>
    <n v="1.5"/>
    <x v="3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Visite 1 bénéficiaire"/>
    <s v="Visite"/>
    <n v="55"/>
    <m/>
    <m/>
    <m/>
    <m/>
    <s v="Cash"/>
    <m/>
    <m/>
    <n v="55.5"/>
    <m/>
    <x v="1"/>
    <m/>
    <x v="2"/>
    <n v="55.5"/>
    <x v="8"/>
    <n v="55.5"/>
    <x v="0"/>
    <m/>
  </r>
  <r>
    <x v="7"/>
    <n v="7"/>
    <x v="51"/>
    <s v="Sam, dim et JF - JOUR - Visite 1 bénéficiaire"/>
    <s v="Visite"/>
    <n v="55"/>
    <m/>
    <m/>
    <m/>
    <m/>
    <s v="Cash"/>
    <m/>
    <m/>
    <n v="55.5"/>
    <m/>
    <x v="1"/>
    <m/>
    <x v="2"/>
    <n v="55.5"/>
    <x v="8"/>
    <n v="55.5"/>
    <x v="0"/>
    <m/>
  </r>
  <r>
    <x v="7"/>
    <n v="7"/>
    <x v="51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s v="Mourad Yasmine"/>
    <m/>
    <s v="(319) Solidaris - Mutualité socialiste et syndicale de la Province de Liège _x000a_"/>
    <s v="Rue Douffet 36 4020 LIEGE"/>
    <s v="Différé"/>
    <s v="⅓ payant C"/>
    <s v="Oui"/>
    <n v="37.5"/>
    <n v="1.5"/>
    <x v="3"/>
    <n v="31.35"/>
    <x v="0"/>
    <m/>
    <x v="0"/>
    <n v="32.85"/>
    <x v="0"/>
    <m/>
  </r>
  <r>
    <x v="7"/>
    <n v="3"/>
    <x v="55"/>
    <s v="Sam, dim et JF - JOUR - Consultation"/>
    <s v="Consultation"/>
    <n v="37"/>
    <s v="Nona Alphonsine"/>
    <s v="Heures Claires Spa"/>
    <m/>
    <m/>
    <s v="Différé"/>
    <s v="MR"/>
    <s v="Oui"/>
    <n v="37"/>
    <m/>
    <x v="1"/>
    <m/>
    <x v="2"/>
    <n v="37"/>
    <x v="4"/>
    <n v="37"/>
    <x v="0"/>
    <m/>
  </r>
  <r>
    <x v="7"/>
    <n v="6"/>
    <x v="58"/>
    <s v="Sam, dim et JF - JOUR - Consultation"/>
    <s v="Consultation"/>
    <n v="37"/>
    <s v="Pankert Dana Mihaela"/>
    <m/>
    <s v="(515) Freie Krankenkasse _x000a_"/>
    <s v="Hauptstrasse 2 4760 BULLINGEN"/>
    <s v="Différé"/>
    <s v="⅓ payant C"/>
    <s v="Oui"/>
    <n v="37.5"/>
    <n v="1.5"/>
    <x v="3"/>
    <n v="35.85"/>
    <x v="1"/>
    <m/>
    <x v="0"/>
    <n v="37.3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s v="2b"/>
    <x v="5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s v="Schmeitz Rita"/>
    <s v="GPS Med"/>
    <s v="(137) Mutualité Chrétienne de Verviers - Eupen _x000a_"/>
    <s v="Rue Laoureux 25-29  - 4800 Verviers"/>
    <s v="Différé"/>
    <s v="Autres"/>
    <s v="Oui"/>
    <n v="37.5"/>
    <n v="1"/>
    <x v="3"/>
    <m/>
    <x v="2"/>
    <n v="36.5"/>
    <x v="3"/>
    <n v="37.5"/>
    <x v="0"/>
    <m/>
  </r>
  <r>
    <x v="7"/>
    <s v="nuit 3"/>
    <x v="57"/>
    <s v="Sam, dim et JF - NUIT - Visite 1 bénéficiaire"/>
    <s v="Visite"/>
    <n v="85"/>
    <s v="Schneider Joseph"/>
    <m/>
    <s v="(515) Freie Krankenkasse _x000a_"/>
    <s v="Hauptstrasse 2 4760 BULLINGEN"/>
    <s v="Différé"/>
    <s v="⅓ payant C"/>
    <s v="Oui"/>
    <n v="85"/>
    <n v="7"/>
    <x v="3"/>
    <n v="78.5"/>
    <x v="1"/>
    <m/>
    <x v="0"/>
    <n v="85.5"/>
    <x v="0"/>
    <m/>
  </r>
  <r>
    <x v="7"/>
    <s v="nuit 3"/>
    <x v="57"/>
    <s v="Sam, dim et JF - NUIT - Visite 1 bénéficiaire"/>
    <s v="Visite"/>
    <n v="85"/>
    <s v="Schneider Manfred"/>
    <m/>
    <s v="(515) Freie Krankenkasse _x000a_"/>
    <s v="Hauptstrasse 2 4760 BULLINGEN"/>
    <s v="Différé"/>
    <s v="⅓ payant NP"/>
    <s v="Oui"/>
    <n v="85"/>
    <m/>
    <x v="1"/>
    <n v="78.5"/>
    <x v="1"/>
    <m/>
    <x v="0"/>
    <n v="78.5"/>
    <x v="0"/>
    <m/>
  </r>
  <r>
    <x v="7"/>
    <n v="6"/>
    <x v="58"/>
    <s v="Sam, dim et JF - JOUR - Visite 3 bénéficiaires"/>
    <s v="Visite"/>
    <n v="46"/>
    <s v="Schroder Anna Maria"/>
    <s v="Golden Morgen Walhorm"/>
    <m/>
    <m/>
    <s v="Différé"/>
    <s v="MR"/>
    <s v="Oui"/>
    <n v="46.5"/>
    <m/>
    <x v="1"/>
    <m/>
    <x v="2"/>
    <n v="55"/>
    <x v="4"/>
    <n v="55"/>
    <x v="0"/>
    <m/>
  </r>
  <r>
    <x v="7"/>
    <n v="7"/>
    <x v="51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n v="7"/>
    <x v="51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Visite 1 bénéficiaire"/>
    <s v="Visite"/>
    <n v="55"/>
    <s v="Vandriken Jacques"/>
    <s v="MR Pré Messire Stavelot"/>
    <m/>
    <m/>
    <s v="Différé"/>
    <s v="MR"/>
    <s v="Oui"/>
    <n v="55.5"/>
    <m/>
    <x v="1"/>
    <m/>
    <x v="2"/>
    <n v="55.5"/>
    <x v="4"/>
    <n v="55.5"/>
    <x v="0"/>
    <m/>
  </r>
  <r>
    <x v="7"/>
    <n v="4"/>
    <x v="53"/>
    <s v="Sam, dim et JF - JOUR - Visite 1 bénéficiaire"/>
    <s v="Visite"/>
    <n v="55"/>
    <s v="Verreck Henri"/>
    <s v="MR Xhoffraix (Malmedy)"/>
    <m/>
    <m/>
    <s v="Différé"/>
    <s v="MR"/>
    <s v="Oui"/>
    <n v="55.5"/>
    <m/>
    <x v="1"/>
    <m/>
    <x v="2"/>
    <n v="55.5"/>
    <x v="3"/>
    <n v="55.5"/>
    <x v="0"/>
    <m/>
  </r>
  <r>
    <x v="7"/>
    <s v="2a"/>
    <x v="60"/>
    <s v="Sam, dim et JF - JOUR - Consultation"/>
    <s v="Consultation"/>
    <n v="37"/>
    <s v="Viroux Marie-France"/>
    <m/>
    <s v="(228) Mutualia - Mutualité neutre _x000a_"/>
    <s v="Place Verte 41 4800 VERVIERS"/>
    <s v="Différé"/>
    <s v="⅓ payant NP"/>
    <s v="Oui"/>
    <n v="37.5"/>
    <m/>
    <x v="1"/>
    <n v="35.85"/>
    <x v="5"/>
    <m/>
    <x v="0"/>
    <n v="35.8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1a"/>
    <x v="5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2a"/>
    <x v="60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7"/>
    <s v="2a"/>
    <x v="60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7"/>
    <s v="2a"/>
    <x v="60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7"/>
    <s v="2a"/>
    <x v="60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7"/>
    <s v="2a"/>
    <x v="60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3"/>
    <x v="5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4"/>
    <x v="53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5"/>
    <x v="5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6"/>
    <x v="5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n v="7"/>
    <x v="5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7"/>
    <s v="nuit 1"/>
    <x v="21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7"/>
    <s v="nuit 1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s v="nuit 1"/>
    <x v="21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7"/>
    <s v="nuit 1"/>
    <x v="21"/>
    <s v="Sam, dim et JF - NUIT - Consultation"/>
    <s v="Consultation"/>
    <n v="49"/>
    <m/>
    <m/>
    <m/>
    <m/>
    <s v="Bancontact"/>
    <m/>
    <m/>
    <n v="49"/>
    <m/>
    <x v="1"/>
    <m/>
    <x v="2"/>
    <n v="49"/>
    <x v="8"/>
    <n v="49"/>
    <x v="0"/>
    <m/>
  </r>
  <r>
    <x v="7"/>
    <s v="nuit 1"/>
    <x v="21"/>
    <s v="Sam, dim et JF - NUIT - Visite 1 bénéficiaire"/>
    <s v="Visite"/>
    <n v="85"/>
    <m/>
    <m/>
    <m/>
    <m/>
    <s v="Bancontact"/>
    <m/>
    <m/>
    <n v="85"/>
    <m/>
    <x v="1"/>
    <m/>
    <x v="2"/>
    <n v="85"/>
    <x v="8"/>
    <n v="85"/>
    <x v="0"/>
    <m/>
  </r>
  <r>
    <x v="7"/>
    <s v="nuit 2"/>
    <x v="59"/>
    <s v="Sam, dim et JF - NUIT - Consultation"/>
    <s v="Consultation"/>
    <n v="49"/>
    <m/>
    <m/>
    <m/>
    <m/>
    <s v="Cash"/>
    <m/>
    <m/>
    <n v="50"/>
    <m/>
    <x v="1"/>
    <m/>
    <x v="2"/>
    <n v="50"/>
    <x v="8"/>
    <n v="50"/>
    <x v="0"/>
    <m/>
  </r>
  <r>
    <x v="7"/>
    <s v="nuit 2"/>
    <x v="59"/>
    <s v="Sam, dim et JF - NUIT - Visite 1 bénéficiaire"/>
    <s v="Visite"/>
    <n v="85"/>
    <m/>
    <m/>
    <m/>
    <m/>
    <s v="Cash"/>
    <m/>
    <m/>
    <n v="85"/>
    <m/>
    <x v="1"/>
    <m/>
    <x v="2"/>
    <n v="85"/>
    <x v="8"/>
    <n v="85"/>
    <x v="0"/>
    <m/>
  </r>
  <r>
    <x v="8"/>
    <n v="7"/>
    <x v="28"/>
    <s v="Sam, dim et JF - JOUR - Visite 1 bénéficiaire"/>
    <s v="Visite"/>
    <n v="55"/>
    <s v="Adams Irma"/>
    <s v="Ste Elisabeth - St Vith"/>
    <m/>
    <m/>
    <s v="Différé"/>
    <s v="MR"/>
    <s v="Oui"/>
    <n v="55.5"/>
    <m/>
    <x v="1"/>
    <m/>
    <x v="2"/>
    <n v="55.5"/>
    <x v="3"/>
    <n v="55.5"/>
    <x v="0"/>
    <m/>
  </r>
  <r>
    <x v="8"/>
    <n v="5"/>
    <x v="61"/>
    <s v="Sam, dim et JF - JOUR - Visite 1 bénéficiaire"/>
    <s v="Visite"/>
    <n v="55"/>
    <s v="Burton Ghislaine"/>
    <s v="MR La bouvière Vielsalm"/>
    <m/>
    <m/>
    <s v="Différé"/>
    <s v="MR"/>
    <s v="Oui"/>
    <n v="55.5"/>
    <m/>
    <x v="1"/>
    <m/>
    <x v="2"/>
    <n v="55.5"/>
    <x v="3"/>
    <n v="55.5"/>
    <x v="0"/>
    <m/>
  </r>
  <r>
    <x v="8"/>
    <n v="4"/>
    <x v="62"/>
    <s v="Sam, dim et JF - JOUR - Visite 1 bénéficiaire"/>
    <s v="Visite"/>
    <n v="55"/>
    <s v="Cloot Josiane"/>
    <s v="MR Arcades Spa"/>
    <m/>
    <m/>
    <s v="Différé"/>
    <s v="MR"/>
    <s v="Oui"/>
    <n v="134.4"/>
    <m/>
    <x v="1"/>
    <m/>
    <x v="2"/>
    <n v="134.4"/>
    <x v="3"/>
    <n v="134.4"/>
    <x v="0"/>
    <m/>
  </r>
  <r>
    <x v="8"/>
    <s v="2b"/>
    <x v="63"/>
    <s v="Sam, dim et JF - JOUR - Visite 2 bénéficiaires"/>
    <s v="Visite"/>
    <n v="48"/>
    <s v="Crets Marie Jeanne"/>
    <s v="Bon Air Petit Rechain"/>
    <m/>
    <m/>
    <s v="Différé"/>
    <s v="MR"/>
    <s v="Oui"/>
    <n v="48"/>
    <m/>
    <x v="1"/>
    <m/>
    <x v="2"/>
    <n v="48"/>
    <x v="5"/>
    <n v="48"/>
    <x v="0"/>
    <m/>
  </r>
  <r>
    <x v="8"/>
    <s v="1b"/>
    <x v="64"/>
    <s v="Sam, dim et JF - JOUR - Consultation"/>
    <s v="Consultation"/>
    <n v="37"/>
    <s v="D'Affnay Frédéric"/>
    <m/>
    <s v="(137) Mutualité Chrétienne de Verviers - Eupen _x000a_"/>
    <s v="Rue Laoureux 25-29  - 4800 Verviers"/>
    <s v="Différé"/>
    <s v="⅓ payant C"/>
    <s v="Oui"/>
    <n v="37.5"/>
    <n v="1.5"/>
    <x v="3"/>
    <n v="35.85"/>
    <x v="5"/>
    <m/>
    <x v="0"/>
    <n v="37.35"/>
    <x v="0"/>
    <m/>
  </r>
  <r>
    <x v="8"/>
    <s v="2b"/>
    <x v="63"/>
    <s v="Sam, dim et JF - JOUR - Visite 2 bénéficiaires"/>
    <s v="Visite"/>
    <n v="48"/>
    <s v="Dethier Mathieu"/>
    <s v="Bon Air Petit Rechain"/>
    <m/>
    <m/>
    <s v="Différé"/>
    <s v="MR"/>
    <s v="Oui"/>
    <n v="48"/>
    <m/>
    <x v="1"/>
    <m/>
    <x v="2"/>
    <n v="48"/>
    <x v="5"/>
    <n v="48"/>
    <x v="0"/>
    <m/>
  </r>
  <r>
    <x v="8"/>
    <n v="3"/>
    <x v="65"/>
    <s v="Sam, dim et JF - JOUR - Consultation"/>
    <s v="Consultation"/>
    <n v="37"/>
    <s v="Devaux Eleana"/>
    <m/>
    <s v="(137) Mutualité Chrétienne de Verviers - Eupen _x000a_"/>
    <s v="Rue Laoureux 25-29  - 4800 Verviers"/>
    <s v="Différé"/>
    <s v="⅓ payant NP"/>
    <s v="Oui"/>
    <n v="37.5"/>
    <m/>
    <x v="1"/>
    <n v="35.85"/>
    <x v="5"/>
    <m/>
    <x v="0"/>
    <n v="35.85"/>
    <x v="0"/>
    <m/>
  </r>
  <r>
    <x v="8"/>
    <s v="2b"/>
    <x v="63"/>
    <s v="Sam, dim et JF - JOUR - Consultation"/>
    <s v="Consultation"/>
    <n v="37"/>
    <s v="Edrissi Arani Molly"/>
    <s v="MM Thier mère Dieu"/>
    <s v="(228) Mutualia - Mutualité neutre _x000a_"/>
    <s v="Place Verte 41 4800 VERVIERS"/>
    <s v="Différé"/>
    <s v="Autres"/>
    <s v="Oui"/>
    <n v="37"/>
    <n v="1.5"/>
    <x v="3"/>
    <m/>
    <x v="2"/>
    <n v="35.5"/>
    <x v="3"/>
    <n v="37"/>
    <x v="0"/>
    <m/>
  </r>
  <r>
    <x v="8"/>
    <s v="1a"/>
    <x v="27"/>
    <s v="Sam, dim et JF - JOUR - Visite 1 bénéficiaire"/>
    <s v="Visite"/>
    <n v="55"/>
    <s v="Ernst Nathalie"/>
    <m/>
    <s v="(515) Freie Krankenkasse _x000a_"/>
    <s v="Hauptstrasse 2 4760 BULLINGEN"/>
    <s v="Différé"/>
    <s v="⅓ payant C"/>
    <s v="Oui"/>
    <n v="55.5"/>
    <n v="5"/>
    <x v="3"/>
    <n v="50.8"/>
    <x v="1"/>
    <m/>
    <x v="0"/>
    <n v="55.8"/>
    <x v="0"/>
    <m/>
  </r>
  <r>
    <x v="8"/>
    <n v="7"/>
    <x v="28"/>
    <s v="Sam, dim et JF - JOUR - Visite 1 bénéficiaire"/>
    <s v="Visite"/>
    <n v="55"/>
    <s v="Faber Ernestine"/>
    <s v="Ste Elisabeth - St Vith"/>
    <m/>
    <m/>
    <s v="Différé"/>
    <s v="MR"/>
    <s v="Oui"/>
    <n v="55.5"/>
    <m/>
    <x v="1"/>
    <m/>
    <x v="2"/>
    <n v="55.5"/>
    <x v="5"/>
    <n v="55.5"/>
    <x v="0"/>
    <m/>
  </r>
  <r>
    <x v="8"/>
    <n v="6"/>
    <x v="66"/>
    <s v="Sam, dim et JF - JOUR - Consultation"/>
    <s v="Consultation"/>
    <n v="37"/>
    <s v="Förster Stephan"/>
    <s v="MM GPS Med Bergstrasse 14"/>
    <m/>
    <m/>
    <s v="Différé"/>
    <s v="Autres"/>
    <s v="Oui"/>
    <n v="37.5"/>
    <n v="6"/>
    <x v="3"/>
    <m/>
    <x v="2"/>
    <n v="31.5"/>
    <x v="4"/>
    <n v="37.5"/>
    <x v="0"/>
    <m/>
  </r>
  <r>
    <x v="8"/>
    <s v="1a"/>
    <x v="27"/>
    <s v="Sam, dim et JF - JOUR - Visite 1 bénéficiaire"/>
    <s v="Visite"/>
    <n v="55"/>
    <s v="Geradon Raymond"/>
    <s v="Léon D’Andrimont  4830 Limbourg"/>
    <m/>
    <m/>
    <s v="Différé"/>
    <s v="MR"/>
    <s v="Oui"/>
    <n v="55.5"/>
    <m/>
    <x v="1"/>
    <m/>
    <x v="2"/>
    <n v="55.5"/>
    <x v="3"/>
    <n v="55.5"/>
    <x v="0"/>
    <m/>
  </r>
  <r>
    <x v="8"/>
    <s v="nuit 1"/>
    <x v="67"/>
    <s v="Sam, dim et JF - NUIT - Consultation"/>
    <s v="Consultation"/>
    <n v="49"/>
    <s v="Geron Thomas"/>
    <s v="CPAS d'Aubel "/>
    <m/>
    <m/>
    <s v="Différé"/>
    <s v="MR"/>
    <s v="Oui"/>
    <n v="50"/>
    <m/>
    <x v="1"/>
    <m/>
    <x v="2"/>
    <n v="50"/>
    <x v="3"/>
    <n v="50"/>
    <x v="0"/>
    <m/>
  </r>
  <r>
    <x v="8"/>
    <s v="1a"/>
    <x v="27"/>
    <s v="Sam, dim et JF - JOUR - Visite 1 bénéficiaire"/>
    <s v="Visite"/>
    <n v="55"/>
    <s v="Gorissen Flore"/>
    <s v="St Famille 4898 Thimister"/>
    <m/>
    <m/>
    <s v="Différé"/>
    <s v="MR"/>
    <s v="Oui"/>
    <n v="55.5"/>
    <m/>
    <x v="1"/>
    <m/>
    <x v="2"/>
    <n v="55.5"/>
    <x v="4"/>
    <n v="55.5"/>
    <x v="0"/>
    <m/>
  </r>
  <r>
    <x v="8"/>
    <s v="1b"/>
    <x v="64"/>
    <s v="Sam, dim et JF - JOUR - Consultation"/>
    <s v="Consultation"/>
    <n v="37"/>
    <s v="Grooteclaes Rose-Anne"/>
    <m/>
    <s v="(137) Mutualité Chrétienne de Verviers - Eupen _x000a_"/>
    <s v="Rue Laoureux 25-29  - 4800 Verviers"/>
    <s v="Différé"/>
    <s v="⅓ payant C"/>
    <s v="Oui"/>
    <n v="37.5"/>
    <n v="1.5"/>
    <x v="3"/>
    <n v="35.85"/>
    <x v="5"/>
    <m/>
    <x v="0"/>
    <n v="37.35"/>
    <x v="0"/>
    <m/>
  </r>
  <r>
    <x v="8"/>
    <s v="2b"/>
    <x v="63"/>
    <s v="Sam, dim et JF - JOUR - Visite 1 bénéficiaire"/>
    <s v="Visite"/>
    <n v="55"/>
    <s v="Jaspenne Liliane"/>
    <s v="Couquemont Dison"/>
    <m/>
    <m/>
    <s v="Différé"/>
    <s v="MR"/>
    <s v="Oui"/>
    <n v="55"/>
    <m/>
    <x v="1"/>
    <m/>
    <x v="2"/>
    <n v="55.6"/>
    <x v="3"/>
    <n v="55.6"/>
    <x v="0"/>
    <m/>
  </r>
  <r>
    <x v="8"/>
    <n v="6"/>
    <x v="66"/>
    <s v="Sam, dim et JF - JOUR - Consultation"/>
    <s v="Consultation"/>
    <n v="37"/>
    <s v="Kujovic Ajla"/>
    <m/>
    <s v="(137) Mutualité Chrétienne de Verviers - Eupen _x000a_"/>
    <s v="Rue Laoureux 25-29  - 4800 Verviers"/>
    <s v="Différé"/>
    <s v="⅓ payant C"/>
    <s v="Oui"/>
    <n v="37.5"/>
    <n v="1.5"/>
    <x v="3"/>
    <n v="35.85"/>
    <x v="5"/>
    <m/>
    <x v="0"/>
    <n v="37.35"/>
    <x v="0"/>
    <m/>
  </r>
  <r>
    <x v="8"/>
    <s v="1b"/>
    <x v="64"/>
    <s v="Sam, dim et JF - JOUR - Consultation"/>
    <s v="Consultation"/>
    <n v="37"/>
    <s v="Lecloux Amandine"/>
    <m/>
    <s v="(137) Mutualité Chrétienne de Verviers - Eupen _x000a_"/>
    <s v="Rue Laoureux 25-29  - 4800 Verviers"/>
    <s v="Différé"/>
    <s v="⅓ payant C"/>
    <s v="Oui"/>
    <n v="37.5"/>
    <n v="6"/>
    <x v="3"/>
    <n v="31.35"/>
    <x v="5"/>
    <m/>
    <x v="0"/>
    <n v="37.35"/>
    <x v="0"/>
    <m/>
  </r>
  <r>
    <x v="8"/>
    <s v="1a"/>
    <x v="27"/>
    <s v="Sam, dim et JF - JOUR - Visite 1 bénéficiaire"/>
    <s v="Visite"/>
    <n v="55"/>
    <s v="Lottin Joseph"/>
    <s v="Ste Elisabeth 4650 Herve"/>
    <m/>
    <m/>
    <s v="Différé"/>
    <s v="MR"/>
    <s v="Oui"/>
    <n v="55.5"/>
    <m/>
    <x v="1"/>
    <m/>
    <x v="2"/>
    <n v="55.5"/>
    <x v="4"/>
    <n v="55.5"/>
    <x v="0"/>
    <m/>
  </r>
  <r>
    <x v="8"/>
    <s v="1a"/>
    <x v="27"/>
    <s v="Sam, dim et JF - JOUR - Consultation"/>
    <s v="Consultation"/>
    <n v="37"/>
    <s v="Masson Nathalie"/>
    <m/>
    <s v="(509) Partena - Mutualité libre _x000a_"/>
    <s v="Boulevard Louis Mettewie 74-76 1080 BRUSSEL - BRUXELLES "/>
    <s v="Différé"/>
    <s v="⅓ payant C"/>
    <s v="Oui"/>
    <n v="37.5"/>
    <n v="1.5"/>
    <x v="3"/>
    <n v="35.85"/>
    <x v="5"/>
    <m/>
    <x v="0"/>
    <n v="37.35"/>
    <x v="0"/>
    <m/>
  </r>
  <r>
    <x v="8"/>
    <s v="2b"/>
    <x v="63"/>
    <s v="Sam, dim et JF - JOUR - Consultation"/>
    <s v="Consultation"/>
    <n v="37"/>
    <s v="Minni Roberto"/>
    <m/>
    <m/>
    <m/>
    <s v="Différé"/>
    <s v="⅓ payant C"/>
    <s v="Oui"/>
    <n v="37"/>
    <n v="1.5"/>
    <x v="3"/>
    <n v="35.85"/>
    <x v="5"/>
    <m/>
    <x v="0"/>
    <n v="37.35"/>
    <x v="0"/>
    <m/>
  </r>
  <r>
    <x v="8"/>
    <s v="1b"/>
    <x v="64"/>
    <s v="Sam, dim et JF - JOUR - Visite 1 bénéficiaire"/>
    <s v="Visite"/>
    <n v="55"/>
    <s v="Peeters Marie Rose"/>
    <m/>
    <s v="(506) Omnimut mutualité libre de Wallonie _x000a_"/>
    <s v="Rue Natalis 47 B 4020 LIEGE "/>
    <s v="Différé"/>
    <s v="⅓ payant C"/>
    <s v="Oui"/>
    <n v="55.5"/>
    <n v="5"/>
    <x v="3"/>
    <n v="50.8"/>
    <x v="5"/>
    <m/>
    <x v="0"/>
    <n v="55.8"/>
    <x v="0"/>
    <m/>
  </r>
  <r>
    <x v="8"/>
    <s v="nuit 3"/>
    <x v="68"/>
    <s v="Sam, dim et JF - NUIT - Visite 1 bénéficiaire"/>
    <s v="Visite"/>
    <n v="85"/>
    <s v="Peiffer Christa"/>
    <m/>
    <s v="(515) Freie Krankenkasse _x000a_"/>
    <s v="Hauptstrasse 2 4760 BULLINGEN"/>
    <s v="Différé"/>
    <s v="⅓ payant C"/>
    <s v="Non"/>
    <n v="85"/>
    <n v="7"/>
    <x v="3"/>
    <m/>
    <x v="2"/>
    <m/>
    <x v="0"/>
    <n v="7"/>
    <x v="1"/>
    <m/>
  </r>
  <r>
    <x v="8"/>
    <s v="2b"/>
    <x v="63"/>
    <s v="Sam, dim et JF - JOUR - Consultation"/>
    <s v="Consultation"/>
    <n v="37"/>
    <s v="Rudelopt Marine"/>
    <m/>
    <s v="(137) Mutualité Chrétienne de Verviers - Eupen _x000a_"/>
    <s v="Rue Laoureux 25-29  - 4800 Verviers"/>
    <s v="Différé"/>
    <s v="⅓ payant C"/>
    <s v="Oui"/>
    <n v="37"/>
    <n v="1.5"/>
    <x v="3"/>
    <n v="35.85"/>
    <x v="5"/>
    <m/>
    <x v="0"/>
    <n v="37.35"/>
    <x v="0"/>
    <m/>
  </r>
  <r>
    <x v="8"/>
    <s v="2b"/>
    <x v="63"/>
    <s v="Sam, dim et JF - JOUR - Consultation"/>
    <s v="Consultation"/>
    <n v="37"/>
    <s v="Solot Jean-Marc"/>
    <s v="M. Méd Brasero"/>
    <s v="(228) Mutualia - Mutualité neutre _x000a_"/>
    <s v="Place Verte 41 4800 VERVIERS"/>
    <s v="Différé"/>
    <s v="Autres"/>
    <s v="Oui"/>
    <n v="37"/>
    <n v="0.8"/>
    <x v="3"/>
    <m/>
    <x v="2"/>
    <n v="35.049999999999997"/>
    <x v="3"/>
    <n v="35.849999999999994"/>
    <x v="0"/>
    <m/>
  </r>
  <r>
    <x v="8"/>
    <n v="6"/>
    <x v="66"/>
    <s v="Sam, dim et JF - JOUR - Visite 1 bénéficiaire"/>
    <s v="Visite"/>
    <n v="55"/>
    <s v="Threinen Julia"/>
    <s v="Marienheim Spitalstrasse 60 Raeren"/>
    <m/>
    <m/>
    <s v="Différé"/>
    <s v="MR"/>
    <s v="Oui"/>
    <n v="55.5"/>
    <m/>
    <x v="1"/>
    <m/>
    <x v="2"/>
    <n v="55.5"/>
    <x v="4"/>
    <n v="55.5"/>
    <x v="0"/>
    <m/>
  </r>
  <r>
    <x v="8"/>
    <n v="5"/>
    <x v="61"/>
    <s v="Sam, dim et JF - JOUR - Consultation"/>
    <s v="Consultation"/>
    <n v="37"/>
    <s v="Trembloy Marine"/>
    <m/>
    <s v="(228) Mutualia - Mutualité neutre _x000a_"/>
    <s v="Place Verte 41 4800 VERVIERS"/>
    <s v="Différé"/>
    <s v="⅓ payant C"/>
    <s v="Oui"/>
    <n v="37.5"/>
    <n v="1.5"/>
    <x v="3"/>
    <n v="35.85"/>
    <x v="5"/>
    <m/>
    <x v="0"/>
    <n v="37.35"/>
    <x v="0"/>
    <m/>
  </r>
  <r>
    <x v="8"/>
    <n v="7"/>
    <x v="28"/>
    <s v="Sam, dim et JF - JOUR - Consultation"/>
    <s v="Consultation"/>
    <n v="37"/>
    <s v="Van Cauter Nathalie"/>
    <s v="MM Pro gesund Dr Braga Ballyen "/>
    <m/>
    <m/>
    <s v="Différé"/>
    <s v="Autres"/>
    <s v="Oui"/>
    <n v="37.5"/>
    <n v="6"/>
    <x v="3"/>
    <m/>
    <x v="2"/>
    <n v="31.5"/>
    <x v="4"/>
    <n v="37.5"/>
    <x v="0"/>
    <m/>
  </r>
  <r>
    <x v="8"/>
    <n v="7"/>
    <x v="28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7"/>
    <x v="28"/>
    <s v="Sam, dim et JF - JOUR - Visite 1 bénéficiaire"/>
    <s v="Visite"/>
    <n v="55"/>
    <m/>
    <m/>
    <m/>
    <m/>
    <s v="Cash"/>
    <m/>
    <m/>
    <n v="55.5"/>
    <m/>
    <x v="1"/>
    <m/>
    <x v="2"/>
    <n v="55.5"/>
    <x v="8"/>
    <n v="55.5"/>
    <x v="0"/>
    <m/>
  </r>
  <r>
    <x v="8"/>
    <n v="7"/>
    <x v="28"/>
    <s v="Sam, dim et JF - JOUR - Visite 1 bénéficiaire"/>
    <s v="Visite"/>
    <n v="55"/>
    <m/>
    <m/>
    <m/>
    <m/>
    <s v="Cash"/>
    <m/>
    <m/>
    <n v="55.5"/>
    <m/>
    <x v="1"/>
    <m/>
    <x v="2"/>
    <n v="55.5"/>
    <x v="8"/>
    <n v="55.5"/>
    <x v="0"/>
    <m/>
  </r>
  <r>
    <x v="8"/>
    <s v="1a"/>
    <x v="27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a"/>
    <x v="2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Cash"/>
    <m/>
    <m/>
    <n v="40"/>
    <m/>
    <x v="1"/>
    <m/>
    <x v="2"/>
    <n v="40"/>
    <x v="8"/>
    <n v="40"/>
    <x v="0"/>
    <m/>
  </r>
  <r>
    <x v="8"/>
    <s v="1b"/>
    <x v="64"/>
    <s v="Sam, dim et JF - JOUR - Visite 1 bénéficiaire"/>
    <s v="Visite"/>
    <n v="55"/>
    <m/>
    <m/>
    <m/>
    <m/>
    <s v="Bancontact"/>
    <m/>
    <m/>
    <n v="55.5"/>
    <m/>
    <x v="1"/>
    <m/>
    <x v="2"/>
    <n v="55.5"/>
    <x v="8"/>
    <n v="55.5"/>
    <x v="0"/>
    <m/>
  </r>
  <r>
    <x v="8"/>
    <s v="1b"/>
    <x v="64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1b"/>
    <x v="64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2a"/>
    <x v="69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s v="2a"/>
    <x v="69"/>
    <s v="Sam, dim et JF - JOUR - Visite 1 bénéficiaire"/>
    <s v="Visite"/>
    <n v="55"/>
    <m/>
    <m/>
    <m/>
    <m/>
    <s v="Cash"/>
    <m/>
    <m/>
    <n v="55"/>
    <m/>
    <x v="1"/>
    <m/>
    <x v="2"/>
    <n v="55"/>
    <x v="8"/>
    <n v="55"/>
    <x v="0"/>
    <m/>
  </r>
  <r>
    <x v="8"/>
    <s v="2a"/>
    <x v="69"/>
    <s v="Sam, dim et JF - JOUR - Visite 1 bénéficiaire"/>
    <s v="Visite"/>
    <n v="55"/>
    <m/>
    <m/>
    <m/>
    <m/>
    <s v="Cash"/>
    <m/>
    <m/>
    <n v="55"/>
    <m/>
    <x v="1"/>
    <m/>
    <x v="2"/>
    <n v="55"/>
    <x v="8"/>
    <n v="55"/>
    <x v="0"/>
    <m/>
  </r>
  <r>
    <x v="8"/>
    <s v="2a"/>
    <x v="69"/>
    <s v="Sam, dim et JF - JOUR - Visite 1 bénéficiaire"/>
    <s v="Visite"/>
    <n v="55"/>
    <m/>
    <m/>
    <m/>
    <m/>
    <s v="Cash"/>
    <m/>
    <m/>
    <n v="55"/>
    <m/>
    <x v="1"/>
    <m/>
    <x v="2"/>
    <n v="55"/>
    <x v="8"/>
    <n v="55"/>
    <x v="0"/>
    <m/>
  </r>
  <r>
    <x v="8"/>
    <s v="2b"/>
    <x v="63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8"/>
    <s v="2b"/>
    <x v="63"/>
    <s v="Sam, dim et JF - JOUR - Visite 1 bénéficiaire"/>
    <s v="Visite"/>
    <n v="55"/>
    <m/>
    <m/>
    <m/>
    <m/>
    <s v="Bancontact"/>
    <m/>
    <m/>
    <n v="55"/>
    <m/>
    <x v="1"/>
    <m/>
    <x v="2"/>
    <n v="55"/>
    <x v="8"/>
    <n v="55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Bancontact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8"/>
    <s v="2b"/>
    <x v="63"/>
    <s v="Sam, dim et JF - JOUR - Consultation"/>
    <s v="Consultation"/>
    <n v="37"/>
    <m/>
    <m/>
    <m/>
    <m/>
    <s v="Cash"/>
    <m/>
    <m/>
    <n v="37"/>
    <m/>
    <x v="1"/>
    <m/>
    <x v="2"/>
    <n v="37"/>
    <x v="8"/>
    <n v="37"/>
    <x v="0"/>
    <m/>
  </r>
  <r>
    <x v="8"/>
    <n v="3"/>
    <x v="65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25"/>
    <m/>
    <x v="1"/>
    <m/>
    <x v="2"/>
    <n v="25"/>
    <x v="8"/>
    <n v="2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3"/>
    <x v="65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6"/>
    <m/>
    <x v="1"/>
    <m/>
    <x v="2"/>
    <n v="37.56"/>
    <x v="8"/>
    <n v="37.56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4"/>
    <x v="62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5"/>
    <x v="61"/>
    <s v="Sam, dim et JF - JOUR - Consultation"/>
    <s v="Consultation"/>
    <n v="37"/>
    <m/>
    <m/>
    <m/>
    <m/>
    <s v="Cash"/>
    <m/>
    <m/>
    <n v="32.5"/>
    <m/>
    <x v="1"/>
    <m/>
    <x v="2"/>
    <n v="32.5"/>
    <x v="8"/>
    <n v="32.5"/>
    <x v="0"/>
    <m/>
  </r>
  <r>
    <x v="8"/>
    <n v="5"/>
    <x v="61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5"/>
    <x v="6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5"/>
    <x v="6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5"/>
    <x v="6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5"/>
    <x v="6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5"/>
    <x v="61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Cash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6"/>
    <x v="66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n v="7"/>
    <x v="28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nuit 1"/>
    <x v="6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nuit 1"/>
    <x v="6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nuit 1"/>
    <x v="67"/>
    <s v="Sam, dim et JF - JOUR - Consultation"/>
    <s v="Consultation"/>
    <n v="37"/>
    <m/>
    <m/>
    <m/>
    <m/>
    <s v="Bancontact"/>
    <m/>
    <m/>
    <n v="37.5"/>
    <m/>
    <x v="1"/>
    <m/>
    <x v="2"/>
    <n v="37.5"/>
    <x v="8"/>
    <n v="37.5"/>
    <x v="0"/>
    <m/>
  </r>
  <r>
    <x v="8"/>
    <s v="nuit 1"/>
    <x v="67"/>
    <s v="Sam, dim et JF - NUIT - Visite 1 bénéficiaire"/>
    <s v="Visite"/>
    <n v="85"/>
    <m/>
    <m/>
    <m/>
    <m/>
    <s v="Bancontact"/>
    <m/>
    <m/>
    <n v="85"/>
    <m/>
    <x v="1"/>
    <m/>
    <x v="2"/>
    <n v="85"/>
    <x v="8"/>
    <n v="85"/>
    <x v="0"/>
    <m/>
  </r>
  <r>
    <x v="8"/>
    <s v="nuit 1"/>
    <x v="67"/>
    <s v="Sam, dim et JF - NUIT - Consultation"/>
    <s v="Consultation"/>
    <n v="49"/>
    <m/>
    <m/>
    <m/>
    <m/>
    <s v="Bancontact"/>
    <m/>
    <m/>
    <n v="50"/>
    <m/>
    <x v="1"/>
    <m/>
    <x v="2"/>
    <n v="50"/>
    <x v="8"/>
    <n v="50"/>
    <x v="0"/>
    <m/>
  </r>
  <r>
    <x v="8"/>
    <s v="nuit 2"/>
    <x v="70"/>
    <s v="Sam, dim et JF - NUIT - Consultation"/>
    <s v="Consultation"/>
    <n v="49"/>
    <m/>
    <m/>
    <m/>
    <m/>
    <s v="Bancontact"/>
    <m/>
    <m/>
    <n v="50"/>
    <m/>
    <x v="1"/>
    <m/>
    <x v="2"/>
    <n v="50"/>
    <x v="8"/>
    <n v="50"/>
    <x v="0"/>
    <m/>
  </r>
  <r>
    <x v="8"/>
    <s v="nuit 2"/>
    <x v="70"/>
    <s v="Sam, dim et JF - NUIT - Consultation"/>
    <s v="Consultation"/>
    <n v="49"/>
    <m/>
    <m/>
    <m/>
    <m/>
    <s v="Bancontact"/>
    <m/>
    <m/>
    <n v="50"/>
    <m/>
    <x v="1"/>
    <m/>
    <x v="2"/>
    <n v="50"/>
    <x v="8"/>
    <n v="50"/>
    <x v="0"/>
    <m/>
  </r>
  <r>
    <x v="9"/>
    <s v="nuit 1"/>
    <x v="71"/>
    <s v="Vend et veille JF - NUIT - Visite 1 bénéficiare"/>
    <s v="Visite"/>
    <n v="85"/>
    <s v="Remacle Alain"/>
    <s v="MR La Kan Aubel"/>
    <m/>
    <m/>
    <s v="Différé"/>
    <s v="MR"/>
    <s v="Oui"/>
    <n v="131"/>
    <m/>
    <x v="1"/>
    <m/>
    <x v="2"/>
    <n v="131"/>
    <x v="3"/>
    <n v="131"/>
    <x v="0"/>
    <m/>
  </r>
  <r>
    <x v="9"/>
    <s v="nuit 1"/>
    <x v="71"/>
    <s v="Vend et veille JF - NUIT - Consultation"/>
    <s v="Consultation"/>
    <n v="50"/>
    <m/>
    <m/>
    <m/>
    <m/>
    <s v="Cash"/>
    <m/>
    <m/>
    <n v="50"/>
    <m/>
    <x v="1"/>
    <m/>
    <x v="2"/>
    <n v="50"/>
    <x v="10"/>
    <n v="50"/>
    <x v="0"/>
    <m/>
  </r>
  <r>
    <x v="9"/>
    <s v="nuit 1"/>
    <x v="71"/>
    <s v="Vend et veille JF - NUIT - Visite 1 bénéficiare"/>
    <s v="Visite"/>
    <n v="85"/>
    <m/>
    <m/>
    <m/>
    <m/>
    <s v="Cash"/>
    <m/>
    <m/>
    <n v="85"/>
    <m/>
    <x v="1"/>
    <m/>
    <x v="2"/>
    <n v="85"/>
    <x v="10"/>
    <n v="85"/>
    <x v="0"/>
    <m/>
  </r>
  <r>
    <x v="9"/>
    <s v="nuit 1"/>
    <x v="71"/>
    <s v="Vend et veille JF - NUIT - Visite 1 bénéficiare"/>
    <s v="Visite"/>
    <n v="85"/>
    <m/>
    <m/>
    <m/>
    <m/>
    <s v="Cash"/>
    <m/>
    <m/>
    <n v="85"/>
    <m/>
    <x v="1"/>
    <m/>
    <x v="2"/>
    <n v="85"/>
    <x v="10"/>
    <n v="85"/>
    <x v="0"/>
    <m/>
  </r>
  <r>
    <x v="9"/>
    <s v="nuit 1"/>
    <x v="71"/>
    <s v="Vend et veille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9"/>
    <s v="nuit 2"/>
    <x v="72"/>
    <s v="Vend et veille JF - NUIT - Consultation"/>
    <s v="Consultation"/>
    <n v="50"/>
    <m/>
    <m/>
    <m/>
    <m/>
    <s v="Bancontact"/>
    <m/>
    <m/>
    <n v="95.44"/>
    <m/>
    <x v="1"/>
    <m/>
    <x v="2"/>
    <n v="95.44"/>
    <x v="10"/>
    <n v="95.44"/>
    <x v="0"/>
    <m/>
  </r>
  <r>
    <x v="9"/>
    <s v="nuit 2"/>
    <x v="72"/>
    <s v="Vend et veille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9"/>
    <s v="nuit 3"/>
    <x v="1"/>
    <s v="Vend et veille JF - JOUR - Consultation"/>
    <s v="Consultation"/>
    <n v="29"/>
    <m/>
    <m/>
    <m/>
    <m/>
    <s v="Cash"/>
    <m/>
    <m/>
    <n v="29"/>
    <m/>
    <x v="1"/>
    <m/>
    <x v="2"/>
    <n v="29"/>
    <x v="10"/>
    <n v="29"/>
    <x v="0"/>
    <m/>
  </r>
  <r>
    <x v="9"/>
    <s v="nuit 3"/>
    <x v="1"/>
    <s v="Vend et veille JF - JOUR - Consultation"/>
    <s v="Consultation"/>
    <n v="29"/>
    <m/>
    <m/>
    <m/>
    <m/>
    <s v="Cash"/>
    <m/>
    <m/>
    <n v="29"/>
    <m/>
    <x v="1"/>
    <m/>
    <x v="2"/>
    <n v="29"/>
    <x v="10"/>
    <n v="29"/>
    <x v="0"/>
    <m/>
  </r>
  <r>
    <x v="9"/>
    <s v="nuit 3"/>
    <x v="1"/>
    <s v="Vend et veille JF - NUIT - Visite 1 bénéficiare"/>
    <s v="Visite"/>
    <n v="85"/>
    <m/>
    <m/>
    <m/>
    <m/>
    <s v="Cash"/>
    <m/>
    <m/>
    <n v="85"/>
    <m/>
    <x v="1"/>
    <m/>
    <x v="2"/>
    <n v="85"/>
    <x v="10"/>
    <n v="85"/>
    <x v="0"/>
    <m/>
  </r>
  <r>
    <x v="10"/>
    <n v="6"/>
    <x v="73"/>
    <s v="Sam, dim et JF - JOUR - Consultation"/>
    <s v="Consultation"/>
    <n v="37.5"/>
    <s v="Al Namo Bushra"/>
    <m/>
    <s v="(319) Solidaris - Mutualité socialiste et syndicale de la Province de Liège _x000a_"/>
    <s v="Rue Douffet 36 4020 LIEGE"/>
    <s v="Différé"/>
    <s v="⅓ payant BC"/>
    <s v="Oui"/>
    <n v="37.5"/>
    <n v="1.5"/>
    <x v="4"/>
    <n v="35.85"/>
    <x v="0"/>
    <m/>
    <x v="0"/>
    <n v="37.35"/>
    <x v="0"/>
    <m/>
  </r>
  <r>
    <x v="10"/>
    <n v="6"/>
    <x v="73"/>
    <s v="Sam, dim et JF - JOUR - Consultation"/>
    <s v="Consultation"/>
    <n v="37.5"/>
    <s v="Al Namo Farrad Majid"/>
    <m/>
    <s v="(319) Solidaris - Mutualité socialiste et syndicale de la Province de Liège _x000a_"/>
    <s v="Rue Douffet 36 4020 LIEGE"/>
    <s v="Différé"/>
    <s v="⅓ payant BC"/>
    <s v="Oui"/>
    <n v="37.5"/>
    <n v="1.5"/>
    <x v="4"/>
    <n v="35.85"/>
    <x v="0"/>
    <m/>
    <x v="0"/>
    <n v="37.35"/>
    <x v="0"/>
    <m/>
  </r>
  <r>
    <x v="10"/>
    <s v="2b"/>
    <x v="74"/>
    <s v="Sam, dim et JF - JOUR - Visite 1 bénéficiaire"/>
    <s v="Visite"/>
    <n v="55.5"/>
    <s v="Azhar Aicha"/>
    <m/>
    <s v="(228) Mutualia - Mutualité neutre _x000a_"/>
    <s v="Place Verte 41 4800 VERVIERS"/>
    <s v="Différé"/>
    <s v="⅓ payant C"/>
    <s v="Oui"/>
    <n v="55.5"/>
    <n v="5"/>
    <x v="4"/>
    <n v="50.8"/>
    <x v="1"/>
    <m/>
    <x v="0"/>
    <n v="55.8"/>
    <x v="0"/>
    <m/>
  </r>
  <r>
    <x v="10"/>
    <s v="2a"/>
    <x v="75"/>
    <s v="Sam, dim et JF - JOUR - Consultation"/>
    <s v="Consultation"/>
    <n v="37.5"/>
    <s v="Bennouali Lamguirisse Johanna"/>
    <s v="MM Mosaique"/>
    <s v="(228) Mutualia - Mutualité neutre _x000a_"/>
    <s v="Place Verte 41 4800 VERVIERS"/>
    <s v="Différé"/>
    <s v="Autres"/>
    <s v="Oui"/>
    <n v="37.5"/>
    <n v="1.5"/>
    <x v="4"/>
    <m/>
    <x v="2"/>
    <n v="36.35"/>
    <x v="3"/>
    <n v="37.85"/>
    <x v="0"/>
    <m/>
  </r>
  <r>
    <x v="10"/>
    <n v="3"/>
    <x v="76"/>
    <s v="Sam, dim et JF - JOUR - Consultation"/>
    <s v="Consultation"/>
    <n v="37.5"/>
    <s v="Brunclair Bakala-Ya"/>
    <m/>
    <s v="(137) Mutualité Chrétienne de Verviers - Eupen _x000a_"/>
    <s v="Rue Laoureux 25-29  - 4800 Verviers"/>
    <s v="Différé"/>
    <s v="⅓ payant BC"/>
    <s v="Oui"/>
    <n v="37.5"/>
    <n v="1.5"/>
    <x v="4"/>
    <n v="31.35"/>
    <x v="5"/>
    <m/>
    <x v="0"/>
    <n v="32.85"/>
    <x v="0"/>
    <m/>
  </r>
  <r>
    <x v="10"/>
    <n v="3"/>
    <x v="76"/>
    <s v="Sam, dim et JF - JOUR - Consultation"/>
    <s v="Consultation"/>
    <n v="37.5"/>
    <s v="Brunclair Claudia"/>
    <m/>
    <s v="(137) Mutualité Chrétienne de Verviers - Eupen _x000a_"/>
    <s v="vis"/>
    <s v="Différé"/>
    <s v="⅓ payant BC"/>
    <s v="Oui"/>
    <n v="37.5"/>
    <n v="1.5"/>
    <x v="4"/>
    <n v="33.35"/>
    <x v="5"/>
    <m/>
    <x v="0"/>
    <n v="34.85"/>
    <x v="0"/>
    <m/>
  </r>
  <r>
    <x v="10"/>
    <n v="3"/>
    <x v="76"/>
    <s v="Sam, dim et JF - JOUR - Consultation"/>
    <s v="Consultation"/>
    <n v="37.5"/>
    <s v="Brunclair Rosy-Julien"/>
    <m/>
    <s v="(137) Mutualité Chrétienne de Verviers - Eupen _x000a_"/>
    <s v="Rue Laoureux 25-29  - 4800 Verviers"/>
    <s v="Différé"/>
    <s v="⅓ payant BC"/>
    <s v="Oui"/>
    <n v="37.5"/>
    <n v="1.5"/>
    <x v="4"/>
    <n v="31.35"/>
    <x v="5"/>
    <m/>
    <x v="0"/>
    <n v="32.85"/>
    <x v="0"/>
    <m/>
  </r>
  <r>
    <x v="10"/>
    <s v="2b"/>
    <x v="74"/>
    <s v="Sam, dim et JF - JOUR - Consultation"/>
    <s v="Consultation"/>
    <n v="37.5"/>
    <s v="Constant Marie-Claire"/>
    <m/>
    <s v="(228) Mutualia - Mutualité neutre _x000a_"/>
    <s v="Place Verte 41 4800 VERVIERS"/>
    <s v="Différé"/>
    <s v="⅓ payant C"/>
    <s v="Oui"/>
    <n v="37.5"/>
    <n v="1.5"/>
    <x v="4"/>
    <n v="35.85"/>
    <x v="1"/>
    <m/>
    <x v="0"/>
    <n v="37.35"/>
    <x v="0"/>
    <m/>
  </r>
  <r>
    <x v="10"/>
    <s v="1a"/>
    <x v="77"/>
    <s v="Sam, dim et JF - JOUR - Visite 1 bénéficiaire"/>
    <s v="Visite"/>
    <n v="55.5"/>
    <s v="Demoulin Eliane"/>
    <s v="MR La Kan Aubel"/>
    <m/>
    <m/>
    <s v="Différé"/>
    <s v="MR"/>
    <s v="Oui"/>
    <n v="55"/>
    <m/>
    <x v="1"/>
    <m/>
    <x v="2"/>
    <n v="55.5"/>
    <x v="3"/>
    <n v="55.5"/>
    <x v="0"/>
    <m/>
  </r>
  <r>
    <x v="10"/>
    <s v="2b"/>
    <x v="74"/>
    <s v="Sam, dim et JF - JOUR - Visite 1 bénéficiaire"/>
    <s v="Visite"/>
    <n v="55.5"/>
    <s v="D'Haese Henri"/>
    <m/>
    <s v="(228) Mutualia - Mutualité neutre _x000a_"/>
    <s v="Place Verte 41 4800 VERVIERS"/>
    <s v="Différé"/>
    <s v="⅓ payant BC"/>
    <s v="Oui"/>
    <n v="55.5"/>
    <n v="5"/>
    <x v="4"/>
    <n v="50.8"/>
    <x v="1"/>
    <m/>
    <x v="0"/>
    <n v="55.8"/>
    <x v="0"/>
    <m/>
  </r>
  <r>
    <x v="10"/>
    <n v="4"/>
    <x v="78"/>
    <s v="Sam, dim et JF - JOUR - Consultation"/>
    <s v="Consultation"/>
    <n v="37.5"/>
    <s v="Diffels Clément"/>
    <m/>
    <s v="(319) Solidaris - Mutualité socialiste et syndicale de la Province de Liège _x000a_"/>
    <s v="Rue Douffet 36 4020 LIEGE"/>
    <s v="Différé"/>
    <s v="⅓ payant C"/>
    <s v="Oui"/>
    <n v="37.5"/>
    <n v="1.5"/>
    <x v="4"/>
    <n v="35.85"/>
    <x v="0"/>
    <m/>
    <x v="0"/>
    <n v="37.35"/>
    <x v="0"/>
    <m/>
  </r>
  <r>
    <x v="10"/>
    <s v="2a"/>
    <x v="75"/>
    <s v="Sam, dim et JF - JOUR - Consultation"/>
    <s v="Consultation"/>
    <n v="37.5"/>
    <s v="Fassin Brandon"/>
    <m/>
    <s v="(228) Mutualia - Mutualité neutre _x000a_"/>
    <s v="Place Verte 41 4800 VERVIERS"/>
    <s v="Différé"/>
    <s v="⅓ payant BC"/>
    <s v="Oui"/>
    <n v="37.5"/>
    <n v="1.5"/>
    <x v="4"/>
    <n v="31.35"/>
    <x v="1"/>
    <m/>
    <x v="0"/>
    <n v="32.85"/>
    <x v="0"/>
    <m/>
  </r>
  <r>
    <x v="10"/>
    <s v="2a"/>
    <x v="75"/>
    <s v="Sam, dim et JF - JOUR - Consultation"/>
    <s v="Consultation"/>
    <n v="37.5"/>
    <s v="Fontaine Hugo"/>
    <m/>
    <s v="(506) Omnimut mutualité libre de Wallonie _x000a_"/>
    <s v="Rue Natalis 47 B 4020 LIEGE "/>
    <s v="Différé"/>
    <s v="⅓ payant NP"/>
    <s v="Oui"/>
    <n v="37.5"/>
    <m/>
    <x v="1"/>
    <n v="31.35"/>
    <x v="0"/>
    <m/>
    <x v="0"/>
    <n v="31.35"/>
    <x v="0"/>
    <m/>
  </r>
  <r>
    <x v="10"/>
    <n v="5"/>
    <x v="79"/>
    <s v="Sam, dim et JF - JOUR - Consultation"/>
    <s v="Consultation"/>
    <n v="37.5"/>
    <s v="Gaspar Gwendoline"/>
    <m/>
    <s v="(323) Mutualité socialiste du Luxembourg _x000a_"/>
    <s v="Place de la Mutualité 1 6870 SAINT-HUBERT "/>
    <s v="Différé"/>
    <s v="⅓ payant C"/>
    <s v="Oui"/>
    <n v="37.5"/>
    <n v="1.5"/>
    <x v="4"/>
    <n v="31"/>
    <x v="0"/>
    <m/>
    <x v="0"/>
    <n v="32.5"/>
    <x v="0"/>
    <m/>
  </r>
  <r>
    <x v="10"/>
    <n v="7"/>
    <x v="80"/>
    <s v="Sam, dim et JF - JOUR - Consultation"/>
    <s v="Consultation"/>
    <n v="37.5"/>
    <s v="Held Aloisius Joseph"/>
    <s v="M.M. Pro Gesund (Dr Jenniges)"/>
    <m/>
    <m/>
    <s v="Différé"/>
    <s v="Autres"/>
    <s v="Oui"/>
    <n v="37.5"/>
    <m/>
    <x v="1"/>
    <m/>
    <x v="2"/>
    <n v="35.85"/>
    <x v="4"/>
    <n v="35.85"/>
    <x v="0"/>
    <m/>
  </r>
  <r>
    <x v="10"/>
    <s v="2b"/>
    <x v="74"/>
    <s v="Sam, dim et JF - JOUR - Visite 1 bénéficiaire"/>
    <s v="Visite"/>
    <n v="55.5"/>
    <s v="Heusch Claude"/>
    <m/>
    <s v="(137) Mutualité Chrétienne de Verviers - Eupen _x000a_"/>
    <s v="Rue Laoureux 25-29  - 4800 Verviers"/>
    <s v="Différé"/>
    <s v="⅓ payant C"/>
    <s v="Oui"/>
    <n v="55.5"/>
    <n v="5"/>
    <x v="4"/>
    <n v="50.8"/>
    <x v="5"/>
    <m/>
    <x v="0"/>
    <n v="55.8"/>
    <x v="0"/>
    <m/>
  </r>
  <r>
    <x v="10"/>
    <n v="4"/>
    <x v="78"/>
    <s v="Sam, dim et JF - JOUR - Visite 1 bénéficiaire"/>
    <s v="Visite"/>
    <n v="55.5"/>
    <s v="Jacobs Oscar"/>
    <m/>
    <s v="(137) Mutualité Chrétienne de Verviers - Eupen _x000a_"/>
    <s v="Rue Laoureux 25-29  - 4800 Verviers"/>
    <s v="Différé"/>
    <s v="⅓ payant C"/>
    <s v="Oui"/>
    <n v="55.5"/>
    <n v="5"/>
    <x v="4"/>
    <n v="50.8"/>
    <x v="5"/>
    <m/>
    <x v="0"/>
    <n v="55.8"/>
    <x v="0"/>
    <m/>
  </r>
  <r>
    <x v="10"/>
    <n v="6"/>
    <x v="73"/>
    <s v="Sam, dim et JF - JOUR - Consultation"/>
    <s v="Consultation"/>
    <n v="37.5"/>
    <s v="Jendi Qassem Eiffel"/>
    <m/>
    <s v="(319) Solidaris - Mutualité socialiste et syndicale de la Province de Liège _x000a_"/>
    <s v="Rue Douffet 36 4020 LIEGE"/>
    <s v="Différé"/>
    <s v="⅓ payant BC"/>
    <s v="Oui"/>
    <n v="37.5"/>
    <n v="1.5"/>
    <x v="4"/>
    <n v="35.85"/>
    <x v="0"/>
    <m/>
    <x v="0"/>
    <n v="37.35"/>
    <x v="0"/>
    <m/>
  </r>
  <r>
    <x v="10"/>
    <n v="3"/>
    <x v="76"/>
    <s v="Sam, dim et JF - JOUR - Visite 1 bénéficiaire"/>
    <s v="Visite"/>
    <n v="55.5"/>
    <s v="Jonniaux Bernadette"/>
    <s v="MR Heures Claires"/>
    <m/>
    <m/>
    <s v="Différé"/>
    <s v="MR"/>
    <s v="Oui"/>
    <n v="55.5"/>
    <m/>
    <x v="1"/>
    <m/>
    <x v="2"/>
    <n v="55"/>
    <x v="3"/>
    <n v="55"/>
    <x v="0"/>
    <m/>
  </r>
  <r>
    <x v="10"/>
    <n v="7"/>
    <x v="80"/>
    <s v="Sam, dim et JF - JOUR - Consultation"/>
    <s v="Consultation"/>
    <n v="37.5"/>
    <s v="Lecoq Maria"/>
    <m/>
    <s v="(515) Freie Krankenkasse _x000a_"/>
    <s v="Rue Saint-Hubert 49 - 1150 BRUXELLES"/>
    <s v="Différé"/>
    <s v="⅓ payant C"/>
    <s v="Oui"/>
    <n v="37.5"/>
    <n v="1.5"/>
    <x v="4"/>
    <n v="35.85"/>
    <x v="0"/>
    <m/>
    <x v="0"/>
    <n v="37.35"/>
    <x v="0"/>
    <m/>
  </r>
  <r>
    <x v="10"/>
    <s v="nuit 1"/>
    <x v="81"/>
    <s v="Sam, dim et JF - NUIT - Visite 1 bénéficiaire"/>
    <s v="Visite"/>
    <n v="85"/>
    <s v="Lennertz Francine"/>
    <m/>
    <s v="(319) Solidaris - Mutualité socialiste et syndicale de la Province de Liège _x000a_"/>
    <s v="Rue Douffet 36 4020 LIEGE"/>
    <s v="Différé"/>
    <s v="⅓ payant C"/>
    <s v="Oui"/>
    <n v="85"/>
    <n v="3"/>
    <x v="4"/>
    <n v="78.5"/>
    <x v="0"/>
    <m/>
    <x v="0"/>
    <n v="81.5"/>
    <x v="0"/>
    <m/>
  </r>
  <r>
    <x v="10"/>
    <s v="nuit 2"/>
    <x v="82"/>
    <s v="Sam, dim et JF - NUIT - Visite 1 bénéficiaire"/>
    <s v="Visite"/>
    <n v="85"/>
    <s v="Masset Pascal"/>
    <m/>
    <s v="(319) Solidaris - Mutualité socialiste et syndicale de la Province de Liège _x000a_"/>
    <s v="Rue Douffet 36 4020 LIEGE"/>
    <s v="Différé"/>
    <s v="⅓ payant C"/>
    <s v="Oui"/>
    <n v="85"/>
    <n v="3.5"/>
    <x v="4"/>
    <n v="78.5"/>
    <x v="3"/>
    <m/>
    <x v="0"/>
    <n v="82"/>
    <x v="0"/>
    <m/>
  </r>
  <r>
    <x v="10"/>
    <n v="5"/>
    <x v="79"/>
    <s v="Sam, dim et JF - JOUR - Consultation"/>
    <s v="Consultation"/>
    <n v="37.5"/>
    <s v="Michiels Mehddy"/>
    <m/>
    <s v="(323) Mutualité socialiste du Luxembourg _x000a_"/>
    <s v="Place de la Mutualité 1 6870 SAINT-HUBERT "/>
    <s v="Différé"/>
    <s v="⅓ payant C"/>
    <s v="Oui"/>
    <n v="37.5"/>
    <n v="1.5"/>
    <x v="4"/>
    <n v="20"/>
    <x v="0"/>
    <m/>
    <x v="0"/>
    <n v="21.5"/>
    <x v="0"/>
    <m/>
  </r>
  <r>
    <x v="10"/>
    <s v="nuit 1"/>
    <x v="81"/>
    <s v="Sam, dim et JF - NUIT - Visite 1 bénéficiaire"/>
    <s v="Visite"/>
    <n v="85"/>
    <s v="Nottebaert Théo"/>
    <m/>
    <s v="(414) Mutualité libérale de Liège _x000a_"/>
    <s v="Rue de Hermée, 177D 4040 HERSTAL"/>
    <s v="Différé"/>
    <s v="⅓ payant NP"/>
    <s v="Oui"/>
    <n v="85"/>
    <m/>
    <x v="1"/>
    <n v="81.59"/>
    <x v="5"/>
    <m/>
    <x v="0"/>
    <n v="81.59"/>
    <x v="0"/>
    <m/>
  </r>
  <r>
    <x v="10"/>
    <n v="3"/>
    <x v="76"/>
    <s v="Sam, dim et JF - JOUR - Consultation"/>
    <s v="Consultation"/>
    <n v="37.5"/>
    <s v="Pottier André"/>
    <m/>
    <s v="(228) Mutualia - Mutualité neutre _x000a_"/>
    <s v="Place Verte 41 4800 VERVIERS"/>
    <s v="Différé"/>
    <s v="⅓ payant C"/>
    <s v="Oui"/>
    <n v="37.5"/>
    <n v="1.5"/>
    <x v="4"/>
    <n v="35.85"/>
    <x v="1"/>
    <m/>
    <x v="0"/>
    <n v="37.35"/>
    <x v="0"/>
    <m/>
  </r>
  <r>
    <x v="10"/>
    <s v="2a"/>
    <x v="75"/>
    <s v="Sam, dim et JF - JOUR - Visite 1 bénéficiaire"/>
    <s v="Visite"/>
    <n v="55.5"/>
    <s v="René D'Archambeau"/>
    <s v="CPAS Pepinster"/>
    <m/>
    <m/>
    <s v="Différé"/>
    <s v="CPAS"/>
    <s v="Oui"/>
    <n v="55.5"/>
    <m/>
    <x v="1"/>
    <m/>
    <x v="2"/>
    <n v="55.5"/>
    <x v="3"/>
    <n v="55.5"/>
    <x v="0"/>
    <m/>
  </r>
  <r>
    <x v="10"/>
    <n v="5"/>
    <x v="79"/>
    <s v="Sam, dim et JF - JOUR - Visite 1 bénéficiaire"/>
    <s v="Visite"/>
    <n v="55.5"/>
    <s v="Schmitz Irma"/>
    <m/>
    <s v="(137) Mutualité Chrétienne de Verviers - Eupen _x000a_"/>
    <s v="Rue Laoureux 25-29  - 4800 Verviers"/>
    <s v="Différé"/>
    <s v="⅓ payant C"/>
    <s v="Oui"/>
    <n v="55.5"/>
    <n v="5"/>
    <x v="4"/>
    <n v="78.510000000000005"/>
    <x v="5"/>
    <m/>
    <x v="0"/>
    <n v="83.51"/>
    <x v="0"/>
    <m/>
  </r>
  <r>
    <x v="10"/>
    <s v="1a"/>
    <x v="77"/>
    <s v="Sam, dim et JF - JOUR - Visite 1 bénéficiaire"/>
    <s v="Visite"/>
    <n v="55.5"/>
    <s v="Schnackers Maria"/>
    <s v="MR Home St Leonard Welkenraedt"/>
    <m/>
    <m/>
    <s v="Différé"/>
    <s v="MR"/>
    <s v="Oui"/>
    <n v="55"/>
    <m/>
    <x v="1"/>
    <m/>
    <x v="2"/>
    <n v="55.5"/>
    <x v="3"/>
    <n v="55.5"/>
    <x v="0"/>
    <m/>
  </r>
  <r>
    <x v="10"/>
    <s v="2b"/>
    <x v="74"/>
    <s v="Sam, dim et JF - JOUR - Visite 1 bénéficiaire"/>
    <s v="Visite"/>
    <n v="55.5"/>
    <s v="Simsek Omer"/>
    <s v="MM Thier mère Dieu"/>
    <s v="(228) Mutualia - Mutualité neutre _x000a_"/>
    <s v="Place Verte 41 4800 VERVIERS"/>
    <s v="Différé"/>
    <s v="Autres"/>
    <s v="Oui"/>
    <n v="55.5"/>
    <n v="1.5"/>
    <x v="4"/>
    <m/>
    <x v="2"/>
    <n v="36.35"/>
    <x v="3"/>
    <n v="37.85"/>
    <x v="0"/>
    <m/>
  </r>
  <r>
    <x v="10"/>
    <s v="2a"/>
    <x v="75"/>
    <s v="Sam, dim et JF - JOUR - Visite 1 bénéficiaire"/>
    <s v="Visite"/>
    <n v="55.5"/>
    <s v="Tajar Fadma"/>
    <m/>
    <s v="(228) Mutualia - Mutualité neutre _x000a_"/>
    <s v="Place Verte 41 4800 VERVIERS"/>
    <s v="Différé"/>
    <s v="⅓ payant NP"/>
    <s v="Oui"/>
    <n v="55.5"/>
    <m/>
    <x v="1"/>
    <n v="50.8"/>
    <x v="1"/>
    <m/>
    <x v="0"/>
    <n v="50.8"/>
    <x v="0"/>
    <m/>
  </r>
  <r>
    <x v="10"/>
    <s v="nuit 1"/>
    <x v="81"/>
    <s v="Sam, dim et JF - NUIT - Consultation"/>
    <s v="Consultation"/>
    <n v="50"/>
    <s v="Viegas Nunes Kyle"/>
    <m/>
    <s v="(137) Mutualité Chrétienne de Verviers - Eupen _x000a_"/>
    <s v="Rue Laoureux 25-29  - 4800 Verviers"/>
    <s v="Différé"/>
    <s v="⅓ payant C"/>
    <s v="Oui"/>
    <n v="50"/>
    <n v="1.5"/>
    <x v="4"/>
    <n v="48.19"/>
    <x v="5"/>
    <m/>
    <x v="0"/>
    <n v="49.69"/>
    <x v="0"/>
    <m/>
  </r>
  <r>
    <x v="10"/>
    <s v="2b"/>
    <x v="74"/>
    <s v="Sam, dim et JF - JOUR - Visite 1 bénéficiaire"/>
    <s v="Visite"/>
    <n v="55.5"/>
    <s v="Vinaimont Solange"/>
    <s v="MR Seigneurerie d'Heusy"/>
    <m/>
    <m/>
    <s v="Différé"/>
    <s v="MR"/>
    <s v="Oui"/>
    <n v="55.5"/>
    <m/>
    <x v="1"/>
    <m/>
    <x v="2"/>
    <n v="55.5"/>
    <x v="3"/>
    <n v="55.5"/>
    <x v="0"/>
    <m/>
  </r>
  <r>
    <x v="10"/>
    <n v="6"/>
    <x v="73"/>
    <s v="Sam, dim et JF - JOUR - Consultation"/>
    <s v="Visite"/>
    <n v="55.5"/>
    <s v="Vonhoff Leo Josef"/>
    <s v="MR Marienheim de Raeren"/>
    <m/>
    <m/>
    <s v="Différé"/>
    <s v="MR"/>
    <s v="Oui"/>
    <n v="55.5"/>
    <m/>
    <x v="1"/>
    <m/>
    <x v="2"/>
    <m/>
    <x v="0"/>
    <n v="0"/>
    <x v="2"/>
    <s v="Attestation perdue"/>
  </r>
  <r>
    <x v="10"/>
    <s v="2b"/>
    <x v="74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0"/>
    <s v="2b"/>
    <x v="74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b"/>
    <x v="74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s v="1b"/>
    <x v="83"/>
    <s v="Sam, dim et JF - JOUR - Visite 1 bénéficiaire"/>
    <s v="Visite"/>
    <n v="55.5"/>
    <m/>
    <m/>
    <m/>
    <m/>
    <s v="Bancontact"/>
    <m/>
    <m/>
    <n v="55"/>
    <m/>
    <x v="1"/>
    <m/>
    <x v="2"/>
    <n v="55"/>
    <x v="10"/>
    <n v="55"/>
    <x v="0"/>
    <m/>
  </r>
  <r>
    <x v="10"/>
    <s v="1a"/>
    <x v="77"/>
    <s v="Sam, dim et JF - JOUR - Consultation"/>
    <s v="Consultation"/>
    <n v="37.5"/>
    <m/>
    <m/>
    <m/>
    <m/>
    <s v="Cash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Cash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Cash"/>
    <m/>
    <m/>
    <n v="37"/>
    <m/>
    <x v="1"/>
    <m/>
    <x v="2"/>
    <n v="37"/>
    <x v="10"/>
    <n v="37"/>
    <x v="0"/>
    <m/>
  </r>
  <r>
    <x v="10"/>
    <s v="1a"/>
    <x v="77"/>
    <s v="Sam, dim et JF - JOUR - Visite 1 bénéficiaire"/>
    <s v="Visite"/>
    <n v="55.5"/>
    <m/>
    <m/>
    <m/>
    <m/>
    <s v="Cash"/>
    <m/>
    <m/>
    <n v="55"/>
    <m/>
    <x v="1"/>
    <m/>
    <x v="2"/>
    <n v="55"/>
    <x v="10"/>
    <n v="55"/>
    <x v="0"/>
    <m/>
  </r>
  <r>
    <x v="10"/>
    <s v="1a"/>
    <x v="77"/>
    <s v="Sam, dim et JF - JOUR - Consultation"/>
    <s v="Consultation"/>
    <n v="37.5"/>
    <m/>
    <m/>
    <m/>
    <m/>
    <s v="Cash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Cash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0"/>
    <s v="1a"/>
    <x v="77"/>
    <s v="Sam, dim et JF - JOUR - Visite 1 bénéficiaire"/>
    <s v="Visite"/>
    <n v="55.5"/>
    <m/>
    <m/>
    <m/>
    <m/>
    <s v="Bancontact"/>
    <m/>
    <m/>
    <n v="55"/>
    <m/>
    <x v="1"/>
    <m/>
    <x v="2"/>
    <n v="55"/>
    <x v="10"/>
    <n v="55"/>
    <x v="0"/>
    <m/>
  </r>
  <r>
    <x v="10"/>
    <s v="1b"/>
    <x v="83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0"/>
    <s v="1b"/>
    <x v="83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2a"/>
    <x v="75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0"/>
    <s v="2a"/>
    <x v="75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0"/>
    <s v="2a"/>
    <x v="75"/>
    <s v="Sam, dim et JF - JOUR - Visite 2 bénéficiaires"/>
    <s v="Visite"/>
    <n v="48"/>
    <m/>
    <m/>
    <m/>
    <m/>
    <s v="Bancontact"/>
    <m/>
    <m/>
    <n v="49"/>
    <m/>
    <x v="1"/>
    <m/>
    <x v="2"/>
    <n v="49"/>
    <x v="10"/>
    <n v="49"/>
    <x v="0"/>
    <m/>
  </r>
  <r>
    <x v="10"/>
    <s v="2a"/>
    <x v="75"/>
    <s v="Sam, dim et JF - JOUR - Visite 2 bénéficiaires"/>
    <s v="Visite"/>
    <n v="48"/>
    <m/>
    <m/>
    <m/>
    <m/>
    <s v="Bancontact"/>
    <m/>
    <m/>
    <n v="49"/>
    <m/>
    <x v="1"/>
    <m/>
    <x v="2"/>
    <n v="49"/>
    <x v="10"/>
    <n v="49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0"/>
    <n v="3"/>
    <x v="76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0"/>
    <n v="4"/>
    <x v="78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5"/>
    <x v="79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n v="7"/>
    <x v="80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0"/>
    <s v="nuit 1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nuit 1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nuit 1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0"/>
    <s v="nuit 1"/>
    <x v="81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0"/>
    <s v="nuit 2"/>
    <x v="82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0"/>
    <s v="nuit 2"/>
    <x v="82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0"/>
    <s v="nuit 2"/>
    <x v="82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0"/>
    <s v="nuit 2"/>
    <x v="82"/>
    <s v="Sam, dim et JF - NUIT - Visite 1 bénéficiaire"/>
    <s v="Visite"/>
    <n v="85"/>
    <m/>
    <m/>
    <m/>
    <m/>
    <s v="Bancontact"/>
    <m/>
    <m/>
    <n v="85"/>
    <m/>
    <x v="1"/>
    <m/>
    <x v="2"/>
    <n v="85"/>
    <x v="10"/>
    <n v="85"/>
    <x v="0"/>
    <m/>
  </r>
  <r>
    <x v="10"/>
    <s v="nuit 3"/>
    <x v="22"/>
    <s v="Sam, dim et JF - NUIT - Visite 1 bénéficiaire"/>
    <s v="Visite"/>
    <n v="85"/>
    <m/>
    <m/>
    <m/>
    <m/>
    <s v="Cash"/>
    <m/>
    <m/>
    <n v="85"/>
    <m/>
    <x v="1"/>
    <m/>
    <x v="2"/>
    <n v="85"/>
    <x v="10"/>
    <n v="85"/>
    <x v="0"/>
    <m/>
  </r>
  <r>
    <x v="10"/>
    <s v="nuit 3"/>
    <x v="22"/>
    <s v="Sam, dim et JF - NUIT - Visite 1 bénéficiaire"/>
    <s v="Visite"/>
    <n v="85"/>
    <m/>
    <m/>
    <m/>
    <m/>
    <s v="Bancontact"/>
    <m/>
    <m/>
    <n v="85"/>
    <m/>
    <x v="1"/>
    <m/>
    <x v="2"/>
    <n v="85"/>
    <x v="10"/>
    <n v="85"/>
    <x v="0"/>
    <m/>
  </r>
  <r>
    <x v="11"/>
    <s v="2a"/>
    <x v="84"/>
    <s v="Sam, dim et JF - JOUR - Visite 1 bénéficiaire"/>
    <s v="Visite"/>
    <n v="55.5"/>
    <s v="Danhier Marianne"/>
    <m/>
    <s v="(228) Mutualia - Mutualité neutre _x000a_"/>
    <s v="Place Verte 41 4800 VERVIERS"/>
    <s v="Différé"/>
    <s v="⅓ payant C"/>
    <s v="Oui"/>
    <n v="55"/>
    <n v="5"/>
    <x v="4"/>
    <n v="50.8"/>
    <x v="1"/>
    <m/>
    <x v="0"/>
    <n v="55.8"/>
    <x v="0"/>
    <m/>
  </r>
  <r>
    <x v="11"/>
    <s v="1b"/>
    <x v="85"/>
    <s v="Sam, dim et JF - JOUR - Consultation"/>
    <s v="Consultation"/>
    <n v="37.5"/>
    <s v="Beer Joachim"/>
    <m/>
    <s v="(319) Solidaris - Mutualité socialiste et syndicale de la Province de Liège _x000a_"/>
    <s v="Rue Douffet 36 4020 LIEGE"/>
    <s v="Différé"/>
    <s v="⅓ payant C"/>
    <s v="Oui"/>
    <n v="37.5"/>
    <n v="1.5"/>
    <x v="4"/>
    <n v="35.85"/>
    <x v="0"/>
    <m/>
    <x v="0"/>
    <n v="37.35"/>
    <x v="0"/>
    <m/>
  </r>
  <r>
    <x v="11"/>
    <n v="6"/>
    <x v="86"/>
    <s v="Sam, dim et JF - JOUR - Consultation"/>
    <s v="Consultation"/>
    <n v="37.5"/>
    <s v="Benjilali Fatiha"/>
    <s v="MM GPS Med Bergshasse 14 Eupen"/>
    <m/>
    <m/>
    <s v="Différé"/>
    <s v="Autres"/>
    <s v="Oui"/>
    <n v="37.5"/>
    <n v="6"/>
    <x v="4"/>
    <m/>
    <x v="2"/>
    <n v="31.5"/>
    <x v="4"/>
    <n v="37.5"/>
    <x v="0"/>
    <m/>
  </r>
  <r>
    <x v="11"/>
    <s v="nuit 2"/>
    <x v="87"/>
    <s v="Sam, dim et JF - NUIT - Consultation"/>
    <s v="Consultation"/>
    <n v="50"/>
    <s v="Mondaca Burgos Nelson"/>
    <m/>
    <s v="(319) Solidaris - Mutualité socialiste et syndicale de la Province de Liège _x000a_"/>
    <s v="Rue Douffet 36 4020 LIEGE"/>
    <s v="Différé"/>
    <s v="⅓ payant BC"/>
    <s v="Oui"/>
    <n v="50"/>
    <n v="1.5"/>
    <x v="4"/>
    <n v="43.69"/>
    <x v="3"/>
    <m/>
    <x v="0"/>
    <n v="45.19"/>
    <x v="0"/>
    <m/>
  </r>
  <r>
    <x v="11"/>
    <s v="nuit 2"/>
    <x v="87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1"/>
    <n v="4"/>
    <x v="88"/>
    <s v="Sam, dim et JF - JOUR - Consultation"/>
    <s v="Consultation"/>
    <n v="37.5"/>
    <s v="Dehez Pauline"/>
    <m/>
    <s v="(319) Solidaris - Mutualité socialiste et syndicale de la Province de Liège _x000a_"/>
    <s v="Rue Douffet 36 4020 LIEGE"/>
    <s v="Différé"/>
    <s v="⅓ payant C"/>
    <s v="Oui"/>
    <n v="37.5"/>
    <n v="1"/>
    <x v="4"/>
    <n v="35.85"/>
    <x v="0"/>
    <m/>
    <x v="0"/>
    <n v="36.85"/>
    <x v="0"/>
    <m/>
  </r>
  <r>
    <x v="11"/>
    <s v="1b"/>
    <x v="85"/>
    <s v="Sam, dim et JF - JOUR - Visite 1 bénéficiaire"/>
    <s v="Visite"/>
    <n v="55.5"/>
    <s v="Brull Maria"/>
    <s v="MR Sainte Catherine Walhorn"/>
    <m/>
    <m/>
    <s v="Différé"/>
    <s v="MR"/>
    <s v="Oui"/>
    <n v="55.5"/>
    <m/>
    <x v="1"/>
    <m/>
    <x v="2"/>
    <n v="55.5"/>
    <x v="4"/>
    <n v="55.5"/>
    <x v="0"/>
    <m/>
  </r>
  <r>
    <x v="11"/>
    <s v="1b"/>
    <x v="85"/>
    <s v="Sam, dim et JF - JOUR - Visite 1 bénéficiaire"/>
    <s v="Visite"/>
    <n v="55.5"/>
    <s v="Chaineux Georges"/>
    <s v="Pannesheydt"/>
    <m/>
    <m/>
    <s v="Différé"/>
    <s v="MR"/>
    <s v="Oui"/>
    <n v="55.5"/>
    <m/>
    <x v="1"/>
    <m/>
    <x v="2"/>
    <n v="55.5"/>
    <x v="6"/>
    <n v="55.5"/>
    <x v="0"/>
    <m/>
  </r>
  <r>
    <x v="11"/>
    <s v="1a"/>
    <x v="17"/>
    <s v="Sam, dim et JF - JOUR - Consultation"/>
    <s v="Consultation"/>
    <n v="37.5"/>
    <s v="Charlier Chloé"/>
    <m/>
    <s v="(228) Mutualia - Mutualité neutre _x000a_"/>
    <s v="Place Verte 41 4800 VERVIERS"/>
    <s v="Différé"/>
    <s v="⅓ payant C"/>
    <s v="Oui"/>
    <n v="37.5"/>
    <n v="1.5"/>
    <x v="4"/>
    <n v="35.85"/>
    <x v="1"/>
    <m/>
    <x v="0"/>
    <n v="37.35"/>
    <x v="0"/>
    <m/>
  </r>
  <r>
    <x v="11"/>
    <n v="4"/>
    <x v="88"/>
    <s v="Sam, dim et JF - JOUR - Consultation"/>
    <s v="Consultation"/>
    <n v="37.5"/>
    <s v="Michel Marie-Rose"/>
    <m/>
    <s v="(137) Mutualité Chrétienne de Verviers - Eupen _x000a_"/>
    <s v="Rue Laoureux 25-29  - 4800 Verviers"/>
    <s v="Différé"/>
    <s v="⅓ payant C"/>
    <s v="Oui"/>
    <n v="37.5"/>
    <n v="1"/>
    <x v="4"/>
    <n v="36.35"/>
    <x v="5"/>
    <m/>
    <x v="0"/>
    <n v="37.35"/>
    <x v="0"/>
    <m/>
  </r>
  <r>
    <x v="11"/>
    <s v="2a"/>
    <x v="84"/>
    <s v="Sam, dim et JF - JOUR - Consultation"/>
    <s v="Consultation"/>
    <n v="37.5"/>
    <s v="Lambert Morgane"/>
    <m/>
    <s v="(228) Mutualia - Mutualité neutre _x000a_"/>
    <s v="Place Verte 41 4800 VERVIERS"/>
    <s v="Différé"/>
    <s v="⅓ payant NP"/>
    <s v="Oui"/>
    <n v="34"/>
    <m/>
    <x v="1"/>
    <n v="31.94"/>
    <x v="1"/>
    <m/>
    <x v="0"/>
    <n v="31.94"/>
    <x v="0"/>
    <m/>
  </r>
  <r>
    <x v="11"/>
    <s v="2a"/>
    <x v="84"/>
    <s v="Sam, dim et JF - JOUR - Consultation"/>
    <s v="Consultation"/>
    <n v="37.5"/>
    <s v="Lemmens Kellie"/>
    <m/>
    <s v="(319) Solidaris - Mutualité socialiste et syndicale de la Province de Liège _x000a_"/>
    <s v="Rue Douffet 36 4020 LIEGE"/>
    <s v="Différé"/>
    <s v="⅓ payant C"/>
    <s v="Oui"/>
    <n v="34"/>
    <n v="1.5"/>
    <x v="4"/>
    <n v="31.94"/>
    <x v="0"/>
    <m/>
    <x v="0"/>
    <n v="33.44"/>
    <x v="0"/>
    <m/>
  </r>
  <r>
    <x v="11"/>
    <n v="4"/>
    <x v="88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s v="2a"/>
    <x v="84"/>
    <s v="Sam, dim et JF - JOUR - Visite 1 bénéficiaire"/>
    <s v="Visite"/>
    <n v="55.5"/>
    <s v="Remacle Gerardine"/>
    <s v="La Barcarolle "/>
    <m/>
    <m/>
    <s v="Différé"/>
    <s v="MR"/>
    <s v="Oui"/>
    <n v="55"/>
    <m/>
    <x v="1"/>
    <m/>
    <x v="2"/>
    <n v="55.6"/>
    <x v="11"/>
    <n v="55.6"/>
    <x v="0"/>
    <m/>
  </r>
  <r>
    <x v="11"/>
    <n v="3"/>
    <x v="89"/>
    <s v="Sam, dim et JF - JOUR - Consultation"/>
    <s v="Consultation"/>
    <n v="37.5"/>
    <s v="Demoulin Raphaelle"/>
    <m/>
    <s v="(228) Mutualia - Mutualité neutre _x000a_"/>
    <s v="Place Verte 41 4800 VERVIERS"/>
    <s v="Différé"/>
    <s v="⅓ payant C"/>
    <s v="Oui"/>
    <n v="37.5"/>
    <n v="1.5"/>
    <x v="4"/>
    <n v="35.85"/>
    <x v="1"/>
    <m/>
    <x v="0"/>
    <n v="37.35"/>
    <x v="0"/>
    <m/>
  </r>
  <r>
    <x v="11"/>
    <s v="2a"/>
    <x v="84"/>
    <s v="Sam, dim et JF - JOUR - Consultation"/>
    <s v="Consultation"/>
    <n v="37.5"/>
    <s v="Willot Joelle"/>
    <m/>
    <s v="(319) Solidaris - Mutualité socialiste et syndicale de la Province de Liège _x000a_"/>
    <s v="Rue Douffet 36 4020 LIEGE"/>
    <s v="Différé"/>
    <s v="⅓ payant C"/>
    <s v="Oui"/>
    <n v="34"/>
    <n v="1.5"/>
    <x v="4"/>
    <n v="31.94"/>
    <x v="0"/>
    <m/>
    <x v="0"/>
    <n v="33.44"/>
    <x v="0"/>
    <m/>
  </r>
  <r>
    <x v="11"/>
    <s v="2a"/>
    <x v="84"/>
    <s v="Sam, dim et JF - JOUR - Consultation"/>
    <s v="Consultation"/>
    <n v="37.5"/>
    <m/>
    <m/>
    <m/>
    <m/>
    <s v="Cash"/>
    <m/>
    <m/>
    <n v="34"/>
    <m/>
    <x v="1"/>
    <m/>
    <x v="2"/>
    <n v="34"/>
    <x v="10"/>
    <n v="34"/>
    <x v="0"/>
    <m/>
  </r>
  <r>
    <x v="11"/>
    <s v="2a"/>
    <x v="84"/>
    <s v="Sam, dim et JF - JOUR - Consultation"/>
    <s v="Consultation"/>
    <n v="37.5"/>
    <m/>
    <m/>
    <m/>
    <m/>
    <s v="Cash"/>
    <m/>
    <m/>
    <n v="34"/>
    <m/>
    <x v="1"/>
    <m/>
    <x v="2"/>
    <n v="34"/>
    <x v="10"/>
    <n v="34"/>
    <x v="0"/>
    <m/>
  </r>
  <r>
    <x v="11"/>
    <s v="1a"/>
    <x v="17"/>
    <s v="Sam, dim et JF - JOUR - Visite 1 bénéficiaire"/>
    <s v="Visite"/>
    <n v="55.5"/>
    <s v="Ernst Nicolas"/>
    <m/>
    <s v="(319) Solidaris - Mutualité socialiste et syndicale de la Province de Liège _x000a_"/>
    <s v="Rue Douffet 36 4020 LIEGE"/>
    <s v="Différé"/>
    <s v="⅓ payant NP"/>
    <s v="Oui"/>
    <n v="55.5"/>
    <m/>
    <x v="1"/>
    <n v="37.479999999999997"/>
    <x v="0"/>
    <m/>
    <x v="0"/>
    <n v="37.479999999999997"/>
    <x v="0"/>
    <m/>
  </r>
  <r>
    <x v="11"/>
    <s v="nuit 1"/>
    <x v="74"/>
    <s v="Sam, dim et JF - NUIT - Visite 1 bénéficiaire"/>
    <s v="Visite"/>
    <n v="85"/>
    <s v="Fafchamps Mariette"/>
    <s v="MR …"/>
    <m/>
    <m/>
    <s v="Différé"/>
    <s v="MR"/>
    <s v="Oui"/>
    <n v="85"/>
    <m/>
    <x v="1"/>
    <m/>
    <x v="2"/>
    <m/>
    <x v="0"/>
    <n v="0"/>
    <x v="1"/>
    <m/>
  </r>
  <r>
    <x v="11"/>
    <n v="3"/>
    <x v="89"/>
    <s v="Sam, dim et JF - JOUR - Visite 1 bénéficiaire"/>
    <s v="Visite"/>
    <n v="55.5"/>
    <s v="Gilon Francine Marie"/>
    <s v="Résidence Les Cheveux D'argent "/>
    <m/>
    <m/>
    <s v="Différé"/>
    <s v="MR"/>
    <s v="Oui"/>
    <n v="55.5"/>
    <m/>
    <x v="1"/>
    <m/>
    <x v="2"/>
    <n v="55.5"/>
    <x v="5"/>
    <n v="55.5"/>
    <x v="0"/>
    <m/>
  </r>
  <r>
    <x v="11"/>
    <n v="6"/>
    <x v="86"/>
    <s v="Sam, dim et JF - JOUR - Consultation"/>
    <s v="Consultation"/>
    <n v="37.5"/>
    <s v="Gjoni Vjollca"/>
    <s v="MM GPS Med Bergshasse 14 Eupen"/>
    <m/>
    <m/>
    <s v="Différé"/>
    <s v="Autres"/>
    <s v="Oui"/>
    <n v="37.5"/>
    <n v="6"/>
    <x v="4"/>
    <m/>
    <x v="2"/>
    <n v="31.5"/>
    <x v="4"/>
    <n v="37.5"/>
    <x v="0"/>
    <m/>
  </r>
  <r>
    <x v="11"/>
    <s v="2b"/>
    <x v="40"/>
    <s v="Sam, dim et JF - JOUR - Visite 1 bénéficiaire"/>
    <s v="Visite"/>
    <n v="55.5"/>
    <s v="Aussems Marie-Theres"/>
    <s v="Bon Air Petit Rechain"/>
    <m/>
    <m/>
    <s v="Différé"/>
    <s v="MR"/>
    <s v="Oui"/>
    <n v="55"/>
    <m/>
    <x v="1"/>
    <m/>
    <x v="2"/>
    <n v="55"/>
    <x v="5"/>
    <n v="5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b"/>
    <x v="40"/>
    <s v="Sam, dim et JF - JOUR - Visite 1 bénéficiaire"/>
    <s v="Visite"/>
    <n v="55.5"/>
    <s v="Constant/Halleux Yvette"/>
    <s v="La Barcarolle "/>
    <m/>
    <m/>
    <s v="Différé"/>
    <s v="MR"/>
    <s v="Oui"/>
    <n v="55"/>
    <m/>
    <x v="1"/>
    <m/>
    <x v="2"/>
    <n v="55.6"/>
    <x v="11"/>
    <n v="55.6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b"/>
    <x v="40"/>
    <s v="Sam, dim et JF - JOUR - Visite 1 bénéficiaire"/>
    <s v="Visite"/>
    <n v="55.5"/>
    <s v="Getaz Francine"/>
    <s v="MR St Joseph Ch Heusy 77"/>
    <m/>
    <m/>
    <s v="Différé"/>
    <s v="MR"/>
    <s v="Oui"/>
    <n v="55"/>
    <m/>
    <x v="1"/>
    <m/>
    <x v="2"/>
    <m/>
    <x v="0"/>
    <n v="0"/>
    <x v="2"/>
    <s v="envoyé à domicile"/>
  </r>
  <r>
    <x v="11"/>
    <n v="7"/>
    <x v="90"/>
    <s v="Sam, dim et JF - JOUR - Consultation"/>
    <s v="Consultation"/>
    <n v="37.5"/>
    <s v="Hoffmann Jonas"/>
    <m/>
    <s v="(515) Freie Krankenkasse _x000a_"/>
    <s v="Rue Saint-Hubert 49 - 1150 BRUXELLES"/>
    <s v="Différé"/>
    <s v="⅓ payant C"/>
    <s v="Non"/>
    <n v="37.5"/>
    <n v="1.5"/>
    <x v="4"/>
    <m/>
    <x v="2"/>
    <m/>
    <x v="0"/>
    <n v="1.5"/>
    <x v="1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b"/>
    <x v="40"/>
    <s v="Sam, dim et JF - JOUR - Visite 1 bénéficiaire"/>
    <s v="Visite"/>
    <n v="55.5"/>
    <s v="Leonard Simone"/>
    <s v="MR La Barcarolle Stembert"/>
    <m/>
    <m/>
    <s v="Différé"/>
    <s v="MR"/>
    <s v="Oui"/>
    <n v="55"/>
    <m/>
    <x v="1"/>
    <m/>
    <x v="2"/>
    <n v="55.6"/>
    <x v="11"/>
    <n v="55.6"/>
    <x v="0"/>
    <m/>
  </r>
  <r>
    <x v="11"/>
    <n v="7"/>
    <x v="90"/>
    <s v="Sam, dim et JF - JOUR - Consultation"/>
    <s v="Consultation"/>
    <n v="37.5"/>
    <s v="Kohl Marc"/>
    <m/>
    <s v="(137) Mutualité Chrétienne de Verviers - Eupen _x000a_"/>
    <s v="Rue Laoureux 25-29  - 4800 Verviers"/>
    <s v="Différé"/>
    <s v="⅓ payant C"/>
    <s v="Oui"/>
    <n v="37.5"/>
    <n v="1.5"/>
    <x v="4"/>
    <n v="35.85"/>
    <x v="5"/>
    <m/>
    <x v="0"/>
    <n v="37.35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n v="3"/>
    <x v="89"/>
    <s v="Sam, dim et JF - JOUR - Consultation"/>
    <s v="Consultation"/>
    <n v="37.5"/>
    <s v="Lecomte Marie-Louise"/>
    <s v="MR Heures Claires"/>
    <m/>
    <m/>
    <s v="Différé"/>
    <s v="MR"/>
    <s v="Oui"/>
    <n v="37.5"/>
    <m/>
    <x v="1"/>
    <m/>
    <x v="2"/>
    <n v="37.5"/>
    <x v="3"/>
    <n v="37.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n v="7"/>
    <x v="90"/>
    <s v="Sam, dim et JF - JOUR - Consultation"/>
    <s v="Consultation"/>
    <n v="37.5"/>
    <s v="Lenz Maria"/>
    <m/>
    <s v="(515) Freie Krankenkasse _x000a_"/>
    <s v="Rue Saint-Hubert 49 - 1150 BRUXELLES"/>
    <s v="Différé"/>
    <s v="⅓ payant C"/>
    <s v="Oui"/>
    <n v="37.5"/>
    <n v="1.5"/>
    <x v="4"/>
    <n v="35.85"/>
    <x v="0"/>
    <m/>
    <x v="0"/>
    <n v="37.35"/>
    <x v="0"/>
    <m/>
  </r>
  <r>
    <x v="11"/>
    <s v="2b"/>
    <x v="40"/>
    <s v="Sam, dim et JF - JOUR - Visite 1 bénéficiaire"/>
    <s v="Visite"/>
    <n v="55.5"/>
    <s v="Lorquet Jacqueline"/>
    <s v="MR La Barcarolle Stembert"/>
    <m/>
    <m/>
    <s v="Différé"/>
    <s v="MR"/>
    <s v="Oui"/>
    <n v="55"/>
    <m/>
    <x v="1"/>
    <m/>
    <x v="2"/>
    <n v="55.6"/>
    <x v="11"/>
    <n v="55.6"/>
    <x v="0"/>
    <m/>
  </r>
  <r>
    <x v="11"/>
    <n v="6"/>
    <x v="86"/>
    <s v="Sam, dim et JF - JOUR - Consultation"/>
    <s v="Consultation"/>
    <n v="37.5"/>
    <s v="Leys Jens"/>
    <s v="MM GPS Med Bergshasse 14 Eupen"/>
    <m/>
    <m/>
    <s v="Différé"/>
    <s v="Autres"/>
    <s v="Oui"/>
    <n v="37.5"/>
    <n v="6"/>
    <x v="4"/>
    <m/>
    <x v="2"/>
    <n v="31.5"/>
    <x v="4"/>
    <n v="37.5"/>
    <x v="0"/>
    <m/>
  </r>
  <r>
    <x v="11"/>
    <s v="2b"/>
    <x v="40"/>
    <s v="Sam, dim et JF - JOUR - Visite 1 bénéficiaire"/>
    <s v="Visite"/>
    <n v="55.5"/>
    <s v="Philippe Yvonne"/>
    <s v="La Barcarolle "/>
    <m/>
    <m/>
    <s v="Différé"/>
    <s v="MR"/>
    <s v="Oui"/>
    <n v="55"/>
    <m/>
    <x v="1"/>
    <m/>
    <x v="2"/>
    <n v="55.6"/>
    <x v="11"/>
    <n v="55.6"/>
    <x v="0"/>
    <m/>
  </r>
  <r>
    <x v="11"/>
    <s v="2b"/>
    <x v="40"/>
    <s v="Sam, dim et JF - JOUR - Visite 1 bénéficiaire"/>
    <s v="Visite"/>
    <n v="55.5"/>
    <s v="Roth Arthur"/>
    <s v="MR La Barcarolle Stembert"/>
    <m/>
    <m/>
    <s v="Différé"/>
    <s v="MR"/>
    <s v="Oui"/>
    <n v="55"/>
    <m/>
    <x v="1"/>
    <m/>
    <x v="2"/>
    <n v="55.5"/>
    <x v="3"/>
    <n v="55.5"/>
    <x v="0"/>
    <m/>
  </r>
  <r>
    <x v="11"/>
    <s v="2b"/>
    <x v="40"/>
    <s v="Sam, dim et JF - JOUR - Consultation"/>
    <s v="Consultation"/>
    <n v="37.5"/>
    <m/>
    <m/>
    <m/>
    <m/>
    <s v="Cash"/>
    <m/>
    <m/>
    <n v="37"/>
    <m/>
    <x v="1"/>
    <m/>
    <x v="2"/>
    <n v="37"/>
    <x v="10"/>
    <n v="37"/>
    <x v="0"/>
    <m/>
  </r>
  <r>
    <x v="11"/>
    <n v="6"/>
    <x v="86"/>
    <s v="Sam, dim et JF - JOUR - Visite 1 bénéficiaire"/>
    <s v="Visite"/>
    <n v="55.5"/>
    <s v="Macheroux Maria"/>
    <s v="MR Sankt Joseph Rotenberg 35 Eupen"/>
    <m/>
    <m/>
    <s v="Différé"/>
    <s v="MR"/>
    <s v="Oui"/>
    <n v="55.5"/>
    <m/>
    <x v="1"/>
    <m/>
    <x v="2"/>
    <n v="55"/>
    <x v="5"/>
    <n v="55"/>
    <x v="0"/>
    <m/>
  </r>
  <r>
    <x v="11"/>
    <s v="2b"/>
    <x v="40"/>
    <s v="Sam, dim et JF - JOUR - Visite 1 bénéficiaire"/>
    <s v="Visite"/>
    <n v="55.5"/>
    <m/>
    <m/>
    <m/>
    <m/>
    <s v="Bancontact"/>
    <m/>
    <m/>
    <n v="55"/>
    <m/>
    <x v="1"/>
    <m/>
    <x v="2"/>
    <n v="55"/>
    <x v="10"/>
    <n v="55"/>
    <x v="0"/>
    <m/>
  </r>
  <r>
    <x v="11"/>
    <n v="5"/>
    <x v="91"/>
    <s v="Sam, dim et JF - JOUR - Visite 1 bénéficiaire"/>
    <s v="Visite"/>
    <n v="55.5"/>
    <s v="Micha Bertha"/>
    <s v="MR La Bouvière Vielsalm"/>
    <m/>
    <m/>
    <s v="Différé"/>
    <s v="MR"/>
    <s v="Oui"/>
    <n v="55.5"/>
    <m/>
    <x v="1"/>
    <m/>
    <x v="2"/>
    <n v="55.5"/>
    <x v="3"/>
    <n v="55.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a"/>
    <x v="84"/>
    <s v="Sam, dim et JF - JOUR - Consultation"/>
    <s v="Consultation"/>
    <n v="37.5"/>
    <m/>
    <m/>
    <m/>
    <m/>
    <s v="Bancontact"/>
    <m/>
    <m/>
    <n v="34"/>
    <m/>
    <x v="1"/>
    <m/>
    <x v="2"/>
    <n v="34"/>
    <x v="10"/>
    <n v="34"/>
    <x v="0"/>
    <m/>
  </r>
  <r>
    <x v="11"/>
    <n v="7"/>
    <x v="90"/>
    <s v="Sam, dim et JF - JOUR - Consultation"/>
    <s v="Consultation"/>
    <n v="37.5"/>
    <s v="Nelles Monika"/>
    <m/>
    <s v="(137) Mutualité Chrétienne de Verviers - Eupen _x000a_"/>
    <s v="Rue Laoureux 25-29  - 4800 Verviers"/>
    <s v="Différé"/>
    <s v="⅓ payant C"/>
    <s v="Oui"/>
    <n v="37.5"/>
    <n v="1.5"/>
    <x v="4"/>
    <n v="35.85"/>
    <x v="5"/>
    <m/>
    <x v="0"/>
    <n v="37.3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s v="1a"/>
    <x v="17"/>
    <s v="Sam, dim et JF - JOUR - Consultation"/>
    <s v="Consultation"/>
    <n v="37.5"/>
    <s v="Pirotte Elodie"/>
    <m/>
    <s v="(319) Solidaris - Mutualité socialiste et syndicale de la Province de Liège _x000a_"/>
    <s v="Rue Douffet 36 4020 LIEGE"/>
    <s v="Différé"/>
    <s v="⅓ payant C"/>
    <s v="Oui"/>
    <n v="37.5"/>
    <n v="1.5"/>
    <x v="4"/>
    <n v="35.85"/>
    <x v="0"/>
    <m/>
    <x v="0"/>
    <n v="37.3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n v="3"/>
    <x v="89"/>
    <s v="Sam, dim et JF - JOUR - Visite 1 bénéficiaire"/>
    <s v="Visite"/>
    <n v="55.5"/>
    <s v="Robert Monique "/>
    <s v="MR Heures Claires"/>
    <m/>
    <m/>
    <s v="Différé"/>
    <s v="MR"/>
    <s v="Oui"/>
    <n v="55.5"/>
    <m/>
    <x v="1"/>
    <m/>
    <x v="2"/>
    <n v="55.5"/>
    <x v="3"/>
    <n v="55.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n v="6"/>
    <x v="86"/>
    <s v="Sam, dim et JF - JOUR - Consultation"/>
    <s v="Consultation"/>
    <n v="37.5"/>
    <s v="Rosenstein Raphael"/>
    <s v="MM GPS Med Bergshasse 14 Eupen"/>
    <m/>
    <m/>
    <s v="Différé"/>
    <s v="Autres"/>
    <s v="Oui"/>
    <n v="37.5"/>
    <n v="6"/>
    <x v="4"/>
    <m/>
    <x v="2"/>
    <n v="31.5"/>
    <x v="4"/>
    <n v="37.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n v="6"/>
    <x v="86"/>
    <s v="Sam, dim et JF - JOUR - Consultation"/>
    <s v="Consultation"/>
    <n v="37.5"/>
    <s v="Scheiff Rene"/>
    <m/>
    <s v="(610) Office régional d'Eupen _x000a_"/>
    <s v="Brauereihof 5 4700 EUPEN"/>
    <s v="Différé"/>
    <s v="⅓ payant C"/>
    <s v="Oui"/>
    <n v="37.5"/>
    <n v="1.5"/>
    <x v="4"/>
    <n v="35.85"/>
    <x v="1"/>
    <m/>
    <x v="0"/>
    <n v="37.35"/>
    <x v="0"/>
    <m/>
  </r>
  <r>
    <x v="11"/>
    <n v="6"/>
    <x v="86"/>
    <s v="Sam, dim et JF - JOUR - Consultation"/>
    <s v="Consultation"/>
    <n v="37.5"/>
    <s v="Schins Manuela"/>
    <s v="MM GPS Med Bergshasse 14 Eupen"/>
    <m/>
    <m/>
    <s v="Différé"/>
    <s v="Autres"/>
    <s v="Oui"/>
    <n v="37.5"/>
    <n v="6"/>
    <x v="4"/>
    <m/>
    <x v="2"/>
    <n v="31.5"/>
    <x v="4"/>
    <n v="37.5"/>
    <x v="0"/>
    <m/>
  </r>
  <r>
    <x v="11"/>
    <n v="6"/>
    <x v="86"/>
    <s v="Sam, dim et JF - JOUR - Visite 1 bénéficiaire"/>
    <s v="Visite"/>
    <n v="55.5"/>
    <s v="Schwarz Helena"/>
    <s v="MR Katharina Haus"/>
    <m/>
    <m/>
    <s v="Différé"/>
    <s v="MR"/>
    <s v="Oui"/>
    <n v="55.5"/>
    <m/>
    <x v="1"/>
    <m/>
    <x v="2"/>
    <n v="55.5"/>
    <x v="5"/>
    <n v="55.5"/>
    <x v="0"/>
    <m/>
  </r>
  <r>
    <x v="11"/>
    <s v="1b"/>
    <x v="85"/>
    <s v="Sam, dim et JF - JOUR - Consultation"/>
    <s v="Consultation"/>
    <n v="37.5"/>
    <s v="Sekkouri Fadoua"/>
    <m/>
    <s v="(319) Solidaris - Mutualité socialiste et syndicale de la Province de Liège _x000a_"/>
    <s v="Rue Douffet 36 4020 LIEGE"/>
    <s v="Différé"/>
    <s v="⅓ payant C"/>
    <s v="Oui"/>
    <n v="37.5"/>
    <n v="1.5"/>
    <x v="4"/>
    <n v="35.85"/>
    <x v="0"/>
    <m/>
    <x v="0"/>
    <n v="37.35"/>
    <x v="0"/>
    <m/>
  </r>
  <r>
    <x v="11"/>
    <n v="6"/>
    <x v="86"/>
    <s v="Sam, dim et JF - JOUR - Consultation"/>
    <s v="Consultation"/>
    <n v="37.5"/>
    <s v="Serwas Berthe"/>
    <m/>
    <s v="(137) Mutualité Chrétienne de Verviers - Eupen _x000a_"/>
    <s v="Rue Laoureux 25-29  - 4800 Verviers"/>
    <s v="Différé"/>
    <s v="⅓ payant C"/>
    <s v="Oui"/>
    <n v="37.5"/>
    <n v="1.5"/>
    <x v="4"/>
    <n v="35.85"/>
    <x v="5"/>
    <m/>
    <x v="0"/>
    <n v="37.3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Visite 1 bénéficiaire"/>
    <s v="Visite"/>
    <n v="55.5"/>
    <s v="Straat Marie"/>
    <s v="MR Regina Moresnet"/>
    <m/>
    <m/>
    <s v="Différé"/>
    <s v="MR"/>
    <s v="Oui"/>
    <n v="55.5"/>
    <m/>
    <x v="1"/>
    <m/>
    <x v="2"/>
    <n v="55"/>
    <x v="5"/>
    <n v="5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s v="1a"/>
    <x v="17"/>
    <s v="Sam, dim et JF - JOUR - Consultation"/>
    <s v="Consultation"/>
    <n v="37.5"/>
    <s v="Tabli Ali"/>
    <m/>
    <s v="(137) Mutualité Chrétienne de Verviers - Eupen _x000a_"/>
    <s v="Rue Laoureux 25-29  - 4800 Verviers"/>
    <s v="Différé"/>
    <s v="⅓ payant C"/>
    <s v="Oui"/>
    <n v="37.5"/>
    <n v="1.5"/>
    <x v="4"/>
    <n v="35.85"/>
    <x v="5"/>
    <m/>
    <x v="0"/>
    <n v="37.3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s v="Treinen Michelle"/>
    <m/>
    <s v="(515) Freie Krankenkasse _x000a_"/>
    <s v="Rue Saint-Hubert 49 - 1150 BRUXELLES"/>
    <s v="Différé"/>
    <s v="⅓ payant C"/>
    <s v="Oui"/>
    <n v="37.5"/>
    <n v="1.5"/>
    <x v="4"/>
    <n v="35.85"/>
    <x v="0"/>
    <m/>
    <x v="0"/>
    <n v="37.35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2b"/>
    <x v="40"/>
    <s v="Sam, dim et JF - JOUR - Consultation"/>
    <s v="Consultation"/>
    <n v="37.5"/>
    <m/>
    <m/>
    <m/>
    <m/>
    <s v="Bancontact"/>
    <m/>
    <m/>
    <n v="37"/>
    <m/>
    <x v="1"/>
    <m/>
    <x v="2"/>
    <n v="37"/>
    <x v="10"/>
    <n v="37"/>
    <x v="0"/>
    <m/>
  </r>
  <r>
    <x v="1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nuit 1"/>
    <x v="74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1"/>
    <s v="nuit 1"/>
    <x v="74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1"/>
    <s v="nuit 1"/>
    <x v="74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1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1"/>
    <s v="nuit 1"/>
    <x v="74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1"/>
    <s v="nuit 1"/>
    <x v="74"/>
    <s v="Sam, dim et JF - NUIT - Consultation"/>
    <s v="Consultation"/>
    <n v="50"/>
    <m/>
    <m/>
    <m/>
    <m/>
    <s v="Cash"/>
    <m/>
    <m/>
    <n v="50"/>
    <m/>
    <x v="1"/>
    <m/>
    <x v="2"/>
    <n v="50"/>
    <x v="10"/>
    <n v="50"/>
    <x v="0"/>
    <m/>
  </r>
  <r>
    <x v="11"/>
    <s v="nuit 1"/>
    <x v="74"/>
    <s v="Sam, dim et JF - NUIT - Consultation"/>
    <s v="Consultation"/>
    <n v="50"/>
    <m/>
    <m/>
    <m/>
    <m/>
    <s v="Cash"/>
    <m/>
    <m/>
    <n v="50"/>
    <m/>
    <x v="1"/>
    <m/>
    <x v="2"/>
    <n v="50"/>
    <x v="10"/>
    <n v="50"/>
    <x v="0"/>
    <m/>
  </r>
  <r>
    <x v="11"/>
    <s v="1b"/>
    <x v="85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1"/>
    <s v="1b"/>
    <x v="85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1"/>
    <s v="1b"/>
    <x v="85"/>
    <s v="Sam, dim et JF - JOUR - Visite 1 bénéficiaire"/>
    <s v="Visite"/>
    <n v="55.5"/>
    <m/>
    <m/>
    <m/>
    <m/>
    <s v="Cash"/>
    <m/>
    <m/>
    <n v="55.5"/>
    <m/>
    <x v="1"/>
    <m/>
    <x v="2"/>
    <n v="55.5"/>
    <x v="10"/>
    <n v="55.5"/>
    <x v="0"/>
    <m/>
  </r>
  <r>
    <x v="11"/>
    <s v="1b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s v="1b"/>
    <x v="85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3"/>
    <x v="89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1"/>
    <n v="3"/>
    <x v="89"/>
    <s v="Sam, dim et JF - JOUR - Visite 1 bénéficiaire"/>
    <s v="Visite"/>
    <n v="55.5"/>
    <m/>
    <m/>
    <m/>
    <m/>
    <s v="Bancontact"/>
    <m/>
    <m/>
    <n v="48"/>
    <m/>
    <x v="1"/>
    <m/>
    <x v="2"/>
    <n v="48"/>
    <x v="10"/>
    <n v="48"/>
    <x v="0"/>
    <m/>
  </r>
  <r>
    <x v="11"/>
    <n v="3"/>
    <x v="89"/>
    <s v="Sam, dim et JF - JOUR - Visite 1 bénéficiaire"/>
    <s v="Visite"/>
    <n v="55.5"/>
    <m/>
    <m/>
    <m/>
    <m/>
    <s v="Bancontact"/>
    <m/>
    <m/>
    <n v="48"/>
    <m/>
    <x v="1"/>
    <m/>
    <x v="2"/>
    <n v="48"/>
    <x v="10"/>
    <n v="48"/>
    <x v="0"/>
    <m/>
  </r>
  <r>
    <x v="11"/>
    <n v="4"/>
    <x v="88"/>
    <s v="Sam, dim et JF - JOUR - Visite 1 bénéficiaire"/>
    <s v="Visite"/>
    <n v="55.5"/>
    <m/>
    <m/>
    <m/>
    <m/>
    <s v="Bancontact"/>
    <m/>
    <m/>
    <n v="55"/>
    <m/>
    <x v="1"/>
    <m/>
    <x v="2"/>
    <n v="55"/>
    <x v="10"/>
    <n v="55"/>
    <x v="0"/>
    <m/>
  </r>
  <r>
    <x v="11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5"/>
    <x v="91"/>
    <s v="Sam, dim et JF - JOUR - Consultation"/>
    <s v="Consultation"/>
    <n v="37.5"/>
    <m/>
    <m/>
    <m/>
    <m/>
    <s v="Cash"/>
    <m/>
    <m/>
    <n v="30"/>
    <m/>
    <x v="1"/>
    <m/>
    <x v="2"/>
    <n v="30"/>
    <x v="10"/>
    <n v="30"/>
    <x v="0"/>
    <m/>
  </r>
  <r>
    <x v="11"/>
    <n v="6"/>
    <x v="86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6"/>
    <x v="86"/>
    <s v="Sam, dim et JF - JOUR - Visite 1 bénéficiaire"/>
    <s v="Visite"/>
    <n v="55.5"/>
    <m/>
    <m/>
    <m/>
    <m/>
    <s v="Bancontact"/>
    <m/>
    <m/>
    <n v="55.5"/>
    <m/>
    <x v="1"/>
    <m/>
    <x v="2"/>
    <n v="55.5"/>
    <x v="10"/>
    <n v="55.5"/>
    <x v="0"/>
    <m/>
  </r>
  <r>
    <x v="11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Cash"/>
    <m/>
    <m/>
    <n v="39"/>
    <m/>
    <x v="1"/>
    <m/>
    <x v="2"/>
    <n v="39"/>
    <x v="10"/>
    <n v="39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0"/>
    <n v="37.5"/>
    <x v="0"/>
    <m/>
  </r>
  <r>
    <x v="11"/>
    <s v="nuit 3"/>
    <x v="90"/>
    <s v="Sam, dim et JF - NUIT - Consultation"/>
    <s v="Consultation"/>
    <n v="50"/>
    <m/>
    <m/>
    <m/>
    <m/>
    <s v="Bancontact"/>
    <m/>
    <m/>
    <n v="50"/>
    <m/>
    <x v="1"/>
    <m/>
    <x v="2"/>
    <n v="50"/>
    <x v="10"/>
    <n v="50"/>
    <x v="0"/>
    <m/>
  </r>
  <r>
    <x v="12"/>
    <s v="nuit 2"/>
    <x v="54"/>
    <s v="Vend et veille JF - NUIT - Consultation"/>
    <s v="Consultation"/>
    <n v="50"/>
    <s v="Neudt Brigitte"/>
    <s v="Heures Claires  Spa"/>
    <s v="(319) Solidaris - Mutualité socialiste et syndicale de la Province de Liège _x000a_"/>
    <s v="Rue Douffet 36 4020 LIEGE"/>
    <s v="Différé"/>
    <s v="MR"/>
    <s v="Oui"/>
    <n v="49.5"/>
    <m/>
    <x v="1"/>
    <m/>
    <x v="2"/>
    <n v="49.5"/>
    <x v="3"/>
    <n v="49.5"/>
    <x v="0"/>
    <m/>
  </r>
  <r>
    <x v="12"/>
    <s v="nuit 1"/>
    <x v="92"/>
    <s v="Vend et veille JF - JOUR - Consultation"/>
    <s v="Consultation"/>
    <n v="29"/>
    <s v="Schutz Kevin"/>
    <m/>
    <s v="(228) Mutualia - Mutualité neutre _x000a_"/>
    <s v="Place Verte 41 4800 VERVIERS"/>
    <s v="Différé"/>
    <s v="⅓ payant BC"/>
    <s v="Oui"/>
    <n v="29"/>
    <n v="1.5"/>
    <x v="5"/>
    <n v="27.59"/>
    <x v="5"/>
    <m/>
    <x v="0"/>
    <n v="29.09"/>
    <x v="0"/>
    <m/>
  </r>
  <r>
    <x v="12"/>
    <s v="nuit 1"/>
    <x v="92"/>
    <s v="Vend et veille JF - JOUR - Consultation"/>
    <s v="Consultation"/>
    <n v="29"/>
    <m/>
    <m/>
    <m/>
    <m/>
    <s v="Cash"/>
    <m/>
    <m/>
    <n v="29"/>
    <m/>
    <x v="1"/>
    <m/>
    <x v="2"/>
    <n v="29"/>
    <x v="4"/>
    <n v="29"/>
    <x v="0"/>
    <m/>
  </r>
  <r>
    <x v="12"/>
    <s v="nuit 1"/>
    <x v="92"/>
    <s v="Vend et veille JF - JOUR - Consultation"/>
    <s v="Consultation"/>
    <n v="29"/>
    <m/>
    <m/>
    <m/>
    <m/>
    <s v="Bancontact"/>
    <m/>
    <m/>
    <n v="29"/>
    <m/>
    <x v="1"/>
    <m/>
    <x v="2"/>
    <n v="29"/>
    <x v="4"/>
    <n v="29"/>
    <x v="0"/>
    <m/>
  </r>
  <r>
    <x v="12"/>
    <s v="nuit 1"/>
    <x v="92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2"/>
    <s v="nuit 2"/>
    <x v="54"/>
    <s v="Vend et veille JF - NUIT - Consultation"/>
    <s v="Consultation"/>
    <n v="50"/>
    <m/>
    <m/>
    <m/>
    <m/>
    <s v="Bancontact"/>
    <m/>
    <m/>
    <n v="49.5"/>
    <m/>
    <x v="1"/>
    <m/>
    <x v="2"/>
    <n v="49.5"/>
    <x v="4"/>
    <n v="49.5"/>
    <x v="0"/>
    <m/>
  </r>
  <r>
    <x v="12"/>
    <s v="nuit 3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2b"/>
    <x v="93"/>
    <s v="Sam, dim et JF - JOUR - Consultation"/>
    <s v="Consultation"/>
    <n v="37.5"/>
    <s v="Amjad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5"/>
    <m/>
    <x v="0"/>
    <n v="37.35"/>
    <x v="0"/>
    <m/>
  </r>
  <r>
    <x v="13"/>
    <s v="nuit 2"/>
    <x v="8"/>
    <s v="Sam, dim et JF - NUIT - Visite 1 bénéficiaire"/>
    <s v="Visite"/>
    <n v="85"/>
    <s v="Antoine Anne"/>
    <s v="MR Heures Claires"/>
    <m/>
    <m/>
    <s v="Différé"/>
    <s v="MR"/>
    <s v="Oui"/>
    <n v="85"/>
    <m/>
    <x v="1"/>
    <m/>
    <x v="2"/>
    <n v="85"/>
    <x v="3"/>
    <n v="85"/>
    <x v="0"/>
    <m/>
  </r>
  <r>
    <x v="13"/>
    <s v="2b"/>
    <x v="93"/>
    <s v="Sam, dim et JF - JOUR - Consultation"/>
    <s v="Consultation"/>
    <n v="37.5"/>
    <s v="Beaufays Mariette"/>
    <m/>
    <s v="(228) Mutualia - Mutualité neutre _x000a_"/>
    <s v="Place Verte 41 4800 VERVIERS"/>
    <s v="Différé"/>
    <s v="⅓ payant BC"/>
    <s v="Oui"/>
    <n v="37.5"/>
    <n v="1.5"/>
    <x v="5"/>
    <n v="35.85"/>
    <x v="5"/>
    <m/>
    <x v="0"/>
    <n v="37.35"/>
    <x v="0"/>
    <m/>
  </r>
  <r>
    <x v="13"/>
    <s v="2b"/>
    <x v="93"/>
    <s v="Sam, dim et JF - JOUR - Consultation"/>
    <s v="Consultation"/>
    <n v="37.5"/>
    <s v="Benghoufiri Bougassa Nisrin"/>
    <s v="MR Bulle d'Air"/>
    <s v="(228) Mutualia - Mutualité neutre _x000a_"/>
    <s v="Place Verte 41 4800 VERVIERS"/>
    <s v="Différé"/>
    <s v="Autres"/>
    <s v="Oui"/>
    <n v="37.5"/>
    <n v="1.5"/>
    <x v="5"/>
    <m/>
    <x v="2"/>
    <n v="36"/>
    <x v="5"/>
    <n v="37.5"/>
    <x v="0"/>
    <m/>
  </r>
  <r>
    <x v="13"/>
    <s v="2b"/>
    <x v="93"/>
    <s v="Sam, dim et JF - JOUR - Consultation"/>
    <s v="Consultation"/>
    <n v="37.5"/>
    <s v="Benghoufiri Yassmin"/>
    <s v="MR Bulle d'Air"/>
    <s v="(228) Mutualia - Mutualité neutre _x000a_"/>
    <s v="Place Verte 41 4800 VERVIERS"/>
    <s v="Différé"/>
    <s v="Autres"/>
    <s v="Oui"/>
    <n v="37.5"/>
    <n v="1.5"/>
    <x v="5"/>
    <m/>
    <x v="2"/>
    <n v="36"/>
    <x v="5"/>
    <n v="37.5"/>
    <x v="0"/>
    <m/>
  </r>
  <r>
    <x v="13"/>
    <s v="2b"/>
    <x v="93"/>
    <s v="Sam, dim et JF - JOUR - Consultation"/>
    <s v="Consultation"/>
    <n v="37.5"/>
    <s v="Bou Gassa Haname"/>
    <s v="MR Bulle d'Air"/>
    <s v="(228) Mutualia - Mutualité neutre _x000a_"/>
    <s v="Place Verte 41 4800 VERVIERS"/>
    <s v="Différé"/>
    <s v="Autres"/>
    <s v="Oui"/>
    <n v="37.5"/>
    <n v="1.5"/>
    <x v="5"/>
    <m/>
    <x v="2"/>
    <n v="36"/>
    <x v="5"/>
    <n v="37.5"/>
    <x v="0"/>
    <m/>
  </r>
  <r>
    <x v="13"/>
    <n v="3"/>
    <x v="94"/>
    <s v="Sam, dim et JF - JOUR - Visite 1 bénéficiaire"/>
    <s v="Visite"/>
    <n v="55.5"/>
    <s v="Delvaux Denise"/>
    <s v="Château Sous Bois"/>
    <m/>
    <m/>
    <s v="Différé"/>
    <s v="MR"/>
    <s v="Oui"/>
    <n v="134.68"/>
    <m/>
    <x v="1"/>
    <m/>
    <x v="2"/>
    <n v="134.68"/>
    <x v="5"/>
    <n v="134.68"/>
    <x v="0"/>
    <m/>
  </r>
  <r>
    <x v="13"/>
    <s v="1b"/>
    <x v="95"/>
    <s v="Sam, dim et JF - JOUR - Consultation"/>
    <s v="Consultation"/>
    <n v="37.5"/>
    <s v="Deville Jamila"/>
    <m/>
    <s v="(137) Mutualité Chrétienne de Verviers - Eupen _x000a_"/>
    <s v="Rue Laoureux 25-29  - 4800 Verviers"/>
    <s v="Différé"/>
    <s v="⅓ payant BC"/>
    <s v="Oui"/>
    <n v="37.5"/>
    <n v="6"/>
    <x v="5"/>
    <n v="31.35"/>
    <x v="5"/>
    <m/>
    <x v="0"/>
    <n v="37.35"/>
    <x v="0"/>
    <m/>
  </r>
  <r>
    <x v="13"/>
    <s v="2b"/>
    <x v="93"/>
    <s v="Sam, dim et JF - JOUR - Consultation"/>
    <s v="Consultation"/>
    <n v="37.5"/>
    <s v="Duman Chukar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5"/>
    <m/>
    <x v="0"/>
    <n v="37.35"/>
    <x v="0"/>
    <m/>
  </r>
  <r>
    <x v="13"/>
    <s v="2b"/>
    <x v="93"/>
    <s v="Sam, dim et JF - JOUR - Consultation"/>
    <s v="Consultation"/>
    <n v="37.5"/>
    <s v="Duman Furkar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5"/>
    <m/>
    <x v="0"/>
    <n v="37.35"/>
    <x v="0"/>
    <m/>
  </r>
  <r>
    <x v="13"/>
    <s v="2b"/>
    <x v="93"/>
    <s v="Sam, dim et JF - JOUR - Consultation"/>
    <s v="Consultation"/>
    <n v="37.5"/>
    <s v="Es-Sebbani Hafida"/>
    <m/>
    <s v="(137) Mutualité Chrétienne de Verviers - Eupen _x000a_"/>
    <s v="Rue Laoureux 25-29  - 4800 Verviers"/>
    <s v="Différé"/>
    <s v="⅓ payant BC"/>
    <s v="Oui"/>
    <n v="37.5"/>
    <n v="5"/>
    <x v="5"/>
    <n v="50.8"/>
    <x v="5"/>
    <m/>
    <x v="0"/>
    <n v="55.8"/>
    <x v="0"/>
    <m/>
  </r>
  <r>
    <x v="13"/>
    <n v="4"/>
    <x v="96"/>
    <s v="Sam, dim et JF - JOUR - Consultation"/>
    <s v="Consultation"/>
    <n v="37.5"/>
    <s v="Etienne Hubert"/>
    <m/>
    <s v="(509) Partena - Mutualité libre _x000a_"/>
    <s v="Boulevard Louis Mettewie 74-76 1080 BRUXELLES "/>
    <s v="Différé"/>
    <s v="⅓ payant C"/>
    <s v="Oui"/>
    <n v="37.5"/>
    <n v="2"/>
    <x v="5"/>
    <n v="35.85"/>
    <x v="0"/>
    <m/>
    <x v="0"/>
    <n v="37.85"/>
    <x v="0"/>
    <m/>
  </r>
  <r>
    <x v="13"/>
    <s v="1b"/>
    <x v="95"/>
    <s v="Sam, dim et JF - JOUR - Visite 1 bénéficiaire"/>
    <s v="Visite"/>
    <n v="55.5"/>
    <s v="Fidelibus Maria"/>
    <s v="MR Ste Elisabeth"/>
    <m/>
    <m/>
    <s v="Différé"/>
    <s v="MR"/>
    <s v="Oui"/>
    <n v="55.5"/>
    <m/>
    <x v="1"/>
    <m/>
    <x v="2"/>
    <n v="55.5"/>
    <x v="4"/>
    <n v="55.5"/>
    <x v="0"/>
    <m/>
  </r>
  <r>
    <x v="13"/>
    <s v="nuit 3"/>
    <x v="97"/>
    <s v="Sam, dim et JF - JOUR - Consultation"/>
    <s v="Consultation"/>
    <n v="37.5"/>
    <s v="Geyer Emilia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3"/>
    <s v="2b"/>
    <x v="93"/>
    <s v="Sam, dim et JF - JOUR - Consultation"/>
    <s v="Consultation"/>
    <n v="37.5"/>
    <s v="Handini Sihem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5"/>
    <m/>
    <x v="0"/>
    <n v="37.35"/>
    <x v="0"/>
    <m/>
  </r>
  <r>
    <x v="13"/>
    <n v="7"/>
    <x v="97"/>
    <s v="Sam, dim et JF - JOUR - Consultation"/>
    <s v="Consultation"/>
    <n v="37.5"/>
    <s v="Hellenbrandt Jack"/>
    <s v="MM Pro gesund"/>
    <m/>
    <m/>
    <s v="Différé"/>
    <s v="Autres"/>
    <s v="Oui"/>
    <n v="37.5"/>
    <m/>
    <x v="1"/>
    <m/>
    <x v="2"/>
    <n v="33.35"/>
    <x v="3"/>
    <n v="33.35"/>
    <x v="0"/>
    <m/>
  </r>
  <r>
    <x v="13"/>
    <s v="1a"/>
    <x v="98"/>
    <s v="Sam, dim et JF - JOUR - Visite 1 bénéficiaire"/>
    <s v="Visite"/>
    <n v="55.5"/>
    <s v="Hougardi Germaine"/>
    <m/>
    <s v="(137) Mutualité Chrétienne de Verviers - Eupen _x000a_"/>
    <s v="Rue Laoureux 25-29  - 4800 Verviers"/>
    <s v="Différé"/>
    <s v="⅓ payant BC"/>
    <s v="Oui"/>
    <n v="55.5"/>
    <n v="5"/>
    <x v="5"/>
    <n v="50.8"/>
    <x v="5"/>
    <m/>
    <x v="0"/>
    <n v="55.8"/>
    <x v="0"/>
    <m/>
  </r>
  <r>
    <x v="13"/>
    <s v="1a"/>
    <x v="98"/>
    <s v="Sam, dim et JF - JOUR - Visite 1 bénéficiaire"/>
    <s v="Visite"/>
    <n v="55.5"/>
    <s v="Jacob Bernadette"/>
    <m/>
    <m/>
    <m/>
    <s v="Différé"/>
    <s v="Admin. De biens"/>
    <s v="Oui"/>
    <n v="55.5"/>
    <m/>
    <x v="1"/>
    <m/>
    <x v="2"/>
    <n v="55.5"/>
    <x v="5"/>
    <n v="55.5"/>
    <x v="0"/>
    <m/>
  </r>
  <r>
    <x v="13"/>
    <n v="7"/>
    <x v="97"/>
    <s v="Sam, dim et JF - JOUR - Visite 2 bénéficiaires"/>
    <s v="Visite"/>
    <n v="48"/>
    <s v="Jacobs Josef"/>
    <m/>
    <s v="(515) Freie Krankenkasse _x000a_"/>
    <s v="Rue Saint-Hubert 49 - 1150 BRUXELLES"/>
    <s v="Différé"/>
    <s v="⅓ payant C"/>
    <s v="Oui"/>
    <n v="48"/>
    <n v="3"/>
    <x v="5"/>
    <n v="45.1"/>
    <x v="5"/>
    <m/>
    <x v="0"/>
    <n v="48.1"/>
    <x v="0"/>
    <m/>
  </r>
  <r>
    <x v="13"/>
    <s v="nuit 1"/>
    <x v="27"/>
    <s v="Sam, dim et JF - NUIT - Visite 1 bénéficiaire"/>
    <s v="Visite"/>
    <n v="85"/>
    <s v="Kessel Anna"/>
    <s v="Leonardo Da Vinci Wlkrdt"/>
    <m/>
    <m/>
    <s v="Différé"/>
    <s v="MR"/>
    <s v="Oui"/>
    <n v="130.5"/>
    <m/>
    <x v="1"/>
    <m/>
    <x v="2"/>
    <n v="130.5"/>
    <x v="6"/>
    <n v="130.5"/>
    <x v="0"/>
    <m/>
  </r>
  <r>
    <x v="13"/>
    <s v="1a"/>
    <x v="98"/>
    <s v="Sam, dim et JF - JOUR - Consultation"/>
    <s v="Consultation"/>
    <n v="37.5"/>
    <s v="Kessel Loris"/>
    <m/>
    <s v="(137) Mutualité Chrétienne de Verviers - Eupen _x000a_"/>
    <s v="Rue Laoureux 25-29  - 4800 Verviers"/>
    <s v="Différé"/>
    <s v="⅓ payant BC"/>
    <s v="Oui"/>
    <n v="37.5"/>
    <n v="1.5"/>
    <x v="5"/>
    <n v="35.85"/>
    <x v="5"/>
    <m/>
    <x v="0"/>
    <n v="37.35"/>
    <x v="0"/>
    <m/>
  </r>
  <r>
    <x v="13"/>
    <s v="2b"/>
    <x v="93"/>
    <s v="Sam, dim et JF - JOUR - Visite 1 bénéficiaire"/>
    <s v="Visite"/>
    <n v="55.5"/>
    <s v="kuta-Mwenga Pauline"/>
    <m/>
    <s v="(137) Mutualité Chrétienne de Verviers - Eupen _x000a_"/>
    <s v="Rue Laoureux 25-29  - 4800 Verviers"/>
    <s v="Différé"/>
    <s v="⅓ payant C"/>
    <s v="Oui"/>
    <n v="55.5"/>
    <n v="5"/>
    <x v="5"/>
    <n v="50.8"/>
    <x v="5"/>
    <m/>
    <x v="0"/>
    <n v="55.8"/>
    <x v="0"/>
    <m/>
  </r>
  <r>
    <x v="13"/>
    <s v="1a"/>
    <x v="98"/>
    <s v="Sam, dim et JF - JOUR - Visite 1 bénéficiaire"/>
    <s v="Visite"/>
    <n v="55.5"/>
    <s v="Labrune Angélique"/>
    <m/>
    <s v="(137) Mutualité Chrétienne de Verviers - Eupen _x000a_"/>
    <s v="Rue Laoureux 25-29  - 4800 Verviers"/>
    <s v="Différé"/>
    <s v="⅓ payant C"/>
    <s v="Oui"/>
    <n v="55.5"/>
    <n v="5"/>
    <x v="5"/>
    <n v="50.8"/>
    <x v="5"/>
    <m/>
    <x v="0"/>
    <n v="55.8"/>
    <x v="0"/>
    <m/>
  </r>
  <r>
    <x v="13"/>
    <n v="4"/>
    <x v="96"/>
    <s v="Sam, dim et JF - JOUR - Visite 1 bénéficiaire"/>
    <s v="Visite"/>
    <n v="55.5"/>
    <s v="Laloire Marie Louise"/>
    <s v="Grand Fa"/>
    <s v="(137) Mutualité Chrétienne de Verviers - Eupen _x000a_"/>
    <s v="Rue Laoureux 25-29  - 4800 Verviers"/>
    <s v="Différé"/>
    <s v="MR"/>
    <s v="Oui"/>
    <n v="55.5"/>
    <m/>
    <x v="1"/>
    <m/>
    <x v="2"/>
    <n v="55.5"/>
    <x v="5"/>
    <n v="55.5"/>
    <x v="0"/>
    <m/>
  </r>
  <r>
    <x v="13"/>
    <n v="3"/>
    <x v="94"/>
    <s v="Sam, dim et JF - JOUR - Consultation"/>
    <s v="Consultation"/>
    <n v="37.5"/>
    <s v="Ledy c/o Schmits Mariette"/>
    <s v="Heures Claires Spa"/>
    <m/>
    <m/>
    <s v="Différé"/>
    <s v="MR"/>
    <s v="Oui"/>
    <n v="37.5"/>
    <m/>
    <x v="1"/>
    <m/>
    <x v="2"/>
    <n v="37.5"/>
    <x v="3"/>
    <n v="37.5"/>
    <x v="0"/>
    <m/>
  </r>
  <r>
    <x v="13"/>
    <s v="2b"/>
    <x v="93"/>
    <s v="Sam, dim et JF - JOUR - Consultation"/>
    <s v="Consultation"/>
    <n v="37.5"/>
    <s v="Mboyo Samuel"/>
    <s v="MM Mosaique"/>
    <s v="(319) Solidaris - Mutualité socialiste et syndicale de la Province de Liège _x000a_"/>
    <s v="Rue Douffet 36 4020 LIEGE"/>
    <s v="Différé"/>
    <s v="Autres"/>
    <s v="Oui"/>
    <n v="37.5"/>
    <n v="1.5"/>
    <x v="5"/>
    <m/>
    <x v="2"/>
    <n v="35.85"/>
    <x v="5"/>
    <n v="37.35"/>
    <x v="0"/>
    <m/>
  </r>
  <r>
    <x v="13"/>
    <n v="4"/>
    <x v="96"/>
    <s v="Sam, dim et JF - JOUR - Visite 1 bénéficiaire"/>
    <s v="Visite"/>
    <n v="55.5"/>
    <s v="Melotte Jules"/>
    <s v="Grand Fa"/>
    <s v="(137) Mutualité Chrétienne de Verviers - Eupen _x000a_"/>
    <s v="Rue Laoureux 25-29  - 4800 Verviers"/>
    <s v="Différé"/>
    <s v="MR"/>
    <s v="Oui"/>
    <n v="55.5"/>
    <m/>
    <x v="1"/>
    <m/>
    <x v="2"/>
    <n v="55.5"/>
    <x v="5"/>
    <n v="55.5"/>
    <x v="0"/>
    <m/>
  </r>
  <r>
    <x v="13"/>
    <n v="7"/>
    <x v="97"/>
    <s v="Sam, dim et JF - JOUR - Visite 2 bénéficiaires"/>
    <s v="Visite"/>
    <n v="48"/>
    <s v="Müller Maria"/>
    <m/>
    <s v="(515) Freie Krankenkasse _x000a_"/>
    <s v="Rue Saint-Hubert 49 - 1150 BRUXELLES"/>
    <s v="Différé"/>
    <s v="⅓ payant C"/>
    <s v="Oui"/>
    <n v="48"/>
    <n v="3"/>
    <x v="5"/>
    <n v="45.79"/>
    <x v="5"/>
    <m/>
    <x v="0"/>
    <n v="48.79"/>
    <x v="0"/>
    <m/>
  </r>
  <r>
    <x v="13"/>
    <s v="nuit 2"/>
    <x v="8"/>
    <s v="Sam, dim et JF - NUIT - Visite 1 bénéficiaire"/>
    <s v="Visite"/>
    <n v="85"/>
    <s v="Noel Simone"/>
    <s v="MR Heures Claires"/>
    <m/>
    <m/>
    <s v="Différé"/>
    <s v="MR"/>
    <s v="Oui"/>
    <n v="85"/>
    <m/>
    <x v="1"/>
    <m/>
    <x v="2"/>
    <n v="85"/>
    <x v="3"/>
    <n v="85"/>
    <x v="0"/>
    <m/>
  </r>
  <r>
    <x v="13"/>
    <s v="1a"/>
    <x v="98"/>
    <s v="Sam, dim et JF - JOUR - Visite 1 bénéficiaire"/>
    <s v="Visite"/>
    <n v="55.5"/>
    <s v="Onou Jacques"/>
    <s v="MR Bel Œil"/>
    <m/>
    <m/>
    <s v="Différé"/>
    <s v="MR"/>
    <s v="Oui"/>
    <n v="55.5"/>
    <m/>
    <x v="1"/>
    <m/>
    <x v="2"/>
    <n v="55.5"/>
    <x v="3"/>
    <n v="55.5"/>
    <x v="0"/>
    <m/>
  </r>
  <r>
    <x v="13"/>
    <n v="6"/>
    <x v="99"/>
    <s v="Sam, dim et JF - JOUR - Visite 2 bénéficiaires"/>
    <s v="Visite"/>
    <n v="48"/>
    <s v="Rauschhardt Helmut"/>
    <s v="MR?"/>
    <s v="(515) Freie Krankenkasse _x000a_"/>
    <s v="Rue Saint-Hubert 49 - 1150 BRUXELLES"/>
    <s v="Différé"/>
    <s v="MR"/>
    <s v="Oui"/>
    <n v="48"/>
    <m/>
    <x v="1"/>
    <m/>
    <x v="2"/>
    <m/>
    <x v="0"/>
    <n v="0"/>
    <x v="4"/>
    <s v="Pas le nom MR ?"/>
  </r>
  <r>
    <x v="13"/>
    <n v="3"/>
    <x v="94"/>
    <s v="Sam, dim et JF - JOUR - Visite 1 bénéficiaire"/>
    <s v="Visite"/>
    <n v="55.5"/>
    <s v="Stassen Marie France"/>
    <s v="Heures Claires Spa"/>
    <m/>
    <m/>
    <s v="Différé"/>
    <s v="MR"/>
    <s v="Oui"/>
    <n v="55.5"/>
    <m/>
    <x v="1"/>
    <m/>
    <x v="2"/>
    <m/>
    <x v="0"/>
    <n v="0"/>
    <x v="2"/>
    <m/>
  </r>
  <r>
    <x v="13"/>
    <n v="6"/>
    <x v="99"/>
    <s v="Sam, dim et JF - JOUR - Consultation"/>
    <s v="Consultation"/>
    <n v="37.5"/>
    <s v="Thieffry Manuela"/>
    <m/>
    <s v="(515) Freie Krankenkasse _x000a_"/>
    <s v="Rue Saint-Hubert 49 - 1150 BRUXELLES"/>
    <s v="Différé"/>
    <s v="⅓ payant C"/>
    <s v="Oui"/>
    <n v="37.5"/>
    <n v="1.5"/>
    <x v="5"/>
    <n v="35.85"/>
    <x v="5"/>
    <m/>
    <x v="0"/>
    <n v="37.35"/>
    <x v="0"/>
    <m/>
  </r>
  <r>
    <x v="13"/>
    <n v="4"/>
    <x v="96"/>
    <s v="Sam, dim et JF - JOUR - Consultation"/>
    <s v="Consultation"/>
    <n v="37.5"/>
    <s v="Thunus Sophie"/>
    <s v="Grand Fa"/>
    <s v="(137) Mutualité Chrétienne de Verviers - Eupen _x000a_"/>
    <s v="Rue Laoureux 25-29  - 4800 Verviers"/>
    <s v="Différé"/>
    <s v="⅓ payant C"/>
    <s v="Oui"/>
    <n v="37.5"/>
    <n v="2"/>
    <x v="5"/>
    <n v="35.85"/>
    <x v="5"/>
    <m/>
    <x v="0"/>
    <n v="37.85"/>
    <x v="0"/>
    <m/>
  </r>
  <r>
    <x v="13"/>
    <s v="nuit 2"/>
    <x v="8"/>
    <s v="Sam, dim et JF - NUIT - Visite 1 bénéficiaire"/>
    <s v="Visite"/>
    <n v="85"/>
    <s v="Wiesen Olivier"/>
    <m/>
    <s v="(137) Mutualité Chrétienne de Verviers - Eupen _x000a_"/>
    <s v="Rue Laoureux 25-29  - 4800 Verviers"/>
    <s v="Différé"/>
    <s v="⅓ payant BC"/>
    <s v="Oui"/>
    <n v="85"/>
    <n v="5"/>
    <x v="5"/>
    <n v="78.5"/>
    <x v="5"/>
    <m/>
    <x v="0"/>
    <n v="83.5"/>
    <x v="0"/>
    <m/>
  </r>
  <r>
    <x v="13"/>
    <s v="1b"/>
    <x v="95"/>
    <s v="Sam, dim et JF - JOUR - Consultation"/>
    <s v="Consultation"/>
    <n v="37.5"/>
    <s v="Willem Zoé"/>
    <m/>
    <s v="(515) Freie Krankenkasse _x000a_"/>
    <s v="Rue Saint-Hubert 49 - 1150 BRUXELLES"/>
    <s v="Différé"/>
    <s v="⅓ payant C"/>
    <s v="Oui"/>
    <n v="37.5"/>
    <n v="1.5"/>
    <x v="5"/>
    <n v="35.85"/>
    <x v="5"/>
    <m/>
    <x v="0"/>
    <n v="37.35"/>
    <x v="0"/>
    <m/>
  </r>
  <r>
    <x v="13"/>
    <n v="6"/>
    <x v="99"/>
    <s v="Sam, dim et JF - JOUR - Visite 2 bénéficiaires"/>
    <s v="Visite"/>
    <n v="48"/>
    <s v="Wollenweber Laura"/>
    <s v="MR?"/>
    <s v="(137) Mutualité Chrétienne de Verviers - Eupen _x000a_"/>
    <s v="Rue Laoureux 25-29  - 4800 Verviers"/>
    <s v="Différé"/>
    <s v="MR"/>
    <s v="Oui"/>
    <n v="48"/>
    <m/>
    <x v="1"/>
    <m/>
    <x v="2"/>
    <m/>
    <x v="0"/>
    <n v="0"/>
    <x v="4"/>
    <s v="Pas le nom MR ?"/>
  </r>
  <r>
    <x v="13"/>
    <s v="2b"/>
    <x v="93"/>
    <s v="Sam, dim et JF - JOUR - Visite 1 bénéficiaire"/>
    <s v="Visite"/>
    <n v="55.5"/>
    <s v="Wutsch Anna"/>
    <s v="La Lainière Verviers"/>
    <m/>
    <m/>
    <s v="Différé"/>
    <s v="MR"/>
    <s v="Oui"/>
    <n v="55.5"/>
    <m/>
    <x v="1"/>
    <m/>
    <x v="2"/>
    <m/>
    <x v="0"/>
    <n v="0"/>
    <x v="2"/>
    <m/>
  </r>
  <r>
    <x v="13"/>
    <n v="4"/>
    <x v="96"/>
    <s v="Sam, dim et JF - JOUR - Consultation"/>
    <s v="Consultation"/>
    <n v="37.5"/>
    <s v="Yildirim Engin"/>
    <m/>
    <s v="(319) Solidaris - Mutualité socialiste et syndicale de la Province de Liège _x000a_"/>
    <s v="Rue Douffet 36 4020 LIEGE"/>
    <s v="Différé"/>
    <s v="⅓ payant C"/>
    <s v="Oui"/>
    <n v="37.5"/>
    <n v="5"/>
    <x v="5"/>
    <n v="33.35"/>
    <x v="5"/>
    <m/>
    <x v="0"/>
    <n v="38.3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a"/>
    <x v="9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s v="1a"/>
    <x v="98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s v="1b"/>
    <x v="95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2a"/>
    <x v="7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3"/>
    <s v="2a"/>
    <x v="7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3"/>
    <s v="2a"/>
    <x v="7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3"/>
    <s v="2a"/>
    <x v="7"/>
    <s v="Sam, dim et JF - JOUR - Consultation"/>
    <s v="Consultation"/>
    <n v="37.5"/>
    <m/>
    <m/>
    <m/>
    <m/>
    <s v="Cash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Cash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9.5"/>
    <m/>
    <x v="1"/>
    <m/>
    <x v="2"/>
    <n v="39.5"/>
    <x v="4"/>
    <n v="39.5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a"/>
    <x v="7"/>
    <s v="Sam, dim et JF - JOUR - Visite 1 bénéficiaire"/>
    <s v="Visite"/>
    <n v="55.5"/>
    <m/>
    <m/>
    <m/>
    <m/>
    <s v="Cash"/>
    <m/>
    <m/>
    <n v="0"/>
    <m/>
    <x v="1"/>
    <m/>
    <x v="2"/>
    <n v="0"/>
    <x v="4"/>
    <n v="0"/>
    <x v="0"/>
    <s v="Enveloppe trop peu donc 0"/>
  </r>
  <r>
    <x v="13"/>
    <s v="2b"/>
    <x v="9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s v="2b"/>
    <x v="93"/>
    <s v="Sam, dim et JF - JOUR - Visite 1 bénéficiaire"/>
    <s v="Visite"/>
    <n v="55.5"/>
    <m/>
    <m/>
    <m/>
    <m/>
    <s v="Bancontact"/>
    <m/>
    <m/>
    <n v="57.5"/>
    <m/>
    <x v="1"/>
    <m/>
    <x v="2"/>
    <n v="57.5"/>
    <x v="4"/>
    <n v="57.5"/>
    <x v="0"/>
    <m/>
  </r>
  <r>
    <x v="13"/>
    <s v="2b"/>
    <x v="93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s v="2b"/>
    <x v="93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s v="2b"/>
    <x v="93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b"/>
    <x v="93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s v="2b"/>
    <x v="93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3"/>
    <x v="9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3"/>
    <x v="9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3"/>
    <x v="9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3"/>
    <x v="9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4"/>
    <x v="96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4"/>
    <x v="96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4"/>
    <x v="96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3"/>
    <n v="4"/>
    <x v="96"/>
    <s v="Sam, dim et JF - JOUR - Visite 1 bénéficiaire"/>
    <s v="Visite"/>
    <n v="55.5"/>
    <m/>
    <m/>
    <m/>
    <m/>
    <s v="Bancontact"/>
    <m/>
    <m/>
    <n v="55"/>
    <m/>
    <x v="1"/>
    <m/>
    <x v="2"/>
    <n v="55"/>
    <x v="4"/>
    <n v="55"/>
    <x v="0"/>
    <m/>
  </r>
  <r>
    <x v="13"/>
    <n v="5"/>
    <x v="15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5"/>
    <x v="15"/>
    <s v="Sam, dim et JF - JOUR - Consultation"/>
    <s v="Consultation"/>
    <n v="37.5"/>
    <m/>
    <m/>
    <m/>
    <m/>
    <s v="Bancontact"/>
    <m/>
    <m/>
    <n v="37.53"/>
    <m/>
    <x v="1"/>
    <m/>
    <x v="2"/>
    <n v="37.53"/>
    <x v="4"/>
    <n v="37.53"/>
    <x v="0"/>
    <m/>
  </r>
  <r>
    <x v="13"/>
    <n v="6"/>
    <x v="99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1"/>
    <x v="27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3"/>
    <s v="nuit 1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s v="nuit 1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3"/>
    <s v="nuit 2"/>
    <x v="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3"/>
    <s v="nuit 2"/>
    <x v="8"/>
    <s v="Sam, dim et JF - NUIT - Visite 1 bénéficiaire"/>
    <s v="Visite"/>
    <n v="85"/>
    <m/>
    <m/>
    <m/>
    <m/>
    <s v="Cash"/>
    <m/>
    <m/>
    <n v="85"/>
    <m/>
    <x v="1"/>
    <m/>
    <x v="2"/>
    <n v="85"/>
    <x v="4"/>
    <n v="85"/>
    <x v="0"/>
    <m/>
  </r>
  <r>
    <x v="13"/>
    <s v="nuit 3"/>
    <x v="97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4"/>
    <n v="6"/>
    <x v="10"/>
    <s v="Sam, dim et JF - JOUR - Consultation"/>
    <s v="Consultation"/>
    <n v="37.5"/>
    <s v="Aldenhoff Saskia"/>
    <m/>
    <s v="(319) Solidaris - Mutualité socialiste et syndicale de la Province de Liège _x000a_"/>
    <s v="Rue Douffet 36 4020 LIEGE"/>
    <s v="Différé"/>
    <s v="⅓ payant C"/>
    <s v="Oui"/>
    <n v="37.5"/>
    <n v="2"/>
    <x v="5"/>
    <n v="35.85"/>
    <x v="5"/>
    <m/>
    <x v="0"/>
    <n v="37.85"/>
    <x v="0"/>
    <m/>
  </r>
  <r>
    <x v="14"/>
    <s v="2b"/>
    <x v="100"/>
    <s v="Sam, dim et JF - JOUR - Consultation"/>
    <s v="Consultation"/>
    <n v="37.5"/>
    <s v="Azzouzi Anass"/>
    <m/>
    <s v="(228) Mutualia - Mutualité neutre _x000a_"/>
    <s v="Place Verte 41 4800 VERVIERS"/>
    <s v="Différé"/>
    <s v="⅓ payant BC"/>
    <s v="Non"/>
    <n v="37.5"/>
    <n v="1.5"/>
    <x v="5"/>
    <m/>
    <x v="2"/>
    <m/>
    <x v="0"/>
    <n v="1.5"/>
    <x v="1"/>
    <s v="ASD donnée au patient"/>
  </r>
  <r>
    <x v="14"/>
    <n v="3"/>
    <x v="101"/>
    <s v="Sam, dim et JF - JOUR - Visite 1 bénéficiaire"/>
    <s v="Visite"/>
    <n v="55.5"/>
    <s v="Baibay Marie-José"/>
    <s v="Heures Claires Spa"/>
    <m/>
    <m/>
    <s v="Différé"/>
    <s v="MR"/>
    <s v="Oui"/>
    <n v="55.5"/>
    <m/>
    <x v="1"/>
    <m/>
    <x v="2"/>
    <m/>
    <x v="0"/>
    <n v="0"/>
    <x v="2"/>
    <m/>
  </r>
  <r>
    <x v="14"/>
    <s v="nuit 1"/>
    <x v="102"/>
    <s v="Sam, dim et JF - NUIT - Visite 1 bénéficiaire"/>
    <s v="Visite"/>
    <n v="85"/>
    <s v="Banneux Anne"/>
    <s v="MR Les Hêtres"/>
    <m/>
    <m/>
    <s v="Différé"/>
    <s v="MR"/>
    <s v="Oui"/>
    <n v="85"/>
    <m/>
    <x v="1"/>
    <m/>
    <x v="2"/>
    <n v="85"/>
    <x v="3"/>
    <n v="85"/>
    <x v="0"/>
    <m/>
  </r>
  <r>
    <x v="14"/>
    <s v="2a"/>
    <x v="103"/>
    <s v="Sam, dim et JF - JOUR - Consultation"/>
    <s v="Consultation"/>
    <n v="37.5"/>
    <s v="Bleser Pauline"/>
    <s v="MM Thier Mère Dieu"/>
    <m/>
    <m/>
    <s v="Différé"/>
    <s v="Autres"/>
    <s v="Oui"/>
    <n v="37.5"/>
    <n v="2"/>
    <x v="5"/>
    <m/>
    <x v="2"/>
    <n v="35.22"/>
    <x v="3"/>
    <n v="37.22"/>
    <x v="0"/>
    <m/>
  </r>
  <r>
    <x v="14"/>
    <n v="5"/>
    <x v="104"/>
    <s v="Sam, dim et JF - JOUR - Consultation"/>
    <s v="Consultation"/>
    <n v="37.5"/>
    <s v="Brance Christina"/>
    <m/>
    <s v="(132) Mutualité chrétienne de la Province de Luxembourg "/>
    <s v="Rue de la Moselle 7-9 6700 ARLON "/>
    <s v="Différé"/>
    <s v="⅓ payant C"/>
    <s v="Oui"/>
    <n v="37.5"/>
    <n v="1.5"/>
    <x v="5"/>
    <n v="31.94"/>
    <x v="5"/>
    <m/>
    <x v="0"/>
    <n v="33.44"/>
    <x v="0"/>
    <m/>
  </r>
  <r>
    <x v="14"/>
    <s v="2b"/>
    <x v="100"/>
    <s v="Sam, dim et JF - JOUR - Visite 1 bénéficiaire"/>
    <s v="Visite"/>
    <n v="55.5"/>
    <s v="Briamont Paul"/>
    <m/>
    <s v="(319) Solidaris - Mutualité socialiste et syndicale de la Province de Liège _x000a_"/>
    <s v="Rue Douffet 36 4020 LIEGE"/>
    <s v="Différé"/>
    <s v="⅓ payant C"/>
    <s v="Oui"/>
    <n v="55.5"/>
    <n v="5"/>
    <x v="5"/>
    <n v="55.6"/>
    <x v="5"/>
    <m/>
    <x v="0"/>
    <n v="60.6"/>
    <x v="0"/>
    <m/>
  </r>
  <r>
    <x v="14"/>
    <s v="nuit 1"/>
    <x v="102"/>
    <s v="Sam, dim et JF - NUIT - Consultation"/>
    <s v="Consultation"/>
    <n v="50"/>
    <s v="Charneux Lois"/>
    <m/>
    <s v="(137) Mutualité Chrétienne de Verviers - Eupen _x000a_"/>
    <s v="Rue Laoureux 25-29  - 4800 Verviers"/>
    <s v="Différé"/>
    <s v="⅓ payant C"/>
    <s v="Oui"/>
    <n v="50"/>
    <n v="1.5"/>
    <x v="5"/>
    <n v="48.19"/>
    <x v="5"/>
    <m/>
    <x v="0"/>
    <n v="49.69"/>
    <x v="0"/>
    <m/>
  </r>
  <r>
    <x v="14"/>
    <n v="3"/>
    <x v="101"/>
    <s v="Sam, dim et JF - JOUR - Consultation"/>
    <s v="Consultation"/>
    <n v="37.5"/>
    <s v="Cirpaci Monica"/>
    <m/>
    <s v="(137) Mutualité Chrétienne de Verviers - Eupen _x000a_"/>
    <s v="Rue Laoureux 25-29  - 4800 Verviers"/>
    <s v="Différé"/>
    <s v="⅓ payant C"/>
    <s v="Oui"/>
    <n v="37.5"/>
    <n v="1.5"/>
    <x v="5"/>
    <n v="31.94"/>
    <x v="5"/>
    <m/>
    <x v="0"/>
    <n v="33.44"/>
    <x v="0"/>
    <m/>
  </r>
  <r>
    <x v="14"/>
    <s v="1b"/>
    <x v="105"/>
    <s v="Sam, dim et JF - JOUR - Consultation"/>
    <s v="Consultation"/>
    <n v="37.5"/>
    <s v="Conard Sébastien"/>
    <m/>
    <s v="(228) Mutualia - Mutualité neutre _x000a_"/>
    <s v="Place Verte 41 4800 VERVIERS"/>
    <s v="Différé"/>
    <s v="⅓ payant NP"/>
    <s v="Oui"/>
    <n v="37.5"/>
    <m/>
    <x v="1"/>
    <n v="35.85"/>
    <x v="5"/>
    <m/>
    <x v="0"/>
    <n v="35.85"/>
    <x v="0"/>
    <m/>
  </r>
  <r>
    <x v="14"/>
    <s v="1a"/>
    <x v="0"/>
    <s v="Sam, dim et JF - JOUR - Consultation"/>
    <s v="Consultation"/>
    <n v="37.5"/>
    <s v="Dieltiens Gauthier"/>
    <m/>
    <s v="(319) Solidaris - Mutualité socialiste et syndicale de la Province de Liège _x000a_"/>
    <s v="Rue Douffet 36 4020 LIEGE"/>
    <s v="Différé"/>
    <s v="Admin. De biens"/>
    <s v="Oui"/>
    <n v="37.5"/>
    <m/>
    <x v="1"/>
    <m/>
    <x v="2"/>
    <n v="37.5"/>
    <x v="3"/>
    <n v="37.5"/>
    <x v="0"/>
    <m/>
  </r>
  <r>
    <x v="14"/>
    <n v="3"/>
    <x v="101"/>
    <s v="Sam, dim et JF - JOUR - Visite 1 bénéficiaire"/>
    <s v="Visite"/>
    <n v="55.5"/>
    <s v="Dumoulin Béatrice"/>
    <s v="MR Rés du Lac "/>
    <m/>
    <m/>
    <s v="Différé"/>
    <s v="MR"/>
    <s v="Oui"/>
    <n v="55.5"/>
    <m/>
    <x v="1"/>
    <m/>
    <x v="2"/>
    <n v="55.5"/>
    <x v="3"/>
    <n v="55.5"/>
    <x v="0"/>
    <m/>
  </r>
  <r>
    <x v="14"/>
    <s v="2b"/>
    <x v="100"/>
    <s v="Sam, dim et JF - JOUR - Visite 1 bénéficiaire"/>
    <s v="Visite"/>
    <n v="55.5"/>
    <s v="Dupont Monique"/>
    <s v="Barcarolle"/>
    <m/>
    <m/>
    <s v="Différé"/>
    <s v="MR"/>
    <s v="Oui"/>
    <n v="55.5"/>
    <m/>
    <x v="1"/>
    <m/>
    <x v="2"/>
    <n v="55.6"/>
    <x v="11"/>
    <n v="55.6"/>
    <x v="0"/>
    <m/>
  </r>
  <r>
    <x v="14"/>
    <s v="2b"/>
    <x v="100"/>
    <s v="Sam, dim et JF - JOUR - Visite 1 bénéficiaire"/>
    <s v="Visite"/>
    <n v="55.5"/>
    <s v="Frenay Jacqueline"/>
    <s v="MR Le Couquemont"/>
    <m/>
    <m/>
    <s v="Différé"/>
    <s v="MR"/>
    <s v="Oui"/>
    <n v="55.5"/>
    <m/>
    <x v="1"/>
    <m/>
    <x v="2"/>
    <n v="55.6"/>
    <x v="3"/>
    <n v="55.6"/>
    <x v="0"/>
    <m/>
  </r>
  <r>
    <x v="14"/>
    <n v="6"/>
    <x v="10"/>
    <s v="Sam, dim et JF - JOUR - Consultation"/>
    <s v="Consultation"/>
    <n v="37.5"/>
    <s v="Gereke Julia"/>
    <m/>
    <s v="(137) Mutualité Chrétienne de Verviers - Eupen _x000a_"/>
    <s v="Rue Laoureux 25-29  - 4800 Verviers"/>
    <s v="Différé"/>
    <s v="⅓ payant C"/>
    <s v="Oui"/>
    <n v="37.5"/>
    <n v="2"/>
    <x v="5"/>
    <n v="35.85"/>
    <x v="5"/>
    <m/>
    <x v="0"/>
    <n v="37.85"/>
    <x v="0"/>
    <m/>
  </r>
  <r>
    <x v="14"/>
    <s v="nuit 1"/>
    <x v="102"/>
    <s v="Sam, dim et JF - JOUR - Consultation"/>
    <s v="Consultation"/>
    <n v="37.5"/>
    <s v="Graeven Monique"/>
    <m/>
    <s v="(137) Mutualité Chrétienne de Verviers - Eupen _x000a_"/>
    <s v="Rue Laoureux 25-29  - 4800 Verviers"/>
    <s v="Différé"/>
    <s v="⅓ payant BC"/>
    <s v="Oui"/>
    <n v="37.5"/>
    <n v="6"/>
    <x v="5"/>
    <n v="31.35"/>
    <x v="5"/>
    <m/>
    <x v="0"/>
    <n v="37.35"/>
    <x v="0"/>
    <m/>
  </r>
  <r>
    <x v="14"/>
    <n v="5"/>
    <x v="104"/>
    <s v="Sam, dim et JF - JOUR - Visite 1 bénéficiaire"/>
    <s v="Visite"/>
    <n v="55.5"/>
    <s v="Kasprzyk Hélène"/>
    <s v="MR La bouvière"/>
    <m/>
    <m/>
    <s v="Différé"/>
    <s v="MR"/>
    <s v="Oui"/>
    <n v="55.5"/>
    <m/>
    <x v="1"/>
    <m/>
    <x v="2"/>
    <n v="55"/>
    <x v="3"/>
    <n v="55"/>
    <x v="0"/>
    <m/>
  </r>
  <r>
    <x v="14"/>
    <s v="nuit 2"/>
    <x v="106"/>
    <s v="Sam, dim et JF - NUIT - Visite 1 bénéficiaire"/>
    <s v="Visite"/>
    <n v="85"/>
    <s v="Laloire Marie Louise"/>
    <s v="Grand Fa"/>
    <m/>
    <m/>
    <s v="Différé"/>
    <s v="MR"/>
    <s v="Oui"/>
    <n v="85"/>
    <m/>
    <x v="1"/>
    <m/>
    <x v="2"/>
    <n v="85"/>
    <x v="5"/>
    <n v="85"/>
    <x v="0"/>
    <m/>
  </r>
  <r>
    <x v="14"/>
    <s v="2b"/>
    <x v="100"/>
    <s v="Sam, dim et JF - JOUR - Visite 1 bénéficiaire"/>
    <s v="Visite"/>
    <n v="55.5"/>
    <s v="Lambert Joseph"/>
    <s v="La Lainière Verviers"/>
    <m/>
    <m/>
    <s v="Différé"/>
    <s v="MR"/>
    <s v="Oui"/>
    <n v="55.5"/>
    <m/>
    <x v="1"/>
    <m/>
    <x v="2"/>
    <m/>
    <x v="0"/>
    <n v="0"/>
    <x v="2"/>
    <m/>
  </r>
  <r>
    <x v="14"/>
    <n v="4"/>
    <x v="107"/>
    <s v="Sam, dim et JF - JOUR - Visite 1 bénéficiaire"/>
    <s v="Visite"/>
    <n v="55.5"/>
    <s v="Leduc Jacqueline"/>
    <m/>
    <s v="(319) Solidaris - Mutualité socialiste et syndicale de la Province de Liège _x000a_"/>
    <s v="Rue Douffet 36 4020 LIEGE"/>
    <s v="Différé"/>
    <s v="⅓ payant C"/>
    <s v="Oui"/>
    <n v="41.17"/>
    <n v="5"/>
    <x v="5"/>
    <n v="37.479999999999997"/>
    <x v="5"/>
    <m/>
    <x v="0"/>
    <n v="42.48"/>
    <x v="0"/>
    <m/>
  </r>
  <r>
    <x v="14"/>
    <s v="2a"/>
    <x v="103"/>
    <s v="Sam, dim et JF - JOUR - Consultation"/>
    <s v="Consultation"/>
    <n v="37.5"/>
    <s v="Lonneux Eliza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5"/>
    <m/>
    <x v="0"/>
    <n v="37.35"/>
    <x v="0"/>
    <m/>
  </r>
  <r>
    <x v="14"/>
    <n v="5"/>
    <x v="104"/>
    <s v="Sam, dim et JF - JOUR - Consultation"/>
    <s v="Consultation"/>
    <n v="37.5"/>
    <s v="Marien Amélie"/>
    <m/>
    <s v="(132) Mutualité chrétienne de la Province de Luxembourg "/>
    <s v="Rue de la Moselle 7-9 6700 ARLON "/>
    <s v="Différé"/>
    <s v="⅓ payant C"/>
    <s v="Oui"/>
    <n v="37.5"/>
    <n v="1.5"/>
    <x v="5"/>
    <n v="31.94"/>
    <x v="5"/>
    <m/>
    <x v="0"/>
    <n v="33.44"/>
    <x v="0"/>
    <m/>
  </r>
  <r>
    <x v="14"/>
    <s v="1b"/>
    <x v="105"/>
    <s v="Sam, dim et JF - JOUR - Visite 1 bénéficiaire"/>
    <s v="Visite"/>
    <n v="55.5"/>
    <s v="Meerts Marguerite"/>
    <s v="Pannesheydt"/>
    <m/>
    <m/>
    <s v="Différé"/>
    <s v="MR"/>
    <s v="Oui"/>
    <n v="55.5"/>
    <m/>
    <x v="1"/>
    <m/>
    <x v="2"/>
    <n v="55.5"/>
    <x v="6"/>
    <n v="55.5"/>
    <x v="0"/>
    <m/>
  </r>
  <r>
    <x v="14"/>
    <s v="nuit 2"/>
    <x v="106"/>
    <s v="Sam, dim et JF - NUIT - Visite 1 bénéficiaire"/>
    <s v="Visite"/>
    <n v="85"/>
    <s v="Melotte Emile"/>
    <s v="Grand Fa"/>
    <m/>
    <m/>
    <s v="Différé"/>
    <s v="MR"/>
    <s v="Oui"/>
    <n v="85"/>
    <m/>
    <x v="1"/>
    <m/>
    <x v="2"/>
    <n v="85"/>
    <x v="5"/>
    <n v="85"/>
    <x v="0"/>
    <m/>
  </r>
  <r>
    <x v="14"/>
    <n v="6"/>
    <x v="10"/>
    <s v="Sam, dim et JF - JOUR - Consultation"/>
    <s v="Consultation"/>
    <n v="37.5"/>
    <s v="Mentior Pascal"/>
    <s v="CPAS La Calamine Christine Faymonville"/>
    <s v="(319) Solidaris - Mutualité socialiste et syndicale de la Province de Liège _x000a_"/>
    <s v="Rue Douffet 36 4020 LIEGE"/>
    <s v="Différé"/>
    <s v="MR"/>
    <s v="Oui"/>
    <n v="37.5"/>
    <n v="2"/>
    <x v="5"/>
    <m/>
    <x v="2"/>
    <n v="35.5"/>
    <x v="3"/>
    <n v="37.5"/>
    <x v="0"/>
    <m/>
  </r>
  <r>
    <x v="14"/>
    <s v="nuit 2"/>
    <x v="106"/>
    <s v="Sam, dim et JF - NUIT - Visite 1 bénéficiaire"/>
    <s v="Visite"/>
    <n v="85"/>
    <s v="Michel Lina"/>
    <s v="Grand Fa"/>
    <m/>
    <m/>
    <s v="Différé"/>
    <s v="MR"/>
    <s v="Oui"/>
    <n v="85"/>
    <m/>
    <x v="1"/>
    <m/>
    <x v="2"/>
    <n v="85"/>
    <x v="5"/>
    <n v="85"/>
    <x v="0"/>
    <m/>
  </r>
  <r>
    <x v="14"/>
    <n v="6"/>
    <x v="10"/>
    <s v="Sam, dim et JF - JOUR - Visite 1 bénéficiaire"/>
    <s v="Visite"/>
    <n v="55.5"/>
    <s v="Nobel Anna Maria"/>
    <s v="MR St Josef Eupen"/>
    <m/>
    <m/>
    <s v="Différé"/>
    <s v="MR"/>
    <s v="Oui"/>
    <n v="55.5"/>
    <m/>
    <x v="1"/>
    <m/>
    <x v="2"/>
    <n v="55.5"/>
    <x v="3"/>
    <n v="55.5"/>
    <x v="0"/>
    <m/>
  </r>
  <r>
    <x v="14"/>
    <s v="1b"/>
    <x v="105"/>
    <s v="Sam, dim et JF - JOUR - Visite 1 bénéficiaire"/>
    <s v="Visite"/>
    <n v="55.5"/>
    <s v="Pickel Germaine"/>
    <s v="MR St Joseph Membach"/>
    <m/>
    <m/>
    <s v="Différé"/>
    <s v="MR"/>
    <s v="Oui"/>
    <n v="55.5"/>
    <m/>
    <x v="1"/>
    <m/>
    <x v="2"/>
    <n v="55.5"/>
    <x v="3"/>
    <n v="55.5"/>
    <x v="0"/>
    <m/>
  </r>
  <r>
    <x v="14"/>
    <s v="nuit 1"/>
    <x v="102"/>
    <s v="Sam, dim et JF - NUIT - Consultation"/>
    <s v="Consultation"/>
    <n v="50"/>
    <s v="Rashica Rita"/>
    <s v="MM Thier mère Dieu"/>
    <m/>
    <m/>
    <s v="Différé"/>
    <s v="Autres"/>
    <s v="Oui"/>
    <n v="50"/>
    <m/>
    <x v="1"/>
    <m/>
    <x v="2"/>
    <n v="45.69"/>
    <x v="3"/>
    <n v="45.69"/>
    <x v="0"/>
    <m/>
  </r>
  <r>
    <x v="14"/>
    <n v="6"/>
    <x v="10"/>
    <s v="Sam, dim et JF - JOUR - Consultation"/>
    <s v="Consultation"/>
    <n v="37.5"/>
    <s v="Rinkens Hélène"/>
    <m/>
    <s v="(137) Mutualité Chrétienne de Verviers - Eupen _x000a_"/>
    <s v="Rue Laoureux 25-29  - 4800 Verviers"/>
    <s v="Différé"/>
    <s v="⅓ payant NP"/>
    <s v="Oui"/>
    <n v="37.5"/>
    <m/>
    <x v="1"/>
    <n v="35.85"/>
    <x v="5"/>
    <m/>
    <x v="0"/>
    <n v="35.85"/>
    <x v="0"/>
    <m/>
  </r>
  <r>
    <x v="14"/>
    <n v="5"/>
    <x v="104"/>
    <s v="Sam, dim et JF - JOUR - Visite 1 bénéficiaire"/>
    <s v="Visite"/>
    <n v="55.5"/>
    <s v="Sforza Giuseppe"/>
    <s v="MR Philippe Whatelez 4987 Bouguemont"/>
    <m/>
    <m/>
    <s v="Différé"/>
    <s v="MR"/>
    <s v="Oui"/>
    <n v="55.5"/>
    <m/>
    <x v="1"/>
    <m/>
    <x v="2"/>
    <n v="55.5"/>
    <x v="3"/>
    <n v="55.5"/>
    <x v="0"/>
    <m/>
  </r>
  <r>
    <x v="14"/>
    <s v="1a"/>
    <x v="0"/>
    <s v="Sam, dim et JF - JOUR - Consultation"/>
    <s v="Consultation"/>
    <n v="37.5"/>
    <s v="Stratidakis Alessandra"/>
    <m/>
    <s v="(228) Mutualia - Mutualité neutre _x000a_"/>
    <s v="Place Verte 41 4800 VERVIERS"/>
    <s v="Différé"/>
    <s v="⅓ payant BC"/>
    <s v="Oui"/>
    <n v="37.5"/>
    <n v="1.5"/>
    <x v="5"/>
    <n v="35.85"/>
    <x v="5"/>
    <m/>
    <x v="0"/>
    <n v="37.35"/>
    <x v="0"/>
    <m/>
  </r>
  <r>
    <x v="14"/>
    <s v="nuit 2"/>
    <x v="106"/>
    <s v="Sam, dim et JF - NUIT - Visite 1 bénéficiaire"/>
    <s v="Visite"/>
    <n v="85"/>
    <s v="Van Opstal Nadine"/>
    <m/>
    <s v="(323) Mutualité socialiste du Luxembourg _x000a_"/>
    <s v="Place de la Mutualité 1 6870 SAINT-HUBERT "/>
    <s v="Différé"/>
    <s v="⅓ payant NP"/>
    <s v="Oui"/>
    <n v="85"/>
    <m/>
    <x v="1"/>
    <n v="56.62"/>
    <x v="5"/>
    <m/>
    <x v="0"/>
    <n v="56.62"/>
    <x v="0"/>
    <m/>
  </r>
  <r>
    <x v="14"/>
    <s v="1a"/>
    <x v="0"/>
    <s v="Sam, dim et JF - JOUR - Consultation"/>
    <s v="Consultation"/>
    <n v="37.5"/>
    <s v="Veshaj Klevisa"/>
    <m/>
    <s v="(228) Mutualia - Mutualité neutre _x000a_"/>
    <s v="Place Verte 41 4800 VERVIERS"/>
    <s v="Différé"/>
    <s v="⅓ payant BC"/>
    <s v="Non"/>
    <n v="37.5"/>
    <n v="1.5"/>
    <x v="5"/>
    <m/>
    <x v="2"/>
    <m/>
    <x v="0"/>
    <n v="1.5"/>
    <x v="1"/>
    <s v="ASD donnée au patient"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1b"/>
    <x v="105"/>
    <s v="Sam, dim et JF - JOUR - Consultation"/>
    <s v="Consultation"/>
    <n v="37.5"/>
    <m/>
    <m/>
    <m/>
    <m/>
    <s v="Bancontact"/>
    <m/>
    <m/>
    <n v="36.5"/>
    <m/>
    <x v="1"/>
    <m/>
    <x v="2"/>
    <n v="36.5"/>
    <x v="4"/>
    <n v="36.5"/>
    <x v="0"/>
    <m/>
  </r>
  <r>
    <x v="14"/>
    <s v="1b"/>
    <x v="105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4"/>
    <s v="1b"/>
    <x v="105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a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b"/>
    <x v="10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4"/>
    <s v="2b"/>
    <x v="10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4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2b"/>
    <x v="100"/>
    <s v="Sam, dim et JF - JOUR - Consultation"/>
    <s v="Consultation"/>
    <n v="37.5"/>
    <m/>
    <m/>
    <m/>
    <m/>
    <s v="Cash"/>
    <m/>
    <m/>
    <n v="42.5"/>
    <m/>
    <x v="1"/>
    <m/>
    <x v="2"/>
    <n v="42.5"/>
    <x v="4"/>
    <n v="42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4"/>
    <n v="33.5"/>
    <x v="0"/>
    <m/>
  </r>
  <r>
    <x v="14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4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4"/>
    <n v="3"/>
    <x v="101"/>
    <s v="Sam, dim et JF - JOUR - Consultation"/>
    <s v="Consultation"/>
    <n v="37.5"/>
    <m/>
    <m/>
    <m/>
    <m/>
    <s v="Cash"/>
    <m/>
    <m/>
    <n v="38.5"/>
    <m/>
    <x v="1"/>
    <m/>
    <x v="2"/>
    <n v="38.5"/>
    <x v="4"/>
    <n v="38.5"/>
    <x v="0"/>
    <m/>
  </r>
  <r>
    <x v="14"/>
    <n v="3"/>
    <x v="101"/>
    <s v="Sam, dim et JF - JOUR - Consultation"/>
    <s v="Consultation"/>
    <n v="37.5"/>
    <m/>
    <m/>
    <m/>
    <m/>
    <s v="Cash"/>
    <m/>
    <m/>
    <n v="33.5"/>
    <m/>
    <x v="1"/>
    <m/>
    <x v="2"/>
    <n v="33.5"/>
    <x v="4"/>
    <n v="33.5"/>
    <x v="0"/>
    <m/>
  </r>
  <r>
    <x v="14"/>
    <n v="3"/>
    <x v="101"/>
    <s v="Sam, dim et JF - JOUR - Consultation"/>
    <s v="Consultation"/>
    <n v="37.5"/>
    <m/>
    <m/>
    <m/>
    <m/>
    <s v="Cash"/>
    <m/>
    <m/>
    <n v="33.5"/>
    <m/>
    <x v="1"/>
    <m/>
    <x v="2"/>
    <n v="33.5"/>
    <x v="4"/>
    <n v="33.5"/>
    <x v="0"/>
    <m/>
  </r>
  <r>
    <x v="14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4"/>
    <x v="107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4"/>
    <n v="5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14"/>
    <n v="5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14"/>
    <n v="5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14"/>
    <n v="5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14"/>
    <n v="5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4"/>
    <n v="6"/>
    <x v="1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4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nuit 1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4"/>
    <s v="nuit 1"/>
    <x v="102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4"/>
    <s v="nuit 1"/>
    <x v="102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4"/>
    <s v="nuit 1"/>
    <x v="102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4"/>
    <s v="nuit 1"/>
    <x v="102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4"/>
    <s v="nuit 1"/>
    <x v="102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4"/>
    <s v="nuit 1"/>
    <x v="102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4"/>
    <s v="nuit 2"/>
    <x v="106"/>
    <s v="Vend et veille JF - NUIT - Consultation"/>
    <s v="Consultation"/>
    <n v="50"/>
    <m/>
    <m/>
    <m/>
    <m/>
    <s v="Cash"/>
    <m/>
    <m/>
    <n v="50"/>
    <m/>
    <x v="1"/>
    <m/>
    <x v="2"/>
    <n v="50"/>
    <x v="4"/>
    <n v="50"/>
    <x v="0"/>
    <m/>
  </r>
  <r>
    <x v="14"/>
    <s v="nuit 3"/>
    <x v="108"/>
    <s v="Sam, dim et JF - NUIT - Consultation"/>
    <s v="Consultation"/>
    <n v="50"/>
    <m/>
    <m/>
    <m/>
    <m/>
    <s v="Cash"/>
    <m/>
    <m/>
    <n v="50"/>
    <m/>
    <x v="1"/>
    <m/>
    <x v="2"/>
    <n v="50"/>
    <x v="4"/>
    <n v="50"/>
    <x v="0"/>
    <m/>
  </r>
  <r>
    <x v="15"/>
    <s v="nuit 3"/>
    <x v="68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5"/>
    <s v="nuit 1"/>
    <x v="109"/>
    <s v="Vend et veille JF - NUIT - Consultation"/>
    <s v="Consultation"/>
    <n v="50"/>
    <s v="Fekhikheri Anouar"/>
    <s v="MM Mosaique"/>
    <s v="(509) Partena - Mutualité libre _x000a_"/>
    <s v="Boulevard Louis Mettewie 74-76 1080 BRUXELLES "/>
    <s v="Différé"/>
    <s v="Autres"/>
    <s v="Oui"/>
    <n v="50"/>
    <n v="1.5"/>
    <x v="5"/>
    <m/>
    <x v="2"/>
    <n v="48.19"/>
    <x v="3"/>
    <n v="49.69"/>
    <x v="0"/>
    <m/>
  </r>
  <r>
    <x v="15"/>
    <s v="nuit 1"/>
    <x v="109"/>
    <s v="Vend et veille JF - NUIT - Visite 1 bénéficiare"/>
    <s v="Visite"/>
    <n v="85"/>
    <s v="Lejoly Jules"/>
    <s v="La Lainière Verviers"/>
    <m/>
    <m/>
    <s v="Différé"/>
    <s v="MR"/>
    <s v="Oui"/>
    <n v="85"/>
    <m/>
    <x v="1"/>
    <m/>
    <x v="2"/>
    <n v="85"/>
    <x v="11"/>
    <n v="85"/>
    <x v="0"/>
    <m/>
  </r>
  <r>
    <x v="15"/>
    <s v="nuit 2"/>
    <x v="25"/>
    <s v="Vend et veille JF - NUIT - Visite 1 bénéficiare"/>
    <s v="Visite"/>
    <n v="85"/>
    <s v="Schmitz Léonie"/>
    <s v="Prés Messire Stavelot"/>
    <m/>
    <m/>
    <s v="Différé"/>
    <s v="MR"/>
    <s v="Oui"/>
    <n v="85"/>
    <m/>
    <x v="1"/>
    <m/>
    <x v="2"/>
    <n v="85"/>
    <x v="3"/>
    <n v="85"/>
    <x v="0"/>
    <m/>
  </r>
  <r>
    <x v="15"/>
    <s v="nuit 1"/>
    <x v="109"/>
    <s v="Vend et veille JF - NUIT - Consultation"/>
    <s v="Consultation"/>
    <n v="50"/>
    <m/>
    <m/>
    <m/>
    <m/>
    <s v="Cash"/>
    <m/>
    <m/>
    <n v="50"/>
    <m/>
    <x v="1"/>
    <m/>
    <x v="2"/>
    <n v="50"/>
    <x v="4"/>
    <n v="50"/>
    <x v="0"/>
    <m/>
  </r>
  <r>
    <x v="15"/>
    <s v="nuit 1"/>
    <x v="109"/>
    <s v="Vend et veille JF - NUIT - Consultation"/>
    <s v="Consultation"/>
    <n v="50"/>
    <m/>
    <m/>
    <m/>
    <m/>
    <s v="Cash"/>
    <m/>
    <m/>
    <n v="50"/>
    <m/>
    <x v="1"/>
    <m/>
    <x v="2"/>
    <n v="50"/>
    <x v="4"/>
    <n v="50"/>
    <x v="0"/>
    <m/>
  </r>
  <r>
    <x v="15"/>
    <s v="nuit 2"/>
    <x v="25"/>
    <s v="Vend et veille JF - NUIT - Visite 1 bénéficiare"/>
    <s v="Visite"/>
    <n v="85"/>
    <m/>
    <m/>
    <m/>
    <m/>
    <s v="Bancontact"/>
    <m/>
    <m/>
    <n v="85"/>
    <m/>
    <x v="1"/>
    <m/>
    <x v="2"/>
    <n v="85"/>
    <x v="4"/>
    <n v="85"/>
    <x v="0"/>
    <m/>
  </r>
  <r>
    <x v="16"/>
    <s v="nuit 3"/>
    <x v="57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6"/>
    <n v="6"/>
    <x v="110"/>
    <s v="Sam, dim et JF - JOUR - Consultation"/>
    <s v="Consultation"/>
    <n v="37.5"/>
    <s v="Ajrizi Eliana"/>
    <m/>
    <s v="(137) Mutualité Chrétienne de Verviers - Eupen _x000a_"/>
    <s v="Rue Laoureux 25-29  - 4800 Verviers"/>
    <s v="Différé"/>
    <s v="⅓ payant BC"/>
    <s v="Oui"/>
    <n v="37.5"/>
    <n v="6"/>
    <x v="5"/>
    <n v="35.85"/>
    <x v="5"/>
    <m/>
    <x v="0"/>
    <n v="41.85"/>
    <x v="0"/>
    <m/>
  </r>
  <r>
    <x v="16"/>
    <s v="1a"/>
    <x v="92"/>
    <s v="Sam, dim et JF - JOUR - Visite 1 bénéficiaire"/>
    <s v="Visite"/>
    <n v="55.5"/>
    <s v="Bebronne Suzanne"/>
    <s v="Da vinci léonardo"/>
    <m/>
    <m/>
    <s v="Différé"/>
    <s v="MR"/>
    <s v="Oui"/>
    <n v="55.5"/>
    <m/>
    <x v="1"/>
    <m/>
    <x v="2"/>
    <n v="55.5"/>
    <x v="3"/>
    <n v="55.5"/>
    <x v="0"/>
    <m/>
  </r>
  <r>
    <x v="16"/>
    <s v="2b"/>
    <x v="111"/>
    <s v="Sam, dim et JF - JOUR - Consultation"/>
    <s v="Consultation"/>
    <n v="37.5"/>
    <s v="Bordoud El Amrao Mus"/>
    <m/>
    <s v="(319) Solidaris - Mutualité socialiste et syndicale de la Province de Liège _x000a_"/>
    <s v="Rue Douffet 36 4020 LIEGE"/>
    <s v="Différé"/>
    <s v="⅓ payant BC"/>
    <s v="Oui"/>
    <n v="35"/>
    <n v="1.5"/>
    <x v="5"/>
    <n v="31.94"/>
    <x v="3"/>
    <m/>
    <x v="0"/>
    <n v="33.44"/>
    <x v="0"/>
    <m/>
  </r>
  <r>
    <x v="16"/>
    <s v="2b"/>
    <x v="111"/>
    <s v="Sam, dim et JF - JOUR - Consultation"/>
    <s v="Consultation"/>
    <n v="37.5"/>
    <s v="Boubbou Samira"/>
    <m/>
    <s v="(137) Mutualité Chrétienne de Verviers - Eupen _x000a_"/>
    <s v="Rue Laoureux 25-29  - 4800 Verviers"/>
    <s v="Différé"/>
    <s v="⅓ payant C"/>
    <s v="Oui"/>
    <n v="35"/>
    <n v="1.5"/>
    <x v="5"/>
    <n v="31.94"/>
    <x v="5"/>
    <m/>
    <x v="0"/>
    <n v="33.44"/>
    <x v="0"/>
    <m/>
  </r>
  <r>
    <x v="16"/>
    <n v="5"/>
    <x v="26"/>
    <s v="Sam, dim et JF - JOUR - Consultation"/>
    <s v="Consultation"/>
    <n v="37.5"/>
    <s v="Bouchnack Rayen"/>
    <m/>
    <s v="(319) Solidaris - Mutualité socialiste et syndicale de la Province de Liège _x000a_"/>
    <s v="Rue Douffet 36 4020 LIEGE"/>
    <s v="Différé"/>
    <s v="⅓ payant C"/>
    <s v="Oui"/>
    <n v="37.5"/>
    <n v="1.56"/>
    <x v="5"/>
    <n v="35.85"/>
    <x v="4"/>
    <m/>
    <x v="0"/>
    <n v="37.410000000000004"/>
    <x v="0"/>
    <m/>
  </r>
  <r>
    <x v="16"/>
    <n v="4"/>
    <x v="112"/>
    <s v="Sam, dim et JF - JOUR - Visite 1 bénéficiaire"/>
    <s v="Visite"/>
    <n v="55.5"/>
    <s v="Collienne Martha"/>
    <s v="Les Arcades"/>
    <m/>
    <m/>
    <s v="Différé"/>
    <s v="MR"/>
    <s v="Oui"/>
    <n v="55.5"/>
    <m/>
    <x v="1"/>
    <m/>
    <x v="2"/>
    <n v="55.5"/>
    <x v="3"/>
    <n v="55.5"/>
    <x v="0"/>
    <m/>
  </r>
  <r>
    <x v="16"/>
    <s v="1b"/>
    <x v="113"/>
    <s v="Sam, dim et JF - JOUR - Consultation"/>
    <s v="Consultation"/>
    <n v="37.5"/>
    <s v="Corman Sébastien"/>
    <m/>
    <s v="(137) Mutualité Chrétienne de Verviers - Eupen _x000a_"/>
    <s v="Rue Laoureux 25-29  - 4800 Verviers"/>
    <s v="Différé"/>
    <s v="⅓ payant BC"/>
    <s v="Oui"/>
    <n v="37.5"/>
    <n v="2"/>
    <x v="5"/>
    <n v="35.85"/>
    <x v="5"/>
    <m/>
    <x v="0"/>
    <n v="37.85"/>
    <x v="0"/>
    <m/>
  </r>
  <r>
    <x v="16"/>
    <n v="5"/>
    <x v="26"/>
    <s v="Sam, dim et JF - JOUR - Consultation"/>
    <s v="Consultation"/>
    <n v="37.5"/>
    <s v="Lamberberty Johana"/>
    <m/>
    <m/>
    <m/>
    <s v="Différé"/>
    <s v="Virement"/>
    <s v="Non"/>
    <n v="37.5"/>
    <m/>
    <x v="1"/>
    <m/>
    <x v="2"/>
    <m/>
    <x v="0"/>
    <n v="0"/>
    <x v="1"/>
    <m/>
  </r>
  <r>
    <x v="16"/>
    <s v="2a"/>
    <x v="20"/>
    <s v="Sam, dim et JF - JOUR - Consultation"/>
    <s v="Consultation"/>
    <n v="37.5"/>
    <s v="Cuvelier Mckenzo"/>
    <s v="Avant MM mais envoyé Mutuelle"/>
    <s v="(319) Solidaris - Mutualité socialiste et syndicale de la Province de Liège _x000a_"/>
    <m/>
    <s v="Différé"/>
    <s v="Autres"/>
    <s v="Oui"/>
    <n v="37.5"/>
    <m/>
    <x v="1"/>
    <n v="35.85"/>
    <x v="6"/>
    <m/>
    <x v="0"/>
    <n v="35.85"/>
    <x v="0"/>
    <m/>
  </r>
  <r>
    <x v="16"/>
    <s v="1b"/>
    <x v="113"/>
    <s v="Sam, dim et JF - JOUR - Visite 1 bénéficiaire"/>
    <s v="Visite"/>
    <n v="55.5"/>
    <s v="Daelen Cathy"/>
    <m/>
    <s v="(319) Solidaris - Mutualité socialiste et syndicale de la Province de Liège _x000a_"/>
    <s v="Rue Douffet 36 4020 LIEGE"/>
    <s v="Différé"/>
    <s v="⅓ payant C"/>
    <s v="Oui"/>
    <n v="55.5"/>
    <n v="5"/>
    <x v="5"/>
    <n v="50.8"/>
    <x v="4"/>
    <m/>
    <x v="0"/>
    <n v="55.8"/>
    <x v="0"/>
    <m/>
  </r>
  <r>
    <x v="16"/>
    <n v="5"/>
    <x v="26"/>
    <s v="Sam, dim et JF - JOUR - Visite 1 bénéficiaire"/>
    <s v="Visite"/>
    <n v="55.5"/>
    <m/>
    <m/>
    <m/>
    <m/>
    <s v="Bancontact"/>
    <m/>
    <m/>
    <n v="70"/>
    <m/>
    <x v="1"/>
    <m/>
    <x v="2"/>
    <n v="70"/>
    <x v="4"/>
    <n v="70"/>
    <x v="0"/>
    <m/>
  </r>
  <r>
    <x v="16"/>
    <s v="2a"/>
    <x v="20"/>
    <s v="Sam, dim et JF - JOUR - Consultation"/>
    <s v="Consultation"/>
    <n v="37.5"/>
    <s v="Dheur Sanga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4"/>
    <m/>
    <x v="0"/>
    <n v="37.35"/>
    <x v="0"/>
    <m/>
  </r>
  <r>
    <x v="16"/>
    <s v="1b"/>
    <x v="113"/>
    <s v="Sam, dim et JF - JOUR - Consultation"/>
    <s v="Consultation"/>
    <n v="37.5"/>
    <s v="Disselhoff Félix"/>
    <m/>
    <s v="(515) Freie Krankenkasse _x000a_"/>
    <s v="Rue Saint-Hubert 49 - 1150 BRUXELLES"/>
    <s v="Différé"/>
    <s v="⅓ payant C"/>
    <s v="Non"/>
    <n v="37.5"/>
    <n v="1.5"/>
    <x v="5"/>
    <m/>
    <x v="2"/>
    <m/>
    <x v="0"/>
    <n v="1.5"/>
    <x v="1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s v="El Hachimi Mohammed Haitam"/>
    <m/>
    <s v="(509) Partena - Mutualité libre _x000a_"/>
    <s v="Boulevard Louis Mettewie 74-76 1080 BRUXELLES "/>
    <s v="Différé"/>
    <s v="⅓ payant BC"/>
    <s v="Oui"/>
    <n v="37.5"/>
    <n v="1.5"/>
    <x v="5"/>
    <n v="35.85"/>
    <x v="5"/>
    <m/>
    <x v="0"/>
    <n v="37.35"/>
    <x v="0"/>
    <m/>
  </r>
  <r>
    <x v="16"/>
    <s v="1b"/>
    <x v="113"/>
    <s v="Sam, dim et JF - JOUR - Visite 1 bénéficiaire"/>
    <s v="Visite"/>
    <n v="55.5"/>
    <s v="Ghazouani C/O Rans Saloua"/>
    <m/>
    <s v="(137) Mutualité Chrétienne de Verviers - Eupen _x000a_"/>
    <s v="Rue Laoureux 25-29  - 4800 Verviers"/>
    <s v="Différé"/>
    <s v="⅓ payant NP"/>
    <s v="Oui"/>
    <n v="55.5"/>
    <m/>
    <x v="1"/>
    <n v="50.8"/>
    <x v="5"/>
    <m/>
    <x v="0"/>
    <n v="50.8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Visite 1 bénéficiaire"/>
    <s v="Visite"/>
    <n v="55.5"/>
    <s v="Olivier Marie"/>
    <s v="St Elisabeth Herve"/>
    <m/>
    <m/>
    <s v="Différé"/>
    <s v="MR"/>
    <s v="Oui"/>
    <n v="55.5"/>
    <m/>
    <x v="1"/>
    <m/>
    <x v="2"/>
    <n v="55.5"/>
    <x v="3"/>
    <n v="55.5"/>
    <x v="0"/>
    <m/>
  </r>
  <r>
    <x v="16"/>
    <s v="1b"/>
    <x v="113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6"/>
    <n v="3"/>
    <x v="114"/>
    <s v="Sam, dim et JF - JOUR - Consultation"/>
    <s v="Consultation"/>
    <n v="37.5"/>
    <s v="Gillon Tom"/>
    <m/>
    <s v="(228) Mutualia - Mutualité neutre _x000a_"/>
    <s v="Place Verte 41 4800 VERVIERS"/>
    <s v="Différé"/>
    <s v="⅓ payant C"/>
    <s v="Oui"/>
    <n v="37.5"/>
    <n v="1.5"/>
    <x v="5"/>
    <n v="35.85"/>
    <x v="0"/>
    <m/>
    <x v="0"/>
    <n v="37.35"/>
    <x v="0"/>
    <m/>
  </r>
  <r>
    <x v="16"/>
    <s v="2b"/>
    <x v="111"/>
    <s v="Sam, dim et JF - JOUR - Consultation"/>
    <s v="Consultation"/>
    <n v="37.5"/>
    <s v="Gisbertz Barbara"/>
    <m/>
    <s v="(506) Omnimut mutualité libre de Wallonie _x000a_"/>
    <s v="Rue Natalis 47 B 4020 LIEGE "/>
    <s v="Différé"/>
    <s v="⅓ payant C"/>
    <s v="Oui"/>
    <n v="35"/>
    <n v="1.5"/>
    <x v="5"/>
    <n v="31.94"/>
    <x v="0"/>
    <m/>
    <x v="0"/>
    <n v="33.44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Visite 1 bénéficiaire"/>
    <s v="Visite"/>
    <n v="55.5"/>
    <s v="Heinen Hildegard"/>
    <s v="Grand Fa"/>
    <m/>
    <m/>
    <s v="Différé"/>
    <s v="MR"/>
    <s v="Oui"/>
    <n v="55.5"/>
    <m/>
    <x v="1"/>
    <m/>
    <x v="2"/>
    <n v="55.5"/>
    <x v="5"/>
    <n v="55.5"/>
    <x v="0"/>
    <m/>
  </r>
  <r>
    <x v="16"/>
    <n v="4"/>
    <x v="112"/>
    <s v="Sam, dim et JF - JOUR - Consultation"/>
    <s v="Consultation"/>
    <n v="37.5"/>
    <s v="Lallemand Flore"/>
    <m/>
    <s v="(137) Mutualité Chrétienne de Verviers - Eupen _x000a_"/>
    <s v="Rue Laoureux 25-29  - 4800 Verviers"/>
    <s v="Différé"/>
    <s v="⅓ payant C"/>
    <s v="Oui"/>
    <n v="37.5"/>
    <n v="1"/>
    <x v="5"/>
    <n v="36.35"/>
    <x v="5"/>
    <m/>
    <x v="0"/>
    <n v="37.35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Visite 1 bénéficiaire"/>
    <s v="Visite"/>
    <n v="55.5"/>
    <s v="Lecoq Simone"/>
    <s v="Grand Fa"/>
    <m/>
    <m/>
    <s v="Différé"/>
    <s v="MR"/>
    <s v="Oui"/>
    <n v="55.5"/>
    <m/>
    <x v="1"/>
    <m/>
    <x v="2"/>
    <n v="55.5"/>
    <x v="5"/>
    <n v="55.5"/>
    <x v="0"/>
    <m/>
  </r>
  <r>
    <x v="16"/>
    <s v="2b"/>
    <x v="111"/>
    <s v="Sam, dim et JF - JOUR - Visite 1 bénéficiaire"/>
    <s v="Visite"/>
    <n v="55.5"/>
    <s v="Lemaire Yvonne"/>
    <s v="CPAS Verviers"/>
    <m/>
    <m/>
    <s v="Différé"/>
    <s v="CPAS"/>
    <s v="Non"/>
    <n v="55.5"/>
    <m/>
    <x v="1"/>
    <m/>
    <x v="2"/>
    <m/>
    <x v="0"/>
    <n v="0"/>
    <x v="1"/>
    <m/>
  </r>
  <r>
    <x v="16"/>
    <s v="2a"/>
    <x v="20"/>
    <s v="Sam, dim et JF - JOUR - Visite 1 bénéficiaire"/>
    <s v="Visite"/>
    <n v="55.5"/>
    <s v="Léonard Marie-Louise"/>
    <s v="Au Fil De Hoegne"/>
    <m/>
    <m/>
    <s v="Différé"/>
    <s v="MR"/>
    <s v="Oui"/>
    <n v="55.5"/>
    <m/>
    <x v="1"/>
    <m/>
    <x v="2"/>
    <n v="55.5"/>
    <x v="6"/>
    <n v="55.5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Visite 1 bénéficiaire"/>
    <s v="Visite"/>
    <n v="55.5"/>
    <m/>
    <m/>
    <m/>
    <m/>
    <s v="Bancontact"/>
    <m/>
    <m/>
    <n v="55"/>
    <m/>
    <x v="1"/>
    <m/>
    <x v="2"/>
    <n v="55"/>
    <x v="4"/>
    <n v="55"/>
    <x v="0"/>
    <m/>
  </r>
  <r>
    <x v="16"/>
    <s v="1b"/>
    <x v="113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6"/>
    <s v="2b"/>
    <x v="111"/>
    <s v="Sam, dim et JF - JOUR - Consultation"/>
    <s v="Consultation"/>
    <n v="37.5"/>
    <s v="Orhan Nazim"/>
    <m/>
    <s v="(319) Solidaris - Mutualité socialiste et syndicale de la Province de Liège _x000a_"/>
    <s v="Rue Douffet 36 4020 LIEGE"/>
    <s v="Différé"/>
    <s v="⅓ payant C"/>
    <s v="Oui"/>
    <n v="35"/>
    <n v="1.5"/>
    <x v="5"/>
    <n v="31.94"/>
    <x v="4"/>
    <m/>
    <x v="0"/>
    <n v="33.44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b"/>
    <x v="111"/>
    <s v="Sam, dim et JF - JOUR - Consultation"/>
    <s v="Consultation"/>
    <n v="37.5"/>
    <s v="Piron Madeleine"/>
    <m/>
    <s v="(137) Mutualité Chrétienne de Verviers - Eupen _x000a_"/>
    <s v="Rue Laoureux 25-29  - 4800 Verviers"/>
    <s v="Différé"/>
    <s v="⅓ payant C"/>
    <s v="Oui"/>
    <n v="35"/>
    <n v="1.5"/>
    <x v="5"/>
    <n v="31.94"/>
    <x v="5"/>
    <m/>
    <x v="0"/>
    <n v="33.44"/>
    <x v="0"/>
    <m/>
  </r>
  <r>
    <x v="16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Visite 1 bénéficiaire"/>
    <s v="Visite"/>
    <n v="55.5"/>
    <s v="Sarlette Crutzen"/>
    <s v="Saint Joseph"/>
    <m/>
    <m/>
    <s v="Différé"/>
    <s v="MR"/>
    <s v="Oui"/>
    <n v="55.5"/>
    <m/>
    <x v="1"/>
    <m/>
    <x v="2"/>
    <n v="55.5"/>
    <x v="3"/>
    <n v="55.5"/>
    <x v="0"/>
    <m/>
  </r>
  <r>
    <x v="16"/>
    <n v="3"/>
    <x v="114"/>
    <s v="Sam, dim et JF - JOUR - Visite 1 bénéficiaire"/>
    <s v="Visite"/>
    <n v="55.5"/>
    <s v="Vanhoolandt Jean-Pierre"/>
    <s v="MR Heures Claires"/>
    <m/>
    <m/>
    <s v="Différé"/>
    <s v="MR"/>
    <s v="Oui"/>
    <n v="55.5"/>
    <m/>
    <x v="1"/>
    <m/>
    <x v="2"/>
    <n v="55.5"/>
    <x v="3"/>
    <n v="55.5"/>
    <x v="0"/>
    <m/>
  </r>
  <r>
    <x v="16"/>
    <s v="nuit 1"/>
    <x v="115"/>
    <s v="Sam, dim et JF - NUIT - Visite 1 bénéficiaire"/>
    <s v="Visite"/>
    <n v="85"/>
    <s v="Wagener Gustave"/>
    <s v="Barcarolle"/>
    <m/>
    <m/>
    <s v="Différé"/>
    <s v="MR"/>
    <s v="Oui"/>
    <n v="85"/>
    <m/>
    <x v="1"/>
    <m/>
    <x v="2"/>
    <n v="85.24"/>
    <x v="11"/>
    <n v="85.24"/>
    <x v="0"/>
    <s v="payé 2 fois ??"/>
  </r>
  <r>
    <x v="16"/>
    <s v="2b"/>
    <x v="111"/>
    <s v="Sam, dim et JF - JOUR - Visite 1 bénéficiaire"/>
    <s v="Visite"/>
    <n v="55.5"/>
    <s v="Wagener Yvonne"/>
    <s v="CPAS Verviers"/>
    <m/>
    <m/>
    <s v="Différé"/>
    <s v="CPAS"/>
    <s v="Non"/>
    <n v="55.5"/>
    <m/>
    <x v="1"/>
    <m/>
    <x v="2"/>
    <m/>
    <x v="0"/>
    <n v="0"/>
    <x v="1"/>
    <m/>
  </r>
  <r>
    <x v="16"/>
    <s v="nuit 1"/>
    <x v="115"/>
    <s v="Sam, dim et JF - NUIT - Consultation"/>
    <s v="Consultation"/>
    <n v="50"/>
    <m/>
    <m/>
    <m/>
    <m/>
    <s v="Bancontact"/>
    <m/>
    <m/>
    <n v="68.599999999999994"/>
    <m/>
    <x v="1"/>
    <m/>
    <x v="2"/>
    <n v="68.599999999999994"/>
    <x v="4"/>
    <n v="68.599999999999994"/>
    <x v="0"/>
    <m/>
  </r>
  <r>
    <x v="16"/>
    <s v="nuit 1"/>
    <x v="115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6"/>
    <s v="nuit 1"/>
    <x v="115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6"/>
    <s v="nuit 1"/>
    <x v="115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6"/>
    <s v="nuit 1"/>
    <x v="115"/>
    <s v="Sam, dim et JF - NUIT - Consultation"/>
    <s v="Consultation"/>
    <n v="50"/>
    <m/>
    <m/>
    <m/>
    <m/>
    <s v="Bancontact"/>
    <m/>
    <m/>
    <n v="46"/>
    <m/>
    <x v="1"/>
    <m/>
    <x v="2"/>
    <n v="46"/>
    <x v="4"/>
    <n v="46"/>
    <x v="0"/>
    <m/>
  </r>
  <r>
    <x v="16"/>
    <s v="nuit 1"/>
    <x v="115"/>
    <s v="Sam, dim et JF - NUIT - Consultation"/>
    <s v="Consultation"/>
    <n v="50"/>
    <m/>
    <m/>
    <m/>
    <m/>
    <s v="Bancontact"/>
    <m/>
    <m/>
    <n v="46"/>
    <m/>
    <x v="1"/>
    <m/>
    <x v="2"/>
    <n v="46"/>
    <x v="4"/>
    <n v="46"/>
    <x v="0"/>
    <m/>
  </r>
  <r>
    <x v="16"/>
    <s v="nuit 1"/>
    <x v="115"/>
    <s v="Sam, dim et JF - NUIT - Consultation"/>
    <s v="Consultation"/>
    <n v="50"/>
    <m/>
    <m/>
    <m/>
    <m/>
    <s v="Bancontact"/>
    <m/>
    <m/>
    <n v="46"/>
    <m/>
    <x v="1"/>
    <m/>
    <x v="2"/>
    <n v="46"/>
    <x v="4"/>
    <n v="46"/>
    <x v="0"/>
    <m/>
  </r>
  <r>
    <x v="16"/>
    <s v="nuit 1"/>
    <x v="115"/>
    <s v="Sam, dim et JF - NUIT - Consultation"/>
    <s v="Consultation"/>
    <n v="50"/>
    <m/>
    <m/>
    <m/>
    <m/>
    <s v="Bancontact"/>
    <m/>
    <m/>
    <n v="46"/>
    <m/>
    <x v="1"/>
    <m/>
    <x v="2"/>
    <n v="46"/>
    <x v="4"/>
    <n v="46"/>
    <x v="0"/>
    <m/>
  </r>
  <r>
    <x v="16"/>
    <s v="nuit 1"/>
    <x v="115"/>
    <s v="Sam, dim et JF - NUIT - Consultation"/>
    <s v="Consultation"/>
    <n v="50"/>
    <m/>
    <m/>
    <m/>
    <m/>
    <s v="Bancontact"/>
    <m/>
    <m/>
    <n v="46"/>
    <m/>
    <x v="1"/>
    <m/>
    <x v="2"/>
    <n v="46"/>
    <x v="4"/>
    <n v="46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16"/>
    <n v="3"/>
    <x v="114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3"/>
    <x v="11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6"/>
    <n v="3"/>
    <x v="11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6"/>
    <n v="3"/>
    <x v="114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6"/>
    <n v="4"/>
    <x v="11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4"/>
    <x v="112"/>
    <s v="Sam, dim et JF - JOUR - Consultation"/>
    <s v="Consultation"/>
    <n v="37.5"/>
    <m/>
    <m/>
    <m/>
    <m/>
    <s v="Bancontact"/>
    <m/>
    <m/>
    <n v="35.5"/>
    <m/>
    <x v="1"/>
    <m/>
    <x v="2"/>
    <n v="35.5"/>
    <x v="4"/>
    <n v="35.5"/>
    <x v="0"/>
    <m/>
  </r>
  <r>
    <x v="16"/>
    <n v="4"/>
    <x v="112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Visite 1 bénéficiaire"/>
    <s v="Visite"/>
    <n v="55.5"/>
    <m/>
    <m/>
    <m/>
    <m/>
    <s v="Cash"/>
    <m/>
    <m/>
    <n v="58"/>
    <m/>
    <x v="1"/>
    <m/>
    <x v="2"/>
    <n v="58"/>
    <x v="4"/>
    <n v="58"/>
    <x v="0"/>
    <m/>
  </r>
  <r>
    <x v="16"/>
    <n v="6"/>
    <x v="11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b"/>
    <x v="111"/>
    <s v="Sam, dim et JF - JOUR - Visite 1 bénéficiaire"/>
    <s v="Visite"/>
    <n v="55.5"/>
    <m/>
    <m/>
    <m/>
    <m/>
    <s v="Bancontact"/>
    <m/>
    <m/>
    <n v="55"/>
    <m/>
    <x v="1"/>
    <m/>
    <x v="2"/>
    <n v="55"/>
    <x v="4"/>
    <n v="55"/>
    <x v="0"/>
    <m/>
  </r>
  <r>
    <x v="16"/>
    <s v="2b"/>
    <x v="111"/>
    <s v="Sam, dim et JF - JOUR - Visite 1 bénéficiaire"/>
    <s v="Visite"/>
    <n v="55.5"/>
    <m/>
    <m/>
    <m/>
    <m/>
    <s v="Bancontact"/>
    <m/>
    <m/>
    <n v="55"/>
    <m/>
    <x v="1"/>
    <m/>
    <x v="2"/>
    <n v="55"/>
    <x v="4"/>
    <n v="55"/>
    <x v="0"/>
    <m/>
  </r>
  <r>
    <x v="16"/>
    <s v="2b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16"/>
    <s v="2b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16"/>
    <s v="2b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16"/>
    <s v="2b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16"/>
    <s v="2b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16"/>
    <s v="2b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16"/>
    <s v="2b"/>
    <x v="111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6"/>
    <s v="1a"/>
    <x v="92"/>
    <s v="Sam, dim et JF - JOUR - Consultation"/>
    <s v="Consultation"/>
    <n v="37.5"/>
    <m/>
    <m/>
    <m/>
    <m/>
    <s v="Bancontact"/>
    <m/>
    <m/>
    <n v="37.520000000000003"/>
    <m/>
    <x v="1"/>
    <m/>
    <x v="2"/>
    <n v="37.520000000000003"/>
    <x v="4"/>
    <n v="37.520000000000003"/>
    <x v="0"/>
    <m/>
  </r>
  <r>
    <x v="16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1a"/>
    <x v="9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s v="1a"/>
    <x v="9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6"/>
    <s v="nuit 2"/>
    <x v="4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6"/>
    <s v="nuit 2"/>
    <x v="4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6"/>
    <s v="nuit 2"/>
    <x v="4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6"/>
    <s v="nuit 2"/>
    <x v="4"/>
    <s v="Sam, dim et JF - NUIT - Visite 1 bénéficiaire"/>
    <s v="Visite"/>
    <n v="85"/>
    <m/>
    <m/>
    <m/>
    <m/>
    <s v="Cash"/>
    <m/>
    <m/>
    <n v="85"/>
    <m/>
    <x v="1"/>
    <m/>
    <x v="2"/>
    <n v="85"/>
    <x v="4"/>
    <n v="8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6"/>
    <s v="2a"/>
    <x v="2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n v="7"/>
    <x v="22"/>
    <s v="Sam, dim et JF - JOUR - Visite 1 bénéficiaire"/>
    <s v="Visite"/>
    <n v="55.5"/>
    <s v="Backes Hélena"/>
    <s v="MR Vivias St Vith"/>
    <m/>
    <m/>
    <s v="Différé"/>
    <s v="MR"/>
    <s v="Oui"/>
    <n v="55.5"/>
    <m/>
    <x v="1"/>
    <m/>
    <x v="2"/>
    <n v="55.5"/>
    <x v="3"/>
    <n v="55.5"/>
    <x v="0"/>
    <m/>
  </r>
  <r>
    <x v="17"/>
    <n v="3"/>
    <x v="32"/>
    <s v="Sam, dim et JF - JOUR - Visite 1 bénéficiaire"/>
    <s v="Visite"/>
    <n v="55.5"/>
    <s v="Batourine/Delville Eliane"/>
    <s v="Heures Claires Spa"/>
    <m/>
    <m/>
    <s v="Différé"/>
    <s v="MR"/>
    <s v="Oui"/>
    <n v="55.5"/>
    <m/>
    <x v="1"/>
    <m/>
    <x v="2"/>
    <m/>
    <x v="0"/>
    <n v="0"/>
    <x v="2"/>
    <m/>
  </r>
  <r>
    <x v="17"/>
    <s v="2b"/>
    <x v="116"/>
    <s v="Sam, dim et JF - JOUR - Consultation"/>
    <s v="Consultation"/>
    <n v="37.5"/>
    <s v="Bensaltana Houifir Nizar"/>
    <s v="MM Thier Mère Dieu"/>
    <m/>
    <m/>
    <s v="Différé"/>
    <s v="Autres"/>
    <s v="Oui"/>
    <n v="37.5"/>
    <n v="6"/>
    <x v="5"/>
    <m/>
    <x v="2"/>
    <n v="24"/>
    <x v="3"/>
    <n v="30"/>
    <x v="0"/>
    <m/>
  </r>
  <r>
    <x v="17"/>
    <s v="2b"/>
    <x v="116"/>
    <s v="Sam, dim et JF - JOUR - Visite 1 bénéficiaire"/>
    <s v="Visite"/>
    <n v="55.5"/>
    <s v="Delfosse Berthe"/>
    <s v="Bon Air"/>
    <m/>
    <m/>
    <s v="Différé"/>
    <s v="MR"/>
    <s v="Oui"/>
    <n v="55.5"/>
    <m/>
    <x v="1"/>
    <m/>
    <x v="2"/>
    <n v="55.5"/>
    <x v="5"/>
    <n v="55.5"/>
    <x v="0"/>
    <m/>
  </r>
  <r>
    <x v="17"/>
    <n v="3"/>
    <x v="32"/>
    <s v="Sam, dim et JF - JOUR - Visite 1 bénéficiaire"/>
    <s v="Visite"/>
    <n v="55.5"/>
    <s v="Etienne Francine"/>
    <s v="Belvédère"/>
    <m/>
    <m/>
    <s v="Différé"/>
    <s v="MR"/>
    <s v="Oui"/>
    <n v="55.5"/>
    <m/>
    <x v="1"/>
    <m/>
    <x v="2"/>
    <m/>
    <x v="0"/>
    <n v="0"/>
    <x v="2"/>
    <m/>
  </r>
  <r>
    <x v="17"/>
    <s v="1a"/>
    <x v="17"/>
    <s v="Sam, dim et JF - JOUR - Consultation"/>
    <s v="Consultation"/>
    <n v="37.5"/>
    <s v="Jungheim Samuel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4"/>
    <m/>
    <x v="0"/>
    <n v="37.35"/>
    <x v="0"/>
    <m/>
  </r>
  <r>
    <x v="17"/>
    <s v="2b"/>
    <x v="116"/>
    <s v="Sam, dim et JF - JOUR - Consultation"/>
    <s v="Consultation"/>
    <n v="37.5"/>
    <s v="Kacic Roxane"/>
    <m/>
    <s v="(228) Mutualia - Mutualité neutre _x000a_"/>
    <s v="Place Verte 41 4800 VERVIERS"/>
    <s v="Différé"/>
    <s v="⅓ payant C"/>
    <s v="Oui"/>
    <n v="37.5"/>
    <n v="1.5"/>
    <x v="5"/>
    <n v="35.85"/>
    <x v="0"/>
    <m/>
    <x v="0"/>
    <n v="37.35"/>
    <x v="0"/>
    <m/>
  </r>
  <r>
    <x v="17"/>
    <n v="6"/>
    <x v="66"/>
    <s v="Sam, dim et JF - JOUR - Visite 1 bénéficiaire"/>
    <s v="Visite"/>
    <n v="55.5"/>
    <s v="Kessel Johanna"/>
    <s v="MRS Marienheim"/>
    <m/>
    <m/>
    <s v="Différé"/>
    <s v="MR"/>
    <s v="Oui"/>
    <n v="55.5"/>
    <m/>
    <x v="1"/>
    <m/>
    <x v="2"/>
    <n v="55.5"/>
    <x v="6"/>
    <n v="55.5"/>
    <x v="0"/>
    <m/>
  </r>
  <r>
    <x v="17"/>
    <n v="6"/>
    <x v="66"/>
    <s v="Sam, dim et JF - JOUR - Consultation"/>
    <s v="Consultation"/>
    <n v="37.5"/>
    <s v="Lambert Lynda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7"/>
    <s v="1a"/>
    <x v="17"/>
    <s v="Sam, dim et JF - JOUR - Visite 1 bénéficiaire"/>
    <s v="Visite"/>
    <n v="55.5"/>
    <s v="Lauwerier Agnes"/>
    <m/>
    <s v="(137) Mutualité Chrétienne de Verviers - Eupen _x000a_"/>
    <s v="Rue Laoureux 25-29  - 4800 Verviers"/>
    <s v="Différé"/>
    <s v="⅓ payant C"/>
    <s v="Oui"/>
    <n v="55.5"/>
    <n v="5.5"/>
    <x v="5"/>
    <n v="50.8"/>
    <x v="5"/>
    <m/>
    <x v="0"/>
    <n v="56.3"/>
    <x v="0"/>
    <m/>
  </r>
  <r>
    <x v="17"/>
    <s v="1b"/>
    <x v="43"/>
    <s v="Sam, dim et JF - JOUR - Consultation"/>
    <s v="Consultation"/>
    <n v="37.5"/>
    <s v="Lecloux Amandine"/>
    <m/>
    <s v="(137) Mutualité Chrétienne de Verviers - Eupen _x000a_"/>
    <s v="Rue Laoureux 25-29  - 4800 Verviers"/>
    <s v="Différé"/>
    <s v="⅓ payant C"/>
    <s v="Oui"/>
    <n v="37.5"/>
    <n v="6"/>
    <x v="5"/>
    <n v="31.35"/>
    <x v="5"/>
    <m/>
    <x v="0"/>
    <n v="37.35"/>
    <x v="0"/>
    <m/>
  </r>
  <r>
    <x v="17"/>
    <s v="2b"/>
    <x v="116"/>
    <s v="Sam, dim et JF - JOUR - Visite 1 bénéficiaire"/>
    <s v="Visite"/>
    <n v="55.5"/>
    <s v="Lerho Georgette"/>
    <m/>
    <s v="(228) Mutualia - Mutualité neutre _x000a_"/>
    <s v="Place Verte 41 4800 VERVIERS"/>
    <s v="Différé"/>
    <s v="⅓ payant C"/>
    <s v="Oui"/>
    <n v="55.5"/>
    <n v="4"/>
    <x v="5"/>
    <n v="50.8"/>
    <x v="0"/>
    <m/>
    <x v="0"/>
    <n v="54.8"/>
    <x v="0"/>
    <m/>
  </r>
  <r>
    <x v="17"/>
    <s v="nuit 3"/>
    <x v="14"/>
    <s v="Sam, dim et JF - JOUR - Visite 1 bénéficiaire"/>
    <s v="Visite"/>
    <n v="55.5"/>
    <s v="Louvet Alphons"/>
    <s v="MR Vivias St Vith? (home st vith)"/>
    <m/>
    <m/>
    <s v="Différé"/>
    <s v="MR"/>
    <s v="Oui"/>
    <n v="55.5"/>
    <m/>
    <x v="1"/>
    <m/>
    <x v="2"/>
    <n v="55.5"/>
    <x v="3"/>
    <n v="55.5"/>
    <x v="0"/>
    <m/>
  </r>
  <r>
    <x v="17"/>
    <n v="5"/>
    <x v="37"/>
    <s v="Sam, dim et JF - JOUR - Visite 1 bénéficiaire"/>
    <s v="Visite"/>
    <n v="55.5"/>
    <s v="Louwage Joanna Josephin"/>
    <s v="MR Philippe Whatelet"/>
    <m/>
    <m/>
    <s v="Différé"/>
    <s v="MR"/>
    <s v="Oui"/>
    <n v="61.5"/>
    <m/>
    <x v="1"/>
    <m/>
    <x v="2"/>
    <n v="61.5"/>
    <x v="3"/>
    <n v="61.5"/>
    <x v="0"/>
    <m/>
  </r>
  <r>
    <x v="17"/>
    <s v="1a"/>
    <x v="17"/>
    <s v="Sam, dim et JF - JOUR - Visite 1 bénéficiaire"/>
    <s v="Visite"/>
    <n v="55.5"/>
    <s v="Meertens Marie CO/Vandermeu"/>
    <s v="Pannesheydt"/>
    <s v="(137) Mutualité Chrétienne de Verviers - Eupen _x000a_"/>
    <s v="Rue Laoureux 25-29  - 4800 Verviers"/>
    <s v="Différé"/>
    <s v="MR"/>
    <s v="Oui"/>
    <n v="55.5"/>
    <m/>
    <x v="1"/>
    <m/>
    <x v="2"/>
    <n v="55.5"/>
    <x v="6"/>
    <n v="55.5"/>
    <x v="0"/>
    <m/>
  </r>
  <r>
    <x v="17"/>
    <s v="2a"/>
    <x v="84"/>
    <s v="Sam, dim et JF - JOUR - Consultation"/>
    <s v="Consultation"/>
    <n v="37.5"/>
    <s v="Larhouasli Lina"/>
    <m/>
    <s v="(228) Mutualia - Mutualité neutre _x000a_"/>
    <s v="Place Verte 41 4800 VERVIERS"/>
    <s v="Différé"/>
    <s v="⅓ payant C"/>
    <s v="Oui"/>
    <n v="37.5"/>
    <n v="1.5"/>
    <x v="5"/>
    <n v="35.85"/>
    <x v="0"/>
    <m/>
    <x v="0"/>
    <n v="37.35"/>
    <x v="0"/>
    <m/>
  </r>
  <r>
    <x v="17"/>
    <s v="2a"/>
    <x v="84"/>
    <s v="Sam, dim et JF - JOUR - Consultation"/>
    <s v="Consultation"/>
    <n v="37.5"/>
    <s v="Leloup Nathalie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4"/>
    <m/>
    <x v="0"/>
    <n v="37.35"/>
    <x v="0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Visite 1 bénéficiaire"/>
    <s v="Visite"/>
    <n v="55.5"/>
    <s v="Schaus Franz"/>
    <s v="MR Vivias St Vith"/>
    <m/>
    <m/>
    <s v="Différé"/>
    <s v="MR"/>
    <s v="Oui"/>
    <n v="55.5"/>
    <m/>
    <x v="1"/>
    <m/>
    <x v="2"/>
    <n v="55.5"/>
    <x v="3"/>
    <n v="55.5"/>
    <x v="0"/>
    <m/>
  </r>
  <r>
    <x v="17"/>
    <n v="6"/>
    <x v="66"/>
    <s v="Sam, dim et JF - JOUR - Visite 1 bénéficiaire"/>
    <s v="Visite"/>
    <n v="55.5"/>
    <s v="Schoenauen Charles"/>
    <s v="MR Golden morgen"/>
    <m/>
    <m/>
    <s v="Différé"/>
    <s v="MR"/>
    <s v="Oui"/>
    <n v="55.5"/>
    <m/>
    <x v="1"/>
    <m/>
    <x v="2"/>
    <n v="55.5"/>
    <x v="3"/>
    <n v="55.5"/>
    <x v="0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s v="Taildenen Axel"/>
    <m/>
    <m/>
    <m/>
    <s v="Différé"/>
    <s v="Virement"/>
    <s v="Non"/>
    <n v="37.5"/>
    <m/>
    <x v="1"/>
    <m/>
    <x v="2"/>
    <m/>
    <x v="0"/>
    <n v="0"/>
    <x v="1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s v="Uwejeje Kylian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7"/>
    <s v="1a"/>
    <x v="17"/>
    <s v="Sam, dim et JF - JOUR - Visite 1 bénéficiaire"/>
    <s v="Visite"/>
    <n v="55.5"/>
    <s v="Vanspringel Sandra"/>
    <m/>
    <s v="(515) Freie Krankenkasse _x000a_"/>
    <s v="Rue Saint-Hubert 49 - 1150 BRUXELLES"/>
    <s v="Différé"/>
    <s v="⅓ payant BC"/>
    <s v="Oui"/>
    <n v="55.5"/>
    <n v="5.5"/>
    <x v="5"/>
    <n v="38.1"/>
    <x v="0"/>
    <m/>
    <x v="0"/>
    <n v="43.6"/>
    <x v="0"/>
    <m/>
  </r>
  <r>
    <x v="17"/>
    <s v="nuit 1"/>
    <x v="30"/>
    <s v="Sam, dim et JF - NUIT - Visite 1 bénéficiaire"/>
    <s v="Visite"/>
    <n v="85"/>
    <s v="Vervier Noël"/>
    <s v="MRS La Canne?"/>
    <m/>
    <m/>
    <s v="Différé"/>
    <s v="MR"/>
    <s v="Oui"/>
    <n v="85"/>
    <m/>
    <x v="1"/>
    <m/>
    <x v="2"/>
    <n v="85"/>
    <x v="5"/>
    <n v="85"/>
    <x v="0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nuit 2"/>
    <x v="29"/>
    <s v="Vend et veille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7"/>
    <s v="nuit 2"/>
    <x v="29"/>
    <s v="Vend et veille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7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s v="2a"/>
    <x v="84"/>
    <s v="Sam, dim et JF - JOUR - Consultation"/>
    <s v="Consultation"/>
    <n v="37.5"/>
    <m/>
    <m/>
    <m/>
    <m/>
    <s v="Bancontact"/>
    <m/>
    <m/>
    <n v="75"/>
    <m/>
    <x v="1"/>
    <m/>
    <x v="2"/>
    <n v="75"/>
    <x v="4"/>
    <n v="75"/>
    <x v="0"/>
    <m/>
  </r>
  <r>
    <x v="17"/>
    <s v="2a"/>
    <x v="84"/>
    <s v="Sam, dim et JF - JOUR - Consultation"/>
    <s v="Consultation"/>
    <n v="37.5"/>
    <m/>
    <m/>
    <m/>
    <m/>
    <s v="Bancontact"/>
    <m/>
    <m/>
    <n v="75"/>
    <m/>
    <x v="1"/>
    <m/>
    <x v="2"/>
    <n v="75"/>
    <x v="4"/>
    <n v="75"/>
    <x v="0"/>
    <m/>
  </r>
  <r>
    <x v="17"/>
    <s v="2a"/>
    <x v="84"/>
    <s v="Sam, dim et JF - JOUR - Consultation"/>
    <s v="Consultation"/>
    <n v="37.5"/>
    <m/>
    <m/>
    <m/>
    <m/>
    <s v="Cash"/>
    <m/>
    <m/>
    <n v="0"/>
    <m/>
    <x v="1"/>
    <m/>
    <x v="2"/>
    <n v="0"/>
    <x v="4"/>
    <n v="0"/>
    <x v="0"/>
    <s v="reçu 78e cash dans l'enveloppe"/>
  </r>
  <r>
    <x v="17"/>
    <s v="2a"/>
    <x v="84"/>
    <s v="Sam, dim et JF - JOUR - Consultation"/>
    <s v="Consultation"/>
    <n v="37.5"/>
    <m/>
    <m/>
    <m/>
    <m/>
    <s v="Cash"/>
    <m/>
    <m/>
    <n v="0"/>
    <m/>
    <x v="1"/>
    <m/>
    <x v="2"/>
    <n v="0"/>
    <x v="4"/>
    <n v="0"/>
    <x v="0"/>
    <s v="reçu 78e cash dans l'enveloppe"/>
  </r>
  <r>
    <x v="17"/>
    <s v="2a"/>
    <x v="84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s v="2a"/>
    <x v="84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s v="nuit 1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5"/>
    <x v="37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3"/>
    <x v="32"/>
    <s v="Sam, dim et JF - JOUR - Consultation"/>
    <s v="Consultation"/>
    <n v="37.5"/>
    <m/>
    <m/>
    <m/>
    <m/>
    <s v="Bancontact"/>
    <m/>
    <m/>
    <n v="60"/>
    <m/>
    <x v="1"/>
    <m/>
    <x v="2"/>
    <n v="60"/>
    <x v="4"/>
    <n v="60"/>
    <x v="0"/>
    <m/>
  </r>
  <r>
    <x v="17"/>
    <n v="3"/>
    <x v="32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4"/>
    <x v="19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b"/>
    <x v="43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s v="1b"/>
    <x v="43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7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s v="1b"/>
    <x v="43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17"/>
    <s v="1b"/>
    <x v="4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s v="1b"/>
    <x v="4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s v="1b"/>
    <x v="4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7"/>
    <n v="6"/>
    <x v="66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18"/>
    <s v="nuit 3"/>
    <x v="1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8"/>
    <s v="2b"/>
    <x v="30"/>
    <s v="Sam, dim et JF - JOUR - Visite 1 bénéficiaire"/>
    <s v="Visite"/>
    <n v="55.5"/>
    <s v="Jochmans Léon"/>
    <s v="Barcarolle"/>
    <m/>
    <m/>
    <s v="Différé"/>
    <s v="MR"/>
    <s v="Oui"/>
    <n v="55"/>
    <m/>
    <x v="1"/>
    <m/>
    <x v="2"/>
    <n v="55.6"/>
    <x v="11"/>
    <n v="55.6"/>
    <x v="0"/>
    <m/>
  </r>
  <r>
    <x v="18"/>
    <s v="nuit 1"/>
    <x v="117"/>
    <s v="Vend et veille JF - JOUR - Consultation"/>
    <s v="Consultation"/>
    <n v="29"/>
    <m/>
    <m/>
    <m/>
    <m/>
    <s v="Bancontact"/>
    <m/>
    <m/>
    <n v="29"/>
    <m/>
    <x v="1"/>
    <m/>
    <x v="2"/>
    <n v="29"/>
    <x v="4"/>
    <n v="29"/>
    <x v="0"/>
    <m/>
  </r>
  <r>
    <x v="18"/>
    <s v="nuit 2"/>
    <x v="33"/>
    <s v="Vend et veille JF - JOUR - Consultation"/>
    <s v="Consultation"/>
    <n v="29"/>
    <m/>
    <m/>
    <m/>
    <m/>
    <s v="Bancontact"/>
    <m/>
    <m/>
    <n v="30"/>
    <m/>
    <x v="1"/>
    <m/>
    <x v="2"/>
    <n v="30"/>
    <x v="4"/>
    <n v="30"/>
    <x v="0"/>
    <m/>
  </r>
  <r>
    <x v="19"/>
    <s v="1b"/>
    <x v="118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9"/>
    <s v="2b"/>
    <x v="30"/>
    <s v="Sam, dim et JF - JOUR - Visite 1 bénéficiaire"/>
    <s v="Visite"/>
    <n v="55.5"/>
    <s v="Bodson Vincent"/>
    <s v="La Lainière Verviers"/>
    <m/>
    <m/>
    <s v="Différé"/>
    <s v="MR"/>
    <s v="Oui"/>
    <n v="55"/>
    <m/>
    <x v="1"/>
    <m/>
    <x v="2"/>
    <m/>
    <x v="0"/>
    <n v="0"/>
    <x v="2"/>
    <m/>
  </r>
  <r>
    <x v="19"/>
    <s v="nuit 1"/>
    <x v="27"/>
    <s v="Sam, dim et JF - JOUR - Visite 1 bénéficiaire"/>
    <s v="Visite"/>
    <n v="55.5"/>
    <s v="Brick Marielle"/>
    <s v="Bon Air"/>
    <m/>
    <m/>
    <s v="Différé"/>
    <s v="MR"/>
    <s v="Oui"/>
    <n v="55.5"/>
    <m/>
    <x v="1"/>
    <m/>
    <x v="2"/>
    <n v="55.5"/>
    <x v="5"/>
    <n v="55.5"/>
    <x v="0"/>
    <m/>
  </r>
  <r>
    <x v="19"/>
    <n v="4"/>
    <x v="42"/>
    <s v="Sam, dim et JF - JOUR - Consultation"/>
    <s v="Consultation"/>
    <n v="37.5"/>
    <s v="Chalon Leslie"/>
    <m/>
    <s v="(228) Mutualia - Mutualité neutre _x000a_"/>
    <s v="Place Verte 41 4800 VERVIERS"/>
    <s v="Différé"/>
    <s v="⅓ payant C"/>
    <s v="Oui"/>
    <n v="37.5"/>
    <n v="1.5"/>
    <x v="5"/>
    <n v="35.85"/>
    <x v="5"/>
    <m/>
    <x v="0"/>
    <n v="37.35"/>
    <x v="0"/>
    <m/>
  </r>
  <r>
    <x v="19"/>
    <s v="2a"/>
    <x v="119"/>
    <s v="Sam, dim et JF - JOUR - Consultation"/>
    <s v="Consultation"/>
    <n v="37.5"/>
    <s v="Chelqi Ibrahim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4"/>
    <m/>
    <x v="0"/>
    <n v="37.35"/>
    <x v="0"/>
    <m/>
  </r>
  <r>
    <x v="19"/>
    <n v="3"/>
    <x v="120"/>
    <s v="Sam, dim et JF - JOUR - Visite 1 bénéficiaire"/>
    <s v="Visite"/>
    <n v="55.5"/>
    <s v="Claessens Maryse"/>
    <m/>
    <s v="(137) Mutualité Chrétienne de Verviers - Eupen _x000a_"/>
    <s v="Rue Laoureux 25-29  - 4800 Verviers"/>
    <s v="Différé"/>
    <s v="⅓ payant BC"/>
    <s v="Oui"/>
    <n v="55.5"/>
    <n v="1.5"/>
    <x v="5"/>
    <n v="50.8"/>
    <x v="5"/>
    <m/>
    <x v="0"/>
    <n v="52.3"/>
    <x v="0"/>
    <m/>
  </r>
  <r>
    <x v="19"/>
    <s v="2b"/>
    <x v="30"/>
    <s v="Sam, dim et JF - JOUR - Visite 1 bénéficiaire"/>
    <s v="Visite"/>
    <n v="55.5"/>
    <s v="Collard Ghislaine"/>
    <s v="Les Hêtres"/>
    <m/>
    <m/>
    <s v="Différé"/>
    <s v="MR"/>
    <s v="Oui"/>
    <n v="55"/>
    <m/>
    <x v="1"/>
    <m/>
    <x v="2"/>
    <n v="55"/>
    <x v="3"/>
    <n v="55"/>
    <x v="0"/>
    <m/>
  </r>
  <r>
    <x v="19"/>
    <n v="3"/>
    <x v="120"/>
    <s v="Sam, dim et JF - JOUR - Visite 1 bénéficiaire"/>
    <s v="Visite"/>
    <n v="55.5"/>
    <s v="Dubois Jeanne"/>
    <s v="La Charmille"/>
    <m/>
    <m/>
    <s v="Différé"/>
    <s v="MR"/>
    <s v="Oui"/>
    <n v="55.5"/>
    <m/>
    <x v="1"/>
    <m/>
    <x v="2"/>
    <n v="55.5"/>
    <x v="3"/>
    <n v="55.5"/>
    <x v="0"/>
    <m/>
  </r>
  <r>
    <x v="19"/>
    <n v="6"/>
    <x v="66"/>
    <s v="Sam, dim et JF - JOUR - Consultation"/>
    <s v="Consultation"/>
    <n v="37.5"/>
    <s v="Duyster Petra"/>
    <m/>
    <s v="(137) Mutualité Chrétienne de Verviers - Eupen _x000a_"/>
    <s v="Rue Laoureux 25-29  - 4800 Verviers"/>
    <s v="Différé"/>
    <s v="⅓ payant C"/>
    <s v="Oui"/>
    <n v="37.5"/>
    <n v="1.5"/>
    <x v="5"/>
    <n v="36.35"/>
    <x v="5"/>
    <m/>
    <x v="0"/>
    <n v="37.85"/>
    <x v="0"/>
    <m/>
  </r>
  <r>
    <x v="19"/>
    <n v="4"/>
    <x v="42"/>
    <s v="Sam, dim et JF - JOUR - Visite 3 bénéficiaires"/>
    <s v="Visite"/>
    <n v="46.5"/>
    <s v="Favarin Lea"/>
    <s v="Grand Fa"/>
    <m/>
    <m/>
    <s v="Différé"/>
    <s v="MR"/>
    <s v="Oui"/>
    <n v="46"/>
    <m/>
    <x v="1"/>
    <m/>
    <x v="2"/>
    <n v="46"/>
    <x v="3"/>
    <n v="46"/>
    <x v="0"/>
    <m/>
  </r>
  <r>
    <x v="19"/>
    <s v="2b"/>
    <x v="30"/>
    <s v="Sam, dim et JF - JOUR - Consultation"/>
    <s v="Consultation"/>
    <n v="37.5"/>
    <s v="Fefkenne Gina"/>
    <m/>
    <s v="(319) Solidaris - Mutualité socialiste et syndicale de la Province de Liège _x000a_"/>
    <s v="Rue Douffet 36 4020 LIEGE"/>
    <s v="Différé"/>
    <s v="⅓ payant BC"/>
    <s v="Oui"/>
    <n v="37"/>
    <n v="1.5"/>
    <x v="5"/>
    <n v="35.85"/>
    <x v="4"/>
    <m/>
    <x v="0"/>
    <n v="37.35"/>
    <x v="0"/>
    <m/>
  </r>
  <r>
    <x v="19"/>
    <s v="2b"/>
    <x v="30"/>
    <s v="Sam, dim et JF - JOUR - Consultation"/>
    <s v="Consultation"/>
    <n v="37.5"/>
    <s v="Fefkenne Kelly"/>
    <m/>
    <s v="(319) Solidaris - Mutualité socialiste et syndicale de la Province de Liège _x000a_"/>
    <s v="Rue Douffet 36 4020 LIEGE"/>
    <s v="Différé"/>
    <s v="⅓ payant BC"/>
    <s v="Oui"/>
    <n v="37"/>
    <n v="1.5"/>
    <x v="5"/>
    <n v="35.85"/>
    <x v="4"/>
    <m/>
    <x v="0"/>
    <n v="37.35"/>
    <x v="0"/>
    <m/>
  </r>
  <r>
    <x v="19"/>
    <s v="2a"/>
    <x v="119"/>
    <s v="Sam, dim et JF - JOUR - Consultation"/>
    <s v="Consultation"/>
    <n v="37.5"/>
    <s v="Guilliaume Enzo"/>
    <s v="CPAS Verviers Rue Ortmans-Hauzeur "/>
    <m/>
    <m/>
    <s v="Différé"/>
    <s v="CPAS"/>
    <s v="Oui"/>
    <n v="37.5"/>
    <m/>
    <x v="1"/>
    <m/>
    <x v="2"/>
    <n v="37.5"/>
    <x v="3"/>
    <n v="37.5"/>
    <x v="0"/>
    <m/>
  </r>
  <r>
    <x v="19"/>
    <n v="6"/>
    <x v="66"/>
    <s v="Sam, dim et JF - JOUR - Consultation"/>
    <s v="Consultation"/>
    <n v="37.5"/>
    <s v="Haccourt Mailly"/>
    <m/>
    <s v="(228) Mutualia - Mutualité neutre _x000a_"/>
    <s v="Place Verte 41 4800 VERVIERS"/>
    <s v="Différé"/>
    <s v="⅓ payant BC"/>
    <s v="Oui"/>
    <n v="37.5"/>
    <n v="1.5"/>
    <x v="5"/>
    <n v="31.35"/>
    <x v="5"/>
    <m/>
    <x v="0"/>
    <n v="32.85"/>
    <x v="0"/>
    <m/>
  </r>
  <r>
    <x v="19"/>
    <s v="2a"/>
    <x v="119"/>
    <s v="Sam, dim et JF - JOUR - Consultation"/>
    <s v="Consultation"/>
    <n v="37.5"/>
    <s v="Hendrick Rose"/>
    <m/>
    <s v="(228) Mutualia - Mutualité neutre _x000a_"/>
    <s v="Place Verte 41 4800 VERVIERS"/>
    <s v="Différé"/>
    <s v="⅓ payant BC"/>
    <s v="Oui"/>
    <n v="37.5"/>
    <n v="6"/>
    <x v="5"/>
    <n v="31.35"/>
    <x v="5"/>
    <m/>
    <x v="0"/>
    <n v="37.35"/>
    <x v="0"/>
    <m/>
  </r>
  <r>
    <x v="19"/>
    <n v="7"/>
    <x v="121"/>
    <s v="Sam, dim et JF - JOUR - Consultation"/>
    <s v="Consultation"/>
    <n v="37.5"/>
    <s v="Henkes Gerlinde"/>
    <m/>
    <s v="(515) Freie Krankenkasse _x000a_"/>
    <s v="Rue Saint-Hubert 49 - 1150 BRUXELLES"/>
    <s v="Différé"/>
    <s v="⅓ payant C"/>
    <s v="Oui"/>
    <n v="37.5"/>
    <n v="1.5"/>
    <x v="5"/>
    <n v="35.85"/>
    <x v="5"/>
    <m/>
    <x v="0"/>
    <n v="37.35"/>
    <x v="0"/>
    <m/>
  </r>
  <r>
    <x v="19"/>
    <s v="2a"/>
    <x v="119"/>
    <s v="Sam, dim et JF - JOUR - Consultation"/>
    <s v="Consultation"/>
    <n v="37.5"/>
    <s v="Hurard Claudia"/>
    <m/>
    <s v="(228) Mutualia - Mutualité neutre _x000a_"/>
    <s v="Place Verte 41 4800 VERVIERS"/>
    <s v="Différé"/>
    <s v="⅓ payant BC"/>
    <s v="Oui"/>
    <n v="37.5"/>
    <n v="6"/>
    <x v="5"/>
    <n v="31.35"/>
    <x v="5"/>
    <m/>
    <x v="0"/>
    <n v="37.35"/>
    <x v="0"/>
    <m/>
  </r>
  <r>
    <x v="19"/>
    <n v="6"/>
    <x v="66"/>
    <s v="Sam, dim et JF - JOUR - Visite 1 bénéficiaire"/>
    <s v="Visite"/>
    <n v="55.5"/>
    <s v="Jansen Anna"/>
    <s v="Marienheim"/>
    <m/>
    <m/>
    <s v="Différé"/>
    <s v="MR"/>
    <s v="Oui"/>
    <n v="55.5"/>
    <m/>
    <x v="1"/>
    <m/>
    <x v="2"/>
    <n v="55.5"/>
    <x v="3"/>
    <n v="55.5"/>
    <x v="0"/>
    <m/>
  </r>
  <r>
    <x v="19"/>
    <s v="2b"/>
    <x v="30"/>
    <s v="Sam, dim et JF - JOUR - Visite 1 bénéficiaire"/>
    <s v="Visite"/>
    <n v="55.5"/>
    <s v="Kesseler Marie-Jose"/>
    <m/>
    <s v="(228) Mutualia - Mutualité neutre _x000a_"/>
    <s v="Place Verte 41 4800 VERVIERS"/>
    <s v="Différé"/>
    <s v="⅓ payant C"/>
    <s v="Oui"/>
    <n v="55"/>
    <n v="5"/>
    <x v="5"/>
    <n v="50.8"/>
    <x v="5"/>
    <m/>
    <x v="0"/>
    <n v="55.8"/>
    <x v="0"/>
    <m/>
  </r>
  <r>
    <x v="19"/>
    <n v="7"/>
    <x v="121"/>
    <s v="Sam, dim et JF - JOUR - Consultation"/>
    <s v="Consultation"/>
    <n v="37.5"/>
    <s v="Kringels Julius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9"/>
    <n v="3"/>
    <x v="120"/>
    <s v="Sam, dim et JF - JOUR - Consultation"/>
    <s v="Consultation"/>
    <n v="37.5"/>
    <s v="Lombart Jimmy"/>
    <s v="MM Saint Michel Spa"/>
    <s v="(319) Solidaris - Mutualité socialiste et syndicale de la Province de Liège _x000a_"/>
    <s v="Rue Douffet 36 4020 LIEGE"/>
    <s v="Différé"/>
    <s v="Autres"/>
    <s v="Oui"/>
    <n v="37.5"/>
    <n v="1.5"/>
    <x v="5"/>
    <m/>
    <x v="2"/>
    <n v="36"/>
    <x v="3"/>
    <n v="37.5"/>
    <x v="0"/>
    <m/>
  </r>
  <r>
    <x v="19"/>
    <n v="3"/>
    <x v="120"/>
    <s v="Sam, dim et JF - JOUR - Visite 1 bénéficiaire"/>
    <s v="Visite"/>
    <n v="55.5"/>
    <s v="Lorquet Christiane"/>
    <m/>
    <s v="(228) Mutualia - Mutualité neutre _x000a_"/>
    <s v="Place Verte 41 4800 VERVIERS"/>
    <s v="Différé"/>
    <s v="⅓ payant BC"/>
    <s v="Oui"/>
    <n v="55.5"/>
    <n v="1.5"/>
    <x v="5"/>
    <n v="50.8"/>
    <x v="5"/>
    <m/>
    <x v="0"/>
    <n v="52.3"/>
    <x v="0"/>
    <m/>
  </r>
  <r>
    <x v="19"/>
    <n v="4"/>
    <x v="42"/>
    <s v="Sam, dim et JF - JOUR - Visite 1 bénéficiaire"/>
    <s v="Visite"/>
    <n v="55.5"/>
    <s v="Mayeres Germaine"/>
    <s v="Grand Fa"/>
    <m/>
    <m/>
    <s v="Différé"/>
    <s v="MR"/>
    <s v="Oui"/>
    <n v="55.5"/>
    <m/>
    <x v="1"/>
    <m/>
    <x v="2"/>
    <n v="55.5"/>
    <x v="3"/>
    <n v="55.5"/>
    <x v="0"/>
    <m/>
  </r>
  <r>
    <x v="19"/>
    <n v="4"/>
    <x v="42"/>
    <s v="Sam, dim et JF - JOUR - Visite 1 bénéficiaire"/>
    <s v="Visite"/>
    <n v="55.5"/>
    <s v="Michel Lina"/>
    <s v="Grand Fa"/>
    <m/>
    <m/>
    <s v="Différé"/>
    <s v="MR"/>
    <s v="Oui"/>
    <n v="55.5"/>
    <m/>
    <x v="1"/>
    <m/>
    <x v="2"/>
    <n v="55.5"/>
    <x v="3"/>
    <n v="55.5"/>
    <x v="0"/>
    <m/>
  </r>
  <r>
    <x v="19"/>
    <n v="4"/>
    <x v="42"/>
    <s v="Sam, dim et JF - JOUR - Visite 3 bénéficiaires"/>
    <s v="Visite"/>
    <n v="46.5"/>
    <s v="Moro y Fernandez ,Vic"/>
    <s v="Grand Fa"/>
    <m/>
    <m/>
    <s v="Différé"/>
    <s v="MR"/>
    <s v="Oui"/>
    <n v="46"/>
    <m/>
    <x v="1"/>
    <m/>
    <x v="2"/>
    <n v="46"/>
    <x v="3"/>
    <n v="46"/>
    <x v="0"/>
    <m/>
  </r>
  <r>
    <x v="19"/>
    <n v="3"/>
    <x v="120"/>
    <s v="Sam, dim et JF - JOUR - Consultation"/>
    <s v="Consultation"/>
    <n v="37.5"/>
    <s v="Mucedda Nicoletta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9"/>
    <n v="4"/>
    <x v="42"/>
    <s v="Sam, dim et JF - JOUR - Visite 3 bénéficiaires"/>
    <s v="Visite"/>
    <n v="46.5"/>
    <s v="Muller Anne Maria"/>
    <s v="Grand Fa"/>
    <m/>
    <m/>
    <s v="Différé"/>
    <s v="MR"/>
    <s v="Oui"/>
    <n v="46"/>
    <m/>
    <x v="1"/>
    <m/>
    <x v="2"/>
    <n v="46"/>
    <x v="3"/>
    <n v="46"/>
    <x v="0"/>
    <m/>
  </r>
  <r>
    <x v="19"/>
    <n v="3"/>
    <x v="120"/>
    <s v="Sam, dim et JF - JOUR - Consultation"/>
    <s v="Consultation"/>
    <n v="37.5"/>
    <s v="Muls Claude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4"/>
    <m/>
    <x v="0"/>
    <n v="37.35"/>
    <x v="0"/>
    <m/>
  </r>
  <r>
    <x v="19"/>
    <s v="2a"/>
    <x v="119"/>
    <s v="Sam, dim et JF - JOUR - Consultation"/>
    <s v="Consultation"/>
    <n v="37.5"/>
    <s v="Muno Murielle"/>
    <m/>
    <s v="(228) Mutualia - Mutualité neutre _x000a_"/>
    <s v="Place Verte 41 4800 VERVIERS"/>
    <s v="Différé"/>
    <s v="⅓ payant BC"/>
    <s v="Oui"/>
    <n v="37.5"/>
    <n v="1.5"/>
    <x v="5"/>
    <n v="35.85"/>
    <x v="5"/>
    <m/>
    <x v="0"/>
    <n v="37.35"/>
    <x v="0"/>
    <m/>
  </r>
  <r>
    <x v="19"/>
    <s v="2b"/>
    <x v="30"/>
    <s v="Sam, dim et JF - JOUR - Consultation"/>
    <s v="Consultation"/>
    <n v="37.5"/>
    <s v="Mutara Agath"/>
    <m/>
    <s v="(319) Solidaris - Mutualité socialiste et syndicale de la Province de Liège _x000a_"/>
    <s v="Rue Douffet 36 4020 LIEGE"/>
    <s v="Différé"/>
    <s v="⅓ payant BC"/>
    <s v="Oui"/>
    <n v="37"/>
    <n v="1.5"/>
    <x v="5"/>
    <n v="31.35"/>
    <x v="4"/>
    <m/>
    <x v="0"/>
    <n v="32.85"/>
    <x v="0"/>
    <m/>
  </r>
  <r>
    <x v="19"/>
    <n v="6"/>
    <x v="66"/>
    <s v="Sam, dim et JF - JOUR - Consultation"/>
    <s v="Consultation"/>
    <n v="37.5"/>
    <s v="Noel Anja"/>
    <s v="MM "/>
    <s v="(515) Freie Krankenkasse _x000a_"/>
    <s v="Rue Saint-Hubert 49 - 1150 BRUXELLES"/>
    <s v="Différé"/>
    <s v="Autres"/>
    <s v="Oui"/>
    <n v="37.5"/>
    <n v="1.5"/>
    <x v="5"/>
    <m/>
    <x v="2"/>
    <m/>
    <x v="0"/>
    <n v="1.5"/>
    <x v="3"/>
    <m/>
  </r>
  <r>
    <x v="19"/>
    <n v="5"/>
    <x v="70"/>
    <s v="Sam, dim et JF - JOUR - Consultation"/>
    <s v="Consultation"/>
    <n v="37.5"/>
    <s v="Pironet Léone"/>
    <m/>
    <s v="(323) Mutualité socialiste du Luxembourg _x000a_"/>
    <s v="Place de la Mutualité 1 6870 SAINT-HUBERT "/>
    <s v="Différé"/>
    <s v="⅓ payant C"/>
    <s v="Oui"/>
    <n v="37.5"/>
    <n v="1.5"/>
    <x v="5"/>
    <n v="35.85"/>
    <x v="4"/>
    <m/>
    <x v="0"/>
    <n v="37.35"/>
    <x v="0"/>
    <m/>
  </r>
  <r>
    <x v="19"/>
    <n v="6"/>
    <x v="66"/>
    <s v="Sam, dim et JF - JOUR - Visite 1 bénéficiaire"/>
    <s v="Visite"/>
    <n v="55.5"/>
    <s v="Rose Liane"/>
    <m/>
    <s v="(137) Mutualité Chrétienne de Verviers - Eupen _x000a_"/>
    <s v="Rue Laoureux 25-29  - 4800 Verviers"/>
    <s v="Différé"/>
    <s v="⅓ payant C"/>
    <s v="Oui"/>
    <n v="55.5"/>
    <n v="3"/>
    <x v="5"/>
    <n v="50.8"/>
    <x v="5"/>
    <m/>
    <x v="0"/>
    <n v="53.8"/>
    <x v="0"/>
    <m/>
  </r>
  <r>
    <x v="19"/>
    <s v="nuit 3"/>
    <x v="28"/>
    <s v="Sam, dim et JF - JOUR - Consultation"/>
    <s v="Consultation"/>
    <n v="37.5"/>
    <s v="Scheen Maria"/>
    <m/>
    <s v="(515) Freie Krankenkasse _x000a_"/>
    <s v="Rue Saint-Hubert 49 - 1150 BRUXELLES"/>
    <s v="Différé"/>
    <s v="⅓ payant C"/>
    <s v="Oui"/>
    <n v="37.5"/>
    <n v="5"/>
    <x v="5"/>
    <n v="33.35"/>
    <x v="5"/>
    <m/>
    <x v="0"/>
    <n v="38.35"/>
    <x v="0"/>
    <m/>
  </r>
  <r>
    <x v="19"/>
    <s v="2a"/>
    <x v="119"/>
    <s v="Sam, dim et JF - JOUR - Consultation"/>
    <s v="Consultation"/>
    <n v="37.5"/>
    <s v="Schmitz Kacy"/>
    <m/>
    <s v="(228) Mutualia - Mutualité neutre _x000a_"/>
    <s v="Place Verte 41 4800 VERVIERS"/>
    <s v="Différé"/>
    <s v="⅓ payant BC"/>
    <s v="Oui"/>
    <n v="37.5"/>
    <n v="1.5"/>
    <x v="5"/>
    <n v="35.85"/>
    <x v="5"/>
    <m/>
    <x v="0"/>
    <n v="37.35"/>
    <x v="0"/>
    <m/>
  </r>
  <r>
    <x v="19"/>
    <n v="6"/>
    <x v="66"/>
    <s v="Sam, dim et JF - JOUR - Visite 1 bénéficiaire"/>
    <s v="Visite"/>
    <n v="55.5"/>
    <s v="Schommers Franz"/>
    <s v="Golden Morgen"/>
    <m/>
    <m/>
    <s v="Différé"/>
    <s v="MR"/>
    <s v="Oui"/>
    <n v="55.5"/>
    <m/>
    <x v="1"/>
    <m/>
    <x v="2"/>
    <m/>
    <x v="0"/>
    <n v="0"/>
    <x v="2"/>
    <m/>
  </r>
  <r>
    <x v="19"/>
    <n v="6"/>
    <x v="66"/>
    <s v="Sam, dim et JF - JOUR - Consultation"/>
    <s v="Consultation"/>
    <n v="37.5"/>
    <s v="Schumacher Marie Théres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9"/>
    <s v="1a"/>
    <x v="52"/>
    <s v="Sam, dim et JF - JOUR - Visite 1 bénéficiaire"/>
    <s v="Visite"/>
    <n v="55.5"/>
    <s v="Falla Rodolphe"/>
    <s v="CPAS Limbourg"/>
    <s v="(137) Mutualité Chrétienne de Verviers - Eupen _x000a_"/>
    <s v="Rue Laoureux 25-29  - 4800 Verviers"/>
    <s v="Différé"/>
    <s v="CPAS"/>
    <s v="Oui"/>
    <n v="55.5"/>
    <m/>
    <x v="1"/>
    <m/>
    <x v="2"/>
    <n v="55.5"/>
    <x v="3"/>
    <n v="55.5"/>
    <x v="0"/>
    <m/>
  </r>
  <r>
    <x v="19"/>
    <n v="3"/>
    <x v="120"/>
    <s v="Sam, dim et JF - JOUR - Consultation"/>
    <s v="Consultation"/>
    <n v="37.5"/>
    <s v="Starotchi Shakira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19"/>
    <s v="1a"/>
    <x v="52"/>
    <s v="Sam, dim et JF - JOUR - Consultation"/>
    <s v="Consultation"/>
    <n v="37.5"/>
    <s v="Masson Nathalie"/>
    <m/>
    <s v="(509) Partena - Mutualité libre _x000a_"/>
    <s v="Boulevard Louis Mettewie 74-76 1080 BRUXELLES "/>
    <s v="Différé"/>
    <s v="⅓ payant C"/>
    <s v="Oui"/>
    <n v="37.5"/>
    <n v="1.5"/>
    <x v="5"/>
    <n v="35.85"/>
    <x v="3"/>
    <m/>
    <x v="0"/>
    <n v="37.35"/>
    <x v="0"/>
    <m/>
  </r>
  <r>
    <x v="19"/>
    <n v="4"/>
    <x v="42"/>
    <s v="Sam, dim et JF - JOUR - Consultation"/>
    <s v="Consultation"/>
    <n v="37.5"/>
    <s v="Thannen Emeline"/>
    <m/>
    <s v="(137) Mutualité Chrétienne de Verviers - Eupen _x000a_"/>
    <s v="Rue Laoureux 25-29  - 4800 Verviers"/>
    <s v="Différé"/>
    <s v="⅓ payant NP"/>
    <s v="Oui"/>
    <n v="33.24"/>
    <n v="1.5"/>
    <x v="5"/>
    <n v="31.85"/>
    <x v="5"/>
    <m/>
    <x v="0"/>
    <n v="33.35"/>
    <x v="0"/>
    <m/>
  </r>
  <r>
    <x v="19"/>
    <s v="nuit 3"/>
    <x v="28"/>
    <s v="Sam, dim et JF - NUIT - Visite 1 bénéficiaire"/>
    <s v="Visite"/>
    <n v="85"/>
    <s v="Veiders Margaretha"/>
    <s v="Seniorenheim Butgenbach"/>
    <m/>
    <m/>
    <s v="Différé"/>
    <s v="MR"/>
    <s v="Oui"/>
    <n v="85"/>
    <m/>
    <x v="1"/>
    <m/>
    <x v="2"/>
    <n v="85"/>
    <x v="3"/>
    <n v="85"/>
    <x v="0"/>
    <m/>
  </r>
  <r>
    <x v="19"/>
    <s v="1a"/>
    <x v="52"/>
    <s v="Sam, dim et JF - JOUR - Visite 1 bénéficiaire"/>
    <s v="Visite"/>
    <n v="55.5"/>
    <s v="Vervier Noël"/>
    <s v="La Kan Aubel"/>
    <s v="(319) Solidaris - Mutualité socialiste et syndicale de la Province de Liège _x000a_"/>
    <s v="Rue Douffet 36 4020 LIEGE"/>
    <s v="Différé"/>
    <s v="MR"/>
    <s v="Oui"/>
    <n v="135.13"/>
    <m/>
    <x v="1"/>
    <m/>
    <x v="2"/>
    <n v="135.13"/>
    <x v="5"/>
    <n v="135.13"/>
    <x v="0"/>
    <m/>
  </r>
  <r>
    <x v="19"/>
    <s v="2a"/>
    <x v="119"/>
    <s v="Sam, dim et JF - JOUR - Consultation"/>
    <s v="Consultation"/>
    <n v="37.5"/>
    <s v="Willems William"/>
    <m/>
    <s v="(137) Mutualité Chrétienne de Verviers - Eupen _x000a_"/>
    <s v="Rue Laoureux 25-29  - 4800 Verviers"/>
    <s v="Différé"/>
    <s v="⅓ payant BC"/>
    <s v="Oui"/>
    <n v="37.5"/>
    <n v="1.5"/>
    <x v="5"/>
    <n v="35.85"/>
    <x v="5"/>
    <m/>
    <x v="0"/>
    <n v="37.35"/>
    <x v="0"/>
    <m/>
  </r>
  <r>
    <x v="19"/>
    <n v="3"/>
    <x v="120"/>
    <s v="Sam, dim et JF - JOUR - Consultation"/>
    <s v="Consultation"/>
    <n v="37.5"/>
    <s v="Xhrouet Françoise"/>
    <m/>
    <s v="(228) Mutualia - Mutualité neutre _x000a_"/>
    <s v="Place Verte 41 4800 VERVIERS"/>
    <s v="Différé"/>
    <s v="⅓ payant BC"/>
    <s v="Oui"/>
    <n v="37.5"/>
    <n v="1.5"/>
    <x v="5"/>
    <n v="35.85"/>
    <x v="5"/>
    <m/>
    <x v="0"/>
    <n v="37.35"/>
    <x v="0"/>
    <m/>
  </r>
  <r>
    <x v="19"/>
    <n v="4"/>
    <x v="42"/>
    <s v="Sam, dim et JF - JOUR - Visite 3 bénéficiaires"/>
    <s v="Visite"/>
    <n v="46.5"/>
    <s v="Zanzen Marie Josee"/>
    <s v="Grand Fa"/>
    <m/>
    <m/>
    <s v="Différé"/>
    <s v="MR"/>
    <s v="Oui"/>
    <n v="46"/>
    <m/>
    <x v="1"/>
    <m/>
    <x v="2"/>
    <n v="46"/>
    <x v="3"/>
    <n v="46"/>
    <x v="0"/>
    <m/>
  </r>
  <r>
    <x v="19"/>
    <s v="1a"/>
    <x v="52"/>
    <s v="Sam, dim et JF - JOUR - Consultation"/>
    <s v="Consultation"/>
    <n v="37.5"/>
    <m/>
    <m/>
    <m/>
    <m/>
    <s v="Cash"/>
    <m/>
    <m/>
    <n v="37"/>
    <m/>
    <x v="1"/>
    <m/>
    <x v="2"/>
    <n v="37"/>
    <x v="4"/>
    <n v="37"/>
    <x v="0"/>
    <m/>
  </r>
  <r>
    <x v="19"/>
    <s v="1a"/>
    <x v="52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nuit 3"/>
    <x v="28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9"/>
    <s v="nuit 3"/>
    <x v="28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19"/>
    <s v="nuit 3"/>
    <x v="28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19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Bancontact"/>
    <m/>
    <m/>
    <n v="37"/>
    <m/>
    <x v="1"/>
    <m/>
    <x v="2"/>
    <n v="37"/>
    <x v="4"/>
    <n v="37"/>
    <x v="0"/>
    <m/>
  </r>
  <r>
    <x v="19"/>
    <s v="2b"/>
    <x v="30"/>
    <s v="Sam, dim et JF - JOUR - Consultation"/>
    <s v="Consultation"/>
    <n v="37.5"/>
    <m/>
    <m/>
    <m/>
    <m/>
    <s v="Cash"/>
    <m/>
    <m/>
    <n v="40"/>
    <m/>
    <x v="1"/>
    <m/>
    <x v="2"/>
    <n v="40"/>
    <x v="4"/>
    <n v="40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19"/>
    <n v="3"/>
    <x v="12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9"/>
    <n v="3"/>
    <x v="120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9"/>
    <n v="4"/>
    <x v="42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5"/>
    <x v="70"/>
    <s v="Sam, dim et JF - JOUR - Consultation"/>
    <s v="Consultation"/>
    <n v="37.5"/>
    <m/>
    <m/>
    <m/>
    <m/>
    <s v="Bancontact"/>
    <m/>
    <m/>
    <n v="38"/>
    <m/>
    <x v="1"/>
    <m/>
    <x v="2"/>
    <n v="38"/>
    <x v="4"/>
    <n v="38"/>
    <x v="0"/>
    <m/>
  </r>
  <r>
    <x v="1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19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19"/>
    <n v="6"/>
    <x v="66"/>
    <s v="Sam, dim et JF - JOUR - Consultation"/>
    <s v="Consultation"/>
    <n v="37.5"/>
    <m/>
    <m/>
    <m/>
    <m/>
    <s v="Cash"/>
    <m/>
    <m/>
    <n v="31.5"/>
    <m/>
    <x v="1"/>
    <m/>
    <x v="2"/>
    <n v="31.5"/>
    <x v="3"/>
    <n v="31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19"/>
    <n v="7"/>
    <x v="121"/>
    <s v="Sam, dim et JF - JOUR - Consultation"/>
    <s v="Consultation"/>
    <n v="37.5"/>
    <m/>
    <m/>
    <m/>
    <m/>
    <s v="Cash"/>
    <m/>
    <m/>
    <n v="37.799999999999997"/>
    <m/>
    <x v="1"/>
    <m/>
    <x v="2"/>
    <n v="37.799999999999997"/>
    <x v="4"/>
    <n v="37.799999999999997"/>
    <x v="0"/>
    <m/>
  </r>
  <r>
    <x v="19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nuit 1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19"/>
    <s v="nuit 2"/>
    <x v="53"/>
    <s v="Sam, dim et JF - NUIT - Consultation"/>
    <s v="Consultation"/>
    <n v="50"/>
    <m/>
    <m/>
    <m/>
    <m/>
    <s v="Bancontact"/>
    <m/>
    <m/>
    <n v="49"/>
    <m/>
    <x v="1"/>
    <m/>
    <x v="2"/>
    <n v="49"/>
    <x v="4"/>
    <n v="49"/>
    <x v="0"/>
    <m/>
  </r>
  <r>
    <x v="19"/>
    <s v="nuit 2"/>
    <x v="53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20"/>
    <s v="2b"/>
    <x v="122"/>
    <s v="Sam, dim et JF - JOUR - Consultation"/>
    <s v="Consultation"/>
    <n v="37.5"/>
    <s v="Bennouali Lamguirisse Mohamed"/>
    <s v="mm mosaique"/>
    <s v="(228) Mutualia - Mutualité neutre _x000a_"/>
    <s v="Place Verte 41 4800 VERVIERS"/>
    <s v="Différé"/>
    <s v="Autres"/>
    <s v="Oui"/>
    <n v="37.5"/>
    <n v="1.5"/>
    <x v="6"/>
    <m/>
    <x v="2"/>
    <n v="35.85"/>
    <x v="2"/>
    <n v="37.35"/>
    <x v="0"/>
    <m/>
  </r>
  <r>
    <x v="20"/>
    <s v="2b"/>
    <x v="122"/>
    <s v="Sam, dim et JF - JOUR - Visite 1 bénéficiaire"/>
    <s v="Visite"/>
    <n v="55.5"/>
    <s v="Brick Mariette"/>
    <s v="Bon Air"/>
    <m/>
    <m/>
    <s v="Différé"/>
    <s v="MR"/>
    <s v="Oui"/>
    <n v="55.5"/>
    <m/>
    <x v="1"/>
    <m/>
    <x v="2"/>
    <n v="55.5"/>
    <x v="2"/>
    <n v="55.5"/>
    <x v="0"/>
    <m/>
  </r>
  <r>
    <x v="20"/>
    <s v="2a"/>
    <x v="123"/>
    <s v="Sam, dim et JF - JOUR - Consultation"/>
    <s v="Consultation"/>
    <n v="37.5"/>
    <s v="Chelqi Ibrahim"/>
    <m/>
    <s v="(319) Solidaris - Mutualité socialiste et syndicale de la Province de Liège _x000a_"/>
    <s v="Rue Douffet 36 4020 LIEGE"/>
    <s v="Différé"/>
    <s v="⅓ payant BC"/>
    <s v="Oui"/>
    <n v="37.5"/>
    <n v="1.5"/>
    <x v="5"/>
    <n v="35.85"/>
    <x v="4"/>
    <m/>
    <x v="0"/>
    <n v="37.35"/>
    <x v="0"/>
    <m/>
  </r>
  <r>
    <x v="20"/>
    <n v="3"/>
    <x v="87"/>
    <s v="Sam, dim et JF - JOUR - Visite 1 bénéficiaire"/>
    <s v="Visite"/>
    <n v="55.5"/>
    <s v="Bourguignon Jacques"/>
    <s v="Envoyé au domicile"/>
    <m/>
    <m/>
    <s v="Différé"/>
    <s v="MR"/>
    <s v="Oui"/>
    <n v="55.5"/>
    <m/>
    <x v="1"/>
    <m/>
    <x v="2"/>
    <n v="55.5"/>
    <x v="3"/>
    <n v="55.5"/>
    <x v="0"/>
    <m/>
  </r>
  <r>
    <x v="20"/>
    <n v="3"/>
    <x v="87"/>
    <s v="Sam, dim et JF - JOUR - Consultation"/>
    <s v="Consultation"/>
    <n v="37.5"/>
    <s v="Bourguignon Laurent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20"/>
    <n v="3"/>
    <x v="87"/>
    <s v="Sam, dim et JF - JOUR - Visite 1 bénéficiaire"/>
    <s v="Visite"/>
    <n v="55.5"/>
    <s v="Cremers Liliane"/>
    <s v="MR Le Grand cerf"/>
    <m/>
    <m/>
    <s v="Différé"/>
    <s v="MR"/>
    <s v="Oui"/>
    <n v="135"/>
    <m/>
    <x v="1"/>
    <m/>
    <x v="2"/>
    <n v="55.5"/>
    <x v="5"/>
    <n v="55.5"/>
    <x v="0"/>
    <m/>
  </r>
  <r>
    <x v="20"/>
    <s v="nuit 1"/>
    <x v="124"/>
    <s v="Sam, dim et JF - JOUR - Consultation"/>
    <s v="Consultation"/>
    <n v="37.5"/>
    <s v="Dumursoglu Fatima Sukeyma"/>
    <m/>
    <s v="(506) Omnimut mutualité libre de Wallonie _x000a_"/>
    <s v="Rue Natalis 47 B 4020 LIEGE "/>
    <s v="Différé"/>
    <s v="⅓ payant C"/>
    <s v="Oui"/>
    <n v="37.5"/>
    <n v="1.5"/>
    <x v="5"/>
    <n v="35.85"/>
    <x v="0"/>
    <m/>
    <x v="0"/>
    <n v="37.35"/>
    <x v="0"/>
    <m/>
  </r>
  <r>
    <x v="20"/>
    <n v="3"/>
    <x v="87"/>
    <s v="Sam, dim et JF - JOUR - Visite 1 bénéficiaire"/>
    <s v="Visite"/>
    <n v="55.5"/>
    <s v="Maes Pierre"/>
    <s v="MR Domaine de Niveze"/>
    <m/>
    <m/>
    <s v="Différé"/>
    <s v="MR"/>
    <s v="Oui"/>
    <n v="55.5"/>
    <m/>
    <x v="1"/>
    <m/>
    <x v="2"/>
    <n v="55.5"/>
    <x v="5"/>
    <n v="55.5"/>
    <x v="0"/>
    <m/>
  </r>
  <r>
    <x v="20"/>
    <n v="3"/>
    <x v="87"/>
    <s v="Sam, dim et JF - JOUR - Visite 1 bénéficiaire"/>
    <s v="Visite"/>
    <n v="55.5"/>
    <s v="Meus Marie-Thérèse"/>
    <s v="MR Heures claires"/>
    <m/>
    <m/>
    <s v="Différé"/>
    <s v="MR"/>
    <s v="Oui"/>
    <n v="55.5"/>
    <m/>
    <x v="1"/>
    <m/>
    <x v="2"/>
    <n v="55.5"/>
    <x v="5"/>
    <n v="55.5"/>
    <x v="0"/>
    <m/>
  </r>
  <r>
    <x v="20"/>
    <n v="6"/>
    <x v="125"/>
    <s v="Sam, dim et JF - JOUR - Consultation"/>
    <s v="Consultation"/>
    <n v="37.5"/>
    <s v="Kistemann Andrea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20"/>
    <n v="3"/>
    <x v="87"/>
    <s v="Sam, dim et JF - JOUR - Consultation"/>
    <s v="Consultation"/>
    <n v="37.5"/>
    <s v="Mucedda Nicoletta"/>
    <m/>
    <s v="(137) Mutualité Chrétienne de Verviers - Eupen _x000a_"/>
    <s v="Rue Laoureux 25-29  - 4800 Verviers"/>
    <s v="Différé"/>
    <s v="⅓ payant C"/>
    <s v="Oui"/>
    <n v="37.5"/>
    <n v="1.5"/>
    <x v="5"/>
    <n v="35.85"/>
    <x v="5"/>
    <m/>
    <x v="0"/>
    <n v="37.35"/>
    <x v="0"/>
    <m/>
  </r>
  <r>
    <x v="20"/>
    <s v="1b"/>
    <x v="118"/>
    <s v="Sam, dim et JF - JOUR - Consultation"/>
    <s v="Consultation"/>
    <n v="37.5"/>
    <s v="Lecloux Amandine"/>
    <m/>
    <s v="(137) Mutualité Chrétienne de Verviers - Eupen _x000a_"/>
    <s v="Rue Laoureux 25-29  - 4800 Verviers"/>
    <s v="Différé"/>
    <s v="⅓ payant BC"/>
    <s v="Oui"/>
    <n v="37.5"/>
    <n v="6"/>
    <x v="5"/>
    <n v="31.35"/>
    <x v="5"/>
    <m/>
    <x v="0"/>
    <n v="37.35"/>
    <x v="0"/>
    <m/>
  </r>
  <r>
    <x v="20"/>
    <s v="1a"/>
    <x v="126"/>
    <s v="Sam, dim et JF - JOUR - Visite 1 bénéficiaire"/>
    <s v="Visite"/>
    <n v="55.5"/>
    <s v="Lennarts Alphonse"/>
    <s v="Pannesheydt"/>
    <m/>
    <m/>
    <s v="Différé"/>
    <s v="MR"/>
    <s v="Oui"/>
    <n v="55.5"/>
    <m/>
    <x v="1"/>
    <m/>
    <x v="2"/>
    <n v="55.5"/>
    <x v="6"/>
    <n v="55.5"/>
    <x v="0"/>
    <m/>
  </r>
  <r>
    <x v="20"/>
    <n v="3"/>
    <x v="87"/>
    <s v="Sam, dim et JF - JOUR - Visite 1 bénéficiaire"/>
    <s v="Visite"/>
    <n v="55.5"/>
    <s v="Vanhove Josee"/>
    <s v="Le Grand cerf"/>
    <m/>
    <m/>
    <s v="Différé"/>
    <s v="MR"/>
    <s v="Oui"/>
    <n v="55.5"/>
    <m/>
    <x v="1"/>
    <m/>
    <x v="2"/>
    <n v="55.5"/>
    <x v="6"/>
    <n v="55.5"/>
    <x v="0"/>
    <m/>
  </r>
  <r>
    <x v="20"/>
    <n v="3"/>
    <x v="87"/>
    <s v="Sam, dim et JF - JOUR - Visite 1 bénéficiaire"/>
    <s v="Visite"/>
    <n v="55.5"/>
    <s v="Verhaegue C/Ransy Marie Angele"/>
    <s v="MR Cheveux D'argent"/>
    <m/>
    <m/>
    <s v="Différé"/>
    <s v="MR"/>
    <s v="Oui"/>
    <n v="55.5"/>
    <m/>
    <x v="1"/>
    <m/>
    <x v="2"/>
    <n v="55.5"/>
    <x v="5"/>
    <n v="55.5"/>
    <x v="0"/>
    <m/>
  </r>
  <r>
    <x v="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b"/>
    <x v="122"/>
    <s v="Sam, dim et JF - JOUR - Consultation"/>
    <s v="Consultation"/>
    <n v="37.5"/>
    <s v="Solot Jean-Marc"/>
    <s v="M. Méd Brasero"/>
    <m/>
    <m/>
    <s v="Différé"/>
    <s v="Autres"/>
    <s v="Oui"/>
    <n v="37.5"/>
    <m/>
    <x v="1"/>
    <m/>
    <x v="2"/>
    <n v="36.35"/>
    <x v="2"/>
    <n v="36.35"/>
    <x v="0"/>
    <m/>
  </r>
  <r>
    <x v="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nuit 3"/>
    <x v="50"/>
    <s v="Sam, dim et JF - NUIT - Visite 1 bénéficiaire"/>
    <s v="Visite"/>
    <n v="85"/>
    <s v="Theis Martin"/>
    <s v="MR Home Hof Butgenbach Seniorenheim"/>
    <m/>
    <m/>
    <s v="Différé"/>
    <s v="MR"/>
    <s v="Oui"/>
    <n v="85"/>
    <m/>
    <x v="1"/>
    <m/>
    <x v="2"/>
    <n v="85"/>
    <x v="5"/>
    <n v="85"/>
    <x v="0"/>
    <m/>
  </r>
  <r>
    <x v="20"/>
    <n v="3"/>
    <x v="87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s v="1a"/>
    <x v="126"/>
    <s v="Sam, dim et JF - JOUR - Consultation"/>
    <s v="Consultation"/>
    <n v="37.5"/>
    <s v="Troupin Genevieve"/>
    <m/>
    <m/>
    <m/>
    <s v="Différé"/>
    <s v="Virement"/>
    <s v="Non"/>
    <n v="37.5"/>
    <m/>
    <x v="1"/>
    <m/>
    <x v="2"/>
    <n v="37.5"/>
    <x v="2"/>
    <n v="37.5"/>
    <x v="0"/>
    <m/>
  </r>
  <r>
    <x v="20"/>
    <s v="1b"/>
    <x v="118"/>
    <s v="Sam, dim et JF - JOUR - Visite 1 bénéficiaire"/>
    <s v="Visite"/>
    <n v="55.5"/>
    <s v="Vanaschen Hubertine"/>
    <s v="St Joseph Menbach"/>
    <m/>
    <m/>
    <s v="Différé"/>
    <s v="MR"/>
    <s v="Oui"/>
    <n v="55.5"/>
    <m/>
    <x v="1"/>
    <m/>
    <x v="2"/>
    <n v="55.5"/>
    <x v="5"/>
    <n v="55.5"/>
    <x v="0"/>
    <m/>
  </r>
  <r>
    <x v="20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2b"/>
    <x v="122"/>
    <s v="Sam, dim et JF - JOUR - Visite 1 bénéficiaire"/>
    <s v="Visite"/>
    <n v="55.5"/>
    <s v="Wilkin Juliane"/>
    <s v="Solazur"/>
    <m/>
    <m/>
    <s v="Différé"/>
    <s v="MR"/>
    <s v="Oui"/>
    <n v="55.5"/>
    <m/>
    <x v="1"/>
    <m/>
    <x v="2"/>
    <n v="55.5"/>
    <x v="2"/>
    <n v="55.5"/>
    <x v="0"/>
    <m/>
  </r>
  <r>
    <x v="20"/>
    <s v="2a"/>
    <x v="123"/>
    <s v="Sam, dim et JF - JOUR - Visite 1 bénéficiaire"/>
    <s v="Visite"/>
    <n v="55.5"/>
    <s v="Wislet Marguerite"/>
    <m/>
    <s v="(319) Solidaris - Mutualité socialiste et syndicale de la Province de Liège _x000a_"/>
    <s v="Rue Douffet 36 4020 LIEGE"/>
    <s v="Différé"/>
    <s v="⅓ payant C"/>
    <s v="Oui"/>
    <n v="55.5"/>
    <n v="5"/>
    <x v="5"/>
    <n v="50.8"/>
    <x v="4"/>
    <m/>
    <x v="0"/>
    <n v="55.8"/>
    <x v="0"/>
    <m/>
  </r>
  <r>
    <x v="20"/>
    <n v="7"/>
    <x v="51"/>
    <s v="Sam, dim et JF - JOUR - Visite 1 bénéficiaire"/>
    <s v="Visite"/>
    <n v="55.5"/>
    <s v="Heinen Margaretha"/>
    <s v="Home Hof Bütgenbach Seniorenheim"/>
    <m/>
    <m/>
    <s v="Différé"/>
    <s v="MR"/>
    <s v="Oui"/>
    <n v="55.5"/>
    <m/>
    <x v="1"/>
    <m/>
    <x v="2"/>
    <m/>
    <x v="0"/>
    <n v="0"/>
    <x v="2"/>
    <m/>
  </r>
  <r>
    <x v="20"/>
    <n v="7"/>
    <x v="51"/>
    <s v="Sam, dim et JF - JOUR - Visite 1 bénéficiaire"/>
    <s v="Visite"/>
    <n v="55.5"/>
    <s v="Kaut Juliana"/>
    <s v="MR Home Hof Bütgenbach Seniorenheim"/>
    <m/>
    <m/>
    <s v="Différé"/>
    <s v="MR"/>
    <s v="Oui"/>
    <n v="55.5"/>
    <m/>
    <x v="1"/>
    <m/>
    <x v="2"/>
    <n v="55.5"/>
    <x v="3"/>
    <n v="55.5"/>
    <x v="0"/>
    <m/>
  </r>
  <r>
    <x v="20"/>
    <n v="7"/>
    <x v="51"/>
    <s v="Sam, dim et JF - JOUR - Visite 1 bénéficiaire"/>
    <s v="Visite"/>
    <n v="55.5"/>
    <s v="Schumacher Joseph Reinh"/>
    <s v="MR Home Hof Bütgenbach Seniorenheim"/>
    <m/>
    <m/>
    <s v="Différé"/>
    <s v="MR"/>
    <s v="Oui"/>
    <n v="55.5"/>
    <m/>
    <x v="1"/>
    <m/>
    <x v="2"/>
    <n v="55.5"/>
    <x v="3"/>
    <n v="55.5"/>
    <x v="0"/>
    <m/>
  </r>
  <r>
    <x v="20"/>
    <n v="7"/>
    <x v="51"/>
    <s v="Sam, dim et JF - JOUR - Visite 1 bénéficiaire"/>
    <s v="Visite"/>
    <n v="55.5"/>
    <s v="Theis Maria"/>
    <s v="MR Home Hof Bütgenbach Seniorenheim"/>
    <m/>
    <m/>
    <s v="Différé"/>
    <s v="MR"/>
    <s v="Oui"/>
    <n v="55.5"/>
    <m/>
    <x v="1"/>
    <m/>
    <x v="2"/>
    <n v="55.5"/>
    <x v="3"/>
    <n v="55.5"/>
    <x v="0"/>
    <m/>
  </r>
  <r>
    <x v="20"/>
    <n v="7"/>
    <x v="51"/>
    <s v="Sam, dim et JF - JOUR - Visite 1 bénéficiaire"/>
    <s v="Visite"/>
    <n v="55.5"/>
    <s v="Theis Martin"/>
    <s v="MR Home Hof Bütgenbach Seniorenheim"/>
    <m/>
    <m/>
    <s v="Différé"/>
    <s v="MR"/>
    <s v="Oui"/>
    <n v="55.5"/>
    <m/>
    <x v="1"/>
    <m/>
    <x v="2"/>
    <n v="55.5"/>
    <x v="5"/>
    <n v="55.5"/>
    <x v="0"/>
    <m/>
  </r>
  <r>
    <x v="20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7"/>
    <x v="51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Cash"/>
    <m/>
    <m/>
    <n v="57.5"/>
    <m/>
    <x v="1"/>
    <m/>
    <x v="2"/>
    <n v="57.5"/>
    <x v="4"/>
    <n v="57.5"/>
    <x v="0"/>
    <m/>
  </r>
  <r>
    <x v="20"/>
    <s v="1a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1b"/>
    <x v="118"/>
    <s v="Sam, dim et JF - JOUR - Visite 1 bénéficiaire"/>
    <s v="Visite"/>
    <n v="55.5"/>
    <m/>
    <m/>
    <m/>
    <m/>
    <s v="Bancontact"/>
    <m/>
    <m/>
    <n v="55"/>
    <m/>
    <x v="1"/>
    <m/>
    <x v="2"/>
    <n v="55"/>
    <x v="4"/>
    <n v="55"/>
    <x v="0"/>
    <m/>
  </r>
  <r>
    <x v="20"/>
    <s v="1b"/>
    <x v="118"/>
    <s v="Sam, dim et JF - JOUR - Visite 1 bénéficiaire"/>
    <s v="Visite"/>
    <n v="55.5"/>
    <m/>
    <m/>
    <m/>
    <m/>
    <s v="Bancontact"/>
    <m/>
    <m/>
    <n v="56"/>
    <m/>
    <x v="1"/>
    <m/>
    <x v="2"/>
    <n v="56"/>
    <x v="4"/>
    <n v="56"/>
    <x v="0"/>
    <m/>
  </r>
  <r>
    <x v="20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s v="2a"/>
    <x v="123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2b"/>
    <x v="122"/>
    <s v="Sam, dim et JF - JOUR - Visite 1 bénéficiaire"/>
    <s v="Visite"/>
    <n v="55.5"/>
    <m/>
    <m/>
    <m/>
    <m/>
    <s v="Bancontact"/>
    <m/>
    <m/>
    <n v="55.5"/>
    <m/>
    <x v="1"/>
    <m/>
    <x v="2"/>
    <n v="55.5"/>
    <x v="2"/>
    <n v="55.5"/>
    <x v="0"/>
    <m/>
  </r>
  <r>
    <x v="20"/>
    <s v="2b"/>
    <x v="122"/>
    <s v="Sam, dim et JF - JOUR - Visite 1 bénéficiaire"/>
    <s v="Visite"/>
    <n v="55.5"/>
    <m/>
    <m/>
    <m/>
    <m/>
    <s v="Bancontact"/>
    <m/>
    <m/>
    <n v="55.5"/>
    <m/>
    <x v="1"/>
    <m/>
    <x v="2"/>
    <n v="55.5"/>
    <x v="2"/>
    <n v="55.5"/>
    <x v="0"/>
    <m/>
  </r>
  <r>
    <x v="20"/>
    <s v="2b"/>
    <x v="122"/>
    <s v="Sam, dim et JF - JOUR - Visite 1 bénéficiaire"/>
    <s v="Visite"/>
    <n v="55.5"/>
    <m/>
    <m/>
    <m/>
    <m/>
    <s v="Bancontact"/>
    <m/>
    <m/>
    <n v="55.5"/>
    <m/>
    <x v="1"/>
    <m/>
    <x v="2"/>
    <n v="55.5"/>
    <x v="2"/>
    <n v="55.5"/>
    <x v="0"/>
    <m/>
  </r>
  <r>
    <x v="20"/>
    <s v="2b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2"/>
    <n v="37.5"/>
    <x v="0"/>
    <m/>
  </r>
  <r>
    <x v="20"/>
    <s v="2b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2"/>
    <n v="37.5"/>
    <x v="0"/>
    <m/>
  </r>
  <r>
    <x v="20"/>
    <s v="2b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2"/>
    <n v="37.5"/>
    <x v="0"/>
    <m/>
  </r>
  <r>
    <x v="20"/>
    <s v="2b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2"/>
    <n v="37.5"/>
    <x v="0"/>
    <m/>
  </r>
  <r>
    <x v="20"/>
    <s v="2b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2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4"/>
    <x v="127"/>
    <s v="Sam, dim et JF - JOUR - Visite 1 bénéficiaire"/>
    <s v="Visite"/>
    <n v="55.5"/>
    <m/>
    <m/>
    <m/>
    <m/>
    <s v="Bancontact"/>
    <m/>
    <m/>
    <n v="55.14"/>
    <m/>
    <x v="1"/>
    <m/>
    <x v="2"/>
    <n v="55.14"/>
    <x v="4"/>
    <n v="55.14"/>
    <x v="0"/>
    <m/>
  </r>
  <r>
    <x v="20"/>
    <n v="4"/>
    <x v="127"/>
    <s v="Sam, dim et JF - JOUR - Visite 1 bénéficiaire"/>
    <s v="Visite"/>
    <n v="55.5"/>
    <m/>
    <m/>
    <m/>
    <m/>
    <s v="Bancontact"/>
    <m/>
    <m/>
    <n v="55.14"/>
    <m/>
    <x v="1"/>
    <m/>
    <x v="2"/>
    <n v="55.14"/>
    <x v="4"/>
    <n v="55.14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5"/>
    <x v="128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0"/>
    <s v="nuit 1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0"/>
    <s v="nuit 1"/>
    <x v="124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0"/>
    <s v="nuit 1"/>
    <x v="124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0"/>
    <s v="nuit 1"/>
    <x v="124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0"/>
    <s v="nuit 1"/>
    <x v="124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0"/>
    <s v="nuit 1"/>
    <x v="124"/>
    <s v="Sam, dim et JF - NUIT - Visite 1 bénéficiaire"/>
    <s v="Visite"/>
    <n v="85"/>
    <m/>
    <m/>
    <m/>
    <m/>
    <s v="Cash"/>
    <m/>
    <m/>
    <n v="85"/>
    <m/>
    <x v="1"/>
    <m/>
    <x v="2"/>
    <n v="85"/>
    <x v="4"/>
    <n v="85"/>
    <x v="0"/>
    <m/>
  </r>
  <r>
    <x v="20"/>
    <s v="nuit 1"/>
    <x v="124"/>
    <s v="Sam, dim et JF - NUIT - Visite 1 bénéficiaire"/>
    <s v="Visite"/>
    <n v="85"/>
    <m/>
    <m/>
    <m/>
    <m/>
    <s v="Cash"/>
    <m/>
    <m/>
    <n v="85"/>
    <m/>
    <x v="1"/>
    <m/>
    <x v="2"/>
    <n v="85"/>
    <x v="4"/>
    <n v="85"/>
    <x v="0"/>
    <m/>
  </r>
  <r>
    <x v="20"/>
    <s v="nuit 2"/>
    <x v="45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0"/>
    <s v="nuit 3"/>
    <x v="50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0"/>
    <s v="nuit 3"/>
    <x v="50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20"/>
    <s v="nuit 3"/>
    <x v="50"/>
    <s v="Sam, dim et JF - JOUR - Consultation"/>
    <s v="Consultation"/>
    <n v="37.5"/>
    <m/>
    <m/>
    <m/>
    <m/>
    <s v="Bancontact"/>
    <m/>
    <m/>
    <n v="35"/>
    <m/>
    <x v="1"/>
    <m/>
    <x v="2"/>
    <n v="35"/>
    <x v="4"/>
    <n v="35"/>
    <x v="0"/>
    <m/>
  </r>
  <r>
    <x v="20"/>
    <s v="nuit 3"/>
    <x v="50"/>
    <s v="Sam, dim et JF - NUIT - Consultation"/>
    <s v="Consultation"/>
    <n v="50"/>
    <m/>
    <m/>
    <m/>
    <m/>
    <s v="Cash"/>
    <m/>
    <m/>
    <n v="50"/>
    <m/>
    <x v="1"/>
    <m/>
    <x v="2"/>
    <n v="50"/>
    <x v="4"/>
    <n v="50"/>
    <x v="0"/>
    <m/>
  </r>
  <r>
    <x v="21"/>
    <s v="nuit 2"/>
    <x v="59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21"/>
    <s v="nuit 3"/>
    <x v="11"/>
    <s v="Vend et veille JF - JOUR - Consultation"/>
    <s v="Consultation"/>
    <n v="29"/>
    <s v="Foeteler Karl"/>
    <s v="M.M. Büllingen"/>
    <m/>
    <m/>
    <s v="Différé"/>
    <s v="Autres"/>
    <s v="Oui"/>
    <n v="29"/>
    <n v="6"/>
    <x v="5"/>
    <m/>
    <x v="2"/>
    <n v="23"/>
    <x v="3"/>
    <n v="29"/>
    <x v="0"/>
    <m/>
  </r>
  <r>
    <x v="21"/>
    <s v="nuit 1"/>
    <x v="129"/>
    <s v="Vend et veille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1"/>
    <s v="nuit 1"/>
    <x v="129"/>
    <s v="Vend et veille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2"/>
    <n v="6"/>
    <x v="130"/>
    <s v="Sam, dim et JF - JOUR - Consultation"/>
    <s v="Consultation"/>
    <n v="37.5"/>
    <s v="Armac Arjin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0"/>
    <m/>
    <x v="0"/>
    <n v="37.35"/>
    <x v="0"/>
    <m/>
  </r>
  <r>
    <x v="22"/>
    <n v="6"/>
    <x v="130"/>
    <s v="Sam, dim et JF - JOUR - Visite 1 bénéficiaire"/>
    <s v="Visite"/>
    <n v="55.5"/>
    <s v="Breuer Manfred"/>
    <m/>
    <s v="(137) Mutualité Chrétienne de Verviers - Eupen _x000a_"/>
    <s v="Rue Laoureux 25-29  - 4800 Verviers"/>
    <s v="Différé"/>
    <s v="⅓ payant C"/>
    <s v="Oui"/>
    <n v="55.5"/>
    <n v="1.5"/>
    <x v="5"/>
    <n v="50.8"/>
    <x v="5"/>
    <m/>
    <x v="0"/>
    <n v="52.3"/>
    <x v="0"/>
    <m/>
  </r>
  <r>
    <x v="22"/>
    <n v="4"/>
    <x v="78"/>
    <s v="Sam, dim et JF - JOUR - Consultation"/>
    <s v="Consultation"/>
    <n v="37.5"/>
    <s v="Brochard Patricia"/>
    <m/>
    <s v="(319) Solidaris - Mutualité socialiste et syndicale de la Province de Liège _x000a_"/>
    <s v="Rue Douffet 36 4020 LIEGE"/>
    <s v="Différé"/>
    <s v="⅓ payant C"/>
    <s v="Oui"/>
    <n v="37.5"/>
    <n v="1.5"/>
    <x v="5"/>
    <n v="31.35"/>
    <x v="0"/>
    <m/>
    <x v="0"/>
    <n v="32.85"/>
    <x v="0"/>
    <m/>
  </r>
  <r>
    <x v="22"/>
    <n v="7"/>
    <x v="131"/>
    <s v="Sam, dim et JF - JOUR - Visite 1 bénéficiaire"/>
    <s v="Visite"/>
    <n v="55.5"/>
    <s v="Dahner Agnes"/>
    <m/>
    <s v="(515) Freie Krankenkasse _x000a_"/>
    <s v="Rue Saint-Hubert 49 - 1150 BRUXELLES"/>
    <s v="Différé"/>
    <s v="⅓ payant C"/>
    <s v="Oui"/>
    <n v="55.5"/>
    <n v="5"/>
    <x v="5"/>
    <n v="50.8"/>
    <x v="0"/>
    <m/>
    <x v="0"/>
    <n v="55.8"/>
    <x v="0"/>
    <m/>
  </r>
  <r>
    <x v="22"/>
    <n v="7"/>
    <x v="131"/>
    <s v="Sam, dim et JF - JOUR - Consultation"/>
    <s v="Consultation"/>
    <n v="37.5"/>
    <s v="Dahner Walter"/>
    <m/>
    <s v="(515) Freie Krankenkasse _x000a_"/>
    <s v="Rue Saint-Hubert 49 - 1150 BRUXELLES"/>
    <s v="Différé"/>
    <s v="Virement"/>
    <s v="Non"/>
    <n v="37.5"/>
    <m/>
    <x v="1"/>
    <m/>
    <x v="2"/>
    <n v="37.5"/>
    <x v="3"/>
    <n v="37.5"/>
    <x v="0"/>
    <m/>
  </r>
  <r>
    <x v="22"/>
    <s v="nuit 2"/>
    <x v="54"/>
    <s v="Sam, dim et JF - JOUR - Visite 2 bénéficiaires"/>
    <s v="Visite"/>
    <n v="48"/>
    <s v="Davin Jeanne"/>
    <s v="Philippe Watelet"/>
    <m/>
    <m/>
    <s v="Différé"/>
    <s v="MR"/>
    <s v="Oui"/>
    <n v="48"/>
    <m/>
    <x v="1"/>
    <m/>
    <x v="2"/>
    <n v="48"/>
    <x v="3"/>
    <n v="48"/>
    <x v="0"/>
    <m/>
  </r>
  <r>
    <x v="22"/>
    <n v="6"/>
    <x v="130"/>
    <s v="Sam, dim et JF - JOUR - Consultation"/>
    <s v="Consultation"/>
    <n v="37.5"/>
    <s v="Durmus Senayi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0"/>
    <m/>
    <x v="0"/>
    <n v="37.35"/>
    <x v="0"/>
    <m/>
  </r>
  <r>
    <x v="22"/>
    <n v="6"/>
    <x v="41"/>
    <s v="Sam, dim et JF - JOUR - Visite 1 bénéficiaire"/>
    <s v="Visite"/>
    <n v="55.5"/>
    <s v="Faymonville Marguerite"/>
    <s v="Golden Morgen Walhorn"/>
    <m/>
    <m/>
    <s v="Différé"/>
    <s v="MR"/>
    <s v="Oui"/>
    <n v="55.5"/>
    <m/>
    <x v="1"/>
    <m/>
    <x v="2"/>
    <n v="55.5"/>
    <x v="3"/>
    <n v="55.5"/>
    <x v="0"/>
    <m/>
  </r>
  <r>
    <x v="22"/>
    <s v="2a"/>
    <x v="132"/>
    <s v="Sam, dim et JF - JOUR - Consultation"/>
    <s v="Consultation"/>
    <n v="37.5"/>
    <s v="Hamrouni Elyes"/>
    <m/>
    <s v="(319) Solidaris - Mutualité socialiste et syndicale de la Province de Liège _x000a_"/>
    <s v="Rue Douffet 36 4020 LIEGE"/>
    <s v="Différé"/>
    <s v="⅓ payant NP"/>
    <s v="Oui"/>
    <n v="37.5"/>
    <m/>
    <x v="1"/>
    <n v="35.85"/>
    <x v="0"/>
    <m/>
    <x v="0"/>
    <n v="35.85"/>
    <x v="0"/>
    <m/>
  </r>
  <r>
    <x v="22"/>
    <s v="2a"/>
    <x v="132"/>
    <s v="Sam, dim et JF - JOUR - Consultation"/>
    <s v="Consultation"/>
    <n v="37.5"/>
    <s v="Hamrouni Yasmine"/>
    <m/>
    <s v="(319) Solidaris - Mutualité socialiste et syndicale de la Province de Liège _x000a_"/>
    <s v="Rue Douffet 36 4020 LIEGE"/>
    <s v="Différé"/>
    <s v="⅓ payant NP"/>
    <s v="Oui"/>
    <n v="37.5"/>
    <m/>
    <x v="1"/>
    <n v="35.85"/>
    <x v="0"/>
    <m/>
    <x v="0"/>
    <n v="35.85"/>
    <x v="0"/>
    <m/>
  </r>
  <r>
    <x v="22"/>
    <s v="nuit 3"/>
    <x v="131"/>
    <s v="Sam, dim et JF - NUIT - Visite 2 bénéficiaires"/>
    <s v="Visite"/>
    <n v="78"/>
    <s v="Heindrichs Ewald"/>
    <s v="MR Seniorenheim Hof Butgenbach"/>
    <m/>
    <m/>
    <s v="Différé"/>
    <s v="MR"/>
    <s v="Oui"/>
    <n v="78"/>
    <m/>
    <x v="1"/>
    <m/>
    <x v="2"/>
    <n v="78"/>
    <x v="3"/>
    <n v="78"/>
    <x v="0"/>
    <m/>
  </r>
  <r>
    <x v="22"/>
    <s v="nuit 1"/>
    <x v="73"/>
    <s v="Sam, dim et JF - NUIT - Consultation"/>
    <s v="Consultation"/>
    <n v="50"/>
    <s v="Huberty Alejandro"/>
    <m/>
    <s v="(228) Mutualia - Mutualité neutre _x000a_"/>
    <s v="Place Verte 41 4800 VERVIERS"/>
    <s v="Différé"/>
    <s v="⅓ payant C"/>
    <s v="Oui"/>
    <n v="50"/>
    <n v="1"/>
    <x v="5"/>
    <n v="48.19"/>
    <x v="0"/>
    <m/>
    <x v="0"/>
    <n v="49.19"/>
    <x v="0"/>
    <m/>
  </r>
  <r>
    <x v="22"/>
    <s v="2a"/>
    <x v="132"/>
    <s v="Sam, dim et JF - JOUR - Visite 1 bénéficiaire"/>
    <s v="Visite"/>
    <n v="55.5"/>
    <s v="Kalkhaou Nina"/>
    <m/>
    <s v="(319) Solidaris - Mutualité socialiste et syndicale de la Province de Liège _x000a_"/>
    <s v="Rue Douffet 36 4020 LIEGE"/>
    <s v="Différé"/>
    <s v="⅓ payant NP"/>
    <s v="Oui"/>
    <n v="55.5"/>
    <m/>
    <x v="1"/>
    <n v="50.8"/>
    <x v="0"/>
    <m/>
    <x v="0"/>
    <n v="50.8"/>
    <x v="0"/>
    <m/>
  </r>
  <r>
    <x v="22"/>
    <n v="6"/>
    <x v="130"/>
    <s v="Sam, dim et JF - JOUR - Visite 1 bénéficiaire"/>
    <s v="Visite"/>
    <n v="55.5"/>
    <s v="Kirschfink Maria Josefina"/>
    <s v="St Joseph Raeren (Sainte Marie)"/>
    <m/>
    <m/>
    <s v="Différé"/>
    <s v="MR"/>
    <s v="Oui"/>
    <n v="55.5"/>
    <m/>
    <x v="1"/>
    <m/>
    <x v="2"/>
    <n v="55.5"/>
    <x v="5"/>
    <n v="55.5"/>
    <x v="0"/>
    <m/>
  </r>
  <r>
    <x v="22"/>
    <n v="6"/>
    <x v="130"/>
    <s v="Sam, dim et JF - JOUR - Visite 1 bénéficiaire"/>
    <s v="Visite"/>
    <n v="55.5"/>
    <s v="Koller Alexandra"/>
    <m/>
    <s v="(137) Mutualité Chrétienne de Verviers - Eupen _x000a_"/>
    <s v="Rue Laoureux 25-29  - 4800 Verviers"/>
    <s v="Différé"/>
    <s v="⅓ payant C"/>
    <s v="Non"/>
    <n v="55.5"/>
    <n v="1.5"/>
    <x v="5"/>
    <n v="50.8"/>
    <x v="5"/>
    <m/>
    <x v="0"/>
    <n v="52.3"/>
    <x v="0"/>
    <m/>
  </r>
  <r>
    <x v="22"/>
    <s v="2a"/>
    <x v="132"/>
    <s v="Sam, dim et JF - JOUR - Visite 1 bénéficiaire"/>
    <s v="Visite"/>
    <n v="55.5"/>
    <s v="Leonard Joseph"/>
    <s v="Seigneurie d'Heusy"/>
    <m/>
    <m/>
    <s v="Différé"/>
    <s v="MR"/>
    <s v="Oui"/>
    <n v="55.5"/>
    <m/>
    <x v="1"/>
    <m/>
    <x v="2"/>
    <n v="55.5"/>
    <x v="3"/>
    <n v="55.5"/>
    <x v="0"/>
    <m/>
  </r>
  <r>
    <x v="22"/>
    <s v="2a"/>
    <x v="132"/>
    <s v="Sam, dim et JF - JOUR - Consultation"/>
    <s v="Consultation"/>
    <n v="37.5"/>
    <s v="Longtain Jacques"/>
    <s v="Thier Mère Dieu"/>
    <m/>
    <m/>
    <s v="Différé"/>
    <s v="Autres"/>
    <s v="Oui"/>
    <n v="37.5"/>
    <m/>
    <x v="1"/>
    <m/>
    <x v="2"/>
    <n v="33.35"/>
    <x v="3"/>
    <n v="33.35"/>
    <x v="0"/>
    <m/>
  </r>
  <r>
    <x v="22"/>
    <s v="nuit 3"/>
    <x v="131"/>
    <s v="Sam, dim et JF - NUIT - Visite 1 bénéficiaire"/>
    <s v="Visite"/>
    <n v="85"/>
    <s v="Louvet Alphons"/>
    <s v="MR Vivias St vith St Elisabeth"/>
    <m/>
    <m/>
    <s v="Différé"/>
    <s v="MR"/>
    <s v="Oui"/>
    <n v="85"/>
    <m/>
    <x v="1"/>
    <m/>
    <x v="2"/>
    <n v="85"/>
    <x v="3"/>
    <n v="85"/>
    <x v="0"/>
    <m/>
  </r>
  <r>
    <x v="22"/>
    <s v="2b"/>
    <x v="115"/>
    <s v="Sam, dim et JF - JOUR - Consultation"/>
    <s v="Consultation"/>
    <n v="37.5"/>
    <s v="Mbaya Tshenda Kimany"/>
    <s v="Brasero"/>
    <m/>
    <m/>
    <s v="Différé"/>
    <s v="Autres"/>
    <s v="Oui"/>
    <n v="33"/>
    <m/>
    <x v="1"/>
    <m/>
    <x v="2"/>
    <n v="32.44"/>
    <x v="3"/>
    <n v="32.44"/>
    <x v="0"/>
    <m/>
  </r>
  <r>
    <x v="22"/>
    <n v="3"/>
    <x v="133"/>
    <s v="Sam, dim et JF - JOUR - Consultation"/>
    <s v="Consultation"/>
    <n v="37.5"/>
    <s v="Mercier Lola"/>
    <m/>
    <s v="(319) Solidaris - Mutualité socialiste et syndicale de la Province de Liège _x000a_"/>
    <s v="Rue Douffet 36 4020 LIEGE"/>
    <s v="Différé"/>
    <s v="⅓ payant C"/>
    <s v="Oui"/>
    <n v="37.5"/>
    <n v="2"/>
    <x v="5"/>
    <n v="35.85"/>
    <x v="0"/>
    <m/>
    <x v="0"/>
    <n v="37.85"/>
    <x v="0"/>
    <m/>
  </r>
  <r>
    <x v="22"/>
    <s v="1a"/>
    <x v="134"/>
    <s v="Sam, dim et JF - JOUR - Visite 1 bénéficiaire"/>
    <s v="Visite"/>
    <n v="55.5"/>
    <s v="Nowak Angelique"/>
    <m/>
    <s v="(321) Union mutualiste verviétoise"/>
    <m/>
    <s v="Différé"/>
    <s v="⅓ payant NP"/>
    <s v="Oui"/>
    <n v="50.8"/>
    <m/>
    <x v="1"/>
    <n v="26.51"/>
    <x v="4"/>
    <m/>
    <x v="0"/>
    <n v="26.51"/>
    <x v="0"/>
    <m/>
  </r>
  <r>
    <x v="22"/>
    <s v="nuit 1"/>
    <x v="73"/>
    <s v="Sam, dim et JF - NUIT - Consultation"/>
    <s v="Consultation"/>
    <n v="50"/>
    <s v="Oh mayed Hussein"/>
    <m/>
    <m/>
    <m/>
    <s v="Différé"/>
    <s v="CPAS"/>
    <s v="Oui"/>
    <n v="50"/>
    <m/>
    <x v="1"/>
    <m/>
    <x v="2"/>
    <m/>
    <x v="0"/>
    <n v="0"/>
    <x v="4"/>
    <s v="Pas de vignette dans rapport"/>
  </r>
  <r>
    <x v="22"/>
    <n v="6"/>
    <x v="130"/>
    <s v="Sam, dim et JF - JOUR - Consultation"/>
    <s v="Consultation"/>
    <n v="37.5"/>
    <s v="Prieur Annedoris"/>
    <m/>
    <s v="(515) Freie Krankenkasse _x000a_"/>
    <s v="Rue Saint-Hubert 49 - 1150 BRUXELLES"/>
    <s v="Différé"/>
    <s v="⅓ payant C"/>
    <s v="Oui"/>
    <n v="37.5"/>
    <n v="1.5"/>
    <x v="5"/>
    <n v="36.35"/>
    <x v="0"/>
    <m/>
    <x v="0"/>
    <n v="37.85"/>
    <x v="0"/>
    <m/>
  </r>
  <r>
    <x v="22"/>
    <n v="7"/>
    <x v="131"/>
    <s v="Sam, dim et JF - JOUR - Consultation"/>
    <s v="Consultation"/>
    <n v="37.5"/>
    <s v="Rich Simone"/>
    <m/>
    <s v="(515) Freie Krankenkasse _x000a_"/>
    <s v="Rue Saint-Hubert 49 - 1150 BRUXELLES"/>
    <s v="Différé"/>
    <s v="⅓ payant C"/>
    <s v="Non"/>
    <n v="37.5"/>
    <n v="1.5"/>
    <x v="5"/>
    <m/>
    <x v="2"/>
    <m/>
    <x v="0"/>
    <n v="1.5"/>
    <x v="1"/>
    <m/>
  </r>
  <r>
    <x v="22"/>
    <n v="6"/>
    <x v="130"/>
    <s v="Sam, dim et JF - JOUR - Consultation"/>
    <s v="Consultation"/>
    <n v="37.5"/>
    <s v="Saciri Adisa"/>
    <m/>
    <s v="(137) Mutualité Chrétienne de Verviers - Eupen _x000a_"/>
    <s v="Rue Laoureux 25-29  - 4800 Verviers"/>
    <s v="Différé"/>
    <s v="⅓ payant C"/>
    <s v="Oui"/>
    <n v="37.5"/>
    <n v="1.6"/>
    <x v="5"/>
    <n v="31.35"/>
    <x v="5"/>
    <m/>
    <x v="0"/>
    <n v="32.950000000000003"/>
    <x v="0"/>
    <m/>
  </r>
  <r>
    <x v="22"/>
    <s v="nuit 3"/>
    <x v="131"/>
    <s v="Sam, dim et JF - NUIT - Visite 2 bénéficiaires"/>
    <s v="Visite"/>
    <n v="78"/>
    <s v="Scheuren Sandra"/>
    <s v="Home Hof Bütgenbach Seniorenheim"/>
    <m/>
    <m/>
    <s v="Différé"/>
    <s v="MR"/>
    <s v="Oui"/>
    <n v="78"/>
    <m/>
    <x v="1"/>
    <m/>
    <x v="2"/>
    <n v="78"/>
    <x v="12"/>
    <n v="78"/>
    <x v="0"/>
    <m/>
  </r>
  <r>
    <x v="22"/>
    <n v="7"/>
    <x v="131"/>
    <s v="Sam, dim et JF - JOUR - Consultation"/>
    <s v="Consultation"/>
    <n v="37.5"/>
    <s v="Schlabertz Maximilian"/>
    <s v="MM Pro Gesund"/>
    <s v="(515) Freie Krankenkasse _x000a_"/>
    <s v="Rue Saint-Hubert 49 - 1150 BRUXELLES"/>
    <s v="Différé"/>
    <s v="⅓ payant BC"/>
    <s v="Oui"/>
    <n v="37.5"/>
    <n v="6"/>
    <x v="5"/>
    <m/>
    <x v="2"/>
    <n v="31.5"/>
    <x v="5"/>
    <n v="37.5"/>
    <x v="0"/>
    <m/>
  </r>
  <r>
    <x v="22"/>
    <s v="nuit 2"/>
    <x v="54"/>
    <s v="Sam, dim et JF - JOUR - Visite 2 bénéficiaires"/>
    <s v="Visite"/>
    <n v="48"/>
    <s v="Steffen Co Steffen  Victor/Nadi"/>
    <s v="Philippe Watelet"/>
    <m/>
    <m/>
    <s v="Différé"/>
    <s v="MR"/>
    <s v="Oui"/>
    <n v="88.36"/>
    <m/>
    <x v="1"/>
    <m/>
    <x v="2"/>
    <n v="88.36"/>
    <x v="5"/>
    <n v="88.36"/>
    <x v="0"/>
    <m/>
  </r>
  <r>
    <x v="22"/>
    <s v="2a"/>
    <x v="132"/>
    <s v="Sam, dim et JF - JOUR - Consultation"/>
    <s v="Consultation"/>
    <n v="37.5"/>
    <s v="Steyns Josiane"/>
    <m/>
    <s v="(228) Mutualia - Mutualité neutre _x000a_"/>
    <s v="Place Verte 41 4800 VERVIERS"/>
    <s v="Différé"/>
    <s v="⅓ payant C"/>
    <s v="Oui"/>
    <n v="37.5"/>
    <n v="2"/>
    <x v="5"/>
    <n v="35.85"/>
    <x v="0"/>
    <m/>
    <x v="0"/>
    <n v="37.85"/>
    <x v="0"/>
    <m/>
  </r>
  <r>
    <x v="22"/>
    <s v="2a"/>
    <x v="132"/>
    <s v="Sam, dim et JF - JOUR - Visite 1 bénéficiaire"/>
    <s v="Visite"/>
    <n v="55.5"/>
    <s v="Veckmans Madeleine"/>
    <s v="Barcarolle"/>
    <m/>
    <m/>
    <s v="Différé"/>
    <s v="MR"/>
    <s v="Oui"/>
    <n v="55.5"/>
    <m/>
    <x v="1"/>
    <m/>
    <x v="2"/>
    <n v="55.6"/>
    <x v="11"/>
    <n v="55.6"/>
    <x v="0"/>
    <m/>
  </r>
  <r>
    <x v="22"/>
    <s v="2b"/>
    <x v="115"/>
    <s v="Sam, dim et JF - JOUR - Consultation"/>
    <s v="Consultation"/>
    <n v="37.5"/>
    <s v="Willems Sandy"/>
    <m/>
    <s v="(228) Mutualia - Mutualité neutre _x000a_"/>
    <s v="Place Verte 41 4800 VERVIERS"/>
    <s v="Différé"/>
    <s v="⅓ payant C"/>
    <s v="Oui"/>
    <n v="33"/>
    <n v="3"/>
    <x v="5"/>
    <n v="31.94"/>
    <x v="0"/>
    <m/>
    <x v="0"/>
    <n v="34.94"/>
    <x v="0"/>
    <m/>
  </r>
  <r>
    <x v="22"/>
    <n v="4"/>
    <x v="78"/>
    <s v="Sam, dim et JF - JOUR - Visite 1 bénéficiaire"/>
    <s v="Visite"/>
    <n v="55.5"/>
    <s v="Zanzen Marie Josee"/>
    <s v="MR Grand Fa "/>
    <m/>
    <m/>
    <s v="Différé"/>
    <s v="MR"/>
    <s v="Oui"/>
    <n v="55.5"/>
    <m/>
    <x v="1"/>
    <m/>
    <x v="2"/>
    <n v="55.5"/>
    <x v="5"/>
    <n v="55.5"/>
    <x v="0"/>
    <m/>
  </r>
  <r>
    <x v="22"/>
    <s v="1a"/>
    <x v="134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s v="1a"/>
    <x v="134"/>
    <s v="Sam, dim et JF - JOUR - Visite 1 bénéficiaire"/>
    <s v="Visite"/>
    <n v="55.5"/>
    <m/>
    <m/>
    <m/>
    <m/>
    <s v="Cash"/>
    <m/>
    <m/>
    <n v="50.8"/>
    <m/>
    <x v="1"/>
    <m/>
    <x v="2"/>
    <n v="50.8"/>
    <x v="4"/>
    <n v="50.8"/>
    <x v="0"/>
    <m/>
  </r>
  <r>
    <x v="22"/>
    <s v="1a"/>
    <x v="134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s v="1a"/>
    <x v="134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s v="1a"/>
    <x v="134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s v="1a"/>
    <x v="134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2a"/>
    <x v="132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s v="2a"/>
    <x v="132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s v="2a"/>
    <x v="132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s v="2a"/>
    <x v="132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s v="2a"/>
    <x v="132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22"/>
    <s v="2a"/>
    <x v="132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22"/>
    <s v="2a"/>
    <x v="132"/>
    <s v="Sam, dim et JF - JOUR - Consultation"/>
    <s v="Consultation"/>
    <n v="37.5"/>
    <m/>
    <m/>
    <m/>
    <m/>
    <s v="Bancontact"/>
    <m/>
    <m/>
    <n v="38"/>
    <m/>
    <x v="1"/>
    <m/>
    <x v="2"/>
    <n v="38"/>
    <x v="4"/>
    <n v="38"/>
    <x v="0"/>
    <m/>
  </r>
  <r>
    <x v="22"/>
    <s v="2a"/>
    <x v="132"/>
    <s v="Sam, dim et JF - JOUR - Consultation"/>
    <s v="Consultation"/>
    <n v="37.5"/>
    <m/>
    <m/>
    <m/>
    <m/>
    <s v="Bancontact"/>
    <m/>
    <m/>
    <n v="38"/>
    <m/>
    <x v="1"/>
    <m/>
    <x v="2"/>
    <n v="38"/>
    <x v="4"/>
    <n v="38"/>
    <x v="0"/>
    <m/>
  </r>
  <r>
    <x v="22"/>
    <s v="2a"/>
    <x v="132"/>
    <s v="Sam, dim et JF - JOUR - Consultation"/>
    <s v="Consultation"/>
    <n v="37.5"/>
    <m/>
    <m/>
    <m/>
    <m/>
    <s v="Bancontact"/>
    <m/>
    <m/>
    <n v="38"/>
    <m/>
    <x v="1"/>
    <m/>
    <x v="2"/>
    <n v="38"/>
    <x v="4"/>
    <n v="38"/>
    <x v="0"/>
    <m/>
  </r>
  <r>
    <x v="22"/>
    <s v="2a"/>
    <x v="132"/>
    <s v="Sam, dim et JF - JOUR - Consultation"/>
    <s v="Consultation"/>
    <n v="37.5"/>
    <m/>
    <m/>
    <m/>
    <m/>
    <s v="Bancontact"/>
    <m/>
    <m/>
    <n v="38"/>
    <m/>
    <x v="1"/>
    <m/>
    <x v="2"/>
    <n v="38"/>
    <x v="4"/>
    <n v="38"/>
    <x v="0"/>
    <m/>
  </r>
  <r>
    <x v="22"/>
    <s v="2b"/>
    <x v="115"/>
    <s v="Sam, dim et JF - JOUR - Visite 1 bénéficiaire"/>
    <s v="Visite"/>
    <n v="55.5"/>
    <m/>
    <m/>
    <m/>
    <m/>
    <s v="Cash"/>
    <m/>
    <m/>
    <n v="55"/>
    <m/>
    <x v="1"/>
    <m/>
    <x v="2"/>
    <n v="55"/>
    <x v="4"/>
    <n v="55"/>
    <x v="0"/>
    <m/>
  </r>
  <r>
    <x v="22"/>
    <s v="2b"/>
    <x v="115"/>
    <s v="Sam, dim et JF - JOUR - Consultation"/>
    <s v="Consultation"/>
    <n v="37.5"/>
    <m/>
    <m/>
    <m/>
    <m/>
    <s v="Cash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Cash"/>
    <m/>
    <m/>
    <n v="33"/>
    <m/>
    <x v="1"/>
    <m/>
    <x v="2"/>
    <n v="33"/>
    <x v="4"/>
    <n v="33"/>
    <x v="0"/>
    <m/>
  </r>
  <r>
    <x v="22"/>
    <s v="2b"/>
    <x v="115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s v="2b"/>
    <x v="115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s v="2b"/>
    <x v="115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s v="2b"/>
    <x v="115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s v="2b"/>
    <x v="115"/>
    <s v="Sam, dim et JF - JOUR - Consultation"/>
    <s v="Consultation"/>
    <n v="37.5"/>
    <m/>
    <m/>
    <m/>
    <m/>
    <s v="Bancontact"/>
    <m/>
    <m/>
    <n v="33"/>
    <m/>
    <x v="1"/>
    <m/>
    <x v="2"/>
    <n v="33"/>
    <x v="4"/>
    <n v="33"/>
    <x v="0"/>
    <m/>
  </r>
  <r>
    <x v="22"/>
    <n v="3"/>
    <x v="13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28"/>
    <m/>
    <x v="1"/>
    <m/>
    <x v="2"/>
    <n v="28"/>
    <x v="4"/>
    <n v="28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3"/>
    <x v="133"/>
    <s v="Sam, dim et JF - JOUR - Visite 1 bénéficiaire"/>
    <s v="Visite"/>
    <n v="55.5"/>
    <m/>
    <m/>
    <m/>
    <m/>
    <s v="Bancontact"/>
    <m/>
    <m/>
    <n v="55"/>
    <m/>
    <x v="1"/>
    <m/>
    <x v="2"/>
    <n v="55"/>
    <x v="4"/>
    <n v="55"/>
    <x v="0"/>
    <m/>
  </r>
  <r>
    <x v="22"/>
    <n v="4"/>
    <x v="78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n v="4"/>
    <x v="78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75"/>
    <m/>
    <x v="1"/>
    <m/>
    <x v="2"/>
    <n v="75"/>
    <x v="4"/>
    <n v="7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n v="6"/>
    <x v="130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n v="6"/>
    <x v="130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n v="6"/>
    <x v="130"/>
    <s v="Sam, dim et JF - JOUR - Consultation"/>
    <s v="Consultation"/>
    <n v="37.5"/>
    <m/>
    <m/>
    <m/>
    <m/>
    <s v="Cash"/>
    <m/>
    <m/>
    <n v="38"/>
    <m/>
    <x v="1"/>
    <m/>
    <x v="2"/>
    <n v="38"/>
    <x v="4"/>
    <n v="38"/>
    <x v="0"/>
    <m/>
  </r>
  <r>
    <x v="22"/>
    <n v="6"/>
    <x v="1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6"/>
    <x v="13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n v="6"/>
    <x v="13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n v="6"/>
    <x v="13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2"/>
    <n v="7"/>
    <x v="131"/>
    <s v="Sam, dim et JF - JOUR - Consultation"/>
    <s v="Consultation"/>
    <n v="37.5"/>
    <m/>
    <m/>
    <m/>
    <m/>
    <s v="Bancontact"/>
    <m/>
    <m/>
    <n v="82.87"/>
    <m/>
    <x v="1"/>
    <m/>
    <x v="2"/>
    <n v="82.87"/>
    <x v="4"/>
    <n v="82.87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n v="7"/>
    <x v="131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n v="7"/>
    <x v="131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2"/>
    <s v="nuit 1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nuit 1"/>
    <x v="73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2"/>
    <s v="nuit 1"/>
    <x v="73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2"/>
    <s v="nuit 1"/>
    <x v="73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2"/>
    <s v="nuit 2"/>
    <x v="54"/>
    <s v="Sam, dim et JF - NUIT - Consultation"/>
    <s v="Consultation"/>
    <n v="50"/>
    <m/>
    <m/>
    <m/>
    <m/>
    <s v="Cash"/>
    <m/>
    <m/>
    <n v="50"/>
    <m/>
    <x v="1"/>
    <m/>
    <x v="2"/>
    <n v="50"/>
    <x v="4"/>
    <n v="50"/>
    <x v="0"/>
    <m/>
  </r>
  <r>
    <x v="22"/>
    <s v="nuit 2"/>
    <x v="54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2"/>
    <s v="nuit 3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s v="nuit 3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2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2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nuit 3"/>
    <x v="22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23"/>
    <s v="2a"/>
    <x v="136"/>
    <s v="Sam, dim et JF - JOUR - Consultation"/>
    <s v="Consultation"/>
    <n v="37.5"/>
    <s v="Aksel Musa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0"/>
    <m/>
    <x v="0"/>
    <n v="37.35"/>
    <x v="0"/>
    <m/>
  </r>
  <r>
    <x v="23"/>
    <s v="2a"/>
    <x v="136"/>
    <s v="Sam, dim et JF - JOUR - Consultation"/>
    <s v="Consultation"/>
    <n v="37.5"/>
    <s v="Amellah Siham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0"/>
    <m/>
    <x v="0"/>
    <n v="37.35"/>
    <x v="0"/>
    <m/>
  </r>
  <r>
    <x v="23"/>
    <n v="7"/>
    <x v="22"/>
    <s v="Sam, dim et JF - JOUR - Consultation"/>
    <s v="Consultation"/>
    <n v="37.5"/>
    <s v="Aushev Abdurrakhman"/>
    <m/>
    <s v="(228) Mutualia - Mutualité neutre _x000a_"/>
    <s v="Place Verte 41 4800 VERVIERS"/>
    <s v="Différé"/>
    <s v="⅓ payant C"/>
    <s v="Non"/>
    <n v="37.5"/>
    <n v="1.5"/>
    <x v="5"/>
    <m/>
    <x v="2"/>
    <m/>
    <x v="0"/>
    <n v="1.5"/>
    <x v="1"/>
    <s v="ASD donnée au patient"/>
  </r>
  <r>
    <x v="23"/>
    <s v="2b"/>
    <x v="7"/>
    <s v="Sam, dim et JF - JOUR - Visite 1 bénéficiaire"/>
    <s v="Visite"/>
    <n v="55.5"/>
    <s v="Barbiere Yvonne"/>
    <s v="MR ?"/>
    <m/>
    <m/>
    <s v="Différé"/>
    <s v="MR"/>
    <s v="Oui"/>
    <n v="55.5"/>
    <m/>
    <x v="1"/>
    <m/>
    <x v="2"/>
    <m/>
    <x v="0"/>
    <n v="0"/>
    <x v="4"/>
    <m/>
  </r>
  <r>
    <x v="23"/>
    <n v="4"/>
    <x v="120"/>
    <s v="Sam, dim et JF - JOUR - Consultation"/>
    <s v="Consultation"/>
    <n v="37.5"/>
    <s v="Bavay François"/>
    <m/>
    <s v="(130) Mutualité chrétienne de Liège _x000a_"/>
    <s v="Place du XX Août 38 - 4000 LIEGE"/>
    <s v="Différé"/>
    <s v="⅓ payant NP"/>
    <s v="Oui"/>
    <n v="37.5"/>
    <m/>
    <x v="1"/>
    <n v="31.35"/>
    <x v="0"/>
    <m/>
    <x v="0"/>
    <n v="31.35"/>
    <x v="0"/>
    <m/>
  </r>
  <r>
    <x v="23"/>
    <n v="3"/>
    <x v="137"/>
    <s v="Sam, dim et JF - JOUR - Visite 1 bénéficiaire"/>
    <s v="Visite"/>
    <n v="55.5"/>
    <s v="Dufosset Suzanne"/>
    <s v="Sainte Josephine Theux"/>
    <m/>
    <m/>
    <s v="Différé"/>
    <s v="MR"/>
    <s v="Oui"/>
    <n v="55.5"/>
    <m/>
    <x v="1"/>
    <m/>
    <x v="2"/>
    <n v="55.5"/>
    <x v="5"/>
    <n v="55.5"/>
    <x v="0"/>
    <m/>
  </r>
  <r>
    <x v="23"/>
    <n v="4"/>
    <x v="120"/>
    <s v="Sam, dim et JF - JOUR - Consultation"/>
    <s v="Consultation"/>
    <n v="37.5"/>
    <s v="Englebert Henri"/>
    <m/>
    <s v="(228) Mutualia - Mutualité neutre _x000a_"/>
    <s v="Place Verte 41 4800 VERVIERS"/>
    <s v="Différé"/>
    <s v="⅓ payant BC"/>
    <s v="Oui"/>
    <n v="37.5"/>
    <n v="1.5"/>
    <x v="5"/>
    <n v="23.5"/>
    <x v="0"/>
    <m/>
    <x v="0"/>
    <n v="25"/>
    <x v="0"/>
    <m/>
  </r>
  <r>
    <x v="23"/>
    <s v="2b"/>
    <x v="7"/>
    <s v="Sam, dim et JF - JOUR - Visite 1 bénéficiaire"/>
    <s v="Visite"/>
    <n v="55.5"/>
    <s v="Georges Marie-Jeanne"/>
    <s v="MR ?"/>
    <m/>
    <m/>
    <s v="Différé"/>
    <s v="MR"/>
    <s v="Oui"/>
    <n v="55.5"/>
    <m/>
    <x v="1"/>
    <m/>
    <x v="2"/>
    <m/>
    <x v="0"/>
    <n v="0"/>
    <x v="4"/>
    <m/>
  </r>
  <r>
    <x v="23"/>
    <n v="7"/>
    <x v="22"/>
    <s v="Sam, dim et JF - JOUR - Consultation"/>
    <s v="Consultation"/>
    <n v="37.5"/>
    <s v="Gillet Gabrielle"/>
    <s v="MM Pro Gesund"/>
    <m/>
    <m/>
    <s v="Différé"/>
    <s v="Autres"/>
    <s v="Non"/>
    <n v="37.5"/>
    <n v="6"/>
    <x v="5"/>
    <m/>
    <x v="2"/>
    <m/>
    <x v="0"/>
    <n v="6"/>
    <x v="1"/>
    <m/>
  </r>
  <r>
    <x v="23"/>
    <n v="6"/>
    <x v="38"/>
    <s v="Sam, dim et JF - JOUR - Visite 1 bénéficiaire"/>
    <s v="Visite"/>
    <n v="55.5"/>
    <s v="Gombert Ralph"/>
    <s v="Home Fabiola Eupen"/>
    <m/>
    <m/>
    <s v="Différé"/>
    <s v="MR"/>
    <s v="Oui"/>
    <n v="55.5"/>
    <m/>
    <x v="1"/>
    <m/>
    <x v="2"/>
    <n v="55.5"/>
    <x v="3"/>
    <n v="55.5"/>
    <x v="0"/>
    <m/>
  </r>
  <r>
    <x v="23"/>
    <n v="7"/>
    <x v="22"/>
    <s v="Sam, dim et JF - JOUR - Visite 1 bénéficiaire"/>
    <s v="Visite"/>
    <n v="55.5"/>
    <s v="Heindrichs Ewald"/>
    <s v="MR Seniorenheim Hof Butgenbach"/>
    <m/>
    <m/>
    <s v="Différé"/>
    <s v="MR"/>
    <s v="Oui"/>
    <n v="55.5"/>
    <m/>
    <x v="1"/>
    <m/>
    <x v="2"/>
    <n v="55.5"/>
    <x v="3"/>
    <n v="55.5"/>
    <x v="0"/>
    <m/>
  </r>
  <r>
    <x v="23"/>
    <s v="2a"/>
    <x v="136"/>
    <s v="Sam, dim et JF - JOUR - Consultation"/>
    <s v="Consultation"/>
    <n v="37.5"/>
    <s v="Iksi Rayane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0"/>
    <m/>
    <x v="0"/>
    <n v="37.35"/>
    <x v="0"/>
    <m/>
  </r>
  <r>
    <x v="23"/>
    <n v="3"/>
    <x v="137"/>
    <s v="Sam, dim et JF - JOUR - Visite 1 bénéficiaire"/>
    <s v="Visite"/>
    <n v="55.5"/>
    <s v="Jouck Anna"/>
    <m/>
    <s v="(940,941,942) Caisse des Soins de santé de HR Rail Centre Médical Régional Namur _x000a_"/>
    <s v="Rue de France, 85 - 1060 BRUXELLES"/>
    <s v="Différé"/>
    <s v="⅓ payant C"/>
    <s v="Oui"/>
    <n v="55.5"/>
    <n v="3"/>
    <x v="5"/>
    <m/>
    <x v="2"/>
    <m/>
    <x v="0"/>
    <n v="3"/>
    <x v="3"/>
    <m/>
  </r>
  <r>
    <x v="23"/>
    <n v="3"/>
    <x v="137"/>
    <s v="Sam, dim et JF - JOUR - Visite 1 bénéficiaire"/>
    <s v="Visite"/>
    <n v="55.5"/>
    <s v="Khaldi Marie"/>
    <m/>
    <m/>
    <m/>
    <s v="Différé"/>
    <s v="⅓ payant C"/>
    <s v="Oui"/>
    <n v="55.5"/>
    <n v="20"/>
    <x v="5"/>
    <m/>
    <x v="2"/>
    <m/>
    <x v="0"/>
    <n v="20"/>
    <x v="4"/>
    <s v="En attente de la vignette"/>
  </r>
  <r>
    <x v="23"/>
    <s v="2b"/>
    <x v="7"/>
    <s v="Sam, dim et JF - JOUR - Visite 1 bénéficiaire"/>
    <s v="Visite"/>
    <n v="55.5"/>
    <s v="Knott Elisabeth"/>
    <s v="MR ?"/>
    <m/>
    <m/>
    <s v="Différé"/>
    <s v="MR"/>
    <s v="Oui"/>
    <n v="55.5"/>
    <m/>
    <x v="1"/>
    <m/>
    <x v="2"/>
    <m/>
    <x v="0"/>
    <n v="0"/>
    <x v="4"/>
    <m/>
  </r>
  <r>
    <x v="23"/>
    <n v="5"/>
    <x v="79"/>
    <s v="Sam, dim et JF - JOUR - Consultation"/>
    <s v="Consultation"/>
    <n v="37.5"/>
    <s v="Lembree Cédric"/>
    <m/>
    <s v="(132) Mutualité chrétienne de la Province de Luxembourg "/>
    <s v="Rue de la Moselle 7-9 6700 ARLON "/>
    <s v="Différé"/>
    <s v="⅓ payant C"/>
    <s v="Oui"/>
    <n v="37.5"/>
    <n v="1.5"/>
    <x v="5"/>
    <n v="31.94"/>
    <x v="0"/>
    <m/>
    <x v="0"/>
    <n v="33.44"/>
    <x v="0"/>
    <m/>
  </r>
  <r>
    <x v="23"/>
    <n v="3"/>
    <x v="137"/>
    <s v="Sam, dim et JF - JOUR - Visite 1 bénéficiaire"/>
    <s v="Visite"/>
    <n v="55.5"/>
    <s v="Lorquet Hélène"/>
    <s v="MR Charmille"/>
    <m/>
    <m/>
    <s v="Différé"/>
    <s v="MR"/>
    <s v="Oui"/>
    <n v="55.5"/>
    <m/>
    <x v="1"/>
    <m/>
    <x v="2"/>
    <n v="55.5"/>
    <x v="3"/>
    <n v="55.5"/>
    <x v="0"/>
    <m/>
  </r>
  <r>
    <x v="23"/>
    <s v="2a"/>
    <x v="136"/>
    <s v="Sam, dim et JF - JOUR - Consultation"/>
    <s v="Consultation"/>
    <n v="37.5"/>
    <s v="Miler Maily"/>
    <m/>
    <s v="(319) Solidaris - Mutualité socialiste et syndicale de la Province de Liège _x000a_"/>
    <s v="Rue Douffet 36 4020 LIEGE"/>
    <s v="Différé"/>
    <s v="⅓ payant C"/>
    <s v="Oui"/>
    <n v="37.5"/>
    <n v="1.5"/>
    <x v="5"/>
    <n v="35.85"/>
    <x v="0"/>
    <m/>
    <x v="0"/>
    <n v="37.35"/>
    <x v="0"/>
    <m/>
  </r>
  <r>
    <x v="23"/>
    <n v="4"/>
    <x v="120"/>
    <s v="Sam, dim et JF - JOUR - Visite 1 bénéficiaire"/>
    <s v="Visite"/>
    <n v="55.5"/>
    <s v="Muller Erna"/>
    <m/>
    <s v="(620) Section de Malmedy _x000a_"/>
    <s v="Rue Wibald 5 4960 MALMEDY"/>
    <s v="Différé"/>
    <s v="⅓ payant BC"/>
    <s v="Oui"/>
    <n v="55.5"/>
    <n v="1.5"/>
    <x v="5"/>
    <n v="50.8"/>
    <x v="5"/>
    <m/>
    <x v="0"/>
    <n v="52.3"/>
    <x v="0"/>
    <m/>
  </r>
  <r>
    <x v="23"/>
    <n v="3"/>
    <x v="137"/>
    <s v="Sam, dim et JF - JOUR - Visite 1 bénéficiaire"/>
    <s v="Visite"/>
    <n v="55.5"/>
    <s v="Nullens Gisele"/>
    <s v="Home Franchimontois"/>
    <m/>
    <m/>
    <s v="Différé"/>
    <s v="MR"/>
    <s v="Oui"/>
    <n v="55.5"/>
    <m/>
    <x v="1"/>
    <m/>
    <x v="2"/>
    <n v="55.5"/>
    <x v="3"/>
    <n v="55.5"/>
    <x v="0"/>
    <m/>
  </r>
  <r>
    <x v="23"/>
    <s v="nuit 2"/>
    <x v="91"/>
    <s v="Sam, dim et JF - NUIT - Visite 1 bénéficiaire"/>
    <s v="Visite"/>
    <n v="85"/>
    <s v="Rahier Desire"/>
    <s v="Sainte Josephine Theux"/>
    <m/>
    <m/>
    <s v="Différé"/>
    <s v="MR"/>
    <s v="Oui"/>
    <n v="85"/>
    <m/>
    <x v="1"/>
    <m/>
    <x v="2"/>
    <n v="85"/>
    <x v="5"/>
    <n v="85"/>
    <x v="0"/>
    <m/>
  </r>
  <r>
    <x v="23"/>
    <n v="5"/>
    <x v="79"/>
    <s v="Sam, dim et JF - JOUR - Consultation"/>
    <s v="Consultation"/>
    <n v="37.5"/>
    <s v="Remy Isabelle"/>
    <m/>
    <s v="(132) Mutualité chrétienne de la Province de Luxembourg "/>
    <s v="Rue de la Moselle 7-9 6700 ARLON "/>
    <s v="Différé"/>
    <s v="⅓ payant C"/>
    <s v="Oui"/>
    <n v="37.5"/>
    <n v="1.5"/>
    <x v="5"/>
    <n v="31.94"/>
    <x v="0"/>
    <m/>
    <x v="0"/>
    <n v="33.44"/>
    <x v="0"/>
    <m/>
  </r>
  <r>
    <x v="23"/>
    <n v="7"/>
    <x v="22"/>
    <s v="Sam, dim et JF - JOUR - Consultation"/>
    <s v="Consultation"/>
    <n v="37.5"/>
    <s v="Schmit Ranya"/>
    <s v="MM Pro Gesund"/>
    <m/>
    <m/>
    <s v="Différé"/>
    <s v="Autres"/>
    <s v="Oui"/>
    <n v="37.5"/>
    <n v="6"/>
    <x v="5"/>
    <m/>
    <x v="2"/>
    <n v="31.5"/>
    <x v="3"/>
    <n v="37.5"/>
    <x v="0"/>
    <m/>
  </r>
  <r>
    <x v="23"/>
    <s v="1b"/>
    <x v="138"/>
    <s v="Sam, dim et JF - JOUR - Visite 1 bénéficiaire"/>
    <s v="Visite"/>
    <n v="55.5"/>
    <s v="Schynts Marie"/>
    <s v="Befve - Thimister"/>
    <m/>
    <m/>
    <s v="Différé"/>
    <s v="MR"/>
    <s v="Oui"/>
    <n v="55.5"/>
    <m/>
    <x v="1"/>
    <m/>
    <x v="2"/>
    <n v="55.5"/>
    <x v="3"/>
    <n v="55.5"/>
    <x v="0"/>
    <m/>
  </r>
  <r>
    <x v="23"/>
    <n v="3"/>
    <x v="137"/>
    <s v="Sam, dim et JF - JOUR - Visite 1 bénéficiaire"/>
    <s v="Visite"/>
    <n v="55.5"/>
    <s v="Vanhoolandt Jean-Pierre"/>
    <s v="Heures claires"/>
    <m/>
    <m/>
    <s v="Différé"/>
    <s v="MR"/>
    <s v="Oui"/>
    <n v="55.5"/>
    <m/>
    <x v="1"/>
    <m/>
    <x v="2"/>
    <n v="55.5"/>
    <x v="3"/>
    <n v="55.5"/>
    <x v="0"/>
    <m/>
  </r>
  <r>
    <x v="23"/>
    <n v="7"/>
    <x v="22"/>
    <s v="Sam, dim et JF - JOUR - Visite 1 bénéficiaire"/>
    <s v="Visite"/>
    <n v="55.5"/>
    <s v="Wilmes Rosa"/>
    <s v="MR Vivias St vith St Elisabeth"/>
    <m/>
    <m/>
    <s v="Différé"/>
    <s v="MR"/>
    <s v="Oui"/>
    <n v="55.5"/>
    <m/>
    <x v="1"/>
    <m/>
    <x v="2"/>
    <m/>
    <x v="0"/>
    <n v="0"/>
    <x v="2"/>
    <m/>
  </r>
  <r>
    <x v="23"/>
    <n v="7"/>
    <x v="22"/>
    <s v="Sam, dim et JF - JOUR - Visite 1 bénéficiaire"/>
    <s v="Visite"/>
    <n v="55.5"/>
    <s v="Wilmes Rosa"/>
    <s v="MR Vivias St vith St Elisabeth"/>
    <m/>
    <m/>
    <s v="Différé"/>
    <s v="MR"/>
    <s v="Oui"/>
    <n v="55.5"/>
    <m/>
    <x v="1"/>
    <m/>
    <x v="2"/>
    <m/>
    <x v="0"/>
    <n v="0"/>
    <x v="2"/>
    <m/>
  </r>
  <r>
    <x v="23"/>
    <n v="4"/>
    <x v="120"/>
    <s v="Sam, dim et JF - JOUR - Visite 1 bénéficiaire"/>
    <s v="Visite"/>
    <n v="55.5"/>
    <s v="Zanzen Marie Josee"/>
    <s v="MR Grand fa"/>
    <m/>
    <m/>
    <s v="Différé"/>
    <s v="MR"/>
    <s v="Oui"/>
    <n v="55.5"/>
    <m/>
    <x v="1"/>
    <m/>
    <x v="2"/>
    <n v="55.5"/>
    <x v="5"/>
    <n v="55.5"/>
    <x v="0"/>
    <m/>
  </r>
  <r>
    <x v="23"/>
    <s v="2a"/>
    <x v="136"/>
    <s v="Sam, dim et JF - JOUR - Consultation"/>
    <s v="Consultation"/>
    <n v="37.5"/>
    <s v="Zopff Marie R."/>
    <s v="Mm Thier mere dieu"/>
    <s v="(206) Symbio "/>
    <s v="Avenue de Tervueren 68-70 - 1040 BRUXELLES "/>
    <s v="Différé"/>
    <s v="⅓ payant C"/>
    <s v="Oui"/>
    <n v="37.5"/>
    <n v="1.5"/>
    <x v="5"/>
    <m/>
    <x v="2"/>
    <m/>
    <x v="0"/>
    <n v="1.5"/>
    <x v="2"/>
    <s v="Attestation revenue …"/>
  </r>
  <r>
    <x v="23"/>
    <s v="1a"/>
    <x v="9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a"/>
    <x v="92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3"/>
    <s v="1a"/>
    <x v="92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3"/>
    <s v="1a"/>
    <x v="92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3"/>
    <s v="1b"/>
    <x v="138"/>
    <s v="Sam, dim et JF - JOUR - Visite 1 bénéficiaire"/>
    <s v="Visite"/>
    <n v="55.5"/>
    <m/>
    <m/>
    <m/>
    <m/>
    <s v="Cash"/>
    <m/>
    <m/>
    <n v="56"/>
    <m/>
    <x v="1"/>
    <m/>
    <x v="2"/>
    <n v="56"/>
    <x v="4"/>
    <n v="56"/>
    <x v="0"/>
    <m/>
  </r>
  <r>
    <x v="23"/>
    <s v="1b"/>
    <x v="138"/>
    <s v="Sam, dim et JF - JOUR - Visite 2 bénéficiaires"/>
    <s v="Visite"/>
    <n v="48"/>
    <m/>
    <m/>
    <m/>
    <m/>
    <s v="Bancontact"/>
    <m/>
    <m/>
    <n v="48"/>
    <m/>
    <x v="1"/>
    <m/>
    <x v="2"/>
    <n v="48"/>
    <x v="4"/>
    <n v="48"/>
    <x v="0"/>
    <m/>
  </r>
  <r>
    <x v="23"/>
    <s v="1b"/>
    <x v="138"/>
    <s v="Sam, dim et JF - JOUR - Visite 2 bénéficiaires"/>
    <s v="Visite"/>
    <n v="48"/>
    <m/>
    <m/>
    <m/>
    <m/>
    <s v="Bancontact"/>
    <m/>
    <m/>
    <n v="48"/>
    <m/>
    <x v="1"/>
    <m/>
    <x v="2"/>
    <n v="48"/>
    <x v="4"/>
    <n v="48"/>
    <x v="0"/>
    <m/>
  </r>
  <r>
    <x v="23"/>
    <s v="1b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b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b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1b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6"/>
    <s v="Sam, dim et JF - JOUR - Consultation"/>
    <s v="Consultation"/>
    <n v="37.5"/>
    <m/>
    <m/>
    <m/>
    <m/>
    <s v="Bancontact"/>
    <m/>
    <m/>
    <n v="50"/>
    <m/>
    <x v="1"/>
    <m/>
    <x v="2"/>
    <n v="50"/>
    <x v="4"/>
    <n v="50"/>
    <x v="0"/>
    <m/>
  </r>
  <r>
    <x v="23"/>
    <s v="2a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s v="2a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3"/>
    <s v="2b"/>
    <x v="7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3"/>
    <s v="2b"/>
    <x v="7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3"/>
    <x v="137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3"/>
    <n v="3"/>
    <x v="137"/>
    <s v="Sam, dim et JF - JOUR - Visite 1 bénéficiaire"/>
    <s v="Visite"/>
    <n v="55.5"/>
    <m/>
    <m/>
    <m/>
    <m/>
    <s v="Cash"/>
    <m/>
    <m/>
    <n v="55.5"/>
    <m/>
    <x v="1"/>
    <m/>
    <x v="2"/>
    <n v="55.5"/>
    <x v="4"/>
    <n v="55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4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4"/>
    <n v="55.5"/>
    <x v="0"/>
    <m/>
  </r>
  <r>
    <x v="2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6"/>
    <x v="38"/>
    <s v="Sam, dim et JF - JOUR - Consultation"/>
    <s v="Consultation"/>
    <n v="37.5"/>
    <m/>
    <m/>
    <m/>
    <m/>
    <s v="Cash"/>
    <m/>
    <m/>
    <n v="0"/>
    <m/>
    <x v="1"/>
    <m/>
    <x v="2"/>
    <n v="0"/>
    <x v="4"/>
    <n v="0"/>
    <x v="0"/>
    <s v="pas d'enveloppe cash"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3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4"/>
    <n v="37.5"/>
    <x v="0"/>
    <m/>
  </r>
  <r>
    <x v="23"/>
    <s v="nuit 1"/>
    <x v="140"/>
    <s v="Sam, dim et JF - NUIT - Consultation"/>
    <s v="Consultation"/>
    <n v="50"/>
    <m/>
    <m/>
    <m/>
    <m/>
    <s v="Bancontact"/>
    <m/>
    <m/>
    <n v="47"/>
    <m/>
    <x v="1"/>
    <m/>
    <x v="2"/>
    <n v="47"/>
    <x v="4"/>
    <n v="47"/>
    <x v="0"/>
    <m/>
  </r>
  <r>
    <x v="23"/>
    <s v="nuit 2"/>
    <x v="91"/>
    <s v="Sam, dim et JF - NUIT - Consultation"/>
    <s v="Consultation"/>
    <n v="50"/>
    <m/>
    <m/>
    <m/>
    <m/>
    <s v="Bancontact"/>
    <m/>
    <m/>
    <n v="50"/>
    <m/>
    <x v="1"/>
    <m/>
    <x v="2"/>
    <n v="50"/>
    <x v="4"/>
    <n v="50"/>
    <x v="0"/>
    <m/>
  </r>
  <r>
    <x v="23"/>
    <s v="nuit 2"/>
    <x v="91"/>
    <s v="Sam, dim et JF - NUIT - Visite 1 bénéficiaire"/>
    <s v="Visite"/>
    <n v="85"/>
    <m/>
    <m/>
    <m/>
    <m/>
    <s v="Bancontact"/>
    <m/>
    <m/>
    <n v="85"/>
    <m/>
    <x v="1"/>
    <m/>
    <x v="2"/>
    <n v="85"/>
    <x v="4"/>
    <n v="85"/>
    <x v="0"/>
    <m/>
  </r>
  <r>
    <x v="24"/>
    <s v="nuit 1"/>
    <x v="141"/>
    <s v="Vend et veille JF - NUIT - Consultation"/>
    <s v="Consultation"/>
    <n v="50"/>
    <s v="Plasschaert Yannis"/>
    <m/>
    <s v="(132) Mutualité chrétienne de la Province de Luxembourg "/>
    <s v="Rue de la Moselle 7-9 6700 ARLON "/>
    <s v="Différé"/>
    <s v="⅓ payant C"/>
    <s v="Oui"/>
    <n v="50"/>
    <n v="6"/>
    <x v="7"/>
    <n v="43.69"/>
    <x v="0"/>
    <m/>
    <x v="0"/>
    <n v="49.69"/>
    <x v="0"/>
    <m/>
  </r>
  <r>
    <x v="24"/>
    <s v="nuit 2"/>
    <x v="70"/>
    <s v="Vend et veille JF - NUIT - Visite 1 bénéficiare"/>
    <s v="Visite"/>
    <n v="85"/>
    <s v="Schreurs Elisabeth"/>
    <s v="La Charmille"/>
    <m/>
    <m/>
    <s v="Différé"/>
    <s v="MR"/>
    <s v="Oui"/>
    <n v="85"/>
    <m/>
    <x v="1"/>
    <m/>
    <x v="2"/>
    <n v="85"/>
    <x v="3"/>
    <n v="85"/>
    <x v="0"/>
    <m/>
  </r>
  <r>
    <x v="24"/>
    <s v="nuit 3"/>
    <x v="11"/>
    <s v="Vend et veille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25"/>
    <n v="3"/>
    <x v="18"/>
    <s v="Sam, dim et JF - JOUR - Consultation"/>
    <s v="Consultation"/>
    <n v="37.5"/>
    <s v="Boukarabila Remy"/>
    <m/>
    <s v="(228) Mutualia - Mutualité neutre _x000a_"/>
    <s v="Place Verte 41 4800 VERVIERS"/>
    <s v="Différé"/>
    <s v="⅓ payant C"/>
    <s v="Oui"/>
    <n v="37.5"/>
    <n v="1.5"/>
    <x v="7"/>
    <n v="35.85"/>
    <x v="5"/>
    <m/>
    <x v="0"/>
    <n v="37.35"/>
    <x v="0"/>
    <m/>
  </r>
  <r>
    <x v="25"/>
    <s v="2a"/>
    <x v="142"/>
    <s v="Sam, dim et JF - JOUR - Consultation"/>
    <s v="Consultation"/>
    <n v="37.5"/>
    <s v="Constant Marie-Claire"/>
    <m/>
    <s v="(228) Mutualia - Mutualité neutre _x000a_"/>
    <s v="Place Verte 41 4800 VERVIERS"/>
    <s v="Différé"/>
    <s v="⅓ payant C"/>
    <s v="Oui"/>
    <n v="37.5"/>
    <n v="1.5"/>
    <x v="7"/>
    <n v="35.85"/>
    <x v="5"/>
    <m/>
    <x v="0"/>
    <n v="37.35"/>
    <x v="0"/>
    <m/>
  </r>
  <r>
    <x v="25"/>
    <s v="1b"/>
    <x v="17"/>
    <s v="Sam, dim et JF - JOUR - Visite 1 bénéficiaire"/>
    <s v="Visite"/>
    <n v="55.5"/>
    <s v="Dechamps Henri"/>
    <s v="Saint Joseph Membach"/>
    <m/>
    <m/>
    <s v="Différé"/>
    <s v="MR"/>
    <s v="Oui"/>
    <n v="55.5"/>
    <m/>
    <x v="1"/>
    <m/>
    <x v="2"/>
    <m/>
    <x v="0"/>
    <n v="0"/>
    <x v="1"/>
    <s v="Décédé, pas de coordonnées, ni du notaire"/>
  </r>
  <r>
    <x v="25"/>
    <s v="2b"/>
    <x v="7"/>
    <s v="Sam, dim et JF - JOUR - Visite 1 bénéficiaire"/>
    <s v="Visite"/>
    <n v="55.5"/>
    <s v="Delhez Suzanne"/>
    <s v="St Joseph Verviers"/>
    <m/>
    <m/>
    <s v="Différé"/>
    <s v="MR"/>
    <s v="Oui"/>
    <n v="55.5"/>
    <m/>
    <x v="1"/>
    <m/>
    <x v="2"/>
    <n v="55.5"/>
    <x v="6"/>
    <n v="55.5"/>
    <x v="0"/>
    <m/>
  </r>
  <r>
    <x v="25"/>
    <s v="1b"/>
    <x v="17"/>
    <s v="Sam, dim et JF - JOUR - Visite 1 bénéficiaire"/>
    <s v="Visite"/>
    <n v="55.5"/>
    <s v="Denis Marie Josee"/>
    <s v="Befve St Famille"/>
    <m/>
    <m/>
    <s v="Différé"/>
    <s v="MR"/>
    <s v="Oui"/>
    <n v="55.5"/>
    <m/>
    <x v="1"/>
    <m/>
    <x v="2"/>
    <n v="55.5"/>
    <x v="3"/>
    <n v="55.5"/>
    <x v="0"/>
    <m/>
  </r>
  <r>
    <x v="25"/>
    <s v="1a"/>
    <x v="143"/>
    <s v="Sam, dim et JF - JOUR - Visite 1 bénéficiaire"/>
    <s v="Visite"/>
    <n v="55.5"/>
    <s v="Mingers Sibylle"/>
    <m/>
    <s v="(137) Mutualité Chrétienne de Verviers - Eupen _x000a_"/>
    <s v="Rue Laoureux 25-29  - 4800 Verviers"/>
    <s v="Différé"/>
    <s v="⅓ payant C"/>
    <s v="Oui"/>
    <n v="55.5"/>
    <n v="5"/>
    <x v="7"/>
    <n v="50.8"/>
    <x v="5"/>
    <m/>
    <x v="0"/>
    <n v="55.8"/>
    <x v="0"/>
    <m/>
  </r>
  <r>
    <x v="25"/>
    <n v="3"/>
    <x v="18"/>
    <s v="Sam, dim et JF - JOUR - Visite 1 bénéficiaire"/>
    <s v="Visite"/>
    <n v="55.5"/>
    <s v="Drieskens Maria"/>
    <s v="Les Heures Claires"/>
    <m/>
    <m/>
    <s v="Différé"/>
    <s v="MR"/>
    <s v="Oui"/>
    <n v="55.5"/>
    <m/>
    <x v="1"/>
    <m/>
    <x v="2"/>
    <n v="55.5"/>
    <x v="5"/>
    <n v="55.5"/>
    <x v="0"/>
    <m/>
  </r>
  <r>
    <x v="25"/>
    <s v="2b"/>
    <x v="7"/>
    <s v="Sam, dim et JF - JOUR - Visite 1 bénéficiaire"/>
    <s v="Visite"/>
    <n v="55.5"/>
    <s v="Feyen Eva"/>
    <s v="St Joseph Verviers"/>
    <m/>
    <m/>
    <s v="Différé"/>
    <s v="MR"/>
    <s v="Oui"/>
    <n v="55.5"/>
    <m/>
    <x v="1"/>
    <m/>
    <x v="2"/>
    <n v="55.5"/>
    <x v="5"/>
    <n v="55.5"/>
    <x v="0"/>
    <m/>
  </r>
  <r>
    <x v="25"/>
    <s v="1a"/>
    <x v="143"/>
    <s v="Sam, dim et JF - JOUR - Consultation"/>
    <s v="Consultation"/>
    <n v="37.5"/>
    <s v="Muylkens Georgette"/>
    <m/>
    <s v="(137) Mutualité Chrétienne de Verviers - Eupen _x000a_"/>
    <s v="Rue Laoureux 25-29  - 4800 Verviers"/>
    <s v="Différé"/>
    <s v="⅓ payant C"/>
    <s v="Oui"/>
    <n v="37.5"/>
    <n v="1.5"/>
    <x v="7"/>
    <n v="35.85"/>
    <x v="5"/>
    <m/>
    <x v="0"/>
    <n v="37.35"/>
    <x v="0"/>
    <m/>
  </r>
  <r>
    <x v="25"/>
    <s v="1a"/>
    <x v="143"/>
    <s v="Sam, dim et JF - JOUR - Visite 1 bénéficiaire"/>
    <s v="Visite"/>
    <n v="55.5"/>
    <s v="Rensonnet Marie Theres"/>
    <s v="Clos des Bouleaux -xhendelesses"/>
    <m/>
    <m/>
    <s v="Différé"/>
    <s v="MR"/>
    <s v="Oui"/>
    <n v="55.5"/>
    <m/>
    <x v="1"/>
    <m/>
    <x v="2"/>
    <n v="55.5"/>
    <x v="3"/>
    <n v="55.5"/>
    <x v="0"/>
    <m/>
  </r>
  <r>
    <x v="25"/>
    <n v="5"/>
    <x v="144"/>
    <s v="Sam, dim et JF - JOUR - Visite 1 bénéficiaire"/>
    <s v="Visite"/>
    <n v="55.5"/>
    <s v="Haendle Jean-Pol"/>
    <s v="La Bouvière Vielsam"/>
    <m/>
    <m/>
    <s v="Différé"/>
    <s v="MR"/>
    <s v="Oui"/>
    <n v="55.5"/>
    <m/>
    <x v="1"/>
    <m/>
    <x v="2"/>
    <n v="55.5"/>
    <x v="5"/>
    <n v="55.5"/>
    <x v="0"/>
    <m/>
  </r>
  <r>
    <x v="25"/>
    <n v="7"/>
    <x v="108"/>
    <s v="Sam, dim et JF - JOUR - Visite 1 bénéficiaire"/>
    <s v="Visite"/>
    <n v="55.5"/>
    <s v="Henkes Peter"/>
    <s v="Home Butgenbach"/>
    <m/>
    <m/>
    <s v="Différé"/>
    <s v="MR"/>
    <s v="Oui"/>
    <n v="55.5"/>
    <m/>
    <x v="1"/>
    <m/>
    <x v="2"/>
    <n v="55.5"/>
    <x v="5"/>
    <n v="55.5"/>
    <x v="0"/>
    <m/>
  </r>
  <r>
    <x v="25"/>
    <n v="4"/>
    <x v="145"/>
    <s v="Sam, dim et JF - JOUR - Consultation"/>
    <s v="Consultation"/>
    <n v="37.5"/>
    <s v="Hugo Yvonne"/>
    <m/>
    <s v="(319) Solidaris - Mutualité socialiste et syndicale de la Province de Liège _x000a_"/>
    <s v="Rue Douffet 36 4020 LIEGE"/>
    <s v="Différé"/>
    <s v="⅓ payant C"/>
    <s v="Oui"/>
    <n v="37.5"/>
    <n v="1"/>
    <x v="7"/>
    <n v="35.85"/>
    <x v="7"/>
    <m/>
    <x v="0"/>
    <n v="36.85"/>
    <x v="0"/>
    <m/>
  </r>
  <r>
    <x v="25"/>
    <s v="1b"/>
    <x v="17"/>
    <s v="Sam, dim et JF - JOUR - Visite 1 bénéficiaire"/>
    <s v="Visite"/>
    <n v="55.5"/>
    <s v="Konat Henri"/>
    <s v="Léonardo Da Vinci"/>
    <m/>
    <m/>
    <s v="Différé"/>
    <s v="MR"/>
    <s v="Oui"/>
    <n v="55.5"/>
    <m/>
    <x v="1"/>
    <m/>
    <x v="2"/>
    <n v="55.5"/>
    <x v="5"/>
    <n v="55.5"/>
    <x v="0"/>
    <m/>
  </r>
  <r>
    <x v="25"/>
    <n v="4"/>
    <x v="145"/>
    <s v="Sam, dim et JF - JOUR - Consultation"/>
    <s v="Consultation"/>
    <n v="37.5"/>
    <s v="Kupper Emilie"/>
    <m/>
    <s v="(137) Mutualité Chrétienne de Verviers - Eupen _x000a_"/>
    <s v="Rue Laoureux 25-29  - 4800 Verviers"/>
    <s v="Différé"/>
    <s v="⅓ payant C"/>
    <s v="Oui"/>
    <n v="37.5"/>
    <n v="1"/>
    <x v="7"/>
    <n v="31.35"/>
    <x v="5"/>
    <m/>
    <x v="0"/>
    <n v="32.35"/>
    <x v="0"/>
    <m/>
  </r>
  <r>
    <x v="25"/>
    <s v="1a"/>
    <x v="143"/>
    <s v="Sam, dim et JF - JOUR - Consultation"/>
    <s v="Consultation"/>
    <n v="37.5"/>
    <s v="Van Avermaet Edmond"/>
    <m/>
    <s v="(940,941,942) Caisse des Soins de santé de HR Rail Centre Médical Régional Namur _x000a_"/>
    <s v="Rue de France, 85 - 1060 BRUXELLES"/>
    <s v="Différé"/>
    <s v="⅓ payant C"/>
    <s v="Oui"/>
    <n v="37.5"/>
    <n v="1.5"/>
    <x v="7"/>
    <n v="31.35"/>
    <x v="4"/>
    <m/>
    <x v="0"/>
    <n v="32.85"/>
    <x v="0"/>
    <m/>
  </r>
  <r>
    <x v="25"/>
    <s v="1a"/>
    <x v="143"/>
    <s v="Sam, dim et JF - JOUR - Consultation"/>
    <s v="Consultation"/>
    <n v="37.5"/>
    <m/>
    <m/>
    <m/>
    <m/>
    <s v="Cash"/>
    <m/>
    <m/>
    <n v="38"/>
    <m/>
    <x v="1"/>
    <m/>
    <x v="2"/>
    <n v="38"/>
    <x v="3"/>
    <n v="38"/>
    <x v="0"/>
    <m/>
  </r>
  <r>
    <x v="25"/>
    <n v="5"/>
    <x v="144"/>
    <s v="Sam, dim et JF - JOUR - Visite 1 bénéficiaire"/>
    <s v="Visite"/>
    <n v="55.5"/>
    <s v="Lemaire Andree"/>
    <s v="La Bouvière Vielsam"/>
    <m/>
    <m/>
    <s v="Différé"/>
    <s v="MR"/>
    <s v="Oui"/>
    <n v="96.15"/>
    <m/>
    <x v="1"/>
    <m/>
    <x v="2"/>
    <n v="96.15"/>
    <x v="6"/>
    <n v="96.1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s v="Lux Ida"/>
    <m/>
    <s v="(228) Mutualia - Mutualité neutre _x000a_"/>
    <s v="Place Verte 41 4800 VERVIERS"/>
    <s v="Différé"/>
    <s v="⅓ payant C"/>
    <s v="Oui"/>
    <n v="37.5"/>
    <n v="1"/>
    <x v="7"/>
    <n v="35.85"/>
    <x v="5"/>
    <m/>
    <x v="0"/>
    <n v="36.8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Visite 1 bénéficiaire"/>
    <s v="Visite"/>
    <n v="55.5"/>
    <s v="Mombel Patrick"/>
    <s v="La Bouvière Vielsam"/>
    <m/>
    <m/>
    <s v="Différé"/>
    <s v="MR"/>
    <s v="Oui"/>
    <n v="55.5"/>
    <m/>
    <x v="1"/>
    <m/>
    <x v="2"/>
    <m/>
    <x v="0"/>
    <n v="0"/>
    <x v="2"/>
    <s v="envoyé au domicile"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s v="Nols Hugo"/>
    <m/>
    <s v="(137) Mutualité Chrétienne de Verviers - Eupen _x000a_"/>
    <s v="Rue Laoureux 25-29  - 4800 Verviers"/>
    <s v="Différé"/>
    <s v="⅓ payant C"/>
    <s v="Oui"/>
    <n v="37.5"/>
    <n v="1.5"/>
    <x v="7"/>
    <n v="35.85"/>
    <x v="5"/>
    <m/>
    <x v="0"/>
    <n v="37.35"/>
    <x v="0"/>
    <m/>
  </r>
  <r>
    <x v="25"/>
    <s v="2b"/>
    <x v="7"/>
    <s v="Sam, dim et JF - JOUR - Visite 1 bénéficiaire"/>
    <s v="Visite"/>
    <n v="55.5"/>
    <s v="Perwez Germain"/>
    <s v="Les Hêtres"/>
    <m/>
    <m/>
    <s v="Différé"/>
    <s v="MR"/>
    <s v="Oui"/>
    <n v="55.5"/>
    <m/>
    <x v="1"/>
    <m/>
    <x v="2"/>
    <n v="55.5"/>
    <x v="3"/>
    <n v="55.5"/>
    <x v="0"/>
    <m/>
  </r>
  <r>
    <x v="25"/>
    <s v="2b"/>
    <x v="7"/>
    <s v="Sam, dim et JF - JOUR - Consultation"/>
    <s v="Consultation"/>
    <n v="37.5"/>
    <s v="Plasschaert Yannis"/>
    <m/>
    <s v="(132) Mutualité chrétienne de la Province de Luxembourg "/>
    <s v="Rue de la Moselle 7-9 6700 ARLON "/>
    <s v="Différé"/>
    <s v="⅓ payant NP"/>
    <s v="Oui"/>
    <n v="37.5"/>
    <m/>
    <x v="1"/>
    <n v="31.35"/>
    <x v="0"/>
    <m/>
    <x v="0"/>
    <n v="31.3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Visite 1 bénéficiaire"/>
    <s v="Visite"/>
    <n v="55.5"/>
    <s v="Sagieva Indira"/>
    <s v="M.Méd Thier Mère Dieu"/>
    <m/>
    <m/>
    <s v="Différé"/>
    <s v="Autres"/>
    <s v="Non"/>
    <n v="55.5"/>
    <m/>
    <x v="1"/>
    <m/>
    <x v="2"/>
    <m/>
    <x v="0"/>
    <n v="0"/>
    <x v="1"/>
    <m/>
  </r>
  <r>
    <x v="25"/>
    <n v="6"/>
    <x v="86"/>
    <s v="Sam, dim et JF - JOUR - Visite 1 bénéficiaire"/>
    <s v="Visite"/>
    <n v="55.5"/>
    <s v="Schäfer "/>
    <m/>
    <m/>
    <m/>
    <s v="Différé"/>
    <s v="Virement"/>
    <s v="Non"/>
    <n v="55"/>
    <m/>
    <x v="1"/>
    <m/>
    <x v="2"/>
    <n v="55"/>
    <x v="6"/>
    <n v="55"/>
    <x v="0"/>
    <m/>
  </r>
  <r>
    <x v="25"/>
    <s v="2a"/>
    <x v="142"/>
    <s v="Sam, dim et JF - JOUR - Consultation"/>
    <s v="Consultation"/>
    <n v="37.5"/>
    <s v="Touil Imane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25"/>
    <n v="3"/>
    <x v="18"/>
    <s v="Sam, dim et JF - JOUR - Visite 1 bénéficiaire"/>
    <s v="Visite"/>
    <n v="55.5"/>
    <s v="Troisier Jean"/>
    <s v="Envoyé à  CSS HR Rail 900"/>
    <m/>
    <m/>
    <s v="Différé"/>
    <s v="MR"/>
    <s v="Oui"/>
    <n v="55.5"/>
    <m/>
    <x v="1"/>
    <m/>
    <x v="2"/>
    <n v="55.5"/>
    <x v="5"/>
    <n v="55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s v="Visioli Dylan"/>
    <m/>
    <s v="(228) Mutualia - Mutualité neutre _x000a_"/>
    <s v="Place Verte 41 4800 VERVIERS"/>
    <s v="Différé"/>
    <s v="⅓ payant BC"/>
    <s v="Oui"/>
    <n v="37.5"/>
    <n v="1.5"/>
    <x v="7"/>
    <n v="35.85"/>
    <x v="5"/>
    <m/>
    <x v="0"/>
    <n v="37.35"/>
    <x v="0"/>
    <m/>
  </r>
  <r>
    <x v="25"/>
    <s v="1b"/>
    <x v="17"/>
    <s v="Sam, dim et JF - JOUR - Visite 1 bénéficiaire"/>
    <s v="Visite"/>
    <n v="55.5"/>
    <s v="Wergifosse Lisette"/>
    <m/>
    <s v="(228) Mutualia - Mutualité neutre _x000a_"/>
    <s v="Place Verte 41 4800 VERVIERS"/>
    <s v="Différé"/>
    <s v="⅓ payant C"/>
    <s v="Oui"/>
    <n v="55.5"/>
    <n v="2.5"/>
    <x v="7"/>
    <n v="38.1"/>
    <x v="5"/>
    <m/>
    <x v="0"/>
    <n v="40.6"/>
    <x v="0"/>
    <m/>
  </r>
  <r>
    <x v="25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5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5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5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5"/>
    <s v="1b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5"/>
    <s v="1b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5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1a"/>
    <x v="143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5"/>
    <s v="2a"/>
    <x v="142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5"/>
    <s v="2a"/>
    <x v="142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5"/>
    <s v="2a"/>
    <x v="142"/>
    <s v="Sam, dim et JF - JOUR - Consultation"/>
    <s v="Consultation"/>
    <n v="37.5"/>
    <m/>
    <m/>
    <m/>
    <m/>
    <s v="Cash"/>
    <m/>
    <m/>
    <n v="0"/>
    <m/>
    <x v="1"/>
    <m/>
    <x v="2"/>
    <m/>
    <x v="0"/>
    <n v="0"/>
    <x v="0"/>
    <s v="58,50 dans l'enveloppe"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Visite 1 bénéficiaire"/>
    <s v="Visite"/>
    <n v="55.5"/>
    <m/>
    <m/>
    <m/>
    <m/>
    <s v="Cash"/>
    <m/>
    <m/>
    <n v="55"/>
    <m/>
    <x v="1"/>
    <m/>
    <x v="2"/>
    <n v="55"/>
    <x v="3"/>
    <n v="55"/>
    <x v="0"/>
    <m/>
  </r>
  <r>
    <x v="25"/>
    <s v="2b"/>
    <x v="7"/>
    <s v="Sam, dim et JF - JOUR - Visite 1 bénéficiaire"/>
    <s v="Visite"/>
    <n v="55.5"/>
    <m/>
    <m/>
    <m/>
    <m/>
    <s v="Cash"/>
    <m/>
    <m/>
    <n v="55"/>
    <m/>
    <x v="1"/>
    <m/>
    <x v="2"/>
    <n v="55"/>
    <x v="3"/>
    <n v="55"/>
    <x v="0"/>
    <m/>
  </r>
  <r>
    <x v="25"/>
    <s v="2b"/>
    <x v="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2b"/>
    <x v="7"/>
    <s v="Sam, dim et JF - JOUR - Consultation"/>
    <s v="Consultation"/>
    <n v="37.5"/>
    <m/>
    <m/>
    <m/>
    <m/>
    <s v="Cash"/>
    <m/>
    <m/>
    <n v="30"/>
    <m/>
    <x v="1"/>
    <m/>
    <x v="2"/>
    <n v="30"/>
    <x v="3"/>
    <n v="30"/>
    <x v="0"/>
    <m/>
  </r>
  <r>
    <x v="25"/>
    <s v="2b"/>
    <x v="7"/>
    <s v="Sam, dim et JF - JOUR - Consultation"/>
    <s v="Consultation"/>
    <n v="37.5"/>
    <m/>
    <m/>
    <m/>
    <m/>
    <s v="Bancontact"/>
    <m/>
    <m/>
    <n v="7.5"/>
    <m/>
    <x v="1"/>
    <m/>
    <x v="2"/>
    <n v="7.5"/>
    <x v="3"/>
    <n v="7.5"/>
    <x v="0"/>
    <m/>
  </r>
  <r>
    <x v="25"/>
    <n v="5"/>
    <x v="144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5"/>
    <n v="3"/>
    <x v="18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5"/>
    <n v="3"/>
    <x v="18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5"/>
    <n v="3"/>
    <x v="1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3"/>
    <x v="18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3"/>
    <x v="1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4"/>
    <x v="145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5"/>
    <n v="5"/>
    <x v="144"/>
    <s v="Sam, dim et JF - JOUR - Consultation"/>
    <s v="Consultation"/>
    <n v="37.5"/>
    <m/>
    <m/>
    <m/>
    <m/>
    <s v="Cash"/>
    <m/>
    <m/>
    <n v="20"/>
    <m/>
    <x v="1"/>
    <m/>
    <x v="2"/>
    <n v="20"/>
    <x v="3"/>
    <n v="20"/>
    <x v="0"/>
    <m/>
  </r>
  <r>
    <x v="25"/>
    <n v="5"/>
    <x v="144"/>
    <s v="Sam, dim et JF - JOUR - Consultation"/>
    <s v="Consultation"/>
    <n v="37.5"/>
    <m/>
    <m/>
    <m/>
    <m/>
    <s v="Bancontact"/>
    <m/>
    <m/>
    <n v="17.5"/>
    <m/>
    <x v="1"/>
    <m/>
    <x v="2"/>
    <n v="17.5"/>
    <x v="3"/>
    <n v="17.5"/>
    <x v="0"/>
    <m/>
  </r>
  <r>
    <x v="25"/>
    <n v="5"/>
    <x v="144"/>
    <s v="Sam, dim et JF - JOUR - Visite 1 bénéficiaire"/>
    <s v="Visite"/>
    <n v="55.5"/>
    <m/>
    <m/>
    <m/>
    <m/>
    <s v="Bancontact"/>
    <m/>
    <m/>
    <n v="65"/>
    <m/>
    <x v="1"/>
    <m/>
    <x v="2"/>
    <n v="65"/>
    <x v="3"/>
    <n v="65"/>
    <x v="0"/>
    <m/>
  </r>
  <r>
    <x v="25"/>
    <n v="5"/>
    <x v="144"/>
    <s v="Sam, dim et JF - JOUR - Visite 1 bénéficiaire"/>
    <s v="Visite"/>
    <n v="55.5"/>
    <m/>
    <m/>
    <m/>
    <m/>
    <s v="Bancontact"/>
    <m/>
    <m/>
    <n v="65"/>
    <m/>
    <x v="1"/>
    <m/>
    <x v="2"/>
    <n v="65"/>
    <x v="3"/>
    <n v="6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Visite 1 bénéficiaire"/>
    <s v="Visite"/>
    <n v="55.5"/>
    <m/>
    <m/>
    <m/>
    <m/>
    <s v="Cash"/>
    <m/>
    <m/>
    <n v="55"/>
    <m/>
    <x v="1"/>
    <m/>
    <x v="2"/>
    <n v="55"/>
    <x v="3"/>
    <n v="55"/>
    <x v="0"/>
    <m/>
  </r>
  <r>
    <x v="25"/>
    <n v="6"/>
    <x v="86"/>
    <s v="Sam, dim et JF - JOUR - Visite 1 bénéficiaire"/>
    <s v="Visite"/>
    <n v="55.5"/>
    <m/>
    <m/>
    <m/>
    <m/>
    <s v="Cash"/>
    <m/>
    <m/>
    <n v="55"/>
    <m/>
    <x v="1"/>
    <m/>
    <x v="2"/>
    <n v="55"/>
    <x v="3"/>
    <n v="55"/>
    <x v="0"/>
    <m/>
  </r>
  <r>
    <x v="25"/>
    <n v="6"/>
    <x v="86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6"/>
    <x v="86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nuit 2"/>
    <x v="146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5"/>
    <s v="nuit 3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s v="nuit 3"/>
    <x v="108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5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b"/>
    <x v="20"/>
    <s v="Sam, dim et JF - JOUR - Visite 1 bénéficiaire"/>
    <s v="Visite"/>
    <n v="55.5"/>
    <s v="Ahn Jenny"/>
    <s v="MR Bon air Petit-Rechain"/>
    <s v="(137) Mutualité Chrétienne de Verviers - Eupen _x000a_"/>
    <s v="Rue Laoureux 25-29  - 4800 Verviers"/>
    <s v="Différé"/>
    <s v="MR"/>
    <s v="Oui"/>
    <n v="55.5"/>
    <m/>
    <x v="1"/>
    <m/>
    <x v="2"/>
    <n v="55.5"/>
    <x v="5"/>
    <n v="55.5"/>
    <x v="0"/>
    <m/>
  </r>
  <r>
    <x v="26"/>
    <n v="6"/>
    <x v="110"/>
    <s v="Sam, dim et JF - JOUR - Visite 1 bénéficiaire"/>
    <s v="Visite"/>
    <n v="55.5"/>
    <s v="Breuer Hélène"/>
    <m/>
    <s v="(610) Office régional d'Eupen _x000a_"/>
    <s v="Brauereihof 5 4700 EUPEN"/>
    <s v="Différé"/>
    <s v="⅓ payant NP"/>
    <s v="Oui"/>
    <n v="55.5"/>
    <m/>
    <x v="1"/>
    <n v="37.479999999999997"/>
    <x v="0"/>
    <m/>
    <x v="0"/>
    <n v="37.479999999999997"/>
    <x v="0"/>
    <m/>
  </r>
  <r>
    <x v="26"/>
    <s v="2a"/>
    <x v="93"/>
    <s v="Sam, dim et JF - JOUR - Consultation"/>
    <s v="Consultation"/>
    <n v="37.5"/>
    <s v="Canales-Moreno Monica"/>
    <m/>
    <s v="(319) Solidaris - Mutualité socialiste et syndicale de la Province de Liège _x000a_"/>
    <s v="Rue Douffet 36 4020 LIEGE"/>
    <s v="Différé"/>
    <s v="⅓ payant BC"/>
    <s v="Oui"/>
    <n v="37.5"/>
    <n v="1.5"/>
    <x v="7"/>
    <n v="35.85"/>
    <x v="6"/>
    <m/>
    <x v="0"/>
    <n v="37.35"/>
    <x v="0"/>
    <m/>
  </r>
  <r>
    <x v="26"/>
    <s v="1b"/>
    <x v="81"/>
    <s v="Sam, dim et JF - JOUR - Visite 1 bénéficiaire"/>
    <s v="Visite"/>
    <n v="55.5"/>
    <s v="Colson Marie"/>
    <s v="Pannesheydt "/>
    <m/>
    <m/>
    <s v="Différé"/>
    <s v="MR"/>
    <s v="Oui"/>
    <n v="55.5"/>
    <m/>
    <x v="1"/>
    <m/>
    <x v="2"/>
    <n v="55.5"/>
    <x v="6"/>
    <n v="55.5"/>
    <x v="0"/>
    <m/>
  </r>
  <r>
    <x v="26"/>
    <s v="nuit 1"/>
    <x v="27"/>
    <s v="Sam, dim et JF - JOUR - Consultation"/>
    <s v="Consultation"/>
    <n v="37.5"/>
    <s v="Damoiseaux Christian"/>
    <s v="M;Méd.Thier Mère Dieu"/>
    <m/>
    <m/>
    <s v="Différé"/>
    <s v="Autres"/>
    <s v="Oui"/>
    <n v="37.5"/>
    <n v="1.5"/>
    <x v="7"/>
    <m/>
    <x v="2"/>
    <n v="36.35"/>
    <x v="3"/>
    <n v="37.85"/>
    <x v="0"/>
    <m/>
  </r>
  <r>
    <x v="26"/>
    <n v="6"/>
    <x v="110"/>
    <s v="Sam, dim et JF - JOUR - Visite 1 bénéficiaire"/>
    <s v="Visite"/>
    <n v="55.5"/>
    <s v="Delrez Anne Marie"/>
    <s v="St Joseph Eupen"/>
    <m/>
    <m/>
    <s v="Différé"/>
    <s v="MR"/>
    <s v="Oui"/>
    <n v="55.5"/>
    <m/>
    <x v="1"/>
    <m/>
    <x v="2"/>
    <n v="55.5"/>
    <x v="3"/>
    <n v="55.5"/>
    <x v="0"/>
    <m/>
  </r>
  <r>
    <x v="26"/>
    <s v="nuit 1"/>
    <x v="27"/>
    <s v="Sam, dim et JF - JOUR - Consultation"/>
    <s v="Consultation"/>
    <n v="37.5"/>
    <s v="Discart Caroline"/>
    <m/>
    <s v="(319) Solidaris - Mutualité socialiste et syndicale de la Province de Liège _x000a_"/>
    <s v="Rue Douffet 36 4020 LIEGE"/>
    <s v="Différé"/>
    <s v="⅓ payant C"/>
    <s v="Oui"/>
    <n v="37.5"/>
    <n v="1.5"/>
    <x v="7"/>
    <n v="48.19"/>
    <x v="7"/>
    <m/>
    <x v="0"/>
    <n v="49.69"/>
    <x v="0"/>
    <m/>
  </r>
  <r>
    <x v="26"/>
    <n v="4"/>
    <x v="104"/>
    <s v="Sam, dim et JF - JOUR - Consultation"/>
    <s v="Consultation"/>
    <n v="37.5"/>
    <s v="Dnooz Madisson"/>
    <m/>
    <s v="(319) Solidaris - Mutualité socialiste et syndicale de la Province de Liège _x000a_"/>
    <s v="Rue Douffet 36 4020 LIEGE"/>
    <s v="Différé"/>
    <s v="⅓ payant NP"/>
    <s v="Oui"/>
    <n v="31.94"/>
    <m/>
    <x v="1"/>
    <n v="31.94"/>
    <x v="7"/>
    <m/>
    <x v="0"/>
    <n v="31.94"/>
    <x v="0"/>
    <m/>
  </r>
  <r>
    <x v="26"/>
    <n v="4"/>
    <x v="104"/>
    <s v="Sam, dim et JF - JOUR - Visite 1 bénéficiaire"/>
    <s v="Visite"/>
    <n v="55.5"/>
    <s v="Gombert Wilhelmine"/>
    <m/>
    <s v="(620) Section de Malmedy _x000a_"/>
    <s v="Rue Wibald 5 4960 MALMEDY"/>
    <s v="Différé"/>
    <s v="⅓ payant NP"/>
    <s v="Oui"/>
    <n v="55.14"/>
    <m/>
    <x v="1"/>
    <n v="37.479999999999997"/>
    <x v="5"/>
    <m/>
    <x v="0"/>
    <n v="37.479999999999997"/>
    <x v="0"/>
    <m/>
  </r>
  <r>
    <x v="26"/>
    <s v="nuit 1"/>
    <x v="27"/>
    <s v="Sam, dim et JF - JOUR - Consultation"/>
    <s v="Consultation"/>
    <n v="37.5"/>
    <s v="Grisselin Nathalie"/>
    <s v="M;Méd.Thier Mère Dieu"/>
    <m/>
    <m/>
    <s v="Différé"/>
    <s v="Autres"/>
    <s v="Oui"/>
    <n v="37.5"/>
    <n v="1.5"/>
    <x v="7"/>
    <m/>
    <x v="2"/>
    <n v="36.35"/>
    <x v="3"/>
    <n v="37.85"/>
    <x v="0"/>
    <m/>
  </r>
  <r>
    <x v="26"/>
    <s v="1b"/>
    <x v="81"/>
    <s v="Sam, dim et JF - JOUR - Visite 1 bénéficiaire"/>
    <s v="Visite"/>
    <n v="55.5"/>
    <s v="Groffy Klara"/>
    <s v="Régina Moresnet"/>
    <m/>
    <m/>
    <s v="Différé"/>
    <s v="MR"/>
    <s v="Oui"/>
    <n v="55.5"/>
    <m/>
    <x v="1"/>
    <m/>
    <x v="2"/>
    <m/>
    <x v="0"/>
    <n v="0"/>
    <x v="2"/>
    <m/>
  </r>
  <r>
    <x v="26"/>
    <n v="6"/>
    <x v="22"/>
    <s v="Sam, dim et JF - NUIT - Visite 1 bénéficiaire"/>
    <s v="Visite"/>
    <n v="85"/>
    <s v="Johanns Anna"/>
    <s v="Seniorenheim Eupen"/>
    <m/>
    <m/>
    <s v="Différé"/>
    <s v="MR"/>
    <s v="Oui"/>
    <n v="85"/>
    <m/>
    <x v="1"/>
    <m/>
    <x v="2"/>
    <n v="85"/>
    <x v="3"/>
    <n v="85"/>
    <x v="0"/>
    <m/>
  </r>
  <r>
    <x v="26"/>
    <s v="2b"/>
    <x v="20"/>
    <s v="Sam, dim et JF - JOUR - Consultation"/>
    <s v="Consultation"/>
    <n v="37.5"/>
    <s v="Karginova Ludmila"/>
    <m/>
    <s v="(228) Mutualia - Mutualité neutre _x000a_"/>
    <s v="Place Verte 41 4800 VERVIERS"/>
    <s v="Différé"/>
    <s v="⅓ payant C"/>
    <s v="Oui"/>
    <n v="37.5"/>
    <n v="1.5"/>
    <x v="7"/>
    <n v="35.85"/>
    <x v="5"/>
    <m/>
    <x v="0"/>
    <n v="37.35"/>
    <x v="0"/>
    <m/>
  </r>
  <r>
    <x v="26"/>
    <n v="4"/>
    <x v="104"/>
    <s v="Sam, dim et JF - JOUR - Consultation"/>
    <s v="Consultation"/>
    <n v="37.5"/>
    <s v="Melchior Pol"/>
    <m/>
    <s v="(228) Mutualia - Mutualité neutre _x000a_"/>
    <s v="Place Verte 41 4800 VERVIERS"/>
    <s v="Différé"/>
    <s v="⅓ payant NP"/>
    <s v="Oui"/>
    <n v="31.94"/>
    <m/>
    <x v="1"/>
    <n v="31.94"/>
    <x v="5"/>
    <m/>
    <x v="0"/>
    <n v="31.94"/>
    <x v="0"/>
    <m/>
  </r>
  <r>
    <x v="26"/>
    <s v="1b"/>
    <x v="81"/>
    <s v="Sam, dim et JF - JOUR - Visite 1 bénéficiaire"/>
    <s v="Visite"/>
    <n v="55.5"/>
    <s v="Palm Joseph"/>
    <s v="Beloeil Henri Chapelle"/>
    <m/>
    <m/>
    <s v="Différé"/>
    <s v="MR"/>
    <s v="Oui"/>
    <n v="55.5"/>
    <m/>
    <x v="1"/>
    <m/>
    <x v="2"/>
    <n v="55.5"/>
    <x v="5"/>
    <n v="55.5"/>
    <x v="0"/>
    <m/>
  </r>
  <r>
    <x v="26"/>
    <n v="4"/>
    <x v="104"/>
    <s v="Sam, dim et JF - JOUR - Consultation"/>
    <s v="Consultation"/>
    <n v="37.5"/>
    <s v="Pierre Maxime"/>
    <m/>
    <s v="(509) Partena - Mutualité libre _x000a_"/>
    <s v="Boulevard Louis Mettewie 74-76 1080 BRUXELLES "/>
    <s v="Différé"/>
    <s v="⅓ payant NP"/>
    <s v="Oui"/>
    <n v="31.94"/>
    <m/>
    <x v="1"/>
    <n v="31.94"/>
    <x v="3"/>
    <m/>
    <x v="0"/>
    <n v="31.94"/>
    <x v="0"/>
    <m/>
  </r>
  <r>
    <x v="26"/>
    <n v="6"/>
    <x v="22"/>
    <s v="Sam, dim et JF - NUIT - Consultation"/>
    <s v="Consultation"/>
    <n v="50"/>
    <s v="Rombach Maria"/>
    <s v="Seniorenheim Eupen"/>
    <m/>
    <m/>
    <s v="Différé"/>
    <s v="MR"/>
    <s v="Oui"/>
    <n v="50"/>
    <m/>
    <x v="1"/>
    <m/>
    <x v="2"/>
    <n v="50"/>
    <x v="3"/>
    <n v="50"/>
    <x v="0"/>
    <m/>
  </r>
  <r>
    <x v="26"/>
    <n v="3"/>
    <x v="76"/>
    <s v="Sam, dim et JF - JOUR - Consultation"/>
    <s v="Consultation"/>
    <n v="37.5"/>
    <s v="Savioz Robin"/>
    <m/>
    <s v="(228) Mutualia - Mutualité neutre _x000a_"/>
    <s v="Place Verte 41 4800 VERVIERS"/>
    <s v="Différé"/>
    <s v="⅓ payant BC"/>
    <s v="Oui"/>
    <n v="37.5"/>
    <n v="1.5"/>
    <x v="7"/>
    <n v="36.35"/>
    <x v="5"/>
    <m/>
    <x v="0"/>
    <n v="37.85"/>
    <x v="0"/>
    <m/>
  </r>
  <r>
    <x v="26"/>
    <s v="1a"/>
    <x v="83"/>
    <s v="Sam, dim et JF - JOUR - Consultation"/>
    <s v="Consultation"/>
    <n v="37.5"/>
    <s v="Schmetz Luise"/>
    <m/>
    <s v="(137) - Mutualité Chrétienne"/>
    <s v="Rue Laoureux 25-29  - 4800 Verviers"/>
    <s v="Différé"/>
    <s v="⅓ payant C"/>
    <s v="Oui"/>
    <n v="37.5"/>
    <n v="1.5"/>
    <x v="7"/>
    <n v="35.85"/>
    <x v="5"/>
    <m/>
    <x v="0"/>
    <n v="37.35"/>
    <x v="0"/>
    <m/>
  </r>
  <r>
    <x v="26"/>
    <n v="6"/>
    <x v="22"/>
    <s v="Sam, dim et JF - JOUR - Visite 1 bénéficiaire"/>
    <s v="Visite"/>
    <n v="55.5"/>
    <s v="Schumacher Ruth Emma"/>
    <s v="seniorenheim Walhorm"/>
    <m/>
    <m/>
    <s v="Différé"/>
    <s v="MR"/>
    <s v="Oui"/>
    <n v="55.5"/>
    <m/>
    <x v="1"/>
    <m/>
    <x v="2"/>
    <n v="55.5"/>
    <x v="5"/>
    <n v="55.5"/>
    <x v="0"/>
    <m/>
  </r>
  <r>
    <x v="26"/>
    <n v="5"/>
    <x v="147"/>
    <s v="Sam, dim et JF - JOUR - Visite 1 bénéficiaire"/>
    <s v="Visite"/>
    <n v="55.5"/>
    <s v="Servais Laure"/>
    <s v="La Bouvière Vielsam"/>
    <m/>
    <m/>
    <s v="Différé"/>
    <s v="MR"/>
    <s v="Oui"/>
    <n v="55.5"/>
    <m/>
    <x v="1"/>
    <m/>
    <x v="2"/>
    <n v="55.5"/>
    <x v="5"/>
    <n v="55.5"/>
    <x v="0"/>
    <m/>
  </r>
  <r>
    <x v="26"/>
    <n v="6"/>
    <x v="22"/>
    <s v="Sam, dim et JF - JOUR - Visite 1 bénéficiaire"/>
    <s v="Visite"/>
    <n v="55.5"/>
    <s v="Wagener Auguste"/>
    <s v="Seniorenheim "/>
    <m/>
    <m/>
    <s v="Différé"/>
    <s v="MR"/>
    <s v="Oui"/>
    <n v="55.5"/>
    <m/>
    <x v="1"/>
    <m/>
    <x v="2"/>
    <n v="55.5"/>
    <x v="5"/>
    <n v="55.5"/>
    <x v="0"/>
    <m/>
  </r>
  <r>
    <x v="26"/>
    <s v="2a"/>
    <x v="93"/>
    <s v="Sam, dim et JF - JOUR - Consultation"/>
    <s v="Consultation"/>
    <n v="37.5"/>
    <s v="Willems Sophie"/>
    <m/>
    <s v="(319) Solidaris - Mutualité socialiste et syndicale de la Province de Liège _x000a_"/>
    <s v="Rue Douffet 36 4020 LIEGE"/>
    <s v="Différé"/>
    <s v="⅓ payant BC"/>
    <s v="Oui"/>
    <n v="37.5"/>
    <n v="1.5"/>
    <x v="7"/>
    <n v="35.85"/>
    <x v="7"/>
    <m/>
    <x v="0"/>
    <n v="37.35"/>
    <x v="0"/>
    <m/>
  </r>
  <r>
    <x v="26"/>
    <n v="7"/>
    <x v="51"/>
    <s v="Sam, dim et JF - JOUR - Visite 1 bénéficiaire"/>
    <s v="Visite"/>
    <n v="55.5"/>
    <s v="Fonk Helene"/>
    <s v="Ste Elisabeth  St Vith"/>
    <m/>
    <m/>
    <s v="Différé"/>
    <s v="MR"/>
    <s v="Oui"/>
    <n v="55.5"/>
    <m/>
    <x v="1"/>
    <m/>
    <x v="2"/>
    <n v="55.5"/>
    <x v="3"/>
    <n v="55.5"/>
    <x v="0"/>
    <m/>
  </r>
  <r>
    <x v="26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a"/>
    <x v="8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a"/>
    <x v="8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a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a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a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6"/>
    <s v="1b"/>
    <x v="81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6"/>
    <s v="1b"/>
    <x v="8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1b"/>
    <x v="81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a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2b"/>
    <x v="20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26"/>
    <s v="2b"/>
    <x v="20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6"/>
    <s v="2b"/>
    <x v="20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6"/>
    <s v="2b"/>
    <x v="20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6"/>
    <s v="2b"/>
    <x v="20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6"/>
    <s v="2b"/>
    <x v="20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6"/>
    <s v="2b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1b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110"/>
    <s v="Sam, dim et JF - JOUR - Consultation"/>
    <s v="Consultation"/>
    <n v="37.5"/>
    <m/>
    <m/>
    <m/>
    <m/>
    <s v="Cash"/>
    <m/>
    <m/>
    <n v="38"/>
    <m/>
    <x v="1"/>
    <m/>
    <x v="2"/>
    <n v="38"/>
    <x v="3"/>
    <n v="38"/>
    <x v="0"/>
    <m/>
  </r>
  <r>
    <x v="26"/>
    <n v="6"/>
    <x v="11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26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n v="7"/>
    <x v="51"/>
    <s v="Sam, dim et JF - JOUR - Visite 2 bénéficiaires"/>
    <s v="Visite"/>
    <n v="48"/>
    <m/>
    <m/>
    <m/>
    <m/>
    <s v="Cash"/>
    <m/>
    <m/>
    <n v="48"/>
    <m/>
    <x v="1"/>
    <m/>
    <x v="2"/>
    <n v="48"/>
    <x v="3"/>
    <n v="48"/>
    <x v="0"/>
    <m/>
  </r>
  <r>
    <x v="26"/>
    <n v="7"/>
    <x v="51"/>
    <s v="Sam, dim et JF - JOUR - Visite 2 bénéficiaires"/>
    <s v="Visite"/>
    <n v="48"/>
    <m/>
    <m/>
    <m/>
    <m/>
    <s v="Cash"/>
    <m/>
    <m/>
    <n v="48"/>
    <m/>
    <x v="1"/>
    <m/>
    <x v="2"/>
    <n v="48"/>
    <x v="3"/>
    <n v="48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nuit 3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nuit 3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6"/>
    <s v="nuit 1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6"/>
    <s v="nuit 2"/>
    <x v="148"/>
    <s v="Sam, dim et JF - NUIT - Visite 1 bénéficiaire"/>
    <s v="Visite"/>
    <n v="85"/>
    <m/>
    <m/>
    <m/>
    <m/>
    <s v="Cash"/>
    <m/>
    <m/>
    <n v="85"/>
    <m/>
    <x v="1"/>
    <m/>
    <x v="2"/>
    <n v="85"/>
    <x v="3"/>
    <n v="85"/>
    <x v="0"/>
    <m/>
  </r>
  <r>
    <x v="26"/>
    <s v="nuit 3"/>
    <x v="51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26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7"/>
    <s v="nuit 1"/>
    <x v="125"/>
    <s v="Vend et veille JF - JOUR - Consultation"/>
    <s v="Consultation"/>
    <n v="29"/>
    <s v="Iksi Rayane"/>
    <m/>
    <s v="(319) Solidaris - Mutualité socialiste et syndicale de la Province de Liège _x000a_"/>
    <s v="Rue Douffet 36 4020 LIEGE"/>
    <s v="Différé"/>
    <s v="⅓ payant C"/>
    <s v="Oui"/>
    <n v="29"/>
    <n v="1.5"/>
    <x v="7"/>
    <n v="27.59"/>
    <x v="7"/>
    <m/>
    <x v="0"/>
    <n v="29.09"/>
    <x v="0"/>
    <m/>
  </r>
  <r>
    <x v="27"/>
    <s v="nuit 1"/>
    <x v="125"/>
    <s v="Sam, dim et JF - NUIT - Visite 1 bénéficiaire"/>
    <s v="Visite"/>
    <n v="85"/>
    <s v="Koll Joseph "/>
    <s v="Pannesheydt"/>
    <m/>
    <m/>
    <s v="Différé"/>
    <s v="MR"/>
    <s v="Oui"/>
    <n v="85"/>
    <m/>
    <x v="1"/>
    <m/>
    <x v="2"/>
    <n v="85"/>
    <x v="6"/>
    <n v="85"/>
    <x v="0"/>
    <m/>
  </r>
  <r>
    <x v="27"/>
    <s v="nuit 1"/>
    <x v="125"/>
    <s v="Vend et veille JF - NUIT - Visite 1 bénéficiare"/>
    <s v="Visite"/>
    <n v="85"/>
    <s v="Lousberg François"/>
    <s v="La Barcarole"/>
    <m/>
    <m/>
    <s v="Différé"/>
    <s v="MR"/>
    <s v="Oui"/>
    <n v="85"/>
    <m/>
    <x v="1"/>
    <m/>
    <x v="2"/>
    <n v="85.24"/>
    <x v="11"/>
    <n v="85.24"/>
    <x v="0"/>
    <m/>
  </r>
  <r>
    <x v="27"/>
    <s v="nuit 2"/>
    <x v="32"/>
    <s v="Vend et veille JF - NUIT - Visite 1 bénéficiare"/>
    <s v="Visite"/>
    <n v="85"/>
    <s v="Maron René"/>
    <m/>
    <s v="(228) Mutualia - Mutualité neutre _x000a_"/>
    <s v="Place Verte 41 4800 VERVIERS"/>
    <s v="Différé"/>
    <s v="⅓ payant NP"/>
    <s v="Oui"/>
    <n v="85"/>
    <m/>
    <x v="1"/>
    <m/>
    <x v="2"/>
    <m/>
    <x v="0"/>
    <n v="0"/>
    <x v="3"/>
    <m/>
  </r>
  <r>
    <x v="27"/>
    <s v="nuit 3"/>
    <x v="14"/>
    <s v="Vend et veille JF - JOUR - Visite 1 bénéficiare"/>
    <s v="Visite"/>
    <n v="49.5"/>
    <s v="Neissen Maria"/>
    <s v="St Elisabeth -St Vith"/>
    <m/>
    <m/>
    <s v="Différé"/>
    <s v="MR"/>
    <s v="Oui"/>
    <n v="49.5"/>
    <m/>
    <x v="1"/>
    <m/>
    <x v="2"/>
    <n v="49.5"/>
    <x v="3"/>
    <n v="49.5"/>
    <x v="0"/>
    <m/>
  </r>
  <r>
    <x v="27"/>
    <s v="nuit 1"/>
    <x v="125"/>
    <s v="Vend et veille JF - NUIT - Visite 1 bénéficiare"/>
    <s v="Visite"/>
    <n v="85"/>
    <s v="Weckmans Noah"/>
    <m/>
    <s v="(319) Solidaris - Mutualité socialiste et syndicale de la Province de Liège _x000a_"/>
    <s v="Rue Douffet 36 4020 LIEGE"/>
    <s v="Différé"/>
    <s v="⅓ payant C"/>
    <s v="Oui"/>
    <n v="85"/>
    <n v="7"/>
    <x v="7"/>
    <n v="81.59"/>
    <x v="7"/>
    <m/>
    <x v="0"/>
    <n v="88.59"/>
    <x v="0"/>
    <m/>
  </r>
  <r>
    <x v="27"/>
    <s v="nuit 1"/>
    <x v="125"/>
    <s v="Vend et veille JF - NUIT - Visite 1 bénéficiare"/>
    <s v="Visite"/>
    <n v="85"/>
    <m/>
    <m/>
    <m/>
    <m/>
    <s v="Cash"/>
    <m/>
    <m/>
    <n v="50"/>
    <m/>
    <x v="1"/>
    <m/>
    <x v="2"/>
    <n v="50"/>
    <x v="3"/>
    <n v="50"/>
    <x v="0"/>
    <m/>
  </r>
  <r>
    <x v="27"/>
    <s v="nuit 1"/>
    <x v="125"/>
    <s v="Vend et veille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27"/>
    <s v="nuit 2"/>
    <x v="32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27"/>
    <s v="nuit 3"/>
    <x v="14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8"/>
    <s v="nuit 1"/>
    <x v="103"/>
    <s v="Sam, dim et JF - NUIT - Visite 1 bénéficiaire"/>
    <s v="Visite"/>
    <n v="85"/>
    <s v="Alomar Nasma"/>
    <s v="Cpas Aubel"/>
    <m/>
    <m/>
    <s v="Différé"/>
    <s v="CPAS"/>
    <s v="Oui"/>
    <n v="85"/>
    <n v="7"/>
    <x v="7"/>
    <m/>
    <x v="2"/>
    <n v="85"/>
    <x v="3"/>
    <n v="92"/>
    <x v="0"/>
    <m/>
  </r>
  <r>
    <x v="28"/>
    <n v="6"/>
    <x v="99"/>
    <s v="Sam, dim et JF - JOUR - Consultation"/>
    <s v="Consultation"/>
    <n v="37.5"/>
    <s v="Becholz soraya"/>
    <m/>
    <s v="(137) Mutualité Chrétienne de Verviers - Eupen _x000a_"/>
    <s v="Rue Laoureux 25-29  - 4800 Verviers"/>
    <s v="Différé"/>
    <s v="⅓ payant C"/>
    <s v="Oui"/>
    <n v="37.5"/>
    <n v="1.5"/>
    <x v="7"/>
    <n v="35.85"/>
    <x v="5"/>
    <m/>
    <x v="0"/>
    <n v="37.35"/>
    <x v="0"/>
    <m/>
  </r>
  <r>
    <x v="28"/>
    <s v="1a"/>
    <x v="34"/>
    <s v="Sam, dim et JF - JOUR - Visite 1 bénéficiaire"/>
    <s v="Visite"/>
    <n v="55.5"/>
    <s v="Crutzen Alphonse"/>
    <m/>
    <s v="(527) Partenamut"/>
    <m/>
    <s v="Différé"/>
    <s v="⅓ payant C"/>
    <s v="Oui"/>
    <n v="55.5"/>
    <n v="5"/>
    <x v="7"/>
    <n v="50.8"/>
    <x v="3"/>
    <m/>
    <x v="0"/>
    <n v="55.8"/>
    <x v="0"/>
    <m/>
  </r>
  <r>
    <x v="28"/>
    <n v="6"/>
    <x v="99"/>
    <s v="Sam, dim et JF - JOUR - Visite 1 bénéficiaire"/>
    <s v="Visite"/>
    <n v="55.5"/>
    <s v="Dawir Leopold"/>
    <s v="St Franziskus Eupen"/>
    <m/>
    <m/>
    <s v="Différé"/>
    <s v="MR"/>
    <s v="Oui"/>
    <n v="55.5"/>
    <m/>
    <x v="1"/>
    <m/>
    <x v="2"/>
    <n v="55.5"/>
    <x v="3"/>
    <n v="55.5"/>
    <x v="0"/>
    <m/>
  </r>
  <r>
    <x v="28"/>
    <s v="1b"/>
    <x v="149"/>
    <s v="Sam, dim et JF - JOUR - Visite 1 bénéficiaire"/>
    <s v="Visite"/>
    <n v="55.5"/>
    <s v="Demonthy Roger"/>
    <m/>
    <s v="(137) Mutualité Chrétienne de Verviers - Eupen _x000a_"/>
    <s v="Rue Laoureux 25-29  - 4800 Verviers"/>
    <s v="Différé"/>
    <s v="⅓ payant NP"/>
    <s v="Oui"/>
    <n v="55.5"/>
    <m/>
    <x v="1"/>
    <n v="50.8"/>
    <x v="5"/>
    <m/>
    <x v="0"/>
    <n v="50.8"/>
    <x v="0"/>
    <m/>
  </r>
  <r>
    <x v="28"/>
    <n v="4"/>
    <x v="106"/>
    <s v="Sam, dim et JF - JOUR - Visite 1 bénéficiaire"/>
    <s v="Visite"/>
    <n v="55.5"/>
    <s v="Derefat Joseph"/>
    <s v="Les Arcades"/>
    <m/>
    <m/>
    <s v="Différé"/>
    <s v="MR"/>
    <s v="Oui"/>
    <n v="55.5"/>
    <m/>
    <x v="1"/>
    <m/>
    <x v="2"/>
    <n v="55.5"/>
    <x v="5"/>
    <n v="55.5"/>
    <x v="0"/>
    <m/>
  </r>
  <r>
    <x v="28"/>
    <n v="4"/>
    <x v="106"/>
    <s v="Sam, dim et JF - JOUR - Consultation"/>
    <s v="Consultation"/>
    <n v="37.5"/>
    <s v="Dumez Alain"/>
    <m/>
    <s v="(228) Mutualia - Mutualité neutre _x000a_"/>
    <s v="Place Verte 41 4800 VERVIERS"/>
    <s v="Différé"/>
    <s v="⅓ payant C"/>
    <s v="Oui"/>
    <n v="37.5"/>
    <n v="1.5"/>
    <x v="7"/>
    <n v="35.85"/>
    <x v="0"/>
    <m/>
    <x v="0"/>
    <n v="37.35"/>
    <x v="0"/>
    <m/>
  </r>
  <r>
    <x v="28"/>
    <s v="1b"/>
    <x v="149"/>
    <s v="Sam, dim et JF - JOUR - Consultation"/>
    <s v="Consultation"/>
    <n v="37.5"/>
    <s v="Dupont Georges"/>
    <m/>
    <s v="(319) Solidaris - Mutualité socialiste et syndicale de la Province de Liège _x000a_"/>
    <s v="Rue Douffet 36 4020 LIEGE"/>
    <s v="Différé"/>
    <s v="⅓ payant NP"/>
    <s v="Oui"/>
    <n v="37.5"/>
    <m/>
    <x v="1"/>
    <n v="35.85"/>
    <x v="7"/>
    <m/>
    <x v="0"/>
    <n v="35.85"/>
    <x v="0"/>
    <m/>
  </r>
  <r>
    <x v="28"/>
    <s v="1a"/>
    <x v="34"/>
    <s v="Sam, dim et JF - JOUR - Consultation"/>
    <s v="Consultation"/>
    <n v="37.5"/>
    <s v="Garsou Marine"/>
    <m/>
    <s v="(319) Solidaris - Mutualité socialiste et syndicale de la Province de Liège _x000a_"/>
    <s v="Rue Douffet 36 4020 LIEGE"/>
    <s v="Différé"/>
    <s v="⅓ payant C"/>
    <s v="Oui"/>
    <n v="37.5"/>
    <n v="6"/>
    <x v="7"/>
    <n v="31.35"/>
    <x v="7"/>
    <m/>
    <x v="0"/>
    <n v="37.35"/>
    <x v="0"/>
    <m/>
  </r>
  <r>
    <x v="28"/>
    <n v="7"/>
    <x v="1"/>
    <s v="Sam, dim et JF - JOUR - Consultation"/>
    <s v="Consultation"/>
    <n v="37.5"/>
    <s v="Geyer Emilia"/>
    <m/>
    <s v="(137) Mutualité Chrétienne de Verviers - Eupen _x000a_"/>
    <s v="Rue Laoureux 25-29  - 4800 Verviers"/>
    <s v="Différé"/>
    <s v="⅓ payant C"/>
    <s v="Oui"/>
    <n v="37.5"/>
    <n v="1.5"/>
    <x v="7"/>
    <n v="35.85"/>
    <x v="5"/>
    <m/>
    <x v="0"/>
    <n v="37.35"/>
    <x v="0"/>
    <m/>
  </r>
  <r>
    <x v="28"/>
    <n v="7"/>
    <x v="1"/>
    <s v="Sam, dim et JF - JOUR - Consultation"/>
    <s v="Consultation"/>
    <n v="37.5"/>
    <s v="Heinrichs Sarah"/>
    <s v="M.Méd.Progesund"/>
    <m/>
    <m/>
    <s v="Différé"/>
    <s v="Autres"/>
    <s v="Oui"/>
    <n v="37.5"/>
    <n v="6"/>
    <x v="7"/>
    <m/>
    <x v="2"/>
    <n v="31.5"/>
    <x v="5"/>
    <n v="37.5"/>
    <x v="0"/>
    <m/>
  </r>
  <r>
    <x v="28"/>
    <s v="2a"/>
    <x v="141"/>
    <s v="Sam, dim et JF - JOUR - Consultation"/>
    <s v="Consultation"/>
    <n v="37.5"/>
    <s v="Horsch Christine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28"/>
    <n v="7"/>
    <x v="1"/>
    <s v="Sam, dim et JF - JOUR - Visite 1 bénéficiaire"/>
    <s v="Visite"/>
    <n v="55.5"/>
    <s v="Kirchens Anita"/>
    <s v="M.Méd.Progesund"/>
    <m/>
    <m/>
    <s v="Différé"/>
    <s v="Autres"/>
    <s v="Oui"/>
    <n v="55.5"/>
    <n v="19"/>
    <x v="7"/>
    <m/>
    <x v="2"/>
    <n v="36.5"/>
    <x v="3"/>
    <n v="55.5"/>
    <x v="0"/>
    <m/>
  </r>
  <r>
    <x v="28"/>
    <n v="7"/>
    <x v="1"/>
    <s v="Sam, dim et JF - JOUR - Consultation"/>
    <s v="Consultation"/>
    <n v="37.5"/>
    <s v="Langer Gertrud"/>
    <s v="M.Méd.Progesund"/>
    <m/>
    <m/>
    <s v="Différé"/>
    <s v="Autres"/>
    <s v="Oui"/>
    <n v="37.5"/>
    <n v="1.5"/>
    <x v="7"/>
    <m/>
    <x v="2"/>
    <n v="36"/>
    <x v="3"/>
    <n v="37.5"/>
    <x v="0"/>
    <m/>
  </r>
  <r>
    <x v="28"/>
    <s v="1a"/>
    <x v="34"/>
    <s v="Sam, dim et JF - JOUR - Visite 1 bénéficiaire"/>
    <s v="Visite"/>
    <n v="55.5"/>
    <s v="Mondin Margarete"/>
    <s v="Pannesheydt"/>
    <m/>
    <m/>
    <s v="Différé"/>
    <s v="MR"/>
    <s v="Oui"/>
    <n v="55.5"/>
    <m/>
    <x v="1"/>
    <m/>
    <x v="2"/>
    <n v="55.5"/>
    <x v="6"/>
    <n v="55.5"/>
    <x v="0"/>
    <m/>
  </r>
  <r>
    <x v="28"/>
    <n v="4"/>
    <x v="106"/>
    <s v="Sam, dim et JF - JOUR - Visite 1 bénéficiaire"/>
    <s v="Visite"/>
    <n v="55.5"/>
    <s v="Pirenne Jeanne"/>
    <s v="Les Arcades"/>
    <m/>
    <m/>
    <s v="Différé"/>
    <s v="MR"/>
    <s v="Oui"/>
    <n v="55.5"/>
    <m/>
    <x v="1"/>
    <m/>
    <x v="2"/>
    <n v="55.5"/>
    <x v="5"/>
    <n v="55.5"/>
    <x v="0"/>
    <m/>
  </r>
  <r>
    <x v="28"/>
    <n v="6"/>
    <x v="99"/>
    <s v="Sam, dim et JF - NUIT - Visite 1 bénéficiaire"/>
    <s v="Visite"/>
    <n v="85"/>
    <s v="Quitz Elli Gertrud"/>
    <m/>
    <s v="(515) Freie Krankenkasse _x000a_"/>
    <s v="Rue Saint-Hubert 49 - 1150 BRUXELLES"/>
    <s v="Différé"/>
    <s v="⅓ payant C"/>
    <s v="Oui"/>
    <n v="85"/>
    <n v="4.76"/>
    <x v="7"/>
    <n v="50.8"/>
    <x v="0"/>
    <m/>
    <x v="0"/>
    <n v="55.559999999999995"/>
    <x v="0"/>
    <m/>
  </r>
  <r>
    <x v="28"/>
    <n v="7"/>
    <x v="1"/>
    <s v="Sam, dim et JF - JOUR - Visite 1 bénéficiaire"/>
    <s v="Visite"/>
    <n v="55.5"/>
    <s v="Schauss Maria Angela"/>
    <s v="M.Méd.Progesund"/>
    <m/>
    <m/>
    <s v="Différé"/>
    <s v="Autres"/>
    <s v="Oui"/>
    <n v="55.5"/>
    <n v="19"/>
    <x v="7"/>
    <m/>
    <x v="2"/>
    <n v="36.5"/>
    <x v="3"/>
    <n v="55.5"/>
    <x v="0"/>
    <m/>
  </r>
  <r>
    <x v="28"/>
    <s v="2b"/>
    <x v="40"/>
    <s v="Sam, dim et JF - JOUR - Visite 1 bénéficiaire"/>
    <s v="Visite"/>
    <n v="55.5"/>
    <s v="Dubois Karine"/>
    <m/>
    <s v="(228) Mutualia - Mutualité neutre _x000a_"/>
    <s v="Place Verte 41 4800 VERVIERS"/>
    <s v="Différé"/>
    <s v="⅓ payant C"/>
    <s v="Oui"/>
    <n v="55.5"/>
    <n v="5"/>
    <x v="7"/>
    <n v="50.8"/>
    <x v="0"/>
    <m/>
    <x v="0"/>
    <n v="55.8"/>
    <x v="0"/>
    <m/>
  </r>
  <r>
    <x v="28"/>
    <s v="2b"/>
    <x v="40"/>
    <s v="Sam, dim et JF - JOUR - Visite 1 bénéficiaire"/>
    <s v="Visite"/>
    <n v="55.5"/>
    <s v="Goblet Robert"/>
    <s v="La Barcarole"/>
    <m/>
    <m/>
    <s v="Différé"/>
    <s v="MR"/>
    <s v="Oui"/>
    <n v="55.5"/>
    <m/>
    <x v="1"/>
    <m/>
    <x v="2"/>
    <n v="55.6"/>
    <x v="11"/>
    <n v="55.6"/>
    <x v="0"/>
    <m/>
  </r>
  <r>
    <x v="28"/>
    <s v="2b"/>
    <x v="40"/>
    <s v="Sam, dim et JF - JOUR - Visite 1 bénéficiaire"/>
    <s v="Visite"/>
    <n v="55.5"/>
    <s v="Hilgers Hubert"/>
    <s v="Seigneurie d'Heusy"/>
    <m/>
    <m/>
    <s v="Différé"/>
    <s v="MR"/>
    <s v="Oui"/>
    <n v="55.5"/>
    <m/>
    <x v="1"/>
    <m/>
    <x v="2"/>
    <m/>
    <x v="0"/>
    <n v="0"/>
    <x v="2"/>
    <s v="Rappel au domicile"/>
  </r>
  <r>
    <x v="28"/>
    <s v="nuit 2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Visite 1 bénéficiaire"/>
    <s v="Visite"/>
    <n v="55.5"/>
    <m/>
    <m/>
    <m/>
    <m/>
    <s v="Cash"/>
    <m/>
    <m/>
    <n v="55"/>
    <m/>
    <x v="1"/>
    <m/>
    <x v="2"/>
    <n v="55"/>
    <x v="3"/>
    <n v="5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nuit 3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nuit 3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1a"/>
    <x v="34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8"/>
    <s v="1b"/>
    <x v="149"/>
    <s v="Sam, dim et JF - JOUR - Consultation"/>
    <s v="Consultation"/>
    <n v="37.5"/>
    <m/>
    <m/>
    <m/>
    <m/>
    <s v="Cash"/>
    <m/>
    <m/>
    <n v="40"/>
    <m/>
    <x v="1"/>
    <m/>
    <x v="2"/>
    <n v="40"/>
    <x v="3"/>
    <n v="40"/>
    <x v="0"/>
    <m/>
  </r>
  <r>
    <x v="28"/>
    <s v="1b"/>
    <x v="149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28"/>
    <s v="1b"/>
    <x v="149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28"/>
    <s v="1b"/>
    <x v="149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28"/>
    <s v="1b"/>
    <x v="149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1b"/>
    <x v="149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8"/>
    <n v="3"/>
    <x v="25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8"/>
    <n v="3"/>
    <x v="25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8"/>
    <n v="6"/>
    <x v="99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8"/>
    <n v="6"/>
    <x v="99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6"/>
    <x v="99"/>
    <s v="Sam, dim et JF - JOUR - Consultation"/>
    <s v="Consultation"/>
    <n v="37.5"/>
    <m/>
    <m/>
    <m/>
    <m/>
    <s v="Cash"/>
    <m/>
    <m/>
    <n v="27.74"/>
    <m/>
    <x v="1"/>
    <m/>
    <x v="2"/>
    <n v="27.74"/>
    <x v="3"/>
    <n v="27.74"/>
    <x v="0"/>
    <m/>
  </r>
  <r>
    <x v="28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8"/>
    <s v="nuit 1"/>
    <x v="103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8"/>
    <s v="nuit 1"/>
    <x v="103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29"/>
    <s v="2b"/>
    <x v="150"/>
    <s v="Sam, dim et JF - JOUR - Consultation"/>
    <s v="Consultation"/>
    <n v="37.5"/>
    <s v="Boubekeur Youssef"/>
    <m/>
    <s v="(135) Mutualité Saint-Michel "/>
    <s v="Boulevard Anspach 111-115 1000 BRUXELLES"/>
    <s v="Différé"/>
    <s v="⅓ payant C"/>
    <s v="Oui"/>
    <n v="35"/>
    <n v="1"/>
    <x v="7"/>
    <n v="31.94"/>
    <x v="0"/>
    <m/>
    <x v="0"/>
    <n v="32.94"/>
    <x v="0"/>
    <m/>
  </r>
  <r>
    <x v="29"/>
    <n v="4"/>
    <x v="3"/>
    <s v="Sam, dim et JF - JOUR - Visite 1 bénéficiaire"/>
    <s v="Visite"/>
    <n v="55.5"/>
    <s v="Copoix Wilhelmine"/>
    <s v="Pré Messire Stavelot"/>
    <m/>
    <m/>
    <s v="Différé"/>
    <s v="MR"/>
    <s v="Oui"/>
    <n v="55.6"/>
    <m/>
    <x v="1"/>
    <m/>
    <x v="2"/>
    <n v="55.6"/>
    <x v="5"/>
    <n v="55.6"/>
    <x v="0"/>
    <m/>
  </r>
  <r>
    <x v="29"/>
    <s v="2a"/>
    <x v="151"/>
    <s v="Sam, dim et JF - JOUR - Consultation"/>
    <s v="Consultation"/>
    <n v="37.5"/>
    <s v="Haddouchi Rita"/>
    <s v="M.Méd. Thier mère Dieu"/>
    <m/>
    <m/>
    <s v="Différé"/>
    <s v="Autres"/>
    <s v="Oui"/>
    <n v="37.5"/>
    <m/>
    <x v="1"/>
    <m/>
    <x v="2"/>
    <n v="37.5"/>
    <x v="5"/>
    <n v="37.5"/>
    <x v="0"/>
    <m/>
  </r>
  <r>
    <x v="29"/>
    <n v="3"/>
    <x v="144"/>
    <s v="Sam, dim et JF - JOUR - Consultation"/>
    <s v="Consultation"/>
    <n v="37.5"/>
    <s v="Hermans Rosette"/>
    <m/>
    <s v="(137) Mutualité Chrétienne de Verviers - Eupen _x000a_"/>
    <s v="Rue Laoureux 25-29  - 4800 Verviers"/>
    <s v="Différé"/>
    <s v="⅓ payant C"/>
    <s v="Oui"/>
    <n v="37.5"/>
    <n v="1"/>
    <x v="7"/>
    <n v="35.85"/>
    <x v="5"/>
    <m/>
    <x v="0"/>
    <n v="36.85"/>
    <x v="0"/>
    <m/>
  </r>
  <r>
    <x v="29"/>
    <n v="6"/>
    <x v="152"/>
    <s v="Sam, dim et JF - JOUR - Consultation"/>
    <s v="Consultation"/>
    <n v="37.5"/>
    <s v="Hotger Danica"/>
    <m/>
    <s v="(515) Freie Krankenkasse _x000a_"/>
    <s v="Rue Saint-Hubert 49 - 1150 BRUXELLES"/>
    <s v="Différé"/>
    <s v="⅓ payant C"/>
    <s v="Oui"/>
    <n v="37.5"/>
    <n v="2.5"/>
    <x v="7"/>
    <n v="23.5"/>
    <x v="0"/>
    <m/>
    <x v="0"/>
    <n v="26"/>
    <x v="0"/>
    <m/>
  </r>
  <r>
    <x v="29"/>
    <n v="7"/>
    <x v="44"/>
    <s v="Sam, dim et JF - JOUR - Consultation"/>
    <s v="Consultation"/>
    <n v="37.5"/>
    <s v="Koekkoek Linda"/>
    <s v="M.Méd.Progesund"/>
    <m/>
    <m/>
    <s v="Différé"/>
    <s v="Autres"/>
    <s v="Oui"/>
    <n v="37.5"/>
    <n v="6"/>
    <x v="7"/>
    <m/>
    <x v="2"/>
    <n v="31.5"/>
    <x v="3"/>
    <n v="37.5"/>
    <x v="0"/>
    <m/>
  </r>
  <r>
    <x v="29"/>
    <s v="1a"/>
    <x v="153"/>
    <s v="Sam, dim et JF - JOUR - Visite 1 bénéficiaire"/>
    <s v="Visite"/>
    <n v="55.5"/>
    <s v="Koll Joseph"/>
    <s v="Pannesheydt"/>
    <m/>
    <m/>
    <s v="Différé"/>
    <s v="MR"/>
    <s v="Oui"/>
    <n v="55.5"/>
    <m/>
    <x v="1"/>
    <m/>
    <x v="2"/>
    <n v="55.5"/>
    <x v="6"/>
    <n v="55.5"/>
    <x v="0"/>
    <m/>
  </r>
  <r>
    <x v="29"/>
    <s v="1a"/>
    <x v="153"/>
    <s v="Sam, dim et JF - JOUR - Consultation"/>
    <s v="Consultation"/>
    <n v="37.5"/>
    <s v="Lecloux Amandine"/>
    <m/>
    <s v="(137) Mutualité Chrétienne de Verviers - Eupen _x000a_"/>
    <s v="Rue Laoureux 25-29  - 4800 Verviers"/>
    <s v="Différé"/>
    <s v="⅓ payant BC"/>
    <s v="Oui"/>
    <n v="37.5"/>
    <n v="6"/>
    <x v="7"/>
    <n v="19"/>
    <x v="5"/>
    <m/>
    <x v="0"/>
    <n v="25"/>
    <x v="0"/>
    <m/>
  </r>
  <r>
    <x v="29"/>
    <n v="6"/>
    <x v="152"/>
    <s v="Sam, dim et JF - JOUR - Visite 1 bénéficiaire"/>
    <s v="Visite"/>
    <n v="55.5"/>
    <s v="Maasch Ursula"/>
    <s v="St Joseph Eupen"/>
    <m/>
    <m/>
    <s v="Différé"/>
    <s v="MR"/>
    <s v="Oui"/>
    <n v="55.5"/>
    <m/>
    <x v="1"/>
    <m/>
    <x v="2"/>
    <n v="55.5"/>
    <x v="3"/>
    <n v="55.5"/>
    <x v="0"/>
    <m/>
  </r>
  <r>
    <x v="29"/>
    <s v="nuit 3"/>
    <x v="44"/>
    <s v="Sam, dim et JF - JOUR - Consultation"/>
    <s v="Consultation"/>
    <n v="37.5"/>
    <s v="Mackels Ernest"/>
    <s v="M.Méd.Progesund"/>
    <m/>
    <m/>
    <s v="Différé"/>
    <s v="Autres"/>
    <s v="Oui"/>
    <n v="37.5"/>
    <n v="6"/>
    <x v="7"/>
    <m/>
    <x v="2"/>
    <n v="31.5"/>
    <x v="3"/>
    <n v="37.5"/>
    <x v="0"/>
    <m/>
  </r>
  <r>
    <x v="29"/>
    <n v="7"/>
    <x v="44"/>
    <s v="Sam, dim et JF - JOUR - Visite 1 bénéficiaire"/>
    <s v="Visite"/>
    <n v="55.5"/>
    <s v="Nelles Johann P"/>
    <s v="St Elisabeth -St Vith"/>
    <m/>
    <m/>
    <s v="Différé"/>
    <s v="MR"/>
    <s v="Oui"/>
    <n v="55"/>
    <m/>
    <x v="1"/>
    <m/>
    <x v="2"/>
    <n v="55"/>
    <x v="0"/>
    <n v="55"/>
    <x v="0"/>
    <m/>
  </r>
  <r>
    <x v="29"/>
    <s v="2b"/>
    <x v="150"/>
    <s v="Sam, dim et JF - JOUR - Visite 2 bénéficiaires"/>
    <s v="Visite"/>
    <n v="48"/>
    <s v="Otten Juliana"/>
    <s v="St Joseph Verviers"/>
    <m/>
    <m/>
    <s v="Différé"/>
    <s v="MR"/>
    <s v="Oui"/>
    <n v="48"/>
    <m/>
    <x v="1"/>
    <m/>
    <x v="2"/>
    <n v="48"/>
    <x v="3"/>
    <n v="48"/>
    <x v="0"/>
    <m/>
  </r>
  <r>
    <x v="29"/>
    <n v="6"/>
    <x v="152"/>
    <s v="Sam, dim et JF - JOUR - Consultation"/>
    <s v="Consultation"/>
    <n v="37.5"/>
    <s v="Raxhon Mathis"/>
    <m/>
    <s v="(515) Freie Krankenkasse _x000a_"/>
    <s v="Rue Saint-Hubert 49 - 1150 BRUXELLES"/>
    <s v="Différé"/>
    <s v="Autres"/>
    <s v="Non"/>
    <n v="37.5"/>
    <m/>
    <x v="1"/>
    <m/>
    <x v="2"/>
    <m/>
    <x v="0"/>
    <n v="0"/>
    <x v="1"/>
    <m/>
  </r>
  <r>
    <x v="29"/>
    <n v="7"/>
    <x v="44"/>
    <s v="Sam, dim et JF - JOUR - Consultation"/>
    <s v="Consultation"/>
    <n v="37.5"/>
    <s v="Schwall Jonas"/>
    <m/>
    <s v="(515) Freie Krankenkasse _x000a_"/>
    <s v="Rue Saint-Hubert 49 - 1150 BRUXELLES"/>
    <s v="Différé"/>
    <s v="⅓ payant C"/>
    <s v="Oui"/>
    <n v="37.5"/>
    <n v="1.5"/>
    <x v="7"/>
    <n v="35.85"/>
    <x v="0"/>
    <m/>
    <x v="0"/>
    <n v="37.35"/>
    <x v="0"/>
    <m/>
  </r>
  <r>
    <x v="29"/>
    <n v="5"/>
    <x v="26"/>
    <s v="Sam, dim et JF - JOUR - Consultation"/>
    <s v="Consultation"/>
    <n v="37.5"/>
    <s v="Gdalewitch Matheo"/>
    <m/>
    <s v="(135) Mutualité Saint-Michel "/>
    <s v="Boulevard Anspach 111-115 1000 BRUXELLES"/>
    <s v="Différé"/>
    <s v="⅓ payant C"/>
    <s v="Oui"/>
    <n v="37.5"/>
    <n v="3"/>
    <x v="7"/>
    <m/>
    <x v="2"/>
    <m/>
    <x v="0"/>
    <n v="3"/>
    <x v="5"/>
    <m/>
  </r>
  <r>
    <x v="29"/>
    <n v="5"/>
    <x v="26"/>
    <s v="Sam, dim et JF - JOUR - Consultation"/>
    <s v="Consultation"/>
    <n v="37.5"/>
    <s v="Gdalewitch Valentin"/>
    <m/>
    <s v="(135) Mutualité Saint-Michel "/>
    <s v="Boulevard Anspach 111-115 1000 BRUXELLES"/>
    <s v="Différé"/>
    <s v="⅓ payant C"/>
    <s v="Oui"/>
    <n v="37.5"/>
    <n v="3"/>
    <x v="7"/>
    <m/>
    <x v="2"/>
    <m/>
    <x v="0"/>
    <n v="3"/>
    <x v="5"/>
    <m/>
  </r>
  <r>
    <x v="29"/>
    <n v="7"/>
    <x v="44"/>
    <s v="Sam, dim et JF - JOUR - Consultation"/>
    <s v="Consultation"/>
    <n v="37.5"/>
    <s v="Vetz Sabrina"/>
    <s v="M.Méd.Progesund"/>
    <m/>
    <m/>
    <s v="Différé"/>
    <s v="Autres"/>
    <s v="Oui"/>
    <n v="37.5"/>
    <n v="6"/>
    <x v="7"/>
    <m/>
    <x v="2"/>
    <n v="31.5"/>
    <x v="3"/>
    <n v="37.5"/>
    <x v="0"/>
    <m/>
  </r>
  <r>
    <x v="29"/>
    <s v="2b"/>
    <x v="150"/>
    <s v="Sam, dim et JF - JOUR - Visite 2 bénéficiaires"/>
    <s v="Visite"/>
    <n v="48"/>
    <s v="Vosse Alice"/>
    <s v="St Joseph Verviers"/>
    <m/>
    <m/>
    <s v="Différé"/>
    <s v="MR"/>
    <s v="Oui"/>
    <n v="48"/>
    <m/>
    <x v="1"/>
    <m/>
    <x v="2"/>
    <n v="48.18"/>
    <x v="2"/>
    <n v="48.18"/>
    <x v="0"/>
    <m/>
  </r>
  <r>
    <x v="29"/>
    <s v="2b"/>
    <x v="150"/>
    <s v="Sam, dim et JF - JOUR - Visite 1 bénéficiaire"/>
    <s v="Visite"/>
    <n v="55.5"/>
    <s v="Willemyns Martine"/>
    <m/>
    <s v="(228) Mutualia - Mutualité neutre _x000a_"/>
    <s v="Place Verte 41 4800 VERVIERS"/>
    <s v="Différé"/>
    <s v="⅓ payant NP"/>
    <s v="Oui"/>
    <n v="55.5"/>
    <m/>
    <x v="1"/>
    <n v="50.8"/>
    <x v="0"/>
    <m/>
    <x v="0"/>
    <n v="50.8"/>
    <x v="0"/>
    <m/>
  </r>
  <r>
    <x v="29"/>
    <s v="1b"/>
    <x v="113"/>
    <s v="Sam, dim et JF - JOUR - Visite 1 bénéficiaire"/>
    <s v="Visite"/>
    <n v="55.5"/>
    <s v="Geron Joséphine"/>
    <s v="Pannesheydt"/>
    <m/>
    <m/>
    <s v="Différé"/>
    <s v="MR"/>
    <s v="Oui"/>
    <n v="55.5"/>
    <m/>
    <x v="1"/>
    <m/>
    <x v="2"/>
    <n v="55.5"/>
    <x v="6"/>
    <n v="55.5"/>
    <x v="0"/>
    <m/>
  </r>
  <r>
    <x v="29"/>
    <s v="1b"/>
    <x v="113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9"/>
    <s v="1b"/>
    <x v="113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9"/>
    <n v="5"/>
    <x v="26"/>
    <s v="Sam, dim et JF - JOUR - Visite 1 bénéficiaire"/>
    <s v="Visite"/>
    <n v="55.5"/>
    <s v="Lecler Joseph"/>
    <s v="La Bouvière Vielsam"/>
    <m/>
    <m/>
    <s v="Différé"/>
    <s v="MR"/>
    <s v="Oui"/>
    <n v="55.5"/>
    <m/>
    <x v="1"/>
    <m/>
    <x v="2"/>
    <n v="55.5"/>
    <x v="5"/>
    <n v="55.5"/>
    <x v="0"/>
    <m/>
  </r>
  <r>
    <x v="29"/>
    <n v="5"/>
    <x v="26"/>
    <s v="Sam, dim et JF - JOUR - Visite 1 bénéficiaire"/>
    <s v="Visite"/>
    <n v="55.5"/>
    <s v="Mombel Patrick"/>
    <s v="La Bouvière Vielsam"/>
    <m/>
    <m/>
    <s v="Différé"/>
    <s v="MR"/>
    <s v="Oui"/>
    <n v="55.5"/>
    <m/>
    <x v="1"/>
    <m/>
    <x v="2"/>
    <n v="55.5"/>
    <x v="5"/>
    <n v="55.5"/>
    <x v="0"/>
    <m/>
  </r>
  <r>
    <x v="29"/>
    <n v="5"/>
    <x v="26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29"/>
    <n v="5"/>
    <x v="26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b"/>
    <x v="113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9"/>
    <s v="1b"/>
    <x v="11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s v="1b"/>
    <x v="113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29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2a"/>
    <x v="151"/>
    <s v="Sam, dim et JF - JOUR - Consultation"/>
    <s v="Consultation"/>
    <n v="37.5"/>
    <m/>
    <m/>
    <m/>
    <m/>
    <s v="Bancontact"/>
    <m/>
    <m/>
    <n v="37.58"/>
    <m/>
    <x v="1"/>
    <m/>
    <x v="2"/>
    <n v="37.58"/>
    <x v="3"/>
    <n v="37.58"/>
    <x v="0"/>
    <m/>
  </r>
  <r>
    <x v="29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3"/>
    <x v="14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n v="3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3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3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3"/>
    <x v="144"/>
    <s v="Sam, dim et JF - JOUR - Consultation"/>
    <s v="Consultation"/>
    <n v="37.5"/>
    <m/>
    <m/>
    <m/>
    <m/>
    <s v="Bancontact"/>
    <m/>
    <m/>
    <n v="80.53"/>
    <m/>
    <x v="1"/>
    <m/>
    <x v="2"/>
    <n v="80.53"/>
    <x v="3"/>
    <n v="80.53"/>
    <x v="0"/>
    <m/>
  </r>
  <r>
    <x v="29"/>
    <n v="4"/>
    <x v="3"/>
    <s v="Sam, dim et JF - JOUR - Visite 1 bénéficiaire"/>
    <s v="Visite"/>
    <n v="55.5"/>
    <m/>
    <m/>
    <m/>
    <m/>
    <s v="Cash"/>
    <m/>
    <m/>
    <n v="55.6"/>
    <m/>
    <x v="1"/>
    <m/>
    <x v="2"/>
    <n v="55.6"/>
    <x v="3"/>
    <n v="55.6"/>
    <x v="0"/>
    <m/>
  </r>
  <r>
    <x v="29"/>
    <n v="4"/>
    <x v="3"/>
    <s v="Sam, dim et JF - JOUR - Visite 1 bénéficiaire"/>
    <s v="Visite"/>
    <n v="55.5"/>
    <m/>
    <m/>
    <m/>
    <m/>
    <s v="Cash"/>
    <m/>
    <m/>
    <n v="55.6"/>
    <m/>
    <x v="1"/>
    <m/>
    <x v="2"/>
    <n v="55.6"/>
    <x v="3"/>
    <n v="55.6"/>
    <x v="0"/>
    <m/>
  </r>
  <r>
    <x v="29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3"/>
    <n v="33.44"/>
    <x v="0"/>
    <m/>
  </r>
  <r>
    <x v="29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3"/>
    <n v="33.44"/>
    <x v="0"/>
    <m/>
  </r>
  <r>
    <x v="29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3"/>
    <n v="33.44"/>
    <x v="0"/>
    <m/>
  </r>
  <r>
    <x v="29"/>
    <n v="6"/>
    <x v="152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29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nuit 1"/>
    <x v="154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29"/>
    <s v="nuit 1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nuit 1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nuit 1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nuit 1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nuit 1"/>
    <x v="154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29"/>
    <s v="nuit 1"/>
    <x v="154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29"/>
    <s v="nuit 2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29"/>
    <s v="nuit 2"/>
    <x v="139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29"/>
    <s v="nuit 2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0"/>
    <s v="nuit 3"/>
    <x v="22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30"/>
    <s v="nuit 1"/>
    <x v="135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30"/>
    <s v="nuit 2"/>
    <x v="120"/>
    <s v="Vend et veille JF - JOUR - Consultation"/>
    <s v="Consultation"/>
    <n v="29"/>
    <m/>
    <m/>
    <m/>
    <m/>
    <s v="Bancontact"/>
    <m/>
    <m/>
    <n v="29"/>
    <m/>
    <x v="1"/>
    <m/>
    <x v="2"/>
    <n v="29"/>
    <x v="3"/>
    <n v="29"/>
    <x v="0"/>
    <m/>
  </r>
  <r>
    <x v="30"/>
    <s v="nuit 2"/>
    <x v="120"/>
    <s v="Sam, dim et JF - NUIT - Visite 1 bénéficiaire"/>
    <s v="Visite"/>
    <n v="85"/>
    <m/>
    <m/>
    <m/>
    <m/>
    <s v="Cash"/>
    <m/>
    <m/>
    <n v="85"/>
    <m/>
    <x v="1"/>
    <m/>
    <x v="2"/>
    <n v="85"/>
    <x v="3"/>
    <n v="85"/>
    <x v="0"/>
    <m/>
  </r>
  <r>
    <x v="31"/>
    <s v="nuit 3"/>
    <x v="22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31"/>
    <s v="2b"/>
    <x v="155"/>
    <s v="Sam, dim et JF - JOUR - Consultation"/>
    <s v="Consultation"/>
    <n v="37.5"/>
    <s v="Achahboun Safiya"/>
    <m/>
    <s v="(228) Mutualia - Mutualité neutre _x000a_"/>
    <s v="Place Verte 41 4800 VERVIERS"/>
    <s v="Différé"/>
    <s v="⅓ payant BC"/>
    <s v="Oui"/>
    <n v="37.5"/>
    <n v="1.5"/>
    <x v="7"/>
    <n v="23.5"/>
    <x v="5"/>
    <m/>
    <x v="0"/>
    <n v="25"/>
    <x v="0"/>
    <m/>
  </r>
  <r>
    <x v="31"/>
    <s v="2a"/>
    <x v="156"/>
    <s v="Sam, dim et JF - JOUR - Consultation"/>
    <s v="Consultation"/>
    <n v="37.5"/>
    <s v="Astorino Luisa"/>
    <m/>
    <s v="(228) Mutualia - Mutualité neutre _x000a_"/>
    <s v="Place Verte 41 4800 VERVIERS"/>
    <s v="Différé"/>
    <s v="⅓ payant C"/>
    <s v="Oui"/>
    <n v="37.5"/>
    <n v="1"/>
    <x v="7"/>
    <n v="35.85"/>
    <x v="5"/>
    <m/>
    <x v="0"/>
    <n v="36.85"/>
    <x v="0"/>
    <m/>
  </r>
  <r>
    <x v="31"/>
    <s v="2b"/>
    <x v="155"/>
    <s v="Sam, dim et JF - JOUR - Consultation"/>
    <s v="Consultation"/>
    <n v="37.5"/>
    <s v="Azzouzi Anass"/>
    <m/>
    <s v="(228) Mutualia - Mutualité neutre _x000a_"/>
    <s v="Place Verte 41 4800 VERVIERS"/>
    <s v="Différé"/>
    <s v="⅓ payant BC"/>
    <s v="Oui"/>
    <n v="37.5"/>
    <n v="1.5"/>
    <x v="7"/>
    <n v="35.85"/>
    <x v="5"/>
    <m/>
    <x v="0"/>
    <n v="37.35"/>
    <x v="0"/>
    <m/>
  </r>
  <r>
    <x v="31"/>
    <s v="1a"/>
    <x v="138"/>
    <s v="Sam, dim et JF - JOUR - Consultation"/>
    <s v="Consultation"/>
    <n v="37.5"/>
    <s v="Batischeva Lolita"/>
    <m/>
    <s v="(228) Mutualia - Mutualité neutre _x000a_"/>
    <s v="Place Verte 41 4800 VERVIERS"/>
    <s v="Différé"/>
    <s v="⅓ payant C"/>
    <s v="Oui"/>
    <n v="37.5"/>
    <n v="1.5"/>
    <x v="7"/>
    <n v="35.85"/>
    <x v="5"/>
    <m/>
    <x v="0"/>
    <n v="37.35"/>
    <x v="0"/>
    <m/>
  </r>
  <r>
    <x v="31"/>
    <s v="2b"/>
    <x v="155"/>
    <s v="Sam, dim et JF - JOUR - Consultation"/>
    <s v="Consultation"/>
    <n v="37.5"/>
    <s v="Bennouali Lamguirisse Niha"/>
    <s v="Mm Mosaique"/>
    <s v="(228) Mutualia - Mutualité neutre _x000a_"/>
    <s v="Place Verte 41 4800 VERVIERS"/>
    <s v="Différé"/>
    <s v="⅓ payant BC"/>
    <s v="Oui"/>
    <n v="37.5"/>
    <n v="1.5"/>
    <x v="7"/>
    <m/>
    <x v="2"/>
    <m/>
    <x v="0"/>
    <n v="1.5"/>
    <x v="2"/>
    <m/>
  </r>
  <r>
    <x v="31"/>
    <s v="2a"/>
    <x v="156"/>
    <s v="Sam, dim et JF - JOUR - Consultation"/>
    <s v="Consultation"/>
    <n v="37.5"/>
    <s v="Braumann Mélinda"/>
    <m/>
    <s v="(319) Solidaris - Mutualité socialiste et syndicale de la Province de Liège _x000a_"/>
    <s v="Rue Douffet 36 4020 LIEGE"/>
    <s v="Différé"/>
    <s v="⅓ payant BC"/>
    <s v="Oui"/>
    <n v="37.5"/>
    <n v="1"/>
    <x v="7"/>
    <n v="35.85"/>
    <x v="7"/>
    <m/>
    <x v="0"/>
    <n v="36.85"/>
    <x v="0"/>
    <m/>
  </r>
  <r>
    <x v="31"/>
    <n v="7"/>
    <x v="80"/>
    <s v="Sam, dim et JF - JOUR - Consultation"/>
    <s v="Consultation"/>
    <n v="37.5"/>
    <s v="Bruls Nicole"/>
    <s v="Pro Gesund M.Méd"/>
    <m/>
    <m/>
    <s v="Différé"/>
    <s v="Autres"/>
    <s v="Oui"/>
    <n v="37.5"/>
    <n v="6"/>
    <x v="7"/>
    <m/>
    <x v="2"/>
    <n v="31.5"/>
    <x v="5"/>
    <n v="37.5"/>
    <x v="0"/>
    <m/>
  </r>
  <r>
    <x v="31"/>
    <s v="2b"/>
    <x v="155"/>
    <s v="Sam, dim et JF - JOUR - Visite 1 bénéficiaire"/>
    <s v="Visite"/>
    <n v="55.5"/>
    <s v="Delhez Marie"/>
    <m/>
    <s v="(137) Mutualité Chrétienne de Verviers - Eupen _x000a_"/>
    <s v="Rue Laoureux 25-29  - 4800 Verviers"/>
    <s v="Différé"/>
    <s v="⅓ payant C"/>
    <s v="Oui"/>
    <n v="55.5"/>
    <n v="3"/>
    <x v="7"/>
    <n v="50.8"/>
    <x v="0"/>
    <m/>
    <x v="0"/>
    <n v="53.8"/>
    <x v="0"/>
    <m/>
  </r>
  <r>
    <x v="31"/>
    <s v="1b"/>
    <x v="17"/>
    <s v="Sam, dim et JF - JOUR - Consultation"/>
    <s v="Consultation"/>
    <n v="37.5"/>
    <s v="Dorr Anita"/>
    <m/>
    <s v="(137) Mutualité Chrétienne de Verviers - Eupen _x000a_"/>
    <s v="Rue Laoureux 25-29  - 4800 Verviers"/>
    <s v="Différé"/>
    <s v="⅓ payant C"/>
    <s v="Oui"/>
    <n v="37.5"/>
    <n v="1.5"/>
    <x v="7"/>
    <n v="35.85"/>
    <x v="0"/>
    <m/>
    <x v="0"/>
    <n v="37.35"/>
    <x v="0"/>
    <m/>
  </r>
  <r>
    <x v="31"/>
    <s v="nuit 2"/>
    <x v="94"/>
    <s v="Sam, dim et JF - NUIT - Visite 1 bénéficiaire"/>
    <s v="Visite"/>
    <n v="85"/>
    <s v="Driesen Denise"/>
    <s v="Pré Messire Stavelot"/>
    <m/>
    <m/>
    <s v="Différé"/>
    <s v="MR"/>
    <s v="Oui"/>
    <n v="85"/>
    <m/>
    <x v="1"/>
    <m/>
    <x v="2"/>
    <n v="85"/>
    <x v="5"/>
    <n v="85"/>
    <x v="0"/>
    <m/>
  </r>
  <r>
    <x v="31"/>
    <n v="4"/>
    <x v="19"/>
    <s v="Sam, dim et JF - JOUR - Visite 1 bénéficiaire"/>
    <s v="Visite"/>
    <n v="55.5"/>
    <s v="Driesen Denise"/>
    <s v="Pré Messire Stavelot"/>
    <m/>
    <m/>
    <s v="Différé"/>
    <s v="MR"/>
    <s v="Oui"/>
    <n v="55.5"/>
    <m/>
    <x v="1"/>
    <m/>
    <x v="2"/>
    <n v="55.5"/>
    <x v="5"/>
    <n v="55.5"/>
    <x v="0"/>
    <m/>
  </r>
  <r>
    <x v="31"/>
    <s v="2b"/>
    <x v="155"/>
    <s v="Sam, dim et JF - JOUR - Visite 1 bénéficiaire"/>
    <s v="Visite"/>
    <n v="55.5"/>
    <s v="Druart Ginette"/>
    <m/>
    <s v="(137) Mutualité Chrétienne de Verviers - Eupen _x000a_"/>
    <s v="Rue Laoureux 25-29  - 4800 Verviers"/>
    <s v="Différé"/>
    <s v="⅓ payant BC"/>
    <s v="Oui"/>
    <n v="55.5"/>
    <n v="6"/>
    <x v="7"/>
    <n v="50.8"/>
    <x v="0"/>
    <m/>
    <x v="0"/>
    <n v="56.8"/>
    <x v="0"/>
    <m/>
  </r>
  <r>
    <x v="31"/>
    <s v="1b"/>
    <x v="17"/>
    <s v="Sam, dim et JF - JOUR - Visite 1 bénéficiaire"/>
    <s v="Visite"/>
    <n v="55.5"/>
    <s v="El Azraak Habiba"/>
    <m/>
    <s v="(137) Mutualité Chrétienne de Verviers - Eupen _x000a_"/>
    <s v="Rue Laoureux 25-29  - 4800 Verviers"/>
    <s v="Différé"/>
    <s v="⅓ payant C"/>
    <s v="Oui"/>
    <n v="55.5"/>
    <n v="5"/>
    <x v="7"/>
    <n v="50.8"/>
    <x v="0"/>
    <m/>
    <x v="0"/>
    <n v="55.8"/>
    <x v="0"/>
    <m/>
  </r>
  <r>
    <x v="31"/>
    <n v="4"/>
    <x v="19"/>
    <s v="Sam, dim et JF - JOUR - Visite 1 bénéficiaire"/>
    <s v="Visite"/>
    <n v="55.5"/>
    <s v="Fourgon Claire"/>
    <s v="Les Jardins D'Elisabeth"/>
    <m/>
    <m/>
    <s v="Différé"/>
    <s v="MR"/>
    <s v="Oui"/>
    <n v="55.5"/>
    <m/>
    <x v="1"/>
    <m/>
    <x v="2"/>
    <n v="55.5"/>
    <x v="5"/>
    <n v="55.5"/>
    <x v="0"/>
    <m/>
  </r>
  <r>
    <x v="31"/>
    <n v="6"/>
    <x v="9"/>
    <s v="Sam, dim et JF - JOUR - Consultation"/>
    <s v="Consultation"/>
    <n v="37.5"/>
    <s v="Heeren Xavier"/>
    <m/>
    <s v="(319) Solidaris - Mutualité socialiste et syndicale de la Province de Liège _x000a_"/>
    <s v="Rue Douffet 36 4020 LIEGE"/>
    <s v="Différé"/>
    <s v="⅓ payant NP"/>
    <s v="Oui"/>
    <n v="37.5"/>
    <m/>
    <x v="1"/>
    <n v="31.35"/>
    <x v="7"/>
    <m/>
    <x v="0"/>
    <n v="31.35"/>
    <x v="0"/>
    <m/>
  </r>
  <r>
    <x v="31"/>
    <s v="1a"/>
    <x v="138"/>
    <s v="Sam, dim et JF - JOUR - Consultation"/>
    <s v="Consultation"/>
    <n v="37.5"/>
    <s v="Hellemans Charlotte"/>
    <m/>
    <s v="(137) Mutualité Chrétienne de Verviers - Eupen _x000a_"/>
    <s v="Rue Laoureux 25-29  - 4800 Verviers"/>
    <s v="Différé"/>
    <s v="⅓ payant C"/>
    <s v="Oui"/>
    <n v="37.5"/>
    <n v="1.5"/>
    <x v="7"/>
    <n v="35.85"/>
    <x v="0"/>
    <m/>
    <x v="0"/>
    <n v="37.35"/>
    <x v="0"/>
    <m/>
  </r>
  <r>
    <x v="31"/>
    <n v="4"/>
    <x v="19"/>
    <s v="Sam, dim et JF - JOUR - Visite 1 bénéficiaire"/>
    <s v="Visite"/>
    <n v="55.5"/>
    <s v="Huby Barbara"/>
    <s v="Les Jardins D'Elisabeth"/>
    <m/>
    <m/>
    <s v="Différé"/>
    <s v="MR"/>
    <s v="Oui"/>
    <n v="55.5"/>
    <m/>
    <x v="1"/>
    <m/>
    <x v="2"/>
    <n v="55.5"/>
    <x v="5"/>
    <n v="55.5"/>
    <x v="0"/>
    <m/>
  </r>
  <r>
    <x v="31"/>
    <s v="2b"/>
    <x v="155"/>
    <s v="Sam, dim et JF - JOUR - Visite 1 bénéficiaire"/>
    <s v="Visite"/>
    <n v="55.5"/>
    <s v="Lambert Joseph"/>
    <s v="La Lainière"/>
    <m/>
    <m/>
    <s v="Différé"/>
    <s v="MR"/>
    <s v="Oui"/>
    <n v="55.5"/>
    <m/>
    <x v="1"/>
    <m/>
    <x v="2"/>
    <n v="55.6"/>
    <x v="11"/>
    <n v="55.6"/>
    <x v="0"/>
    <m/>
  </r>
  <r>
    <x v="31"/>
    <n v="5"/>
    <x v="70"/>
    <s v="Sam, dim et JF - JOUR - Visite 1 bénéficiaire"/>
    <s v="Visite"/>
    <n v="55.5"/>
    <s v="Martin Ghislaine"/>
    <s v="La Bouvière Vielsam"/>
    <m/>
    <m/>
    <s v="Différé"/>
    <s v="MR"/>
    <s v="Oui"/>
    <n v="55.5"/>
    <m/>
    <x v="1"/>
    <m/>
    <x v="2"/>
    <n v="55.5"/>
    <x v="2"/>
    <n v="55.5"/>
    <x v="0"/>
    <m/>
  </r>
  <r>
    <x v="31"/>
    <s v="nuit 1"/>
    <x v="157"/>
    <s v="Sam, dim et JF - NUIT - Consultation"/>
    <s v="Consultation"/>
    <n v="50"/>
    <s v="Muhoza Justine"/>
    <m/>
    <s v="(137) Mutualité Chrétienne de Verviers - Eupen _x000a_"/>
    <s v="Rue Laoureux 25-29  - 4800 Verviers"/>
    <s v="Différé"/>
    <s v="⅓ payant NP"/>
    <s v="Oui"/>
    <n v="50"/>
    <m/>
    <x v="1"/>
    <n v="48.19"/>
    <x v="0"/>
    <m/>
    <x v="0"/>
    <n v="48.19"/>
    <x v="0"/>
    <m/>
  </r>
  <r>
    <x v="31"/>
    <s v="1a"/>
    <x v="138"/>
    <s v="Sam, dim et JF - JOUR - Visite 1 bénéficiaire"/>
    <s v="Visite"/>
    <n v="55.5"/>
    <s v="Poth Marie"/>
    <s v="Régina Moresnet"/>
    <m/>
    <m/>
    <s v="Différé"/>
    <s v="MR"/>
    <s v="Oui"/>
    <n v="55.5"/>
    <m/>
    <x v="1"/>
    <m/>
    <x v="2"/>
    <n v="55.5"/>
    <x v="5"/>
    <n v="55.5"/>
    <x v="0"/>
    <m/>
  </r>
  <r>
    <x v="31"/>
    <s v="nuit 1"/>
    <x v="157"/>
    <s v="Sam, dim et JF - JOUR - Consultation"/>
    <s v="Consultation"/>
    <n v="37.5"/>
    <s v="Renier Caroline"/>
    <m/>
    <s v="(319) Solidaris - Mutualité socialiste et syndicale de la Province de Liège _x000a_"/>
    <s v="Rue Douffet 36 4020 LIEGE"/>
    <s v="Différé"/>
    <s v="⅓ payant NP"/>
    <s v="Oui"/>
    <n v="37.5"/>
    <m/>
    <x v="1"/>
    <n v="35.85"/>
    <x v="7"/>
    <m/>
    <x v="0"/>
    <n v="35.85"/>
    <x v="0"/>
    <m/>
  </r>
  <r>
    <x v="31"/>
    <s v="nuit 1"/>
    <x v="157"/>
    <s v="Sam, dim et JF - JOUR - Visite 1 bénéficiaire"/>
    <s v="Visite"/>
    <n v="55.5"/>
    <s v="Sart Louis"/>
    <s v="Domaine Bel Fays"/>
    <m/>
    <m/>
    <s v="Différé"/>
    <s v="MR"/>
    <s v="Oui"/>
    <n v="55.5"/>
    <m/>
    <x v="1"/>
    <m/>
    <x v="2"/>
    <n v="55.5"/>
    <x v="5"/>
    <n v="55.5"/>
    <x v="0"/>
    <m/>
  </r>
  <r>
    <x v="31"/>
    <n v="7"/>
    <x v="80"/>
    <s v="Sam, dim et JF - JOUR - Consultation"/>
    <s v="Consultation"/>
    <n v="37.5"/>
    <s v="Schleck Silke"/>
    <s v="Pro Gesund M.Méd"/>
    <m/>
    <m/>
    <s v="Différé"/>
    <s v="Autres"/>
    <s v="Oui"/>
    <n v="37.5"/>
    <n v="6"/>
    <x v="7"/>
    <m/>
    <x v="2"/>
    <n v="31.5"/>
    <x v="5"/>
    <n v="37.5"/>
    <x v="0"/>
    <m/>
  </r>
  <r>
    <x v="31"/>
    <n v="7"/>
    <x v="80"/>
    <s v="Sam, dim et JF - JOUR - Visite 1 bénéficiaire"/>
    <s v="Visite"/>
    <n v="55.5"/>
    <s v="Schmitz Margaritha"/>
    <m/>
    <s v="(137) Mutualité Chrétienne de Verviers - Eupen _x000a_"/>
    <s v="Rue Laoureux 25-29  - 4800 Verviers"/>
    <s v="Différé"/>
    <s v="⅓ payant C"/>
    <s v="Oui"/>
    <n v="55.5"/>
    <n v="5"/>
    <x v="7"/>
    <n v="50.8"/>
    <x v="0"/>
    <m/>
    <x v="0"/>
    <n v="55.8"/>
    <x v="0"/>
    <m/>
  </r>
  <r>
    <x v="31"/>
    <n v="4"/>
    <x v="19"/>
    <s v="Sam, dim et JF - JOUR - Consultation"/>
    <s v="Consultation"/>
    <n v="37.5"/>
    <s v="Spiritus Marylène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31"/>
    <s v="nuit 1"/>
    <x v="157"/>
    <s v="Sam, dim et JF - NUIT - Visite 1 bénéficiaire"/>
    <s v="Visite"/>
    <n v="85"/>
    <s v="Straat Marie"/>
    <s v="Régina"/>
    <m/>
    <m/>
    <s v="Différé"/>
    <s v="MR"/>
    <s v="Oui"/>
    <n v="85"/>
    <m/>
    <x v="1"/>
    <m/>
    <x v="2"/>
    <n v="85"/>
    <x v="5"/>
    <n v="85"/>
    <x v="0"/>
    <m/>
  </r>
  <r>
    <x v="31"/>
    <n v="4"/>
    <x v="19"/>
    <s v="Sam, dim et JF - JOUR - Visite 1 bénéficiaire"/>
    <s v="Visite"/>
    <n v="55.5"/>
    <s v="Subrenat Edith"/>
    <s v="Les Arcades Malmédy"/>
    <m/>
    <m/>
    <s v="Différé"/>
    <s v="MR"/>
    <s v="Oui"/>
    <n v="55.5"/>
    <m/>
    <x v="1"/>
    <m/>
    <x v="2"/>
    <m/>
    <x v="0"/>
    <n v="0"/>
    <x v="2"/>
    <m/>
  </r>
  <r>
    <x v="31"/>
    <s v="2a"/>
    <x v="156"/>
    <s v="Sam, dim et JF - JOUR - Consultation"/>
    <s v="Consultation"/>
    <n v="37.5"/>
    <s v="Vandermiege Iris"/>
    <m/>
    <s v="(319) Solidaris - Mutualité socialiste et syndicale de la Province de Liège _x000a_"/>
    <s v="Rue Douffet 36 4020 LIEGE"/>
    <s v="Différé"/>
    <s v="⅓ payant BC"/>
    <s v="Oui"/>
    <n v="37.5"/>
    <n v="1"/>
    <x v="7"/>
    <n v="35.85"/>
    <x v="7"/>
    <m/>
    <x v="0"/>
    <n v="36.85"/>
    <x v="0"/>
    <m/>
  </r>
  <r>
    <x v="31"/>
    <s v="2b"/>
    <x v="155"/>
    <s v="Sam, dim et JF - JOUR - Consultation"/>
    <s v="Consultation"/>
    <n v="37.5"/>
    <s v="Wertz Adeline"/>
    <m/>
    <s v="(228) Mutualia - Mutualité neutre _x000a_"/>
    <s v="Place Verte 41 4800 VERVIERS"/>
    <s v="Différé"/>
    <s v="Autres"/>
    <s v="Oui"/>
    <n v="37.5"/>
    <m/>
    <x v="1"/>
    <n v="31.35"/>
    <x v="5"/>
    <m/>
    <x v="0"/>
    <n v="31.35"/>
    <x v="0"/>
    <m/>
  </r>
  <r>
    <x v="31"/>
    <s v="1b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1"/>
    <s v="1b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1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Cash"/>
    <m/>
    <m/>
    <n v="37"/>
    <m/>
    <x v="1"/>
    <m/>
    <x v="2"/>
    <n v="37"/>
    <x v="3"/>
    <n v="37"/>
    <x v="0"/>
    <m/>
  </r>
  <r>
    <x v="31"/>
    <s v="1a"/>
    <x v="138"/>
    <s v="Sam, dim et JF - JOUR - Consultation"/>
    <s v="Consultation"/>
    <n v="37.5"/>
    <m/>
    <m/>
    <m/>
    <m/>
    <s v="Cash"/>
    <m/>
    <m/>
    <n v="37"/>
    <m/>
    <x v="1"/>
    <m/>
    <x v="2"/>
    <n v="37"/>
    <x v="3"/>
    <n v="37"/>
    <x v="0"/>
    <m/>
  </r>
  <r>
    <x v="31"/>
    <s v="1a"/>
    <x v="13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Bancontact"/>
    <m/>
    <m/>
    <n v="37"/>
    <m/>
    <x v="1"/>
    <m/>
    <x v="2"/>
    <n v="37"/>
    <x v="3"/>
    <n v="37"/>
    <x v="0"/>
    <m/>
  </r>
  <r>
    <x v="31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Visite 1 bénéficiaire"/>
    <s v="Visite"/>
    <n v="55.5"/>
    <m/>
    <m/>
    <m/>
    <m/>
    <s v="Cash"/>
    <m/>
    <m/>
    <n v="54"/>
    <m/>
    <x v="1"/>
    <m/>
    <x v="2"/>
    <n v="54"/>
    <x v="3"/>
    <n v="54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2b"/>
    <x v="15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3"/>
    <x v="65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1"/>
    <n v="4"/>
    <x v="19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5"/>
    <x v="70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1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6"/>
    <x v="9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1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1"/>
    <s v="nuit 1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nuit 1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nuit 1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1"/>
    <s v="nuit 1"/>
    <x v="157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32"/>
    <n v="7"/>
    <x v="131"/>
    <s v="Sam, dim et JF - JOUR - Consultation"/>
    <s v="Consultation"/>
    <n v="37.5"/>
    <s v="Breuer Marie"/>
    <s v="Pro Gesund M.Méd"/>
    <m/>
    <m/>
    <s v="Différé"/>
    <s v="Autres"/>
    <s v="Oui"/>
    <n v="37.5"/>
    <n v="6"/>
    <x v="7"/>
    <m/>
    <x v="2"/>
    <n v="31.5"/>
    <x v="5"/>
    <n v="37.5"/>
    <x v="0"/>
    <m/>
  </r>
  <r>
    <x v="32"/>
    <n v="4"/>
    <x v="53"/>
    <s v="Sam, dim et JF - JOUR - Consultation"/>
    <s v="Consultation"/>
    <n v="37.5"/>
    <s v="Brouwers Christel"/>
    <m/>
    <s v="(515) Freie Krankenkasse _x000a_"/>
    <s v="Rue Saint-Hubert 49 - 1150 BRUXELLES"/>
    <s v="Différé"/>
    <s v="⅓ payant C"/>
    <s v="Oui"/>
    <n v="37.5"/>
    <n v="1.5"/>
    <x v="7"/>
    <n v="36.35"/>
    <x v="3"/>
    <m/>
    <x v="0"/>
    <n v="37.85"/>
    <x v="0"/>
    <m/>
  </r>
  <r>
    <x v="32"/>
    <n v="3"/>
    <x v="89"/>
    <s v="Sam, dim et JF - JOUR - Consultation"/>
    <s v="Consultation"/>
    <n v="37.5"/>
    <s v="Bytyqi Lumnije"/>
    <m/>
    <s v="(319) Solidaris - Mutualité socialiste et syndicale de la Province de Liège _x000a_"/>
    <s v="Rue Douffet 36 4020 LIEGE"/>
    <s v="Différé"/>
    <s v="⅓ payant BC"/>
    <s v="Oui"/>
    <n v="37.5"/>
    <n v="1.5"/>
    <x v="7"/>
    <n v="35.85"/>
    <x v="6"/>
    <m/>
    <x v="0"/>
    <n v="37.35"/>
    <x v="0"/>
    <m/>
  </r>
  <r>
    <x v="32"/>
    <s v="1b"/>
    <x v="158"/>
    <s v="Sam, dim et JF - JOUR - Visite 1 bénéficiaire"/>
    <s v="Visite"/>
    <n v="55.5"/>
    <s v="Castermans Jacques"/>
    <s v="Léon D'Andrimont"/>
    <m/>
    <m/>
    <s v="Différé"/>
    <s v="MR"/>
    <s v="Oui"/>
    <n v="55.5"/>
    <m/>
    <x v="1"/>
    <m/>
    <x v="2"/>
    <n v="55.5"/>
    <x v="5"/>
    <n v="55.5"/>
    <x v="0"/>
    <m/>
  </r>
  <r>
    <x v="32"/>
    <s v="2a"/>
    <x v="159"/>
    <s v="Sam, dim et JF - JOUR - Consultation"/>
    <s v="Consultation"/>
    <n v="37.5"/>
    <s v="Chabotier Alexandre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32"/>
    <s v="2a"/>
    <x v="159"/>
    <s v="Sam, dim et JF - JOUR - Consultation"/>
    <s v="Consultation"/>
    <n v="37.5"/>
    <s v="Chabotier Mathéo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32"/>
    <s v="2a"/>
    <x v="159"/>
    <s v="Sam, dim et JF - JOUR - Consultation"/>
    <s v="Consultation"/>
    <n v="37.5"/>
    <s v="Chabotier Noémie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32"/>
    <n v="3"/>
    <x v="89"/>
    <s v="Sam, dim et JF - JOUR - Visite 1 bénéficiaire"/>
    <s v="Visite"/>
    <n v="55.5"/>
    <s v="Defineuse Isabelle"/>
    <s v="Domaine de Niveze"/>
    <m/>
    <m/>
    <s v="Différé"/>
    <s v="MR"/>
    <s v="Oui"/>
    <n v="55.5"/>
    <m/>
    <x v="1"/>
    <m/>
    <x v="2"/>
    <n v="55.5"/>
    <x v="5"/>
    <n v="55.5"/>
    <x v="0"/>
    <m/>
  </r>
  <r>
    <x v="32"/>
    <n v="7"/>
    <x v="131"/>
    <s v="Sam, dim et JF - JOUR - Consultation"/>
    <s v="Consultation"/>
    <n v="37.5"/>
    <s v="Donckels Yvonne"/>
    <m/>
    <s v="(137) Mutualité Chrétienne de Verviers - Eupen _x000a_"/>
    <s v="Rue Laoureux 25-29  - 4800 Verviers"/>
    <s v="Différé"/>
    <s v="⅓ payant C"/>
    <s v="Oui"/>
    <n v="37.5"/>
    <n v="1.5"/>
    <x v="7"/>
    <n v="35.85"/>
    <x v="0"/>
    <m/>
    <x v="0"/>
    <n v="37.35"/>
    <x v="0"/>
    <m/>
  </r>
  <r>
    <x v="32"/>
    <s v="2a"/>
    <x v="159"/>
    <s v="Sam, dim et JF - JOUR - Visite 1 bénéficiaire"/>
    <s v="Visite"/>
    <n v="55.5"/>
    <s v="Dormans Hubert"/>
    <m/>
    <s v="(228) Mutualia - Mutualité neutre _x000a_"/>
    <s v="Place Verte 41 4800 VERVIERS"/>
    <s v="Différé"/>
    <s v="⅓ payant C"/>
    <s v="Oui"/>
    <n v="55.5"/>
    <n v="5"/>
    <x v="7"/>
    <m/>
    <x v="2"/>
    <m/>
    <x v="0"/>
    <n v="5"/>
    <x v="3"/>
    <m/>
  </r>
  <r>
    <x v="32"/>
    <s v="2a"/>
    <x v="159"/>
    <s v="Sam, dim et JF - JOUR - Visite 1 bénéficiaire"/>
    <s v="Visite"/>
    <n v="55.5"/>
    <s v="Egels c/o Collin Gérard"/>
    <s v="Au Fil de Hoegne"/>
    <m/>
    <m/>
    <s v="Différé"/>
    <s v="MR"/>
    <s v="Oui"/>
    <n v="55.5"/>
    <m/>
    <x v="1"/>
    <m/>
    <x v="2"/>
    <n v="55.5"/>
    <x v="5"/>
    <n v="55.5"/>
    <x v="0"/>
    <m/>
  </r>
  <r>
    <x v="32"/>
    <s v="nuit 3"/>
    <x v="131"/>
    <s v="Sam, dim et JF - NUIT - Visite 1 bénéficiaire"/>
    <s v="Visite"/>
    <n v="85"/>
    <s v="Heck Marie Rose"/>
    <m/>
    <s v="(515) Freie Krankenkasse _x000a_"/>
    <s v="Rue Saint-Hubert 49 - 1150 BRUXELLES"/>
    <s v="Différé"/>
    <s v="⅓ payant C"/>
    <s v="Oui"/>
    <n v="85"/>
    <n v="7"/>
    <x v="7"/>
    <n v="78.5"/>
    <x v="3"/>
    <m/>
    <x v="0"/>
    <n v="85.5"/>
    <x v="0"/>
    <m/>
  </r>
  <r>
    <x v="32"/>
    <n v="7"/>
    <x v="131"/>
    <s v="Sam, dim et JF - JOUR - Visite 1 bénéficiaire"/>
    <s v="Visite"/>
    <n v="55.5"/>
    <s v="Hilgers Rene"/>
    <s v="(CK) 137"/>
    <s v="(137) Mutualité Chrétienne de Verviers - Eupen _x000a_"/>
    <s v="Rue Laoureux 25-29  - 4800 Verviers"/>
    <s v="Différé"/>
    <s v="⅓ payant C"/>
    <s v="Oui"/>
    <n v="55.5"/>
    <n v="5"/>
    <x v="7"/>
    <n v="50.8"/>
    <x v="0"/>
    <m/>
    <x v="0"/>
    <n v="55.8"/>
    <x v="0"/>
    <m/>
  </r>
  <r>
    <x v="32"/>
    <n v="6"/>
    <x v="124"/>
    <s v="Sam, dim et JF - JOUR - Consultation"/>
    <s v="Consultation"/>
    <n v="37.5"/>
    <s v="Hotger Danica"/>
    <m/>
    <s v="(515) Freie Krankenkasse _x000a_"/>
    <s v="Rue Saint-Hubert 49 - 1150 BRUXELLES"/>
    <s v="Différé"/>
    <s v="⅓ payant C"/>
    <s v="Oui"/>
    <n v="37.5"/>
    <n v="1.5"/>
    <x v="7"/>
    <n v="36.35"/>
    <x v="3"/>
    <m/>
    <x v="0"/>
    <n v="37.85"/>
    <x v="0"/>
    <m/>
  </r>
  <r>
    <x v="32"/>
    <n v="6"/>
    <x v="124"/>
    <s v="Sam, dim et JF - JOUR - Visite 1 bénéficiaire"/>
    <s v="Visite"/>
    <n v="55.5"/>
    <s v="König Anna"/>
    <m/>
    <s v="(515) Freie Krankenkasse _x000a_"/>
    <s v="Rue Saint-Hubert 49 - 1150 BRUXELLES"/>
    <s v="Différé"/>
    <s v="⅓ payant C"/>
    <s v="Oui"/>
    <n v="55.5"/>
    <n v="4.5"/>
    <x v="7"/>
    <n v="50.8"/>
    <x v="3"/>
    <m/>
    <x v="0"/>
    <n v="55.3"/>
    <x v="0"/>
    <m/>
  </r>
  <r>
    <x v="32"/>
    <s v="2b"/>
    <x v="123"/>
    <s v="Sam, dim et JF - JOUR - Visite 1 bénéficiaire"/>
    <s v="Visite"/>
    <n v="55.5"/>
    <s v="Laurentio Giuseppe"/>
    <m/>
    <s v="(319) Solidaris - Mutualité socialiste et syndicale de la Province de Liège _x000a_"/>
    <s v="Rue Douffet 36 4020 LIEGE"/>
    <s v="Différé"/>
    <s v="⅓ payant C"/>
    <s v="Oui"/>
    <n v="55.5"/>
    <n v="5"/>
    <x v="7"/>
    <n v="50.8"/>
    <x v="7"/>
    <m/>
    <x v="0"/>
    <n v="55.8"/>
    <x v="0"/>
    <m/>
  </r>
  <r>
    <x v="32"/>
    <n v="3"/>
    <x v="89"/>
    <s v="Sam, dim et JF - JOUR - Visite 1 bénéficiaire"/>
    <s v="Visite"/>
    <n v="55.5"/>
    <s v="Mels Monique"/>
    <s v="Heures Claires"/>
    <m/>
    <m/>
    <s v="Différé"/>
    <s v="MR"/>
    <s v="Oui"/>
    <n v="55.5"/>
    <m/>
    <x v="1"/>
    <m/>
    <x v="2"/>
    <n v="55.5"/>
    <x v="5"/>
    <n v="55.5"/>
    <x v="0"/>
    <m/>
  </r>
  <r>
    <x v="32"/>
    <n v="5"/>
    <x v="128"/>
    <s v="Sam, dim et JF - JOUR - Visite 1 bénéficiaire"/>
    <s v="Visite"/>
    <n v="55.5"/>
    <s v="Mombel Patrick"/>
    <s v="La Bouvière Vielsam"/>
    <m/>
    <m/>
    <s v="Différé"/>
    <s v="MR"/>
    <s v="Oui"/>
    <n v="55.5"/>
    <m/>
    <x v="1"/>
    <m/>
    <x v="2"/>
    <m/>
    <x v="0"/>
    <n v="0"/>
    <x v="2"/>
    <s v="envoyé au domicile"/>
  </r>
  <r>
    <x v="32"/>
    <n v="6"/>
    <x v="124"/>
    <s v="Sam, dim et JF - JOUR - Consultation"/>
    <s v="Consultation"/>
    <n v="37.5"/>
    <s v="Mullens Anna"/>
    <m/>
    <s v="(137) Mutualité Chrétienne de Verviers - Eupen _x000a_"/>
    <s v="Rue Laoureux 25-29  - 4800 Verviers"/>
    <s v="Différé"/>
    <s v="⅓ payant C"/>
    <s v="Oui"/>
    <n v="37.5"/>
    <n v="1.5"/>
    <x v="7"/>
    <n v="35.85"/>
    <x v="0"/>
    <m/>
    <x v="0"/>
    <n v="37.35"/>
    <x v="0"/>
    <m/>
  </r>
  <r>
    <x v="32"/>
    <n v="7"/>
    <x v="131"/>
    <s v="Sam, dim et JF - JOUR - Visite 1 bénéficiaire"/>
    <s v="Visite"/>
    <n v="55.5"/>
    <s v="Palm Heidi"/>
    <s v="Pro Gesund"/>
    <m/>
    <m/>
    <s v="Différé"/>
    <s v="Autres"/>
    <s v="Oui"/>
    <n v="55.5"/>
    <m/>
    <x v="1"/>
    <m/>
    <x v="2"/>
    <n v="55.5"/>
    <x v="5"/>
    <n v="55.5"/>
    <x v="0"/>
    <m/>
  </r>
  <r>
    <x v="32"/>
    <s v="1a"/>
    <x v="81"/>
    <s v="Sam, dim et JF - JOUR - Consultation"/>
    <s v="Consultation"/>
    <n v="37.5"/>
    <s v="Reffert Ingrind"/>
    <m/>
    <s v="(137) Mutualité Chrétienne de Verviers - Eupen _x000a_"/>
    <s v="Rue Laoureux 25-29  - 4800 Verviers"/>
    <s v="Différé"/>
    <s v="Autres"/>
    <s v="Non"/>
    <n v="37.5"/>
    <m/>
    <x v="1"/>
    <m/>
    <x v="2"/>
    <m/>
    <x v="0"/>
    <n v="0"/>
    <x v="1"/>
    <m/>
  </r>
  <r>
    <x v="32"/>
    <s v="2a"/>
    <x v="159"/>
    <s v="Sam, dim et JF - JOUR - Visite 1 bénéficiaire"/>
    <s v="Visite"/>
    <n v="55.5"/>
    <s v="Solhi M'Hamed"/>
    <m/>
    <s v="(506) Omnimut mutualité libre de Wallonie _x000a_"/>
    <s v="Rue Natalis 47 B 4020 LIEGE "/>
    <s v="Différé"/>
    <s v="⅓ payant C"/>
    <s v="Oui"/>
    <n v="55.5"/>
    <n v="5"/>
    <x v="7"/>
    <n v="50.8"/>
    <x v="0"/>
    <m/>
    <x v="0"/>
    <n v="55.8"/>
    <x v="0"/>
    <m/>
  </r>
  <r>
    <x v="32"/>
    <s v="1b"/>
    <x v="158"/>
    <s v="Sam, dim et JF - JOUR - Visite 1 bénéficiaire"/>
    <s v="Visite"/>
    <n v="55.5"/>
    <s v="Vanderghen Jacques"/>
    <s v="Léon D'Andrimont"/>
    <m/>
    <m/>
    <s v="Différé"/>
    <s v="MR"/>
    <s v="Oui"/>
    <n v="55.5"/>
    <m/>
    <x v="1"/>
    <m/>
    <x v="2"/>
    <n v="55.5"/>
    <x v="5"/>
    <n v="55.5"/>
    <x v="0"/>
    <m/>
  </r>
  <r>
    <x v="32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1b"/>
    <x v="158"/>
    <s v="Sam, dim et JF - JOUR - Visite 1 bénéficiaire"/>
    <s v="Visite"/>
    <n v="55.5"/>
    <m/>
    <m/>
    <m/>
    <m/>
    <s v="Bancontact"/>
    <m/>
    <m/>
    <n v="55"/>
    <m/>
    <x v="1"/>
    <m/>
    <x v="2"/>
    <n v="55"/>
    <x v="3"/>
    <n v="55"/>
    <x v="0"/>
    <m/>
  </r>
  <r>
    <x v="32"/>
    <s v="1b"/>
    <x v="158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2"/>
    <s v="1b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1b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1b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b"/>
    <x v="12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2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3"/>
    <x v="89"/>
    <s v="Sam, dim et JF - JOUR - Visite 1 bénéficiaire"/>
    <s v="Consultation"/>
    <n v="55.5"/>
    <m/>
    <m/>
    <m/>
    <m/>
    <s v="Bancontact"/>
    <m/>
    <m/>
    <n v="55.5"/>
    <m/>
    <x v="1"/>
    <m/>
    <x v="2"/>
    <n v="55.5"/>
    <x v="3"/>
    <n v="55.5"/>
    <x v="0"/>
    <m/>
  </r>
  <r>
    <x v="32"/>
    <n v="4"/>
    <x v="5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2"/>
    <n v="4"/>
    <x v="53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5"/>
    <x v="128"/>
    <s v="Sam, dim et JF - JOUR - Consultation"/>
    <s v="Consultation"/>
    <n v="37.5"/>
    <m/>
    <m/>
    <m/>
    <m/>
    <s v="Bancontact"/>
    <m/>
    <m/>
    <n v="78.2"/>
    <m/>
    <x v="1"/>
    <m/>
    <x v="2"/>
    <n v="78.2"/>
    <x v="3"/>
    <n v="78.2"/>
    <x v="0"/>
    <m/>
  </r>
  <r>
    <x v="32"/>
    <n v="6"/>
    <x v="124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2"/>
    <n v="6"/>
    <x v="124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2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2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2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nuit 1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nuit 1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nuit 1"/>
    <x v="160"/>
    <s v="Vend et veille JF - NUIT - Visite 1 bénéficiare"/>
    <s v="Visite"/>
    <n v="85"/>
    <m/>
    <m/>
    <m/>
    <m/>
    <s v="Bancontact"/>
    <m/>
    <m/>
    <n v="85"/>
    <m/>
    <x v="1"/>
    <m/>
    <x v="2"/>
    <n v="85"/>
    <x v="3"/>
    <n v="85"/>
    <x v="0"/>
    <m/>
  </r>
  <r>
    <x v="32"/>
    <s v="nuit 1"/>
    <x v="160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32"/>
    <s v="nuit 2"/>
    <x v="78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2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2"/>
    <s v="nuit 3"/>
    <x v="131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3"/>
    <s v="nuit 2"/>
    <x v="61"/>
    <s v="Sam, dim et JF - JOUR - Consultation"/>
    <s v="0 patient"/>
    <n v="37.5"/>
    <s v="0 patient"/>
    <m/>
    <m/>
    <m/>
    <m/>
    <m/>
    <m/>
    <n v="0"/>
    <m/>
    <x v="1"/>
    <m/>
    <x v="2"/>
    <m/>
    <x v="0"/>
    <n v="0"/>
    <x v="0"/>
    <m/>
  </r>
  <r>
    <x v="33"/>
    <s v="nuit 1"/>
    <x v="67"/>
    <s v="Vend et veille JF - NUIT - Consultation"/>
    <s v="Consultation"/>
    <n v="50"/>
    <s v="Deba Lebe Damaris"/>
    <m/>
    <s v="(228) Mutualia - Mutualité neutre _x000a_"/>
    <s v="Place Verte 41 4800 VERVIERS"/>
    <s v="Différé"/>
    <s v="⅓ payant C"/>
    <s v="Oui"/>
    <n v="50"/>
    <n v="1.5"/>
    <x v="7"/>
    <n v="48.19"/>
    <x v="6"/>
    <m/>
    <x v="0"/>
    <n v="49.69"/>
    <x v="0"/>
    <m/>
  </r>
  <r>
    <x v="33"/>
    <s v="nuit 1"/>
    <x v="67"/>
    <s v="Vend et veille JF - JOUR - Consultation"/>
    <s v="Consultation"/>
    <n v="29"/>
    <s v="Erciyes Mirac"/>
    <m/>
    <s v="(506) Omnimut mutualité libre de Wallonie _x000a_"/>
    <s v="Rue Natalis 47 B 4020 LIEGE "/>
    <s v="Différé"/>
    <s v="⅓ payant C"/>
    <s v="Oui"/>
    <n v="29"/>
    <n v="1.5"/>
    <x v="7"/>
    <m/>
    <x v="2"/>
    <m/>
    <x v="0"/>
    <n v="1.5"/>
    <x v="3"/>
    <m/>
  </r>
  <r>
    <x v="33"/>
    <s v="nuit 1"/>
    <x v="67"/>
    <s v="Vend et veille JF - JOUR - Consultation"/>
    <s v="Consultation"/>
    <n v="29"/>
    <s v="Karatzidis Aspasia"/>
    <m/>
    <s v="(228) Mutualia - Mutualité neutre _x000a_"/>
    <s v="Place Verte 41 4800 VERVIERS"/>
    <s v="Différé"/>
    <s v="⅓ payant BC"/>
    <s v="Oui"/>
    <n v="29"/>
    <n v="1.5"/>
    <x v="7"/>
    <n v="27.59"/>
    <x v="6"/>
    <m/>
    <x v="0"/>
    <n v="29.09"/>
    <x v="0"/>
    <m/>
  </r>
  <r>
    <x v="33"/>
    <s v="nuit 1"/>
    <x v="67"/>
    <s v="Vend et veille JF - NUIT - Consultation"/>
    <s v="Consultation"/>
    <n v="50"/>
    <s v="Servais Mike"/>
    <s v="MM Thièr mère Dieu"/>
    <s v="(137) Mutualité Chrétienne de Verviers - Eupen _x000a_"/>
    <s v="Rue Laoureux 25-29  - 4800 Verviers"/>
    <s v="Différé"/>
    <s v="⅓ payant BC"/>
    <s v="Oui"/>
    <n v="50"/>
    <n v="1.5"/>
    <x v="7"/>
    <m/>
    <x v="2"/>
    <n v="48.5"/>
    <x v="6"/>
    <n v="50"/>
    <x v="0"/>
    <m/>
  </r>
  <r>
    <x v="33"/>
    <s v="nuit 1"/>
    <x v="67"/>
    <s v="Vend et veille JF - JOUR - Consultation"/>
    <s v="Consultation"/>
    <n v="29"/>
    <m/>
    <m/>
    <m/>
    <m/>
    <s v="Cash"/>
    <m/>
    <m/>
    <n v="29"/>
    <m/>
    <x v="1"/>
    <m/>
    <x v="2"/>
    <n v="29"/>
    <x v="3"/>
    <n v="29"/>
    <x v="0"/>
    <m/>
  </r>
  <r>
    <x v="33"/>
    <s v="nuit 1"/>
    <x v="67"/>
    <s v="Vend et veille JF - JOUR - Consultation"/>
    <s v="Consultation"/>
    <n v="29"/>
    <m/>
    <m/>
    <m/>
    <m/>
    <s v="Cash"/>
    <m/>
    <m/>
    <n v="29"/>
    <m/>
    <x v="1"/>
    <m/>
    <x v="2"/>
    <n v="29"/>
    <x v="3"/>
    <n v="29"/>
    <x v="0"/>
    <m/>
  </r>
  <r>
    <x v="33"/>
    <s v="nuit 1"/>
    <x v="67"/>
    <s v="Vend et veille JF - JOUR - Consultation"/>
    <s v="Consultation"/>
    <n v="29"/>
    <m/>
    <m/>
    <m/>
    <m/>
    <s v="Bancontact"/>
    <m/>
    <m/>
    <n v="29"/>
    <m/>
    <x v="1"/>
    <m/>
    <x v="2"/>
    <n v="29"/>
    <x v="3"/>
    <n v="29"/>
    <x v="0"/>
    <m/>
  </r>
  <r>
    <x v="33"/>
    <s v="nuit 1"/>
    <x v="67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3"/>
    <s v="nuit 1"/>
    <x v="67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3"/>
    <s v="nuit 3"/>
    <x v="90"/>
    <s v="Vend et veille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3"/>
    <s v="nuit 3"/>
    <x v="90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3"/>
    <s v="nuit 3"/>
    <x v="90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4"/>
    <s v="nuit 3"/>
    <x v="57"/>
    <s v="Sam, dim et JF - NUIT - Visite 1 bénéficiaire"/>
    <s v="Visite"/>
    <n v="85"/>
    <s v="Belgacem Fernand"/>
    <m/>
    <s v="(226) Mutualité neutre de la Santé "/>
    <s v="Rue de Chestret 4-6 4000 LIEGE"/>
    <s v="Différé"/>
    <s v="⅓ payant NP"/>
    <s v="Oui"/>
    <n v="85"/>
    <m/>
    <x v="1"/>
    <n v="78.5"/>
    <x v="3"/>
    <m/>
    <x v="0"/>
    <n v="78.5"/>
    <x v="0"/>
    <m/>
  </r>
  <r>
    <x v="34"/>
    <s v="2a"/>
    <x v="161"/>
    <s v="Sam, dim et JF - JOUR - Consultation"/>
    <s v="Consultation"/>
    <n v="37.5"/>
    <s v="Braumann Johann"/>
    <m/>
    <s v="(319) Solidaris - Mutualité socialiste et syndicale de la Province de Liège _x000a_"/>
    <s v="Rue Douffet 36 4020 LIEGE"/>
    <s v="Différé"/>
    <s v="⅓ payant BC"/>
    <s v="Oui"/>
    <n v="37.5"/>
    <n v="2"/>
    <x v="7"/>
    <n v="35.85"/>
    <x v="3"/>
    <m/>
    <x v="0"/>
    <n v="37.85"/>
    <x v="0"/>
    <m/>
  </r>
  <r>
    <x v="34"/>
    <s v="2a"/>
    <x v="161"/>
    <s v="Sam, dim et JF - JOUR - Consultation"/>
    <s v="Consultation"/>
    <n v="37.5"/>
    <s v="Braumann Kessy"/>
    <m/>
    <s v="(319) Solidaris - Mutualité socialiste et syndicale de la Province de Liège _x000a_"/>
    <s v="Rue Douffet 36 4020 LIEGE"/>
    <s v="Différé"/>
    <s v="⅓ payant BC"/>
    <s v="Oui"/>
    <n v="37.5"/>
    <n v="2"/>
    <x v="7"/>
    <n v="35.85"/>
    <x v="3"/>
    <m/>
    <x v="0"/>
    <n v="37.85"/>
    <x v="0"/>
    <m/>
  </r>
  <r>
    <x v="34"/>
    <s v="2a"/>
    <x v="161"/>
    <s v="Sam, dim et JF - JOUR - Consultation"/>
    <s v="Consultation"/>
    <n v="37.5"/>
    <s v="Braumann Mélinda"/>
    <m/>
    <s v="(319) Solidaris - Mutualité socialiste et syndicale de la Province de Liège _x000a_"/>
    <s v="Rue Douffet 36 4020 LIEGE"/>
    <s v="Différé"/>
    <s v="⅓ payant BC"/>
    <s v="Oui"/>
    <n v="37.5"/>
    <n v="2"/>
    <x v="7"/>
    <n v="35.85"/>
    <x v="3"/>
    <m/>
    <x v="0"/>
    <n v="37.85"/>
    <x v="0"/>
    <m/>
  </r>
  <r>
    <x v="34"/>
    <s v="2a"/>
    <x v="161"/>
    <s v="Sam, dim et JF - JOUR - Consultation"/>
    <s v="Consultation"/>
    <n v="37.5"/>
    <s v="Bunga Helmergildo Maissa"/>
    <m/>
    <s v="(137) Mutualité Chrétienne de Verviers - Eupen _x000a_"/>
    <s v="Rue Laoureux 25-29  - 4800 Verviers"/>
    <s v="Différé"/>
    <s v="⅓ payant NP"/>
    <s v="Oui"/>
    <n v="37.5"/>
    <m/>
    <x v="1"/>
    <n v="35.85"/>
    <x v="0"/>
    <m/>
    <x v="0"/>
    <n v="35.85"/>
    <x v="0"/>
    <m/>
  </r>
  <r>
    <x v="34"/>
    <s v="1b"/>
    <x v="162"/>
    <s v="Sam, dim et JF - JOUR - Consultation"/>
    <s v="Consultation"/>
    <n v="37.5"/>
    <s v="Decoster Elliott Mooller"/>
    <m/>
    <m/>
    <m/>
    <s v="Différé"/>
    <s v="⅓ payant NP"/>
    <s v="Oui"/>
    <n v="37.5"/>
    <m/>
    <x v="1"/>
    <m/>
    <x v="2"/>
    <m/>
    <x v="0"/>
    <n v="0"/>
    <x v="1"/>
    <s v="patient danois (carte assurance non valide)"/>
  </r>
  <r>
    <x v="34"/>
    <s v="1b"/>
    <x v="162"/>
    <s v="Sam, dim et JF - JOUR - Consultation"/>
    <s v="Consultation"/>
    <n v="37.5"/>
    <s v="El Harmouchi Manel"/>
    <m/>
    <s v="(319) Solidaris - Mutualité socialiste et syndicale de la Province de Liège _x000a_"/>
    <s v="Rue Douffet 36 4020 LIEGE"/>
    <s v="Différé"/>
    <s v="⅓ payant C"/>
    <s v="Oui"/>
    <n v="37.5"/>
    <n v="3"/>
    <x v="7"/>
    <n v="35.85"/>
    <x v="7"/>
    <m/>
    <x v="0"/>
    <n v="38.85"/>
    <x v="0"/>
    <m/>
  </r>
  <r>
    <x v="34"/>
    <s v="2a"/>
    <x v="161"/>
    <s v="Sam, dim et JF - JOUR - Consultation"/>
    <s v="Consultation"/>
    <n v="37.5"/>
    <s v="Erciyes Alya"/>
    <m/>
    <s v="(506) Omnimut mutualité libre de Wallonie _x000a_"/>
    <s v="Rue Natalis 47 B 4020 LIEGE "/>
    <s v="Différé"/>
    <s v="⅓ payant C"/>
    <s v="Oui"/>
    <n v="37.5"/>
    <n v="2"/>
    <x v="7"/>
    <m/>
    <x v="2"/>
    <m/>
    <x v="0"/>
    <n v="2"/>
    <x v="3"/>
    <m/>
  </r>
  <r>
    <x v="34"/>
    <n v="3"/>
    <x v="101"/>
    <s v="Sam, dim et JF - JOUR - Consultation"/>
    <s v="Consultation"/>
    <n v="37.5"/>
    <s v="Graeven Florence"/>
    <m/>
    <s v="(137) Mutualité Chrétienne de Verviers - Eupen _x000a_"/>
    <s v="Rue Laoureux 25-29  - 4800 Verviers"/>
    <s v="Différé"/>
    <s v="⅓ payant C"/>
    <s v="Oui"/>
    <n v="33"/>
    <n v="1.5"/>
    <x v="7"/>
    <n v="31.94"/>
    <x v="0"/>
    <m/>
    <x v="0"/>
    <n v="33.44"/>
    <x v="0"/>
    <m/>
  </r>
  <r>
    <x v="34"/>
    <n v="3"/>
    <x v="101"/>
    <s v="Sam, dim et JF - JOUR - Consultation"/>
    <s v="Consultation"/>
    <n v="37.5"/>
    <s v="Gustin Caroline"/>
    <m/>
    <s v="(228) Mutualia - Mutualité neutre _x000a_"/>
    <s v="Place Verte 41 4800 VERVIERS"/>
    <s v="Différé"/>
    <s v="⅓ payant C"/>
    <s v="Oui"/>
    <n v="33"/>
    <n v="1.5"/>
    <x v="7"/>
    <n v="32.44"/>
    <x v="6"/>
    <m/>
    <x v="0"/>
    <n v="33.94"/>
    <x v="0"/>
    <m/>
  </r>
  <r>
    <x v="34"/>
    <n v="7"/>
    <x v="57"/>
    <s v="Sam, dim et JF - JOUR - Consultation"/>
    <s v="Consultation"/>
    <n v="37.5"/>
    <s v="Haep Luis"/>
    <s v="Pro Gesund"/>
    <m/>
    <m/>
    <s v="Différé"/>
    <s v="Autres"/>
    <s v="Oui"/>
    <n v="37.5"/>
    <n v="6"/>
    <x v="7"/>
    <m/>
    <x v="2"/>
    <n v="31.5"/>
    <x v="5"/>
    <n v="37.5"/>
    <x v="0"/>
    <m/>
  </r>
  <r>
    <x v="34"/>
    <n v="7"/>
    <x v="57"/>
    <s v="Sam, dim et JF - JOUR - Consultation"/>
    <s v="Consultation"/>
    <n v="37.5"/>
    <s v="Halmes Monique"/>
    <s v="Pro Gesund"/>
    <m/>
    <m/>
    <s v="Différé"/>
    <s v="Autres"/>
    <s v="Oui"/>
    <n v="37.5"/>
    <n v="6"/>
    <x v="7"/>
    <m/>
    <x v="2"/>
    <n v="31.5"/>
    <x v="5"/>
    <n v="37.5"/>
    <x v="0"/>
    <m/>
  </r>
  <r>
    <x v="34"/>
    <s v="2a"/>
    <x v="161"/>
    <s v="Sam, dim et JF - JOUR - Consultation"/>
    <s v="Consultation"/>
    <n v="37.5"/>
    <s v="Houho Lilya"/>
    <m/>
    <s v="(319) Solidaris - Mutualité socialiste et syndicale de la Province de Liège _x000a_"/>
    <s v="Rue Douffet 36 4020 LIEGE"/>
    <s v="Différé"/>
    <s v="⅓ payant BC"/>
    <s v="Oui"/>
    <n v="37.5"/>
    <n v="2"/>
    <x v="7"/>
    <n v="35.85"/>
    <x v="3"/>
    <m/>
    <x v="0"/>
    <n v="37.85"/>
    <x v="0"/>
    <m/>
  </r>
  <r>
    <x v="34"/>
    <s v="nuit 1"/>
    <x v="163"/>
    <s v="Sam, dim et JF - NUIT - Consultation"/>
    <s v="Consultation"/>
    <n v="50"/>
    <s v="Houplain Valérie"/>
    <m/>
    <s v="(228) Mutualia - Mutualité neutre _x000a_"/>
    <s v="Place Verte 41 4800 VERVIERS"/>
    <s v="Différé"/>
    <s v="⅓ payant C"/>
    <s v="Oui"/>
    <n v="50"/>
    <n v="1.5"/>
    <x v="7"/>
    <n v="48.19"/>
    <x v="6"/>
    <m/>
    <x v="0"/>
    <n v="49.69"/>
    <x v="0"/>
    <m/>
  </r>
  <r>
    <x v="34"/>
    <n v="6"/>
    <x v="66"/>
    <s v="Sam, dim et JF - JOUR - Consultation"/>
    <s v="Consultation"/>
    <n v="37.5"/>
    <s v="Jovanovic Adriano"/>
    <m/>
    <s v="(137) Mutualité Chrétienne de Verviers - Eupen _x000a_"/>
    <s v="Rue Laoureux 25-29  - 4800 Verviers"/>
    <s v="Différé"/>
    <s v="⅓ payant C"/>
    <s v="Oui"/>
    <n v="37.5"/>
    <n v="1.5"/>
    <x v="7"/>
    <n v="35.85"/>
    <x v="0"/>
    <m/>
    <x v="0"/>
    <n v="37.35"/>
    <x v="0"/>
    <m/>
  </r>
  <r>
    <x v="34"/>
    <s v="nuit 2"/>
    <x v="79"/>
    <s v="Sam, dim et JF - NUIT - Consultation"/>
    <s v="Consultation"/>
    <n v="50"/>
    <s v="Lambert Isabelle"/>
    <m/>
    <s v="(509) Partena - Mutualité libre _x000a_"/>
    <s v="Boulevard Louis Mettewie 74-76 1080 BRUXELLES "/>
    <s v="Différé"/>
    <s v="⅓ payant C"/>
    <s v="Oui"/>
    <n v="50"/>
    <n v="1.5"/>
    <x v="7"/>
    <m/>
    <x v="2"/>
    <m/>
    <x v="0"/>
    <n v="1.5"/>
    <x v="3"/>
    <m/>
  </r>
  <r>
    <x v="34"/>
    <s v="nuit 1"/>
    <x v="163"/>
    <s v="Sam, dim et JF - NUIT - Consultation"/>
    <s v="Consultation"/>
    <n v="50"/>
    <s v="Luis Mélanie"/>
    <m/>
    <s v="(228) Mutualia - Mutualité neutre _x000a_"/>
    <s v="Place Verte 41 4800 VERVIERS"/>
    <s v="Différé"/>
    <s v="⅓ payant C"/>
    <s v="Oui"/>
    <n v="50"/>
    <n v="1.5"/>
    <x v="7"/>
    <n v="48.19"/>
    <x v="6"/>
    <m/>
    <x v="0"/>
    <n v="49.69"/>
    <x v="0"/>
    <m/>
  </r>
  <r>
    <x v="34"/>
    <s v="nuit 1"/>
    <x v="163"/>
    <s v="Sam, dim et JF - NUIT - Consultation"/>
    <s v="Consultation"/>
    <n v="50"/>
    <s v="Rikir Dominique"/>
    <m/>
    <s v="(228) Mutualia - Mutualité neutre _x000a_"/>
    <s v="Place Verte 41 4800 VERVIERS"/>
    <s v="Différé"/>
    <s v="⅓ payant C"/>
    <s v="Oui"/>
    <n v="50"/>
    <n v="1.5"/>
    <x v="7"/>
    <n v="48.19"/>
    <x v="6"/>
    <m/>
    <x v="0"/>
    <n v="49.69"/>
    <x v="0"/>
    <m/>
  </r>
  <r>
    <x v="34"/>
    <s v="2a"/>
    <x v="161"/>
    <s v="Sam, dim et JF - JOUR - Visite 1 bénéficiaire"/>
    <s v="Visite"/>
    <n v="55.5"/>
    <s v="Torcasio Palma"/>
    <s v="Les Hêtres"/>
    <m/>
    <m/>
    <s v="Différé"/>
    <s v="MR"/>
    <s v="Oui"/>
    <n v="55.5"/>
    <m/>
    <x v="1"/>
    <m/>
    <x v="2"/>
    <m/>
    <x v="0"/>
    <n v="0"/>
    <x v="2"/>
    <m/>
  </r>
  <r>
    <x v="34"/>
    <s v="2a"/>
    <x v="161"/>
    <s v="Sam, dim et JF - JOUR - Consultation"/>
    <s v="Consultation"/>
    <n v="37.5"/>
    <s v="Vandermiege Iris"/>
    <m/>
    <s v="(319) Solidaris - Mutualité socialiste et syndicale de la Province de Liège _x000a_"/>
    <s v="Rue Douffet 36 4020 LIEGE"/>
    <s v="Différé"/>
    <s v="⅓ payant BC"/>
    <s v="Oui"/>
    <n v="37.5"/>
    <n v="2"/>
    <x v="7"/>
    <n v="35.85"/>
    <x v="7"/>
    <m/>
    <x v="0"/>
    <n v="37.85"/>
    <x v="0"/>
    <m/>
  </r>
  <r>
    <x v="34"/>
    <n v="5"/>
    <x v="39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4"/>
    <n v="5"/>
    <x v="39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4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s v="Lemaire Martin"/>
    <m/>
    <s v="(137) Mutualité Chrétienne de Verviers - Eupen _x000a_"/>
    <s v="Rue Laoureux 25-29  - 4800 Verviers"/>
    <s v="Différé"/>
    <s v="⅓ payant C"/>
    <s v="Oui"/>
    <n v="37.5"/>
    <n v="2"/>
    <x v="7"/>
    <n v="35.85"/>
    <x v="0"/>
    <m/>
    <x v="0"/>
    <n v="37.85"/>
    <x v="0"/>
    <m/>
  </r>
  <r>
    <x v="34"/>
    <s v="1a"/>
    <x v="143"/>
    <s v="Sam, dim et JF - JOUR - Consultation"/>
    <s v="Consultation"/>
    <n v="37.5"/>
    <m/>
    <m/>
    <m/>
    <m/>
    <s v="Bancontact"/>
    <m/>
    <m/>
    <n v="60"/>
    <m/>
    <x v="1"/>
    <m/>
    <x v="2"/>
    <n v="60"/>
    <x v="3"/>
    <n v="60"/>
    <x v="0"/>
    <m/>
  </r>
  <r>
    <x v="34"/>
    <s v="1a"/>
    <x v="143"/>
    <s v="Sam, dim et JF - JOUR - Consultation"/>
    <s v="Consultation"/>
    <n v="37.5"/>
    <m/>
    <m/>
    <m/>
    <m/>
    <s v="Bancontact"/>
    <m/>
    <m/>
    <n v="75"/>
    <m/>
    <x v="1"/>
    <m/>
    <x v="2"/>
    <n v="75"/>
    <x v="3"/>
    <n v="7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a"/>
    <x v="143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4"/>
    <s v="1a"/>
    <x v="143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4"/>
    <s v="1b"/>
    <x v="162"/>
    <s v="Sam, dim et JF - JOUR - Visite 1 bénéficiaire"/>
    <s v="Visite"/>
    <n v="55.5"/>
    <m/>
    <m/>
    <m/>
    <m/>
    <s v="Cash"/>
    <m/>
    <m/>
    <n v="55"/>
    <m/>
    <x v="1"/>
    <m/>
    <x v="2"/>
    <n v="55"/>
    <x v="3"/>
    <n v="5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1b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a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4"/>
    <s v="2b"/>
    <x v="164"/>
    <s v="Sam, dim et JF - JOUR - Visite 1 bénéficiaire"/>
    <s v="Visite"/>
    <n v="55.5"/>
    <m/>
    <m/>
    <m/>
    <m/>
    <s v="Bancontact"/>
    <m/>
    <m/>
    <n v="50"/>
    <m/>
    <x v="1"/>
    <m/>
    <x v="2"/>
    <n v="50"/>
    <x v="3"/>
    <n v="50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4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34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3"/>
    <n v="33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s v=" "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nuit 1"/>
    <x v="163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4"/>
    <s v="nuit 1"/>
    <x v="163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nuit 1"/>
    <x v="163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4"/>
    <s v="nuit 1"/>
    <x v="163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4"/>
    <s v="nuit 1"/>
    <x v="163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4"/>
    <s v="nuit 1"/>
    <x v="163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4"/>
    <s v="nuit 3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nuit 3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nuit 3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4"/>
    <s v="nuit 3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nuit 2"/>
    <x v="45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35"/>
    <n v="3"/>
    <x v="94"/>
    <s v="Sam, dim et JF - JOUR - Visite 1 bénéficiaire"/>
    <s v="Visite"/>
    <n v="55.5"/>
    <s v="Bastien Léa"/>
    <s v="Renvoyé chez la patiente sinon heure claires"/>
    <m/>
    <m/>
    <s v="Différé"/>
    <s v="MR"/>
    <s v="Oui"/>
    <n v="55.5"/>
    <m/>
    <x v="1"/>
    <m/>
    <x v="2"/>
    <m/>
    <x v="0"/>
    <n v="0"/>
    <x v="6"/>
    <m/>
  </r>
  <r>
    <x v="35"/>
    <n v="7"/>
    <x v="165"/>
    <s v="Sam, dim et JF - JOUR - Visite 1 bénéficiaire"/>
    <s v="Visite"/>
    <n v="55.5"/>
    <s v="Bechen Daniel"/>
    <s v="ÖSHZ sankt-vith"/>
    <s v="(132) Mutualité chrétienne de la Province de Luxembourg "/>
    <s v="Rue de la Moselle 7-9 6700 ARLON "/>
    <s v="Différé"/>
    <s v="CPAS"/>
    <s v="Oui"/>
    <n v="55.5"/>
    <m/>
    <x v="1"/>
    <m/>
    <x v="2"/>
    <m/>
    <x v="0"/>
    <n v="0"/>
    <x v="2"/>
    <m/>
  </r>
  <r>
    <x v="36"/>
    <s v="2b"/>
    <x v="93"/>
    <s v="Sam, dim et JF - JOUR - Visite 1 bénéficiaire"/>
    <s v="Visite"/>
    <n v="55.5"/>
    <s v="Cahay Albert C/ Santer"/>
    <s v="Les Heures Claires Spa"/>
    <m/>
    <m/>
    <s v="Différé"/>
    <s v="MR"/>
    <s v="Oui"/>
    <n v="55.5"/>
    <m/>
    <x v="1"/>
    <m/>
    <x v="2"/>
    <n v="55.5"/>
    <x v="0"/>
    <n v="0"/>
    <x v="2"/>
    <s v="Virement 08/11/2017"/>
  </r>
  <r>
    <x v="35"/>
    <s v="2a"/>
    <x v="166"/>
    <s v="Sam, dim et JF - JOUR - Consultation"/>
    <s v="Consultation"/>
    <n v="37.5"/>
    <s v="Cuvelier Mackenzo"/>
    <m/>
    <s v="(319) Solidaris - Mutualité socialiste et syndicale de la Province de Liège _x000a_"/>
    <s v="Rue Douffet 36 4020 LIEGE"/>
    <s v="Différé"/>
    <s v="⅓ payant BC"/>
    <s v="Oui"/>
    <n v="37.5"/>
    <n v="1.5"/>
    <x v="7"/>
    <n v="35.85"/>
    <x v="7"/>
    <m/>
    <x v="0"/>
    <n v="37.35"/>
    <x v="0"/>
    <m/>
  </r>
  <r>
    <x v="35"/>
    <s v="2b"/>
    <x v="167"/>
    <s v="Sam, dim et JF - JOUR - Visite 1 bénéficiaire"/>
    <s v="Visite"/>
    <n v="55.5"/>
    <s v="Dethier Jeanne"/>
    <s v="Les Hêtres"/>
    <m/>
    <m/>
    <s v="Différé"/>
    <s v="MR"/>
    <s v="Oui"/>
    <n v="55.5"/>
    <m/>
    <x v="1"/>
    <m/>
    <x v="2"/>
    <n v="55.5"/>
    <x v="5"/>
    <n v="55.5"/>
    <x v="0"/>
    <m/>
  </r>
  <r>
    <x v="35"/>
    <n v="7"/>
    <x v="165"/>
    <s v="Sam, dim et JF - JOUR - Consultation NA"/>
    <s v="Consultation"/>
    <n v="33.5"/>
    <s v="Drösch Halmes Linda"/>
    <s v="Pro Gesund"/>
    <m/>
    <m/>
    <s v="Différé"/>
    <s v="Autres"/>
    <s v="Oui"/>
    <n v="33.5"/>
    <n v="6"/>
    <x v="7"/>
    <m/>
    <x v="2"/>
    <n v="27.5"/>
    <x v="5"/>
    <n v="33.5"/>
    <x v="0"/>
    <m/>
  </r>
  <r>
    <x v="35"/>
    <n v="6"/>
    <x v="168"/>
    <s v="Sam, dim et JF - JOUR - Visite 1 bénéficiaire"/>
    <s v="Visite"/>
    <n v="55.5"/>
    <s v="Duvivier Jean Henri"/>
    <s v="GPS Med Eupen"/>
    <m/>
    <m/>
    <s v="Différé"/>
    <s v="Autres"/>
    <s v="Oui"/>
    <n v="55.5"/>
    <m/>
    <x v="1"/>
    <m/>
    <x v="2"/>
    <n v="55.5"/>
    <x v="5"/>
    <n v="55.5"/>
    <x v="0"/>
    <m/>
  </r>
  <r>
    <x v="35"/>
    <n v="7"/>
    <x v="165"/>
    <s v="Sam, dim et JF - JOUR - Consultation NA"/>
    <s v="Consultation"/>
    <n v="33.5"/>
    <s v="Fickers Wilma"/>
    <s v="Pro Gesund"/>
    <m/>
    <m/>
    <s v="Différé"/>
    <s v="Autres"/>
    <s v="Oui"/>
    <n v="33.5"/>
    <n v="6"/>
    <x v="7"/>
    <m/>
    <x v="2"/>
    <n v="27.5"/>
    <x v="5"/>
    <n v="33.5"/>
    <x v="0"/>
    <m/>
  </r>
  <r>
    <x v="35"/>
    <n v="7"/>
    <x v="165"/>
    <s v="Sam, dim et JF - JOUR - Consultation NA"/>
    <s v="Consultation"/>
    <n v="33.5"/>
    <s v="Fischenich Miguel"/>
    <m/>
    <s v="(515) Freie Krankenkasse _x000a_"/>
    <s v="Rue Saint-Hubert 49 - 1150 BRUXELLES"/>
    <s v="Différé"/>
    <s v="⅓ payant C"/>
    <s v="Oui"/>
    <n v="33.5"/>
    <n v="1.5"/>
    <x v="7"/>
    <n v="31.94"/>
    <x v="3"/>
    <m/>
    <x v="0"/>
    <n v="33.44"/>
    <x v="0"/>
    <m/>
  </r>
  <r>
    <x v="35"/>
    <s v="2b"/>
    <x v="167"/>
    <s v="Sam, dim et JF - JOUR - Consultation"/>
    <s v="Consultation"/>
    <n v="37.5"/>
    <s v="Fuya Poumai Alicia"/>
    <s v="La Bulle d'air"/>
    <m/>
    <m/>
    <s v="Différé"/>
    <s v="Autres"/>
    <s v="Oui"/>
    <n v="37.5"/>
    <m/>
    <x v="1"/>
    <m/>
    <x v="2"/>
    <n v="37.5"/>
    <x v="5"/>
    <n v="37.5"/>
    <x v="0"/>
    <m/>
  </r>
  <r>
    <x v="35"/>
    <s v="1a"/>
    <x v="169"/>
    <s v="Sam, dim et JF - JOUR - Visite 1 bénéficiaire"/>
    <s v="Visite"/>
    <n v="55.5"/>
    <s v="Gouders Natacha"/>
    <s v="St Joseph Moresnet"/>
    <m/>
    <m/>
    <s v="Différé"/>
    <s v="MR"/>
    <s v="Oui"/>
    <n v="55.5"/>
    <m/>
    <x v="1"/>
    <m/>
    <x v="2"/>
    <n v="55.5"/>
    <x v="6"/>
    <n v="55.5"/>
    <x v="0"/>
    <m/>
  </r>
  <r>
    <x v="35"/>
    <n v="6"/>
    <x v="168"/>
    <s v="Sam, dim et JF - JOUR - Consultation"/>
    <s v="Consultation"/>
    <n v="37.5"/>
    <s v="Honnen Victoria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35"/>
    <n v="5"/>
    <x v="54"/>
    <s v="Sam, dim et JF - JOUR - Visite 1 bénéficiaire"/>
    <s v="Visite"/>
    <n v="55.5"/>
    <s v="Horrion Claudine"/>
    <m/>
    <s v="(506) Omnimut mutualité libre de Wallonie _x000a_"/>
    <s v="Rue Natalis 47 B 4020 LIEGE "/>
    <s v="Différé"/>
    <s v="⅓ payant NP"/>
    <s v="Oui"/>
    <n v="55.5"/>
    <m/>
    <x v="1"/>
    <m/>
    <x v="2"/>
    <m/>
    <x v="0"/>
    <n v="0"/>
    <x v="3"/>
    <m/>
  </r>
  <r>
    <x v="35"/>
    <s v="2a"/>
    <x v="166"/>
    <s v="Sam, dim et JF - JOUR - Visite 1 bénéficiaire"/>
    <s v="Visite"/>
    <n v="55.5"/>
    <s v="Huppertz Liliane"/>
    <m/>
    <s v="(319) Solidaris - Mutualité socialiste et syndicale de la Province de Liège _x000a_"/>
    <s v="Rue Douffet 36 4020 LIEGE"/>
    <s v="Différé"/>
    <s v="⅓ payant C"/>
    <s v="Oui"/>
    <n v="55.5"/>
    <n v="5"/>
    <x v="7"/>
    <n v="50.8"/>
    <x v="7"/>
    <m/>
    <x v="0"/>
    <n v="55.8"/>
    <x v="0"/>
    <m/>
  </r>
  <r>
    <x v="35"/>
    <s v="2b"/>
    <x v="167"/>
    <s v="Sam, dim et JF - JOUR - Visite 1 bénéficiaire"/>
    <s v="Visite"/>
    <n v="55.5"/>
    <s v="Ishakova Madina"/>
    <m/>
    <s v="(137) Mutualité Chrétienne de Verviers - Eupen _x000a_"/>
    <s v="Rue Laoureux 25-29  - 4800 Verviers"/>
    <s v="Différé"/>
    <s v="⅓ payant C"/>
    <s v="Oui"/>
    <n v="55.5"/>
    <n v="4.8"/>
    <x v="7"/>
    <n v="50.8"/>
    <x v="0"/>
    <m/>
    <x v="0"/>
    <n v="55.599999999999994"/>
    <x v="0"/>
    <m/>
  </r>
  <r>
    <x v="35"/>
    <n v="4"/>
    <x v="144"/>
    <s v="Sam, dim et JF - JOUR - Visite 1 bénéficiaire"/>
    <s v="Visite"/>
    <n v="55.5"/>
    <s v="Lemaire Gery"/>
    <m/>
    <s v="(137) Mutualité Chrétienne de Verviers - Eupen _x000a_"/>
    <s v="Rue Laoureux 25-29  - 4800 Verviers"/>
    <s v="Différé"/>
    <s v="⅓ payant C"/>
    <s v="Oui"/>
    <n v="55.5"/>
    <n v="4.5"/>
    <x v="7"/>
    <n v="50.8"/>
    <x v="0"/>
    <m/>
    <x v="0"/>
    <n v="55.3"/>
    <x v="0"/>
    <m/>
  </r>
  <r>
    <x v="35"/>
    <s v="2b"/>
    <x v="167"/>
    <s v="Sam, dim et JF - JOUR - Visite 1 bénéficiaire"/>
    <s v="Visite"/>
    <n v="55.5"/>
    <s v="Lespir Jacqueline"/>
    <s v="MR Heusy (Seigneurie ?)"/>
    <m/>
    <m/>
    <s v="Différé"/>
    <s v="MR"/>
    <s v="Oui"/>
    <n v="55.5"/>
    <m/>
    <x v="1"/>
    <m/>
    <x v="2"/>
    <n v="55.5"/>
    <x v="6"/>
    <n v="55.5"/>
    <x v="0"/>
    <m/>
  </r>
  <r>
    <x v="35"/>
    <s v="1a"/>
    <x v="169"/>
    <s v="Sam, dim et JF - JOUR - Consultation"/>
    <s v="Consultation"/>
    <n v="37.5"/>
    <s v="Louys Raphael"/>
    <m/>
    <s v="(130) Mutualité chrétienne de Liège _x000a_"/>
    <s v="Place du XX Août 38 - 4000 LIEGE"/>
    <s v="Différé"/>
    <s v="⅓ payant BC"/>
    <s v="Oui"/>
    <n v="37.5"/>
    <n v="1.5"/>
    <x v="7"/>
    <n v="35.85"/>
    <x v="0"/>
    <m/>
    <x v="0"/>
    <n v="37.35"/>
    <x v="0"/>
    <m/>
  </r>
  <r>
    <x v="35"/>
    <n v="5"/>
    <x v="54"/>
    <s v="Sam, dim et JF - JOUR - Consultation"/>
    <s v="Consultation"/>
    <n v="37.5"/>
    <s v="Masson Christine"/>
    <m/>
    <s v="(132) Mutualité chrétienne de la Province de Luxembourg "/>
    <s v="Rue de la Moselle 7-9 6700 ARLON "/>
    <s v="Différé"/>
    <s v="⅓ payant C"/>
    <s v="Oui"/>
    <n v="37.5"/>
    <n v="1.5"/>
    <x v="7"/>
    <n v="35.85"/>
    <x v="0"/>
    <m/>
    <x v="0"/>
    <n v="37.35"/>
    <x v="0"/>
    <m/>
  </r>
  <r>
    <x v="35"/>
    <s v="2a"/>
    <x v="166"/>
    <s v="Sam, dim et JF - JOUR - Consultation"/>
    <s v="Consultation"/>
    <n v="37.5"/>
    <s v="Nicolai Clément"/>
    <m/>
    <s v="(319) Solidaris - Mutualité socialiste et syndicale de la Province de Liège _x000a_"/>
    <s v="Rue Douffet 36 4020 LIEGE"/>
    <s v="Différé"/>
    <s v="⅓ payant C"/>
    <s v="Oui"/>
    <n v="37.5"/>
    <n v="1.5"/>
    <x v="7"/>
    <n v="35.85"/>
    <x v="7"/>
    <m/>
    <x v="0"/>
    <n v="37.35"/>
    <x v="0"/>
    <m/>
  </r>
  <r>
    <x v="35"/>
    <n v="6"/>
    <x v="168"/>
    <s v="Sam, dim et JF - JOUR - Visite 1 bénéficiaire"/>
    <s v="Visite"/>
    <n v="55.5"/>
    <s v="Rose Liane"/>
    <m/>
    <s v="(137) Mutualité Chrétienne de Verviers - Eupen _x000a_"/>
    <s v="Rue Laoureux 25-29  - 4800 Verviers"/>
    <s v="Différé"/>
    <s v="⅓ payant C"/>
    <s v="Oui"/>
    <n v="55.5"/>
    <n v="5"/>
    <x v="7"/>
    <n v="50.8"/>
    <x v="0"/>
    <m/>
    <x v="0"/>
    <n v="55.8"/>
    <x v="0"/>
    <m/>
  </r>
  <r>
    <x v="35"/>
    <n v="6"/>
    <x v="168"/>
    <s v="Sam, dim et JF - JOUR - Visite 1 bénéficiaire"/>
    <s v="Visite"/>
    <n v="55.5"/>
    <s v="Schiffers Gerda"/>
    <s v="St Joseph Eupen"/>
    <m/>
    <m/>
    <s v="Différé"/>
    <s v="MR"/>
    <s v="Oui"/>
    <n v="55.5"/>
    <m/>
    <x v="1"/>
    <m/>
    <x v="2"/>
    <n v="55.5"/>
    <x v="5"/>
    <n v="55.5"/>
    <x v="0"/>
    <m/>
  </r>
  <r>
    <x v="35"/>
    <n v="7"/>
    <x v="165"/>
    <s v="Sam, dim et JF - JOUR - Consultation NA"/>
    <s v="Consultation"/>
    <n v="33.5"/>
    <s v="Schumacher Elvin"/>
    <s v="Pro Gesund"/>
    <m/>
    <m/>
    <s v="Différé"/>
    <s v="Autres"/>
    <s v="Oui"/>
    <n v="33.5"/>
    <n v="6"/>
    <x v="7"/>
    <m/>
    <x v="2"/>
    <n v="27.5"/>
    <x v="5"/>
    <n v="33.5"/>
    <x v="0"/>
    <m/>
  </r>
  <r>
    <x v="35"/>
    <n v="7"/>
    <x v="165"/>
    <s v="Sam, dim et JF - JOUR - Consultation NA"/>
    <s v="Consultation"/>
    <n v="33.5"/>
    <s v="Stellmann Elisabeth"/>
    <m/>
    <s v="(137) Mutualité Chrétienne de Verviers - Eupen _x000a_"/>
    <s v="Rue Laoureux 25-29  - 4800 Verviers"/>
    <s v="Différé"/>
    <s v="⅓ payant C"/>
    <s v="Oui"/>
    <n v="33.5"/>
    <n v="1.5"/>
    <x v="7"/>
    <n v="31.94"/>
    <x v="0"/>
    <m/>
    <x v="0"/>
    <n v="33.44"/>
    <x v="0"/>
    <m/>
  </r>
  <r>
    <x v="35"/>
    <s v="2b"/>
    <x v="167"/>
    <s v="Sam, dim et JF - JOUR - Consultation"/>
    <s v="Consultation"/>
    <n v="37.5"/>
    <s v="Strythagen Remy"/>
    <m/>
    <s v="(137) Mutualité Chrétienne de Verviers - Eupen _x000a_"/>
    <s v="Rue Laoureux 25-29  - 4800 Verviers"/>
    <s v="Différé"/>
    <s v="⅓ payant C"/>
    <s v="Oui"/>
    <n v="37.5"/>
    <n v="1.5"/>
    <x v="7"/>
    <n v="35.85"/>
    <x v="0"/>
    <m/>
    <x v="0"/>
    <n v="37.35"/>
    <x v="0"/>
    <m/>
  </r>
  <r>
    <x v="35"/>
    <s v="1b"/>
    <x v="170"/>
    <s v="Sam, dim et JF - JOUR - Visite 1 bénéficiaire"/>
    <s v="Visite"/>
    <n v="55.5"/>
    <s v="Wertz M.Thérèse"/>
    <s v="Clos des Bouleaux"/>
    <m/>
    <m/>
    <s v="Différé"/>
    <s v="MR"/>
    <s v="Oui"/>
    <n v="55.5"/>
    <m/>
    <x v="1"/>
    <m/>
    <x v="2"/>
    <n v="55.5"/>
    <x v="5"/>
    <n v="55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a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b"/>
    <x v="170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5"/>
    <s v="1b"/>
    <x v="170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5"/>
    <s v="1b"/>
    <x v="170"/>
    <s v="Sam, dim et JF - JOUR - Consultation"/>
    <s v="Consultation"/>
    <n v="37.5"/>
    <m/>
    <m/>
    <m/>
    <m/>
    <s v="Cash"/>
    <m/>
    <m/>
    <n v="38"/>
    <m/>
    <x v="1"/>
    <m/>
    <x v="2"/>
    <n v="38"/>
    <x v="3"/>
    <n v="38"/>
    <x v="0"/>
    <m/>
  </r>
  <r>
    <x v="35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5"/>
    <s v="2a"/>
    <x v="166"/>
    <s v="Sam, dim et JF - JOUR - Consultation"/>
    <s v="Consultation"/>
    <n v="37.5"/>
    <m/>
    <m/>
    <m/>
    <m/>
    <s v="Cash"/>
    <m/>
    <m/>
    <n v="38"/>
    <m/>
    <x v="1"/>
    <m/>
    <x v="2"/>
    <n v="38"/>
    <x v="3"/>
    <n v="38"/>
    <x v="0"/>
    <m/>
  </r>
  <r>
    <x v="35"/>
    <s v="2a"/>
    <x v="166"/>
    <s v="Sam, dim et JF - JOUR - Consultation"/>
    <s v="Consultation"/>
    <n v="37.5"/>
    <m/>
    <m/>
    <m/>
    <m/>
    <s v="Cash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a"/>
    <x v="166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5"/>
    <s v="2b"/>
    <x v="167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5"/>
    <s v="2b"/>
    <x v="167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5"/>
    <s v="2b"/>
    <x v="167"/>
    <s v="Sam, dim et JF - JOUR - Visite 1 bénéficiaire"/>
    <s v="Visite"/>
    <n v="55.5"/>
    <m/>
    <m/>
    <m/>
    <m/>
    <s v="Cash"/>
    <m/>
    <m/>
    <n v="55.5"/>
    <m/>
    <x v="1"/>
    <m/>
    <x v="2"/>
    <n v="55.5"/>
    <x v="3"/>
    <n v="55.5"/>
    <x v="0"/>
    <m/>
  </r>
  <r>
    <x v="35"/>
    <s v="2b"/>
    <x v="167"/>
    <s v="Sam, dim et JF - JOUR - Consultation"/>
    <s v="Consultation"/>
    <n v="37.5"/>
    <m/>
    <m/>
    <m/>
    <m/>
    <s v="Cash"/>
    <m/>
    <m/>
    <n v="36"/>
    <m/>
    <x v="1"/>
    <m/>
    <x v="2"/>
    <n v="36"/>
    <x v="3"/>
    <n v="36"/>
    <x v="0"/>
    <m/>
  </r>
  <r>
    <x v="35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4"/>
    <x v="144"/>
    <s v="Sam, dim et JF - JOUR - Consultation"/>
    <s v="Consultation"/>
    <n v="37.5"/>
    <m/>
    <m/>
    <m/>
    <m/>
    <s v="Bancontact"/>
    <m/>
    <m/>
    <n v="78.5"/>
    <m/>
    <x v="1"/>
    <m/>
    <x v="2"/>
    <n v="78.5"/>
    <x v="3"/>
    <n v="78.5"/>
    <x v="0"/>
    <m/>
  </r>
  <r>
    <x v="3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5"/>
    <x v="54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n v="6"/>
    <x v="168"/>
    <s v="Sam, dim et JF - JOUR - Visite 1 bénéficiaire"/>
    <s v="Visite"/>
    <n v="55.5"/>
    <m/>
    <m/>
    <m/>
    <m/>
    <s v="Bancontact"/>
    <m/>
    <m/>
    <n v="55.5"/>
    <m/>
    <x v="1"/>
    <m/>
    <x v="2"/>
    <n v="55.5"/>
    <x v="3"/>
    <n v="55.5"/>
    <x v="0"/>
    <m/>
  </r>
  <r>
    <x v="35"/>
    <n v="7"/>
    <x v="165"/>
    <s v="Sam, dim et JF - JOUR - Consultation NA"/>
    <s v="Consultation"/>
    <n v="33.5"/>
    <m/>
    <m/>
    <m/>
    <m/>
    <s v="Cash"/>
    <m/>
    <m/>
    <n v="33.5"/>
    <m/>
    <x v="1"/>
    <m/>
    <x v="2"/>
    <n v="33.5"/>
    <x v="3"/>
    <n v="33.5"/>
    <x v="0"/>
    <m/>
  </r>
  <r>
    <x v="35"/>
    <n v="7"/>
    <x v="165"/>
    <s v="Sam, dim et JF - JOUR - Consultation NA"/>
    <s v="Consultation"/>
    <n v="33.5"/>
    <m/>
    <m/>
    <m/>
    <m/>
    <s v="Cash"/>
    <m/>
    <m/>
    <n v="33.5"/>
    <m/>
    <x v="1"/>
    <m/>
    <x v="2"/>
    <n v="33.5"/>
    <x v="3"/>
    <n v="33.5"/>
    <x v="0"/>
    <m/>
  </r>
  <r>
    <x v="35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3"/>
    <n v="33.5"/>
    <x v="0"/>
    <m/>
  </r>
  <r>
    <x v="35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3"/>
    <n v="33.5"/>
    <x v="0"/>
    <m/>
  </r>
  <r>
    <x v="35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3"/>
    <n v="33.5"/>
    <x v="0"/>
    <m/>
  </r>
  <r>
    <x v="35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3"/>
    <n v="33.5"/>
    <x v="0"/>
    <m/>
  </r>
  <r>
    <x v="35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3"/>
    <n v="33.5"/>
    <x v="0"/>
    <m/>
  </r>
  <r>
    <x v="35"/>
    <s v="nuit 1"/>
    <x v="41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5"/>
    <s v="nuit 1"/>
    <x v="41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5"/>
    <s v="nuit 1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nuit 1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nuit 1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3"/>
    <n v="37.5"/>
    <x v="0"/>
    <m/>
  </r>
  <r>
    <x v="35"/>
    <s v="nuit 1"/>
    <x v="41"/>
    <s v="Sam, dim et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5"/>
    <s v="nuit 1"/>
    <x v="41"/>
    <s v="Sam, dim et JF - NUIT - Visite 1 bénéficiaire"/>
    <s v="Visite"/>
    <n v="85"/>
    <m/>
    <m/>
    <m/>
    <m/>
    <s v="Bancontact"/>
    <m/>
    <m/>
    <n v="85"/>
    <m/>
    <x v="1"/>
    <m/>
    <x v="2"/>
    <n v="85"/>
    <x v="3"/>
    <n v="85"/>
    <x v="0"/>
    <m/>
  </r>
  <r>
    <x v="35"/>
    <s v="nuit 3"/>
    <x v="50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5"/>
    <s v="nuit 3"/>
    <x v="50"/>
    <s v="Sam, dim et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7"/>
    <s v="nuit 1"/>
    <x v="83"/>
    <s v="Vend et veille JF - JOUR - Consultation"/>
    <s v="Consultation"/>
    <n v="29"/>
    <m/>
    <m/>
    <m/>
    <m/>
    <s v="Bancontact"/>
    <m/>
    <m/>
    <n v="29"/>
    <m/>
    <x v="1"/>
    <m/>
    <x v="2"/>
    <n v="29"/>
    <x v="3"/>
    <n v="29"/>
    <x v="0"/>
    <m/>
  </r>
  <r>
    <x v="37"/>
    <s v="nuit 1"/>
    <x v="83"/>
    <s v="Vend et veille JF - JOUR - Consultation"/>
    <s v="Consultation"/>
    <n v="29"/>
    <m/>
    <m/>
    <m/>
    <m/>
    <s v="Bancontact"/>
    <m/>
    <m/>
    <n v="29"/>
    <m/>
    <x v="1"/>
    <m/>
    <x v="2"/>
    <n v="29"/>
    <x v="3"/>
    <n v="29"/>
    <x v="0"/>
    <m/>
  </r>
  <r>
    <x v="37"/>
    <s v="nuit 1"/>
    <x v="83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7"/>
    <s v="nuit 1"/>
    <x v="83"/>
    <s v="Vend et veille JF - NUIT - Consultation"/>
    <s v="Consultation"/>
    <n v="50"/>
    <m/>
    <m/>
    <m/>
    <m/>
    <s v="Bancontact"/>
    <m/>
    <m/>
    <n v="50"/>
    <m/>
    <x v="1"/>
    <m/>
    <x v="2"/>
    <n v="50"/>
    <x v="3"/>
    <n v="50"/>
    <x v="0"/>
    <m/>
  </r>
  <r>
    <x v="37"/>
    <s v="nuit 1"/>
    <x v="83"/>
    <s v="Vend et veille JF - NUIT - Visite 1 bénéficiare"/>
    <s v="Visite"/>
    <n v="85"/>
    <m/>
    <m/>
    <m/>
    <m/>
    <s v="Bancontact"/>
    <m/>
    <m/>
    <n v="85"/>
    <m/>
    <x v="1"/>
    <m/>
    <x v="2"/>
    <n v="85"/>
    <x v="3"/>
    <n v="85"/>
    <x v="0"/>
    <m/>
  </r>
  <r>
    <x v="37"/>
    <s v="nuit 2"/>
    <x v="171"/>
    <s v="Vend et veille JF - JOUR - Consultation"/>
    <s v="Consultation"/>
    <n v="29"/>
    <m/>
    <m/>
    <m/>
    <m/>
    <s v="Cash"/>
    <m/>
    <m/>
    <n v="25"/>
    <m/>
    <x v="1"/>
    <m/>
    <x v="2"/>
    <n v="25"/>
    <x v="3"/>
    <n v="25"/>
    <x v="0"/>
    <m/>
  </r>
  <r>
    <x v="37"/>
    <s v="nuit 2"/>
    <x v="171"/>
    <s v="Vend et veille JF - JOUR - Consultation"/>
    <s v="Consultation"/>
    <n v="29"/>
    <m/>
    <m/>
    <m/>
    <m/>
    <s v="Cash"/>
    <m/>
    <m/>
    <n v="25"/>
    <m/>
    <x v="1"/>
    <m/>
    <x v="2"/>
    <n v="25"/>
    <x v="3"/>
    <n v="25"/>
    <x v="0"/>
    <m/>
  </r>
  <r>
    <x v="37"/>
    <s v="nuit 2"/>
    <x v="171"/>
    <s v="Vend et veille JF - JOUR - Consultation"/>
    <s v="Consultation"/>
    <n v="29"/>
    <m/>
    <m/>
    <m/>
    <m/>
    <s v="Cash"/>
    <m/>
    <m/>
    <n v="25"/>
    <m/>
    <x v="1"/>
    <m/>
    <x v="2"/>
    <n v="25"/>
    <x v="3"/>
    <n v="25"/>
    <x v="0"/>
    <m/>
  </r>
  <r>
    <x v="37"/>
    <s v="nuit 3"/>
    <x v="11"/>
    <s v="Vend et veille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7"/>
    <s v="nuit 3"/>
    <x v="11"/>
    <s v="Vend et veille JF - NUIT - Consultation"/>
    <s v="Consultation"/>
    <n v="50"/>
    <m/>
    <m/>
    <m/>
    <m/>
    <s v="Cash"/>
    <m/>
    <m/>
    <n v="50"/>
    <m/>
    <x v="1"/>
    <m/>
    <x v="2"/>
    <n v="50"/>
    <x v="3"/>
    <n v="50"/>
    <x v="0"/>
    <m/>
  </r>
  <r>
    <x v="38"/>
    <n v="7"/>
    <x v="68"/>
    <s v="Sam, dim et JF - JOUR - Consultation"/>
    <s v="Consultation"/>
    <n v="37.5"/>
    <s v="Balter Amélie"/>
    <s v="Pro Gesund - M. Méd."/>
    <m/>
    <m/>
    <s v="Différé"/>
    <s v="Autres"/>
    <s v="Oui"/>
    <n v="37.5"/>
    <n v="6"/>
    <x v="8"/>
    <m/>
    <x v="2"/>
    <m/>
    <x v="0"/>
    <n v="6"/>
    <x v="2"/>
    <s v="envoyé duplicata"/>
  </r>
  <r>
    <x v="38"/>
    <n v="6"/>
    <x v="10"/>
    <s v="Sam, dim et JF - JOUR - Consultation"/>
    <s v="Consultation"/>
    <n v="37.5"/>
    <s v="Bayo Felix Pilar"/>
    <s v="GPS Med Eupen"/>
    <m/>
    <m/>
    <s v="Différé"/>
    <s v="Autres"/>
    <s v="Oui"/>
    <n v="37.5"/>
    <n v="1.5"/>
    <x v="8"/>
    <m/>
    <x v="2"/>
    <m/>
    <x v="0"/>
    <n v="1.5"/>
    <x v="2"/>
    <s v="envoyé duplicata"/>
  </r>
  <r>
    <x v="38"/>
    <s v="1b"/>
    <x v="172"/>
    <s v="Sam, dim et JF - JOUR - Consultation"/>
    <s v="Consultation"/>
    <n v="37.5"/>
    <s v="Berchicci Nadège"/>
    <m/>
    <s v="(319) Solidaris - Mutualité socialiste et syndicale de la Province de Liège _x000a_"/>
    <s v="Rue Douffet 36 4020 LIEGE"/>
    <s v="Différé"/>
    <s v="⅓ payant NP"/>
    <s v="Oui"/>
    <n v="37.5"/>
    <m/>
    <x v="1"/>
    <n v="35.85"/>
    <x v="4"/>
    <m/>
    <x v="0"/>
    <n v="35.85"/>
    <x v="0"/>
    <m/>
  </r>
  <r>
    <x v="38"/>
    <s v="1a"/>
    <x v="48"/>
    <s v="Sam, dim et JF - JOUR - Consultation"/>
    <s v="Consultation"/>
    <n v="37.5"/>
    <s v="Berisha Elmedin"/>
    <m/>
    <s v="(228) Mutualia - Mutualité neutre _x000a_"/>
    <s v="Place Verte 41 4800 VERVIERS"/>
    <s v="Différé"/>
    <s v="⅓ payant NP"/>
    <s v="Oui"/>
    <n v="33.5"/>
    <m/>
    <x v="1"/>
    <n v="31.94"/>
    <x v="2"/>
    <m/>
    <x v="0"/>
    <n v="0"/>
    <x v="5"/>
    <s v="Virement 09/11/2017"/>
  </r>
  <r>
    <x v="38"/>
    <s v="2b"/>
    <x v="173"/>
    <s v="Sam, dim et JF - JOUR - Visite 1 bénéficiaire"/>
    <s v="Visite"/>
    <n v="55.5"/>
    <s v="Blanjean Henri"/>
    <s v="St Joseph Verviers"/>
    <m/>
    <m/>
    <s v="Différé"/>
    <s v="MR"/>
    <s v="Oui"/>
    <n v="55.5"/>
    <m/>
    <x v="1"/>
    <m/>
    <x v="2"/>
    <n v="55.5"/>
    <x v="12"/>
    <n v="55.5"/>
    <x v="0"/>
    <m/>
  </r>
  <r>
    <x v="38"/>
    <s v="1a"/>
    <x v="48"/>
    <s v="Sam, dim et JF - JOUR - Consultation"/>
    <s v="Consultation"/>
    <n v="37.5"/>
    <s v="Bugni Joseph"/>
    <m/>
    <s v="(319) Solidaris - Mutualité socialiste et syndicale de la Province de Liège _x000a_"/>
    <s v="Rue Douffet 36 4020 LIEGE"/>
    <s v="Différé"/>
    <s v="⅓ payant NP"/>
    <s v="Oui"/>
    <n v="33.5"/>
    <m/>
    <x v="1"/>
    <n v="31.94"/>
    <x v="4"/>
    <m/>
    <x v="0"/>
    <n v="31.94"/>
    <x v="0"/>
    <m/>
  </r>
  <r>
    <x v="38"/>
    <s v="2b"/>
    <x v="173"/>
    <s v="Sam, dim et JF - JOUR - Visite 1 bénéficiaire"/>
    <s v="Visite"/>
    <n v="55.5"/>
    <s v="Delsaute Pierre"/>
    <s v="Seigneurie D'Heusy"/>
    <m/>
    <m/>
    <s v="Différé"/>
    <s v="MR"/>
    <s v="Oui"/>
    <n v="55.5"/>
    <m/>
    <x v="1"/>
    <m/>
    <x v="2"/>
    <n v="55.5"/>
    <x v="12"/>
    <n v="55.5"/>
    <x v="0"/>
    <m/>
  </r>
  <r>
    <x v="38"/>
    <s v="2b"/>
    <x v="173"/>
    <s v="Sam, dim et JF - JOUR - Visite 1 bénéficiaire"/>
    <s v="Visite"/>
    <n v="55.5"/>
    <s v="Doucène Wassim"/>
    <s v="M.Méd. Mosaïque"/>
    <m/>
    <m/>
    <s v="Différé"/>
    <s v="Autres"/>
    <s v="Oui"/>
    <n v="55.5"/>
    <m/>
    <x v="1"/>
    <m/>
    <x v="2"/>
    <m/>
    <x v="0"/>
    <n v="0"/>
    <x v="2"/>
    <s v="envoyé duplicata"/>
  </r>
  <r>
    <x v="38"/>
    <s v="2b"/>
    <x v="173"/>
    <s v="Sam, dim et JF - JOUR - Consultation"/>
    <s v="Consultation"/>
    <n v="37.5"/>
    <s v="Durmusoglu Fatima Sukeyna"/>
    <m/>
    <s v="(506) Omnimut mutualité libre de Wallonie _x000a_"/>
    <s v="Rue Natalis 47 B 4020 LIEGE "/>
    <s v="Différé"/>
    <s v="⅓ payant C"/>
    <s v="Oui"/>
    <n v="37.5"/>
    <n v="1.5"/>
    <x v="8"/>
    <m/>
    <x v="2"/>
    <m/>
    <x v="0"/>
    <n v="1.5"/>
    <x v="5"/>
    <s v="envoyé duplicata"/>
  </r>
  <r>
    <x v="38"/>
    <s v="2b"/>
    <x v="173"/>
    <s v="Sam, dim et JF - JOUR - Consultation"/>
    <s v="Consultation"/>
    <n v="37.5"/>
    <s v="Durmusoglu Yusuf Erkam"/>
    <m/>
    <s v="(506) Omnimut mutualité libre de Wallonie _x000a_"/>
    <s v="Rue Natalis 47 B 4020 LIEGE "/>
    <s v="Différé"/>
    <s v="⅓ payant C"/>
    <s v="Oui"/>
    <n v="37.5"/>
    <n v="1.5"/>
    <x v="8"/>
    <n v="35.85"/>
    <x v="7"/>
    <m/>
    <x v="0"/>
    <n v="37.35"/>
    <x v="0"/>
    <m/>
  </r>
  <r>
    <x v="38"/>
    <n v="6"/>
    <x v="10"/>
    <s v="Sam, dim et JF - JOUR - Visite 2 bénéficiaires"/>
    <s v="Visite"/>
    <n v="48"/>
    <s v="Duyster Peter"/>
    <s v="ST Joseph Eupen"/>
    <m/>
    <m/>
    <s v="Différé"/>
    <s v="MR"/>
    <s v="Oui"/>
    <n v="47.8"/>
    <m/>
    <x v="1"/>
    <m/>
    <x v="2"/>
    <m/>
    <x v="0"/>
    <n v="0"/>
    <x v="2"/>
    <s v="envoyé duplicata"/>
  </r>
  <r>
    <x v="38"/>
    <s v="1b"/>
    <x v="172"/>
    <s v="Sam, dim et JF - JOUR - Consultation"/>
    <s v="Consultation"/>
    <n v="37.5"/>
    <s v="El Harmouchi Kais"/>
    <m/>
    <s v="(319) Solidaris - Mutualité socialiste et syndicale de la Province de Liège _x000a_"/>
    <s v="Rue Douffet 36 4020 LIEGE"/>
    <s v="Différé"/>
    <s v="⅓ payant NP"/>
    <s v="Oui"/>
    <n v="37.5"/>
    <m/>
    <x v="1"/>
    <n v="35.85"/>
    <x v="4"/>
    <m/>
    <x v="0"/>
    <n v="35.85"/>
    <x v="0"/>
    <m/>
  </r>
  <r>
    <x v="38"/>
    <s v="nuit 2"/>
    <x v="47"/>
    <s v="Sam, dim et JF - NUIT - Visite 1 bénéficiaire"/>
    <s v="Visite"/>
    <n v="85"/>
    <s v="Goblet Madeleine"/>
    <s v="La Charmille Jalhay"/>
    <m/>
    <m/>
    <s v="Différé"/>
    <s v="MR"/>
    <s v="Oui"/>
    <n v="85"/>
    <m/>
    <x v="1"/>
    <m/>
    <x v="2"/>
    <n v="85"/>
    <x v="11"/>
    <n v="85"/>
    <x v="0"/>
    <m/>
  </r>
  <r>
    <x v="38"/>
    <s v="2a"/>
    <x v="20"/>
    <s v="Sam, dim et JF - JOUR - Visite 1 bénéficiaire"/>
    <s v="Visite"/>
    <n v="55.5"/>
    <s v="Hendrick Jean - Marie"/>
    <m/>
    <s v="(228) Mutualia - Mutualité neutre _x000a_"/>
    <s v="Place Verte 41 4800 VERVIERS"/>
    <s v="Différé"/>
    <s v="⅓ payant C"/>
    <s v="Oui"/>
    <n v="55.5"/>
    <n v="5"/>
    <x v="8"/>
    <n v="50.8"/>
    <x v="2"/>
    <m/>
    <x v="0"/>
    <n v="5"/>
    <x v="5"/>
    <s v="Virement 09/11/2017"/>
  </r>
  <r>
    <x v="38"/>
    <s v="1a"/>
    <x v="48"/>
    <s v="Sam, dim et JF - JOUR - Consultation"/>
    <s v="Consultation"/>
    <n v="37.5"/>
    <s v="Heydendael Maria"/>
    <m/>
    <s v="(228) Mutualia - Mutualité neutre _x000a_"/>
    <s v="Place Verte 41 4800 VERVIERS"/>
    <s v="Différé"/>
    <s v="⅓ payant NP"/>
    <s v="Oui"/>
    <n v="33.5"/>
    <m/>
    <x v="1"/>
    <n v="31.94"/>
    <x v="2"/>
    <m/>
    <x v="0"/>
    <n v="0"/>
    <x v="5"/>
    <s v="Virement 09/11/2017"/>
  </r>
  <r>
    <x v="38"/>
    <s v="2a"/>
    <x v="20"/>
    <s v="Sam, dim et JF - JOUR - Visite 1 bénéficiaire"/>
    <s v="Visite"/>
    <n v="55.5"/>
    <s v="Jouher Zahra"/>
    <m/>
    <s v="(319) Solidaris - Mutualité socialiste et syndicale de la Province de Liège _x000a_"/>
    <s v="Rue Douffet 36 4020 LIEGE"/>
    <s v="Différé"/>
    <s v="⅓ payant C"/>
    <s v="Oui"/>
    <n v="55.5"/>
    <n v="5"/>
    <x v="8"/>
    <n v="50.8"/>
    <x v="4"/>
    <m/>
    <x v="0"/>
    <n v="55.8"/>
    <x v="0"/>
    <m/>
  </r>
  <r>
    <x v="38"/>
    <s v="1a"/>
    <x v="48"/>
    <s v="Sam, dim et JF - JOUR - Visite 1 bénéficiaire"/>
    <s v="Visite"/>
    <n v="55.5"/>
    <s v="Libert Anita"/>
    <m/>
    <s v="(319) Solidaris - Mutualité socialiste et syndicale de la Province de Liège _x000a_"/>
    <s v="Rue Douffet 36 4020 LIEGE"/>
    <s v="Différé"/>
    <s v="⅓ payant NP"/>
    <s v="Oui"/>
    <n v="55"/>
    <m/>
    <x v="1"/>
    <n v="50.8"/>
    <x v="4"/>
    <m/>
    <x v="0"/>
    <n v="50.8"/>
    <x v="0"/>
    <m/>
  </r>
  <r>
    <x v="38"/>
    <n v="7"/>
    <x v="68"/>
    <s v="Sam, dim et JF - JOUR - Consultation"/>
    <s v="Consultation"/>
    <n v="37.5"/>
    <s v="Mertes Jacky"/>
    <s v="Pro Gesund - M. Méd."/>
    <m/>
    <m/>
    <s v="Différé"/>
    <s v="Autres"/>
    <s v="Oui"/>
    <n v="37.5"/>
    <n v="6"/>
    <x v="8"/>
    <m/>
    <x v="2"/>
    <m/>
    <x v="0"/>
    <n v="6"/>
    <x v="2"/>
    <s v="envoyé duplicata"/>
  </r>
  <r>
    <x v="38"/>
    <n v="6"/>
    <x v="10"/>
    <s v="Sam, dim et JF - JOUR - Visite 2 bénéficiaires"/>
    <s v="Visite"/>
    <n v="48"/>
    <s v="Peusgen Vitus"/>
    <s v="ST Joseph Eupen"/>
    <m/>
    <m/>
    <s v="Différé"/>
    <s v="MR"/>
    <s v="Oui"/>
    <n v="47.8"/>
    <m/>
    <x v="1"/>
    <m/>
    <x v="2"/>
    <m/>
    <x v="0"/>
    <n v="0"/>
    <x v="2"/>
    <s v="envoyé duplicata"/>
  </r>
  <r>
    <x v="38"/>
    <s v="2b"/>
    <x v="173"/>
    <s v="Sam, dim et JF - JOUR - Visite 1 bénéficiaire"/>
    <s v="Visite"/>
    <n v="55.5"/>
    <s v="Reiter Maurice"/>
    <s v="St Joseph Verviers"/>
    <m/>
    <m/>
    <s v="Différé"/>
    <s v="MR"/>
    <s v="Oui"/>
    <n v="55.5"/>
    <m/>
    <x v="1"/>
    <m/>
    <x v="2"/>
    <n v="55.5"/>
    <x v="12"/>
    <n v="55.5"/>
    <x v="0"/>
    <m/>
  </r>
  <r>
    <x v="38"/>
    <n v="6"/>
    <x v="10"/>
    <s v="Sam, dim et JF - JOUR - Consultation"/>
    <s v="Consultation"/>
    <n v="37.5"/>
    <s v="Lafitskaya Sophia"/>
    <m/>
    <s v="(137) Mutualité Chrétienne de Verviers - Eupen _x000a_"/>
    <s v="Rue Laoureux 25-29  - 4800 Verviers"/>
    <s v="Différé"/>
    <s v="⅓ payant C"/>
    <s v="Oui"/>
    <n v="37.5"/>
    <n v="1.5"/>
    <x v="8"/>
    <n v="35.85"/>
    <x v="8"/>
    <m/>
    <x v="0"/>
    <n v="37.35"/>
    <x v="0"/>
    <m/>
  </r>
  <r>
    <x v="38"/>
    <n v="7"/>
    <x v="68"/>
    <s v="Sam, dim et JF - JOUR - Visite 1 bénéficiaire"/>
    <s v="Visite"/>
    <n v="55.5"/>
    <s v="Richter Marie - louise"/>
    <s v="St Elisabeth St Vith"/>
    <m/>
    <m/>
    <s v="Différé"/>
    <s v="MR"/>
    <s v="Oui"/>
    <n v="55"/>
    <m/>
    <x v="1"/>
    <m/>
    <x v="2"/>
    <m/>
    <x v="0"/>
    <n v="0"/>
    <x v="2"/>
    <s v="envoyé duplicata"/>
  </r>
  <r>
    <x v="38"/>
    <s v="nuit 3"/>
    <x v="68"/>
    <s v="Sam, dim et JF - NUIT - Consultation"/>
    <s v="Consultation"/>
    <n v="50"/>
    <s v="Schmitz Ida"/>
    <m/>
    <s v="(620) HKIV_x000a_"/>
    <s v="Rue Saint-Hubert 49 - 1150 BRUXELLES"/>
    <s v="Différé"/>
    <s v="⅓ payant C"/>
    <s v="Oui"/>
    <n v="50"/>
    <n v="1.5"/>
    <x v="8"/>
    <n v="45.69"/>
    <x v="4"/>
    <m/>
    <x v="0"/>
    <n v="47.19"/>
    <x v="0"/>
    <m/>
  </r>
  <r>
    <x v="38"/>
    <s v="2a"/>
    <x v="20"/>
    <s v="Sam, dim et JF - JOUR - Consultation"/>
    <s v="Consultation"/>
    <n v="37.5"/>
    <s v="Van Nieuwkerke Maria"/>
    <m/>
    <s v="(228) Mutualia - Mutualité neutre _x000a_"/>
    <s v="Place Verte 41 4800 VERVIERS"/>
    <s v="Différé"/>
    <s v="⅓ payant C"/>
    <s v="Oui"/>
    <n v="37.5"/>
    <n v="1.5"/>
    <x v="8"/>
    <n v="35.85"/>
    <x v="2"/>
    <m/>
    <x v="0"/>
    <n v="1.5"/>
    <x v="5"/>
    <s v="Virement 09/11/2017"/>
  </r>
  <r>
    <x v="38"/>
    <s v="2b"/>
    <x v="173"/>
    <s v="Sam, dim et JF - JOUR - Visite 1 bénéficiaire"/>
    <s v="Visite"/>
    <n v="55.5"/>
    <s v="Devleschoudere Maryline"/>
    <s v="Bon Air"/>
    <m/>
    <m/>
    <s v="Différé"/>
    <s v="MR"/>
    <s v="Oui"/>
    <n v="55.5"/>
    <m/>
    <x v="1"/>
    <m/>
    <x v="2"/>
    <n v="55.5"/>
    <x v="9"/>
    <n v="55.5"/>
    <x v="0"/>
    <m/>
  </r>
  <r>
    <x v="38"/>
    <s v="1b"/>
    <x v="174"/>
    <s v="Sam, dim et JF - JOUR - Visite 1 bénéficiaire"/>
    <s v="Visite"/>
    <n v="55.5"/>
    <s v="Xhonneux Joséphine"/>
    <s v="Pannesheydt"/>
    <m/>
    <m/>
    <s v="Différé"/>
    <s v="MR"/>
    <s v="Oui"/>
    <n v="55.5"/>
    <m/>
    <x v="1"/>
    <m/>
    <x v="2"/>
    <m/>
    <x v="0"/>
    <n v="0"/>
    <x v="2"/>
    <s v="envoyé duplicata"/>
  </r>
  <r>
    <x v="38"/>
    <n v="3"/>
    <x v="29"/>
    <s v="Sam, dim et JF - JOUR - Visite 1 bénéficiaire"/>
    <s v="Visite"/>
    <n v="55.5"/>
    <s v="Delvigne Raymonde"/>
    <s v="Heures Claires"/>
    <m/>
    <m/>
    <s v="Différé"/>
    <s v="MR"/>
    <s v="Oui"/>
    <n v="55.5"/>
    <m/>
    <x v="1"/>
    <m/>
    <x v="2"/>
    <m/>
    <x v="0"/>
    <n v="0"/>
    <x v="2"/>
    <s v="envoyé duplicata"/>
  </r>
  <r>
    <x v="38"/>
    <n v="3"/>
    <x v="2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38"/>
    <n v="3"/>
    <x v="2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1a"/>
    <x v="48"/>
    <s v="Sam, dim et JF - JOUR - Consultation"/>
    <s v="Consultation"/>
    <n v="37.5"/>
    <m/>
    <m/>
    <m/>
    <m/>
    <s v="Cash"/>
    <m/>
    <m/>
    <n v="33.5"/>
    <m/>
    <x v="1"/>
    <m/>
    <x v="2"/>
    <n v="33.5"/>
    <x v="5"/>
    <n v="33.5"/>
    <x v="0"/>
    <m/>
  </r>
  <r>
    <x v="38"/>
    <s v="1a"/>
    <x v="48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38"/>
    <s v="1a"/>
    <x v="48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38"/>
    <s v="1a"/>
    <x v="48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38"/>
    <s v="1b"/>
    <x v="172"/>
    <s v="Sam, dim et JF - JOUR - Consultation"/>
    <s v="Consultation"/>
    <n v="37.5"/>
    <m/>
    <m/>
    <m/>
    <m/>
    <s v="Cash"/>
    <m/>
    <m/>
    <n v="37"/>
    <m/>
    <x v="1"/>
    <m/>
    <x v="2"/>
    <n v="37"/>
    <x v="5"/>
    <n v="37"/>
    <x v="0"/>
    <m/>
  </r>
  <r>
    <x v="38"/>
    <s v="1b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1b"/>
    <x v="172"/>
    <s v="Sam, dim et JF - JOUR - Consultation"/>
    <s v="Consultation"/>
    <n v="37.5"/>
    <m/>
    <m/>
    <m/>
    <m/>
    <s v="Bancontact"/>
    <m/>
    <m/>
    <n v="26"/>
    <m/>
    <x v="1"/>
    <m/>
    <x v="2"/>
    <n v="26"/>
    <x v="5"/>
    <n v="26"/>
    <x v="0"/>
    <m/>
  </r>
  <r>
    <x v="38"/>
    <s v="1b"/>
    <x v="172"/>
    <s v="Sam, dim et JF - JOUR - Consultation"/>
    <s v="Consultation"/>
    <n v="37.5"/>
    <m/>
    <m/>
    <m/>
    <m/>
    <s v="Bancontact"/>
    <m/>
    <m/>
    <n v="35.5"/>
    <m/>
    <x v="1"/>
    <m/>
    <x v="2"/>
    <n v="35.5"/>
    <x v="5"/>
    <n v="35.5"/>
    <x v="0"/>
    <m/>
  </r>
  <r>
    <x v="38"/>
    <s v="1b"/>
    <x v="172"/>
    <s v="Sam, dim et JF - JOUR - Consultation"/>
    <s v="Consultation"/>
    <n v="37.5"/>
    <m/>
    <m/>
    <m/>
    <m/>
    <s v="Bancontact"/>
    <m/>
    <m/>
    <n v="35.5"/>
    <m/>
    <x v="1"/>
    <m/>
    <x v="2"/>
    <n v="35.5"/>
    <x v="5"/>
    <n v="35.5"/>
    <x v="0"/>
    <m/>
  </r>
  <r>
    <x v="38"/>
    <s v="1b"/>
    <x v="172"/>
    <s v="Sam, dim et JF - JOUR - Consultation"/>
    <s v="Consultation"/>
    <n v="37.5"/>
    <m/>
    <m/>
    <m/>
    <m/>
    <s v="Bancontact"/>
    <m/>
    <m/>
    <n v="35.5"/>
    <m/>
    <x v="1"/>
    <m/>
    <x v="2"/>
    <n v="35.5"/>
    <x v="5"/>
    <n v="35.5"/>
    <x v="0"/>
    <m/>
  </r>
  <r>
    <x v="38"/>
    <s v="1b"/>
    <x v="172"/>
    <s v="Sam, dim et JF - JOUR - Consultation"/>
    <s v="Consultation"/>
    <n v="37.5"/>
    <m/>
    <m/>
    <m/>
    <m/>
    <s v="Bancontact"/>
    <m/>
    <m/>
    <n v="35.5"/>
    <m/>
    <x v="1"/>
    <m/>
    <x v="2"/>
    <n v="35.5"/>
    <x v="5"/>
    <n v="35.5"/>
    <x v="0"/>
    <m/>
  </r>
  <r>
    <x v="38"/>
    <s v="1b"/>
    <x v="172"/>
    <s v="Sam, dim et JF - JOUR - Consultation"/>
    <s v="Consultation"/>
    <n v="37.5"/>
    <m/>
    <m/>
    <m/>
    <m/>
    <s v="Bancontact"/>
    <m/>
    <m/>
    <n v="35.5"/>
    <m/>
    <x v="1"/>
    <m/>
    <x v="2"/>
    <n v="35.5"/>
    <x v="5"/>
    <n v="35.5"/>
    <x v="0"/>
    <m/>
  </r>
  <r>
    <x v="38"/>
    <s v="2a"/>
    <x v="2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a"/>
    <x v="2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38"/>
    <s v="2b"/>
    <x v="17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n v="7"/>
    <x v="68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38"/>
    <s v="nuit 1"/>
    <x v="103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38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nuit 1"/>
    <x v="10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8"/>
    <s v="nuit 1"/>
    <x v="10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8"/>
    <s v="nuit 1"/>
    <x v="10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8"/>
    <s v="nuit 1"/>
    <x v="103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38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nuit 2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8"/>
    <s v="nuit 2"/>
    <x v="47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8"/>
    <s v="nuit 2"/>
    <x v="47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38"/>
    <s v="nuit 2"/>
    <x v="47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38"/>
    <s v="nuit 3"/>
    <x v="68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39"/>
    <s v="2a"/>
    <x v="123"/>
    <s v="Sam, dim et JF - JOUR - Visite 1 bénéficiaire"/>
    <s v="Visite"/>
    <n v="55.5"/>
    <s v="Collard Albert"/>
    <s v="St Joseph Verviers"/>
    <m/>
    <m/>
    <s v="Différé"/>
    <s v="MR"/>
    <s v="Oui"/>
    <n v="55.5"/>
    <m/>
    <x v="1"/>
    <m/>
    <x v="2"/>
    <n v="55.5"/>
    <x v="9"/>
    <n v="55.5"/>
    <x v="0"/>
    <m/>
  </r>
  <r>
    <x v="39"/>
    <n v="3"/>
    <x v="32"/>
    <s v="Sam, dim et JF - JOUR - Consultation"/>
    <s v="Consultation"/>
    <n v="37.5"/>
    <s v="Arens Patrick"/>
    <m/>
    <s v="(228) Mutualia - Mutualité neutre _x000a_"/>
    <s v="Place Verte 41 4800 VERVIERS"/>
    <s v="Différé"/>
    <s v="⅓ payant BC"/>
    <s v="Oui"/>
    <n v="37.5"/>
    <n v="1.5"/>
    <x v="8"/>
    <n v="35.85"/>
    <x v="2"/>
    <m/>
    <x v="0"/>
    <n v="1.5"/>
    <x v="5"/>
    <s v="Virement 09/11/2017"/>
  </r>
  <r>
    <x v="39"/>
    <n v="7"/>
    <x v="1"/>
    <s v="Sam, dim et JF - JOUR - Visite 1 bénéficiaire"/>
    <s v="Visite"/>
    <n v="55.5"/>
    <s v="Biren Marcel"/>
    <m/>
    <s v="(509) Partena - Mutualité libre _x000a_"/>
    <s v="Boulevard Louis Mettewie 74-76 1080 BRUXELLES "/>
    <s v="Différé"/>
    <s v="Virement"/>
    <s v="Non"/>
    <n v="55.5"/>
    <m/>
    <x v="1"/>
    <m/>
    <x v="2"/>
    <n v="55"/>
    <x v="3"/>
    <n v="55"/>
    <x v="0"/>
    <m/>
  </r>
  <r>
    <x v="39"/>
    <n v="3"/>
    <x v="32"/>
    <s v="Sam, dim et JF - JOUR - Visite 1 bénéficiaire"/>
    <s v="Visite"/>
    <n v="55.5"/>
    <s v="Bury Marguerite"/>
    <s v="Domaine Niveze"/>
    <m/>
    <m/>
    <s v="Différé"/>
    <s v="MR"/>
    <s v="Oui"/>
    <n v="55.5"/>
    <m/>
    <x v="1"/>
    <m/>
    <x v="2"/>
    <m/>
    <x v="0"/>
    <n v="0"/>
    <x v="2"/>
    <s v="envoyé Admin Lefevre à jambes"/>
  </r>
  <r>
    <x v="39"/>
    <s v="nuit 1"/>
    <x v="175"/>
    <s v="Sam, dim et JF - JOUR - Consultation"/>
    <s v="Consultation"/>
    <n v="37.5"/>
    <s v="Ilsen Mariette"/>
    <m/>
    <s v="(137) Mutualité Chrétienne de Verviers - Eupen _x000a_"/>
    <s v="Rue Laoureux 25-29  - 4800 Verviers"/>
    <s v="Différé"/>
    <s v="⅓ payant C"/>
    <s v="Oui"/>
    <n v="37.5"/>
    <n v="1.5"/>
    <x v="8"/>
    <n v="35.85"/>
    <x v="8"/>
    <m/>
    <x v="0"/>
    <n v="37.35"/>
    <x v="0"/>
    <m/>
  </r>
  <r>
    <x v="39"/>
    <n v="3"/>
    <x v="32"/>
    <s v="Sam, dim et JF - JOUR - Visite 1 bénéficiaire"/>
    <s v="Visite"/>
    <n v="55.5"/>
    <s v="Gason Colette"/>
    <s v="Heures Claires"/>
    <m/>
    <m/>
    <s v="Différé"/>
    <s v="MR"/>
    <s v="Oui"/>
    <n v="55.5"/>
    <m/>
    <x v="1"/>
    <m/>
    <x v="2"/>
    <n v="55.5"/>
    <x v="11"/>
    <n v="55.5"/>
    <x v="0"/>
    <m/>
  </r>
  <r>
    <x v="39"/>
    <s v="2a"/>
    <x v="123"/>
    <s v="Sam, dim et JF - JOUR - Visite 1 bénéficiaire"/>
    <s v="Visite"/>
    <n v="55.5"/>
    <s v="Gast Maurice"/>
    <s v="St Joseph Verviers"/>
    <m/>
    <m/>
    <s v="Différé"/>
    <s v="MR"/>
    <s v="Oui"/>
    <n v="55.5"/>
    <m/>
    <x v="1"/>
    <m/>
    <x v="2"/>
    <m/>
    <x v="0"/>
    <n v="0"/>
    <x v="2"/>
    <s v="envoyé duplicata"/>
  </r>
  <r>
    <x v="39"/>
    <s v="2a"/>
    <x v="123"/>
    <s v="Sam, dim et JF - JOUR - Visite 1 bénéficiaire"/>
    <s v="Visite"/>
    <n v="55.5"/>
    <s v="Godefroid Julien"/>
    <s v="St Joseph Verviers"/>
    <m/>
    <m/>
    <s v="Différé"/>
    <s v="MR"/>
    <s v="Oui"/>
    <n v="55.5"/>
    <m/>
    <x v="1"/>
    <m/>
    <x v="2"/>
    <m/>
    <x v="0"/>
    <n v="0"/>
    <x v="2"/>
    <s v="envoyé duplicata"/>
  </r>
  <r>
    <x v="39"/>
    <n v="4"/>
    <x v="104"/>
    <s v="Sam, dim et JF - JOUR - Consultation"/>
    <s v="Consultation"/>
    <n v="37.5"/>
    <s v="Gorle Ambre"/>
    <m/>
    <s v="(319) Solidaris - Mutualité socialiste et syndicale de la Province de Liège _x000a_"/>
    <s v="Rue Douffet 36 4020 LIEGE"/>
    <s v="Différé"/>
    <s v="⅓ payant C"/>
    <s v="Oui"/>
    <n v="33"/>
    <n v="1.5"/>
    <x v="8"/>
    <n v="27.44"/>
    <x v="4"/>
    <m/>
    <x v="0"/>
    <n v="28.94"/>
    <x v="0"/>
    <m/>
  </r>
  <r>
    <x v="39"/>
    <s v="2a"/>
    <x v="123"/>
    <s v="Sam, dim et JF - JOUR - Consultation"/>
    <s v="Consultation"/>
    <n v="37.5"/>
    <s v="Gulbeyaz Gulay"/>
    <m/>
    <s v="(228) Mutualia - Mutualité neutre _x000a_"/>
    <s v="Place Verte 41 4800 VERVIERS"/>
    <s v="Différé"/>
    <s v="⅓ payant C"/>
    <s v="Oui"/>
    <n v="37.5"/>
    <n v="2"/>
    <x v="8"/>
    <m/>
    <x v="2"/>
    <m/>
    <x v="0"/>
    <n v="2"/>
    <x v="5"/>
    <s v="envoyé duplicata"/>
  </r>
  <r>
    <x v="39"/>
    <s v="nuit 1"/>
    <x v="175"/>
    <s v="Sam, dim et JF - NUIT - Consultation"/>
    <s v="Consultation"/>
    <n v="50"/>
    <s v="Hamrouni yasmine"/>
    <m/>
    <s v="(319) Solidaris - Mutualité socialiste et syndicale de la Province de Liège _x000a_"/>
    <s v="Rue Douffet 36 4020 LIEGE"/>
    <s v="Différé"/>
    <s v="⅓ payant C"/>
    <s v="Oui"/>
    <n v="50"/>
    <n v="1.5"/>
    <x v="8"/>
    <n v="48.19"/>
    <x v="4"/>
    <m/>
    <x v="0"/>
    <n v="49.69"/>
    <x v="0"/>
    <m/>
  </r>
  <r>
    <x v="39"/>
    <n v="7"/>
    <x v="1"/>
    <s v="Sam, dim et JF - JOUR - Visite 1 bénéficiaire"/>
    <s v="Visite"/>
    <n v="55.5"/>
    <s v="Heinen Erna"/>
    <s v="MR Hof Butgenbach"/>
    <m/>
    <m/>
    <s v="Différé"/>
    <s v="MR"/>
    <s v="Oui"/>
    <n v="55.5"/>
    <m/>
    <x v="1"/>
    <m/>
    <x v="2"/>
    <m/>
    <x v="0"/>
    <n v="0"/>
    <x v="2"/>
    <s v="envoyé duplicata"/>
  </r>
  <r>
    <x v="39"/>
    <n v="4"/>
    <x v="104"/>
    <s v="Sam, dim et JF - JOUR - Consultation"/>
    <s v="Consultation"/>
    <n v="37.5"/>
    <s v="Jacoby Christian"/>
    <m/>
    <s v="(319) Solidaris - Mutualité socialiste et syndicale de la Province de Liège _x000a_"/>
    <s v="Rue Douffet 36 4020 LIEGE"/>
    <s v="Différé"/>
    <s v="⅓ payant C"/>
    <s v="Oui"/>
    <n v="33"/>
    <n v="1.5"/>
    <x v="8"/>
    <n v="31.94"/>
    <x v="4"/>
    <m/>
    <x v="0"/>
    <n v="33.44"/>
    <x v="0"/>
    <m/>
  </r>
  <r>
    <x v="39"/>
    <n v="7"/>
    <x v="1"/>
    <s v="Sam, dim et JF - JOUR - Consultation"/>
    <s v="Consultation"/>
    <n v="37.5"/>
    <s v="Keller Sylvia"/>
    <s v="Pro Gesund"/>
    <m/>
    <m/>
    <s v="Différé"/>
    <s v="Autres"/>
    <s v="Oui"/>
    <n v="37.5"/>
    <n v="6"/>
    <x v="8"/>
    <m/>
    <x v="2"/>
    <m/>
    <x v="0"/>
    <n v="6"/>
    <x v="2"/>
    <s v="envoyé duplicata"/>
  </r>
  <r>
    <x v="39"/>
    <n v="6"/>
    <x v="86"/>
    <s v="Sam, dim et JF - JOUR - Consultation"/>
    <s v="Consultation"/>
    <n v="37.5"/>
    <s v="Kistemann Jessica"/>
    <s v="GPS Med Eupen"/>
    <m/>
    <m/>
    <s v="Différé"/>
    <s v="Autres"/>
    <s v="Oui"/>
    <n v="37.5"/>
    <n v="10"/>
    <x v="8"/>
    <m/>
    <x v="2"/>
    <m/>
    <x v="0"/>
    <n v="10"/>
    <x v="2"/>
    <s v="envoyé duplicata"/>
  </r>
  <r>
    <x v="39"/>
    <s v="nuit 2"/>
    <x v="114"/>
    <s v="Sam, dim et JF - NUIT - Visite 1 bénéficiaire"/>
    <s v="Visite"/>
    <n v="85"/>
    <s v="Knaepen Michaël"/>
    <s v="Villa Allegro Spa MR"/>
    <m/>
    <m/>
    <s v="Différé"/>
    <s v="MR"/>
    <s v="Oui"/>
    <n v="163.9"/>
    <n v="4"/>
    <x v="8"/>
    <m/>
    <x v="2"/>
    <m/>
    <x v="0"/>
    <n v="4"/>
    <x v="2"/>
    <s v="envoyé duplicata"/>
  </r>
  <r>
    <x v="39"/>
    <n v="6"/>
    <x v="86"/>
    <s v="Sam, dim et JF - JOUR - Consultation"/>
    <s v="Consultation"/>
    <n v="37.5"/>
    <s v="Kupper Roswitha"/>
    <s v="GPS Med Eupen"/>
    <m/>
    <m/>
    <s v="Différé"/>
    <s v="Autres"/>
    <s v="Oui"/>
    <n v="37.5"/>
    <n v="6"/>
    <x v="8"/>
    <m/>
    <x v="2"/>
    <m/>
    <x v="0"/>
    <n v="6"/>
    <x v="2"/>
    <s v="envoyé duplicata"/>
  </r>
  <r>
    <x v="39"/>
    <s v="1a"/>
    <x v="27"/>
    <s v="Sam, dim et JF - JOUR - Visite 1 bénéficiaire"/>
    <s v="Visite"/>
    <n v="55.5"/>
    <s v="Leroy Maria"/>
    <s v="Ste Katherine Walhorn"/>
    <m/>
    <m/>
    <s v="Différé"/>
    <s v="MR"/>
    <s v="Oui"/>
    <n v="55.5"/>
    <m/>
    <x v="1"/>
    <m/>
    <x v="2"/>
    <m/>
    <x v="0"/>
    <n v="0"/>
    <x v="2"/>
    <s v="envoyé duplicata"/>
  </r>
  <r>
    <x v="39"/>
    <s v="1a"/>
    <x v="27"/>
    <s v="Sam, dim et JF - JOUR - Consultation"/>
    <s v="Consultation"/>
    <n v="37.5"/>
    <s v="Hamel François"/>
    <m/>
    <s v="(137) Mutualité Chrétienne de Verviers - Eupen _x000a_"/>
    <s v="Rue Laoureux 25-29  - 4800 Verviers"/>
    <s v="Différé"/>
    <s v="⅓ payant C"/>
    <s v="Oui"/>
    <n v="37.5"/>
    <n v="1.5"/>
    <x v="8"/>
    <n v="35.85"/>
    <x v="8"/>
    <m/>
    <x v="0"/>
    <n v="37.35"/>
    <x v="0"/>
    <m/>
  </r>
  <r>
    <x v="39"/>
    <n v="7"/>
    <x v="1"/>
    <s v="Sam, dim et JF - JOUR - Consultation"/>
    <s v="Consultation"/>
    <n v="37.5"/>
    <s v="Mes Luca"/>
    <s v="Pro Gesund"/>
    <m/>
    <m/>
    <s v="Différé"/>
    <s v="Autres"/>
    <s v="Oui"/>
    <n v="37.5"/>
    <n v="6"/>
    <x v="8"/>
    <m/>
    <x v="2"/>
    <m/>
    <x v="0"/>
    <n v="6"/>
    <x v="2"/>
    <s v="envoyé duplicata"/>
  </r>
  <r>
    <x v="39"/>
    <s v="2a"/>
    <x v="123"/>
    <s v="Sam, dim et JF - JOUR - Visite 1 bénéficiaire"/>
    <s v="Visite"/>
    <n v="55.5"/>
    <s v="Pierry Myriam"/>
    <s v="La Barcarolle "/>
    <m/>
    <m/>
    <s v="Différé"/>
    <s v="MR"/>
    <s v="Oui"/>
    <n v="55.5"/>
    <m/>
    <x v="1"/>
    <m/>
    <x v="2"/>
    <m/>
    <x v="0"/>
    <n v="0"/>
    <x v="2"/>
    <s v="envoyé duplicata"/>
  </r>
  <r>
    <x v="39"/>
    <n v="7"/>
    <x v="1"/>
    <s v="Sam, dim et JF - JOUR - Consultation"/>
    <s v="Consultation"/>
    <n v="37.5"/>
    <s v="Plattes Andreas"/>
    <s v="Pro Gesund"/>
    <m/>
    <m/>
    <s v="Différé"/>
    <s v="Autres"/>
    <s v="Oui"/>
    <n v="37.5"/>
    <n v="6"/>
    <x v="8"/>
    <m/>
    <x v="2"/>
    <m/>
    <x v="0"/>
    <n v="6"/>
    <x v="2"/>
    <s v="envoyé duplicata"/>
  </r>
  <r>
    <x v="39"/>
    <n v="7"/>
    <x v="1"/>
    <s v="Sam, dim et JF - JOUR - Consultation"/>
    <s v="Consultation"/>
    <n v="37.5"/>
    <s v="Schmitz Robert"/>
    <m/>
    <s v="(137) Mutualité Chrétienne de Verviers - Eupen _x000a_"/>
    <s v="Rue Laoureux 25-29  - 4800 Verviers"/>
    <s v="Différé"/>
    <s v="⅓ payant C"/>
    <s v="Oui"/>
    <n v="37.5"/>
    <n v="1.5"/>
    <x v="8"/>
    <n v="35.85"/>
    <x v="8"/>
    <m/>
    <x v="0"/>
    <n v="37.35"/>
    <x v="0"/>
    <m/>
  </r>
  <r>
    <x v="39"/>
    <n v="6"/>
    <x v="86"/>
    <s v="Sam, dim et JF - JOUR - Consultation"/>
    <s v="Consultation"/>
    <n v="37.5"/>
    <s v="Nieberding Pierre"/>
    <m/>
    <s v="(137) Mutualité Chrétienne de Verviers - Eupen _x000a_"/>
    <s v="Rue Laoureux 25-29  - 4800 Verviers"/>
    <s v="Différé"/>
    <s v="⅓ payant BC"/>
    <s v="Oui"/>
    <n v="37.5"/>
    <n v="1.5"/>
    <x v="8"/>
    <n v="35.85"/>
    <x v="8"/>
    <m/>
    <x v="0"/>
    <n v="37.35"/>
    <x v="0"/>
    <m/>
  </r>
  <r>
    <x v="39"/>
    <n v="4"/>
    <x v="104"/>
    <s v="Sam, dim et JF - JOUR - Visite 1 bénéficiaire"/>
    <s v="Visite"/>
    <n v="55.5"/>
    <s v="Krings Jean Auguste"/>
    <m/>
    <s v="(620) Section de Malmedy _x000a_"/>
    <s v="Rue Wibald 5 4960 MALMEDY"/>
    <s v="Différé"/>
    <s v="⅓ payant NP"/>
    <s v="Oui"/>
    <n v="55.5"/>
    <m/>
    <x v="1"/>
    <m/>
    <x v="2"/>
    <n v="50.8"/>
    <x v="9"/>
    <n v="50.8"/>
    <x v="0"/>
    <m/>
  </r>
  <r>
    <x v="39"/>
    <s v="2b"/>
    <x v="46"/>
    <s v="Sam, dim et JF - JOUR - Consultation"/>
    <s v="Consultation"/>
    <n v="37.5"/>
    <s v="Scheen Miichaël"/>
    <m/>
    <m/>
    <m/>
    <s v="Bancontact"/>
    <m/>
    <m/>
    <n v="10"/>
    <m/>
    <x v="1"/>
    <m/>
    <x v="2"/>
    <n v="10"/>
    <x v="5"/>
    <n v="10"/>
    <x v="0"/>
    <m/>
  </r>
  <r>
    <x v="39"/>
    <s v="2b"/>
    <x v="46"/>
    <s v="Sam, dim et JF - JOUR - Consultation"/>
    <s v="Consultation"/>
    <n v="37.5"/>
    <s v="Scheen Miichaël"/>
    <m/>
    <m/>
    <m/>
    <s v="Cash"/>
    <m/>
    <m/>
    <n v="20"/>
    <m/>
    <x v="1"/>
    <m/>
    <x v="2"/>
    <n v="20"/>
    <x v="5"/>
    <n v="20"/>
    <x v="0"/>
    <m/>
  </r>
  <r>
    <x v="39"/>
    <s v="2b"/>
    <x v="46"/>
    <s v="Sam, dim et JF - JOUR - Consultation"/>
    <s v="Consultation"/>
    <n v="37.5"/>
    <s v="Scheen Miichaël"/>
    <m/>
    <s v="(319) Solidaris - Mutualité socialiste et syndicale de la Province de Liège _x000a_"/>
    <s v="Rue Douffet 36 4020 LIEGE"/>
    <s v="Différé"/>
    <s v="⅓ payant NP"/>
    <s v="Non"/>
    <n v="7.5"/>
    <m/>
    <x v="1"/>
    <m/>
    <x v="2"/>
    <n v="7.5"/>
    <x v="3"/>
    <n v="7.5"/>
    <x v="0"/>
    <m/>
  </r>
  <r>
    <x v="39"/>
    <s v="nuit 1"/>
    <x v="175"/>
    <s v="Sam, dim et JF - NUIT - Consultation"/>
    <s v="Consultation"/>
    <n v="50"/>
    <s v="Vandebeek Samy"/>
    <s v="M.Méd. Bulle D'Air"/>
    <m/>
    <m/>
    <s v="Différé"/>
    <s v="Autres"/>
    <s v="Oui"/>
    <n v="50"/>
    <n v="1.5"/>
    <x v="8"/>
    <m/>
    <x v="2"/>
    <m/>
    <x v="0"/>
    <n v="1.5"/>
    <x v="2"/>
    <s v="envoyé duplicata"/>
  </r>
  <r>
    <x v="39"/>
    <s v="nuit 3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s v="nuit 3"/>
    <x v="51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39"/>
    <s v="1a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s v="1a"/>
    <x v="27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a"/>
    <x v="27"/>
    <s v="Sam, dim et JF - JOUR - Consultation"/>
    <s v="Consultation"/>
    <n v="37.5"/>
    <m/>
    <m/>
    <m/>
    <m/>
    <s v="Bancontact"/>
    <m/>
    <m/>
    <n v="117"/>
    <m/>
    <x v="1"/>
    <m/>
    <x v="2"/>
    <n v="117"/>
    <x v="5"/>
    <n v="117"/>
    <x v="0"/>
    <m/>
  </r>
  <r>
    <x v="39"/>
    <s v="1b"/>
    <x v="35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39"/>
    <s v="1b"/>
    <x v="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b"/>
    <x v="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b"/>
    <x v="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b"/>
    <x v="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b"/>
    <x v="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1b"/>
    <x v="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39"/>
    <s v="2a"/>
    <x v="12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39"/>
    <s v="2b"/>
    <x v="46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39"/>
    <s v="2b"/>
    <x v="46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39"/>
    <s v="2b"/>
    <x v="4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3"/>
    <x v="32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39"/>
    <n v="3"/>
    <x v="3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n v="3"/>
    <x v="3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n v="3"/>
    <x v="3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39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4"/>
    <x v="104"/>
    <s v="Sam, dim et JF - JOUR - Consultation"/>
    <s v="Consultation"/>
    <n v="37.5"/>
    <m/>
    <m/>
    <m/>
    <m/>
    <s v="Cash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4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39"/>
    <n v="6"/>
    <x v="8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39"/>
    <n v="6"/>
    <x v="8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3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nuit 1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nuit 1"/>
    <x v="175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9"/>
    <s v="nuit 1"/>
    <x v="175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9"/>
    <s v="nuit 1"/>
    <x v="175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9"/>
    <s v="nuit 2"/>
    <x v="114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9"/>
    <s v="nuit 3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nuit 3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s v="nuit 3"/>
    <x v="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9"/>
    <s v="nuit 3"/>
    <x v="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3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3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0"/>
    <s v="nuit 1"/>
    <x v="176"/>
    <s v="Vend et veille JF - NUIT - Visite 1 bénéficiare"/>
    <s v="Visite"/>
    <n v="85"/>
    <s v="Veit Irmgard"/>
    <s v="MM GPS Med"/>
    <s v="(137) Mutualité Chrétienne de Verviers - Eupen _x000a_"/>
    <s v="Rue Laoureux 25-29  - 4800 Verviers"/>
    <s v="Différé"/>
    <s v="Autres"/>
    <s v="Oui"/>
    <n v="85"/>
    <n v="7"/>
    <x v="8"/>
    <m/>
    <x v="2"/>
    <n v="78"/>
    <x v="5"/>
    <n v="85"/>
    <x v="0"/>
    <m/>
  </r>
  <r>
    <x v="40"/>
    <s v="nuit 1"/>
    <x v="176"/>
    <s v="Vend et veille JF - NUIT - Visite 1 bénéficiare"/>
    <s v="Visite"/>
    <n v="85"/>
    <m/>
    <m/>
    <m/>
    <m/>
    <s v="Cash"/>
    <m/>
    <m/>
    <n v="85"/>
    <m/>
    <x v="1"/>
    <m/>
    <x v="2"/>
    <n v="85"/>
    <x v="5"/>
    <n v="85"/>
    <x v="0"/>
    <m/>
  </r>
  <r>
    <x v="40"/>
    <s v="nuit 1"/>
    <x v="176"/>
    <s v="Vend et veille JF - JOUR - Consultation"/>
    <s v="Consultation"/>
    <n v="29"/>
    <m/>
    <m/>
    <m/>
    <m/>
    <s v="Bancontact"/>
    <m/>
    <m/>
    <n v="37.5"/>
    <m/>
    <x v="1"/>
    <m/>
    <x v="2"/>
    <n v="37.5"/>
    <x v="5"/>
    <n v="37.5"/>
    <x v="0"/>
    <m/>
  </r>
  <r>
    <x v="40"/>
    <s v="nuit 2"/>
    <x v="4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40"/>
    <s v="nuit 2"/>
    <x v="4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40"/>
    <s v="nuit 3"/>
    <x v="131"/>
    <s v="Vend et veille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41"/>
    <s v="nuit 1"/>
    <x v="177"/>
    <s v="Sam, dim et JF - NUIT - Visite 1 bénéficiaire"/>
    <s v="Visite"/>
    <n v="85"/>
    <s v="Arramdani yamna"/>
    <m/>
    <s v="(319) Solidaris - Mutualité socialiste et syndicale de la Province de Liège _x000a_"/>
    <s v="Rue Douffet 36 4020 LIEGE"/>
    <s v="Différé"/>
    <s v="⅓ payant NP"/>
    <s v="Oui"/>
    <n v="85"/>
    <m/>
    <x v="1"/>
    <m/>
    <x v="2"/>
    <m/>
    <x v="0"/>
    <n v="0"/>
    <x v="3"/>
    <m/>
  </r>
  <r>
    <x v="41"/>
    <s v="2b"/>
    <x v="123"/>
    <s v="Sam, dim et JF - JOUR - Consultation"/>
    <s v="Consultation"/>
    <n v="37.5"/>
    <s v="Aubinet Alex"/>
    <m/>
    <s v="(130) Mutualité chrétienne de Liège _x000a_"/>
    <s v="Place du XX Août 38 - 4000 LIEGE"/>
    <s v="Différé"/>
    <s v="⅓ payant C"/>
    <s v="Oui"/>
    <n v="37.5"/>
    <n v="1.5"/>
    <x v="8"/>
    <n v="35.85"/>
    <x v="0"/>
    <m/>
    <x v="0"/>
    <n v="37.35"/>
    <x v="0"/>
    <m/>
  </r>
  <r>
    <x v="41"/>
    <n v="3"/>
    <x v="59"/>
    <s v="Sam, dim et JF - JOUR - Consultation"/>
    <s v="Consultation"/>
    <n v="37.5"/>
    <s v="Busch Alexander"/>
    <m/>
    <s v="(228) Mutualia - Mutualité neutre _x000a_"/>
    <s v="Place Verte 41 4800 VERVIERS"/>
    <s v="Différé"/>
    <s v="⅓ payant NP"/>
    <s v="Oui"/>
    <n v="37.5"/>
    <m/>
    <x v="1"/>
    <n v="35.85"/>
    <x v="6"/>
    <m/>
    <x v="0"/>
    <n v="35.85"/>
    <x v="0"/>
    <m/>
  </r>
  <r>
    <x v="41"/>
    <s v="1a"/>
    <x v="0"/>
    <s v="Sam, dim et JF - JOUR - Visite 1 bénéficiaire"/>
    <s v="Visite"/>
    <n v="55.5"/>
    <s v="Daelen Cathy"/>
    <m/>
    <s v="(319) Solidaris - Mutualité socialiste et syndicale de la Province de Liège _x000a_"/>
    <s v="Rue Douffet 36 4020 LIEGE"/>
    <s v="Différé"/>
    <s v="⅓ payant C"/>
    <s v="Oui"/>
    <n v="55.5"/>
    <n v="5"/>
    <x v="8"/>
    <n v="50.8"/>
    <x v="7"/>
    <m/>
    <x v="0"/>
    <n v="55.8"/>
    <x v="0"/>
    <m/>
  </r>
  <r>
    <x v="41"/>
    <s v="nuit 1"/>
    <x v="177"/>
    <s v="Sam, dim et JF - NUIT - Consultation"/>
    <s v="Consultation"/>
    <n v="50"/>
    <s v="Dederick Caroline"/>
    <m/>
    <s v="(319) Solidaris - Mutualité socialiste et syndicale de la Province de Liège _x000a_"/>
    <s v="Rue Douffet 36 4020 LIEGE"/>
    <s v="Différé"/>
    <s v="⅓ payant BC"/>
    <s v="Oui"/>
    <n v="50"/>
    <n v="2.5"/>
    <x v="8"/>
    <n v="56.48"/>
    <x v="7"/>
    <m/>
    <x v="0"/>
    <n v="58.98"/>
    <x v="0"/>
    <m/>
  </r>
  <r>
    <x v="41"/>
    <n v="3"/>
    <x v="59"/>
    <s v="Sam, dim et JF - JOUR - Visite 1 bénéficiaire"/>
    <s v="Visite"/>
    <n v="55.5"/>
    <s v="Gernay Marie thérese"/>
    <s v="Les Heures Claires"/>
    <m/>
    <m/>
    <s v="Différé"/>
    <s v="MR"/>
    <s v="Oui"/>
    <n v="55.5"/>
    <m/>
    <x v="1"/>
    <m/>
    <x v="2"/>
    <n v="55.5"/>
    <x v="5"/>
    <n v="55.5"/>
    <x v="0"/>
    <m/>
  </r>
  <r>
    <x v="41"/>
    <s v="nuit 1"/>
    <x v="177"/>
    <s v="Sam, dim et JF - NUIT - Consultation"/>
    <s v="Consultation"/>
    <n v="50"/>
    <s v="Grosjean J-Francois"/>
    <m/>
    <s v="(137) Mutualité Chrétienne de Verviers - Eupen _x000a_"/>
    <s v="Rue Laoureux 25-29  - 4800 Verviers"/>
    <s v="Différé"/>
    <s v="⅓ payant C"/>
    <s v="Oui"/>
    <n v="50"/>
    <n v="2.5"/>
    <x v="8"/>
    <n v="48.19"/>
    <x v="0"/>
    <m/>
    <x v="0"/>
    <n v="50.69"/>
    <x v="0"/>
    <m/>
  </r>
  <r>
    <x v="41"/>
    <n v="5"/>
    <x v="37"/>
    <s v="Sam, dim et JF - JOUR - Consultation"/>
    <s v="Consultation"/>
    <n v="37.5"/>
    <s v="Huart Pol"/>
    <m/>
    <s v="(323) Mutualité socialiste du Luxembourg _x000a_"/>
    <s v="Place de la Mutualité 1 6870 SAINT-HUBERT "/>
    <s v="Différé"/>
    <s v="⅓ payant C"/>
    <s v="Oui"/>
    <n v="37.5"/>
    <n v="2"/>
    <x v="8"/>
    <m/>
    <x v="2"/>
    <m/>
    <x v="0"/>
    <n v="2"/>
    <x v="3"/>
    <m/>
  </r>
  <r>
    <x v="41"/>
    <s v="1a"/>
    <x v="0"/>
    <s v="Sam, dim et JF - JOUR - Visite 1 bénéficiaire"/>
    <s v="Visite"/>
    <n v="55.5"/>
    <s v="Hubert André"/>
    <s v="Léonardo Da Vinci"/>
    <m/>
    <m/>
    <s v="Différé"/>
    <s v="MR"/>
    <s v="Oui"/>
    <n v="55.5"/>
    <m/>
    <x v="1"/>
    <m/>
    <x v="2"/>
    <n v="55.5"/>
    <x v="5"/>
    <n v="55.5"/>
    <x v="0"/>
    <m/>
  </r>
  <r>
    <x v="41"/>
    <n v="5"/>
    <x v="37"/>
    <s v="Sam, dim et JF - JOUR - Consultation"/>
    <s v="Consultation"/>
    <n v="37.5"/>
    <s v="Jacqmin Emilie"/>
    <m/>
    <s v="(228) Mutualia - Mutualité neutre _x000a_"/>
    <s v="Place Verte 41 4800 VERVIERS"/>
    <s v="Différé"/>
    <s v="⅓ payant NP"/>
    <s v="Oui"/>
    <n v="37.5"/>
    <m/>
    <x v="1"/>
    <n v="35.85"/>
    <x v="6"/>
    <m/>
    <x v="0"/>
    <n v="35.85"/>
    <x v="0"/>
    <m/>
  </r>
  <r>
    <x v="41"/>
    <n v="5"/>
    <x v="37"/>
    <s v="Sam, dim et JF - JOUR - Consultation"/>
    <s v="Consultation"/>
    <n v="37.5"/>
    <s v="Jacqmin Zoé"/>
    <m/>
    <s v="(228) Mutualia - Mutualité neutre _x000a_"/>
    <s v="Place Verte 41 4800 VERVIERS"/>
    <s v="Différé"/>
    <s v="⅓ payant NP"/>
    <s v="Oui"/>
    <n v="37.5"/>
    <m/>
    <x v="1"/>
    <n v="35.85"/>
    <x v="6"/>
    <m/>
    <x v="0"/>
    <n v="35.85"/>
    <x v="0"/>
    <m/>
  </r>
  <r>
    <x v="41"/>
    <n v="7"/>
    <x v="121"/>
    <s v="Sam, dim et JF - JOUR - Consultation"/>
    <s v="Consultation"/>
    <n v="37.5"/>
    <s v="John Léo Alexandre"/>
    <s v="M.Méd.Pro Gesund "/>
    <m/>
    <m/>
    <s v="Différé"/>
    <s v="Autres"/>
    <s v="Oui"/>
    <n v="37.5"/>
    <n v="6"/>
    <x v="8"/>
    <m/>
    <x v="2"/>
    <n v="31.5"/>
    <x v="5"/>
    <n v="37.5"/>
    <x v="0"/>
    <m/>
  </r>
  <r>
    <x v="41"/>
    <s v="1a"/>
    <x v="0"/>
    <s v="Sam, dim et JF - JOUR - Visite 1 bénéficiaire"/>
    <s v="Visite"/>
    <n v="55.5"/>
    <s v="Kalbhenn Engelbert"/>
    <m/>
    <s v="(137) Mutualité Chrétienne de Verviers - Eupen _x000a_"/>
    <s v="Rue Laoureux 25-29  - 4800 Verviers"/>
    <s v="Différé"/>
    <s v="⅓ payant NP"/>
    <s v="Oui"/>
    <n v="55.5"/>
    <m/>
    <x v="1"/>
    <n v="50.8"/>
    <x v="0"/>
    <m/>
    <x v="0"/>
    <n v="50.8"/>
    <x v="0"/>
    <m/>
  </r>
  <r>
    <x v="41"/>
    <s v="1a"/>
    <x v="0"/>
    <s v="Sam, dim et JF - JOUR - Visite 1 bénéficiaire"/>
    <s v="Visite"/>
    <n v="55.5"/>
    <s v="Klassen Mariette"/>
    <s v="Léonardo Da Vinci"/>
    <m/>
    <m/>
    <s v="Différé"/>
    <s v="MR"/>
    <s v="Oui"/>
    <n v="55.5"/>
    <m/>
    <x v="1"/>
    <m/>
    <x v="2"/>
    <n v="55.5"/>
    <x v="6"/>
    <n v="55.5"/>
    <x v="0"/>
    <m/>
  </r>
  <r>
    <x v="41"/>
    <s v="2b"/>
    <x v="123"/>
    <s v="Sam, dim et JF - JOUR - Consultation"/>
    <s v="Consultation"/>
    <n v="37.5"/>
    <s v="Leroy Michael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1"/>
    <s v="2b"/>
    <x v="123"/>
    <s v="Sam, dim et JF - JOUR - Visite 1 bénéficiaire"/>
    <s v="Visite"/>
    <n v="55.5"/>
    <s v="Marbaix Rolande"/>
    <m/>
    <s v="(228) Mutualia - Mutualité neutre _x000a_"/>
    <s v="Place Verte 41 4800 VERVIERS"/>
    <s v="Différé"/>
    <s v="⅓ payant C"/>
    <s v="Oui"/>
    <n v="55.5"/>
    <n v="5"/>
    <x v="8"/>
    <n v="50.8"/>
    <x v="6"/>
    <m/>
    <x v="0"/>
    <n v="55.8"/>
    <x v="0"/>
    <m/>
  </r>
  <r>
    <x v="41"/>
    <n v="4"/>
    <x v="19"/>
    <s v="Sam, dim et JF - JOUR - Visite 1 bénéficiaire"/>
    <s v="Visite"/>
    <n v="55.5"/>
    <s v="Marly Frieda"/>
    <s v="St Vincent Xhoffraix"/>
    <m/>
    <m/>
    <s v="Différé"/>
    <s v="Virement"/>
    <s v="Oui"/>
    <n v="55.5"/>
    <m/>
    <x v="1"/>
    <m/>
    <x v="2"/>
    <m/>
    <x v="0"/>
    <n v="0"/>
    <x v="2"/>
    <s v="A vérifier si reçu"/>
  </r>
  <r>
    <x v="41"/>
    <s v="1a"/>
    <x v="0"/>
    <s v="Sam, dim et JF - JOUR - Consultation"/>
    <s v="Consultation"/>
    <n v="37.5"/>
    <s v="Mathonet Serge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1"/>
    <s v="nuit 2"/>
    <x v="148"/>
    <s v="Sam, dim et JF - NUIT - Visite 1 bénéficiaire"/>
    <s v="Visite"/>
    <n v="85"/>
    <s v="Medart Camille"/>
    <s v="Les Heures Claires Spa"/>
    <m/>
    <m/>
    <s v="Différé"/>
    <s v="MR"/>
    <s v="Oui"/>
    <n v="85"/>
    <m/>
    <x v="1"/>
    <m/>
    <x v="2"/>
    <n v="85"/>
    <x v="5"/>
    <n v="85"/>
    <x v="0"/>
    <m/>
  </r>
  <r>
    <x v="41"/>
    <n v="6"/>
    <x v="41"/>
    <s v="Sam, dim et JF - JOUR - Visite 1 bénéficiaire"/>
    <s v="Visite"/>
    <n v="55.5"/>
    <s v="Mertens Mia"/>
    <s v="St Franziskus Eupen"/>
    <m/>
    <m/>
    <s v="Différé"/>
    <s v="MR"/>
    <s v="Oui"/>
    <n v="55.5"/>
    <m/>
    <x v="1"/>
    <m/>
    <x v="2"/>
    <n v="55.5"/>
    <x v="2"/>
    <n v="55.5"/>
    <x v="0"/>
    <m/>
  </r>
  <r>
    <x v="41"/>
    <n v="7"/>
    <x v="121"/>
    <s v="Sam, dim et JF - JOUR - Consultation"/>
    <s v="Consultation"/>
    <n v="37.5"/>
    <s v="Mollers Marco"/>
    <s v="M.Méd.Pro Gesund "/>
    <m/>
    <m/>
    <s v="Différé"/>
    <s v="Autres"/>
    <s v="Oui"/>
    <n v="37.5"/>
    <n v="6"/>
    <x v="8"/>
    <m/>
    <x v="2"/>
    <n v="31.5"/>
    <x v="5"/>
    <n v="37.5"/>
    <x v="0"/>
    <m/>
  </r>
  <r>
    <x v="41"/>
    <n v="7"/>
    <x v="121"/>
    <s v="Sam, dim et JF - JOUR - Consultation"/>
    <s v="Consultation"/>
    <n v="37.5"/>
    <s v="Otten Susann"/>
    <s v="M.Méd.Pro Gesund "/>
    <m/>
    <m/>
    <s v="Différé"/>
    <s v="Autres"/>
    <s v="Oui"/>
    <n v="37.5"/>
    <n v="6"/>
    <x v="8"/>
    <m/>
    <x v="2"/>
    <n v="31.5"/>
    <x v="5"/>
    <n v="37.5"/>
    <x v="0"/>
    <m/>
  </r>
  <r>
    <x v="41"/>
    <s v="nuit 3"/>
    <x v="57"/>
    <s v="Sam, dim et JF - NUIT - Consultation"/>
    <s v="Consultation"/>
    <n v="50"/>
    <s v="Peters Michaela"/>
    <s v="M.Méd Pro Gesund"/>
    <m/>
    <m/>
    <s v="Différé"/>
    <s v="Autres"/>
    <s v="Oui"/>
    <n v="50"/>
    <n v="6"/>
    <x v="8"/>
    <m/>
    <x v="2"/>
    <n v="44"/>
    <x v="5"/>
    <n v="50"/>
    <x v="0"/>
    <m/>
  </r>
  <r>
    <x v="41"/>
    <s v="2b"/>
    <x v="123"/>
    <s v="Sam, dim et JF - JOUR - Consultation"/>
    <s v="Consultation"/>
    <n v="37.5"/>
    <s v="Preumont Danae"/>
    <m/>
    <s v="(509) Partena - Mutualité libre _x000a_"/>
    <s v="Boulevard Louis Mettewie 74-76 1080 BRUXELLES "/>
    <s v="Différé"/>
    <s v="⅓ payant C"/>
    <s v="Oui"/>
    <n v="37.5"/>
    <n v="1.5"/>
    <x v="8"/>
    <n v="35.85"/>
    <x v="3"/>
    <m/>
    <x v="0"/>
    <n v="37.35"/>
    <x v="0"/>
    <m/>
  </r>
  <r>
    <x v="41"/>
    <n v="3"/>
    <x v="59"/>
    <s v="Sam, dim et JF - JOUR - Consultation"/>
    <s v="Consultation"/>
    <n v="37.5"/>
    <s v="Raway Zoé"/>
    <m/>
    <s v="(319) Solidaris - Mutualité socialiste et syndicale de la Province de Liège _x000a_"/>
    <s v="Rue Douffet 36 4020 LIEGE"/>
    <s v="Différé"/>
    <s v="⅓ payant NP"/>
    <s v="Oui"/>
    <n v="31.5"/>
    <m/>
    <x v="1"/>
    <m/>
    <x v="2"/>
    <m/>
    <x v="0"/>
    <n v="0"/>
    <x v="3"/>
    <m/>
  </r>
  <r>
    <x v="41"/>
    <s v="2a"/>
    <x v="178"/>
    <s v="Sam, dim et JF - JOUR - Consultation"/>
    <s v="Consultation"/>
    <n v="37.5"/>
    <s v="Royen Virgile"/>
    <m/>
    <s v="(137) Mutualité Chrétienne de Verviers - Eupen _x000a_"/>
    <s v="Rue Laoureux 25-29  - 4800 Verviers"/>
    <s v="Différé"/>
    <s v="⅓ payant NP"/>
    <s v="Oui"/>
    <n v="33"/>
    <m/>
    <x v="1"/>
    <n v="27.44"/>
    <x v="0"/>
    <m/>
    <x v="0"/>
    <n v="27.44"/>
    <x v="0"/>
    <m/>
  </r>
  <r>
    <x v="41"/>
    <s v="nuit 1"/>
    <x v="177"/>
    <s v="Sam, dim et JF - NUIT - Visite 1 bénéficiaire"/>
    <s v="Visite"/>
    <n v="85"/>
    <s v="Toeter Fernand"/>
    <s v="Seigneurie D'Heusy"/>
    <m/>
    <m/>
    <s v="Différé"/>
    <s v="MR"/>
    <s v="Oui"/>
    <n v="85"/>
    <m/>
    <x v="1"/>
    <m/>
    <x v="2"/>
    <n v="85"/>
    <x v="5"/>
    <n v="85"/>
    <x v="0"/>
    <m/>
  </r>
  <r>
    <x v="41"/>
    <n v="7"/>
    <x v="121"/>
    <s v="Sam, dim et JF - JOUR - Consultation"/>
    <s v="Consultation"/>
    <n v="37.5"/>
    <s v="Weber Eliane"/>
    <s v="M.Méd.Pro Gesund "/>
    <m/>
    <m/>
    <s v="Différé"/>
    <s v="Autres"/>
    <s v="Oui"/>
    <n v="37.5"/>
    <n v="6"/>
    <x v="8"/>
    <m/>
    <x v="2"/>
    <n v="31.5"/>
    <x v="5"/>
    <n v="37.5"/>
    <x v="0"/>
    <m/>
  </r>
  <r>
    <x v="41"/>
    <s v="nuit 3"/>
    <x v="57"/>
    <s v="Sam, dim et JF - NUIT - Consultation"/>
    <s v="Consultation"/>
    <n v="50"/>
    <s v="Weynand Elisabeth"/>
    <m/>
    <s v="(515) Freie Krankenkasse _x000a_"/>
    <s v="Rue Saint-Hubert 49 - 1150 BRUXELLES"/>
    <s v="Différé"/>
    <s v="⅓ payant C"/>
    <s v="Oui"/>
    <n v="50"/>
    <n v="1.5"/>
    <x v="8"/>
    <m/>
    <x v="2"/>
    <n v="48.5"/>
    <x v="6"/>
    <n v="50"/>
    <x v="0"/>
    <m/>
  </r>
  <r>
    <x v="41"/>
    <s v="1a"/>
    <x v="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1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1"/>
    <s v="1b"/>
    <x v="34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2a"/>
    <x v="178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41"/>
    <s v="2a"/>
    <x v="178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41"/>
    <s v="2a"/>
    <x v="178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a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1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2b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1"/>
    <n v="5"/>
    <x v="3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nuit 1"/>
    <x v="1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nuit 1"/>
    <x v="1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nuit 1"/>
    <x v="1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1"/>
    <s v="nuit 2"/>
    <x v="148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41"/>
    <s v="nuit 2"/>
    <x v="148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1"/>
    <s v="nuit 2"/>
    <x v="148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2"/>
    <n v="6"/>
    <x v="73"/>
    <s v="Sam, dim et JF - JOUR - Consultation"/>
    <s v="Consultation"/>
    <n v="37.5"/>
    <s v="Aldag Herbert"/>
    <m/>
    <m/>
    <m/>
    <s v="Différé"/>
    <s v="⅓ payant C"/>
    <s v="Non"/>
    <n v="37.5"/>
    <n v="1.5"/>
    <x v="8"/>
    <m/>
    <x v="2"/>
    <m/>
    <x v="0"/>
    <n v="1.5"/>
    <x v="1"/>
    <m/>
  </r>
  <r>
    <x v="42"/>
    <s v="2a"/>
    <x v="30"/>
    <s v="Sam, dim et JF - JOUR - Visite 1 bénéficiaire"/>
    <s v="Visite"/>
    <n v="55.5"/>
    <s v="Allard Marie - Josée"/>
    <s v="Les Hêtres"/>
    <m/>
    <m/>
    <s v="Différé"/>
    <s v="MR"/>
    <s v="Oui"/>
    <n v="55.5"/>
    <m/>
    <x v="1"/>
    <m/>
    <x v="2"/>
    <n v="55.5"/>
    <x v="5"/>
    <n v="55.5"/>
    <x v="0"/>
    <m/>
  </r>
  <r>
    <x v="42"/>
    <s v="1a"/>
    <x v="179"/>
    <s v="Sam, dim et JF - JOUR - Consultation"/>
    <s v="Consultation"/>
    <n v="37.5"/>
    <s v="Berisha Erduan 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2"/>
    <n v="7"/>
    <x v="97"/>
    <s v="Sam, dim et JF - JOUR - Consultation"/>
    <s v="Consultation"/>
    <n v="37.5"/>
    <s v="Biert Alexander"/>
    <s v="M.Méd.Pro Gesund "/>
    <m/>
    <m/>
    <s v="Différé"/>
    <s v="Autres"/>
    <s v="Oui"/>
    <n v="37.5"/>
    <n v="6"/>
    <x v="8"/>
    <m/>
    <x v="2"/>
    <n v="31.5"/>
    <x v="5"/>
    <n v="37.5"/>
    <x v="0"/>
    <m/>
  </r>
  <r>
    <x v="42"/>
    <n v="5"/>
    <x v="15"/>
    <s v="Sam, dim et JF - JOUR - Consultation"/>
    <s v="Consultation"/>
    <n v="37.5"/>
    <s v="Braspenninckx Karin"/>
    <m/>
    <s v="(228) Mutualia - Mutualité neutre _x000a_"/>
    <s v="Place Verte 41 4800 VERVIERS"/>
    <s v="Différé"/>
    <s v="⅓ payant C"/>
    <s v="Oui"/>
    <n v="37.5"/>
    <n v="2"/>
    <x v="8"/>
    <n v="35.85"/>
    <x v="6"/>
    <m/>
    <x v="0"/>
    <n v="37.85"/>
    <x v="0"/>
    <m/>
  </r>
  <r>
    <x v="42"/>
    <s v="2b"/>
    <x v="180"/>
    <s v="Sam, dim et JF - JOUR - Consultation"/>
    <s v="Consultation"/>
    <n v="37.5"/>
    <s v="Claine Sébastien"/>
    <m/>
    <s v="(319) Solidaris - Mutualité socialiste et syndicale de la Province de Liège _x000a_"/>
    <s v="Rue Douffet 36 4020 LIEGE"/>
    <s v="Différé"/>
    <s v="⅓ payant C"/>
    <s v="Oui"/>
    <n v="37.5"/>
    <n v="1.5"/>
    <x v="8"/>
    <m/>
    <x v="2"/>
    <m/>
    <x v="0"/>
    <n v="1.5"/>
    <x v="3"/>
    <m/>
  </r>
  <r>
    <x v="42"/>
    <n v="4"/>
    <x v="53"/>
    <s v="Sam, dim et JF - JOUR - Consultation"/>
    <s v="Consultation"/>
    <n v="37.5"/>
    <s v="Counotte Carine"/>
    <m/>
    <s v="(319) Solidaris - Mutualité socialiste et syndicale de la Province de Liège _x000a_"/>
    <s v="Rue Douffet 36 4020 LIEGE"/>
    <s v="Différé"/>
    <s v="⅓ payant C"/>
    <s v="Oui"/>
    <n v="37.5"/>
    <n v="1.5"/>
    <x v="8"/>
    <m/>
    <x v="2"/>
    <m/>
    <x v="0"/>
    <n v="1.5"/>
    <x v="3"/>
    <m/>
  </r>
  <r>
    <x v="42"/>
    <n v="4"/>
    <x v="53"/>
    <s v="Sam, dim et JF - JOUR - Consultation"/>
    <s v="Consultation"/>
    <n v="37.5"/>
    <s v="Demuynck Etienne"/>
    <m/>
    <s v="(120) Christelijke mutualiteit Middden- Vlaanderen "/>
    <s v="Martelaarslaan 17 9000 GENT"/>
    <s v="Différé"/>
    <s v="⅓ payant C"/>
    <s v="Oui"/>
    <n v="37.5"/>
    <n v="1.5"/>
    <x v="8"/>
    <m/>
    <x v="2"/>
    <m/>
    <x v="0"/>
    <n v="1.5"/>
    <x v="3"/>
    <m/>
  </r>
  <r>
    <x v="42"/>
    <s v="1a"/>
    <x v="179"/>
    <s v="Sam, dim et JF - JOUR - Visite 1 bénéficiaire"/>
    <s v="Visite"/>
    <n v="55.5"/>
    <s v="Doome Joseph"/>
    <m/>
    <s v="(319) Solidaris - Mutualité socialiste et syndicale de la Province de Liège _x000a_"/>
    <s v="Rue Douffet 36 4020 LIEGE"/>
    <s v="Différé"/>
    <s v="⅓ payant NP"/>
    <s v="Oui"/>
    <n v="55.5"/>
    <m/>
    <x v="1"/>
    <n v="50.8"/>
    <x v="7"/>
    <m/>
    <x v="0"/>
    <n v="50.8"/>
    <x v="0"/>
    <m/>
  </r>
  <r>
    <x v="42"/>
    <n v="6"/>
    <x v="73"/>
    <s v="Sam, dim et JF - JOUR - Visite 1 bénéficiaire"/>
    <s v="Visite"/>
    <n v="55.5"/>
    <s v="Gatzweiler Karl"/>
    <s v="St Marie Raeren"/>
    <m/>
    <m/>
    <s v="Différé"/>
    <s v="MR"/>
    <s v="Oui"/>
    <n v="55.5"/>
    <m/>
    <x v="1"/>
    <m/>
    <x v="2"/>
    <n v="55.5"/>
    <x v="5"/>
    <n v="55.5"/>
    <x v="0"/>
    <m/>
  </r>
  <r>
    <x v="42"/>
    <n v="5"/>
    <x v="15"/>
    <s v="Sam, dim et JF - JOUR - Visite 1 bénéficiaire"/>
    <s v="Visite"/>
    <n v="55.5"/>
    <s v="Gonay Marie"/>
    <s v="La Bouvière Vielsam"/>
    <m/>
    <m/>
    <s v="Différé"/>
    <s v="MR"/>
    <s v="Oui"/>
    <n v="55.5"/>
    <m/>
    <x v="1"/>
    <m/>
    <x v="2"/>
    <n v="55"/>
    <x v="5"/>
    <n v="55"/>
    <x v="0"/>
    <m/>
  </r>
  <r>
    <x v="42"/>
    <s v="nuit 3"/>
    <x v="28"/>
    <s v="Sam, dim et JF - JOUR - Visite 1 bénéficiaire"/>
    <s v="Visite"/>
    <n v="55.5"/>
    <s v="Hermann Johanna"/>
    <m/>
    <s v="(137) Mutualité Chrétienne"/>
    <m/>
    <s v="Différé"/>
    <s v="⅓ payant C"/>
    <s v="Oui"/>
    <n v="55.5"/>
    <n v="5"/>
    <x v="8"/>
    <n v="50.8"/>
    <x v="4"/>
    <m/>
    <x v="0"/>
    <n v="55.8"/>
    <x v="0"/>
    <m/>
  </r>
  <r>
    <x v="42"/>
    <s v="nuit 1"/>
    <x v="9"/>
    <s v="Sam, dim et JF - JOUR - Visite 1 bénéficiaire"/>
    <s v="Visite"/>
    <n v="55.5"/>
    <s v="Jennekens Suzanne"/>
    <s v="La Lainière Verviers"/>
    <m/>
    <m/>
    <s v="Différé"/>
    <s v="MR"/>
    <s v="Oui"/>
    <n v="55.5"/>
    <m/>
    <x v="1"/>
    <m/>
    <x v="2"/>
    <n v="55.5"/>
    <x v="6"/>
    <n v="55.5"/>
    <x v="0"/>
    <m/>
  </r>
  <r>
    <x v="42"/>
    <s v="1a"/>
    <x v="179"/>
    <s v="Sam, dim et JF - JOUR - Consultation"/>
    <s v="Consultation"/>
    <n v="37.5"/>
    <s v="Lebeau Ghislaine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7"/>
    <m/>
    <x v="0"/>
    <n v="37.35"/>
    <x v="0"/>
    <m/>
  </r>
  <r>
    <x v="42"/>
    <s v="2a"/>
    <x v="30"/>
    <s v="Sam, dim et JF - JOUR - Visite 1 bénéficiaire"/>
    <s v="Visite"/>
    <n v="55.5"/>
    <s v="Levaux Stéphanie"/>
    <m/>
    <s v="(137) Mutualité Chrétienne de Verviers - Eupen _x000a_"/>
    <s v="Rue Laoureux 25-29  - 4800 Verviers"/>
    <s v="Différé"/>
    <s v="⅓ payant C"/>
    <s v="Non"/>
    <n v="55.5"/>
    <n v="5"/>
    <x v="8"/>
    <m/>
    <x v="2"/>
    <m/>
    <x v="0"/>
    <n v="5"/>
    <x v="1"/>
    <m/>
  </r>
  <r>
    <x v="42"/>
    <n v="7"/>
    <x v="97"/>
    <s v="Sam, dim et JF - JOUR - Consultation"/>
    <s v="Consultation"/>
    <n v="37.5"/>
    <s v="Louges Adolf"/>
    <m/>
    <s v="(515) - Freie Krankenkasse"/>
    <m/>
    <s v="Différé"/>
    <s v="⅓ payant C"/>
    <s v="Oui"/>
    <n v="37.5"/>
    <n v="1.5"/>
    <x v="8"/>
    <n v="35.85"/>
    <x v="0"/>
    <m/>
    <x v="0"/>
    <n v="37.35"/>
    <x v="0"/>
    <m/>
  </r>
  <r>
    <x v="42"/>
    <s v="2b"/>
    <x v="180"/>
    <s v="Sam, dim et JF - JOUR - Visite 1 bénéficiaire"/>
    <s v="Visite"/>
    <n v="55.5"/>
    <s v="Modera Alain"/>
    <s v="Seigneurie D'Heusy"/>
    <m/>
    <m/>
    <s v="Différé"/>
    <s v="MR"/>
    <s v="Oui"/>
    <n v="55.5"/>
    <m/>
    <x v="1"/>
    <m/>
    <x v="2"/>
    <n v="55.5"/>
    <x v="2"/>
    <n v="55.5"/>
    <x v="0"/>
    <m/>
  </r>
  <r>
    <x v="42"/>
    <n v="3"/>
    <x v="76"/>
    <s v="Sam, dim et JF - JOUR - Visite 1 bénéficiaire"/>
    <s v="Visite"/>
    <n v="55.5"/>
    <s v="Palm Alphonse"/>
    <s v="Le Chevrefeuil Spa"/>
    <m/>
    <m/>
    <s v="Différé"/>
    <s v="MR"/>
    <s v="Oui"/>
    <n v="55.5"/>
    <m/>
    <x v="1"/>
    <m/>
    <x v="2"/>
    <n v="55.5"/>
    <x v="5"/>
    <n v="55.5"/>
    <x v="0"/>
    <m/>
  </r>
  <r>
    <x v="42"/>
    <n v="3"/>
    <x v="76"/>
    <s v="Sam, dim et JF - JOUR - Consultation"/>
    <s v="Consultation"/>
    <n v="37.5"/>
    <s v="Sac Epee Michaël"/>
    <s v="Domaine des Sorbiers Spa"/>
    <m/>
    <m/>
    <s v="Différé"/>
    <s v="MR"/>
    <s v="Oui"/>
    <n v="37.5"/>
    <m/>
    <x v="1"/>
    <m/>
    <x v="2"/>
    <n v="37.5"/>
    <x v="5"/>
    <n v="37.5"/>
    <x v="0"/>
    <m/>
  </r>
  <r>
    <x v="42"/>
    <n v="5"/>
    <x v="15"/>
    <s v="Sam, dim et JF - JOUR - Consultation"/>
    <s v="Consultation"/>
    <n v="37.5"/>
    <s v="Serlippens Emmanuelle"/>
    <m/>
    <s v="(135) Mutualité Saint-Michel "/>
    <s v="Boulevard Anspach 111-115 1000 BRUXELLES"/>
    <s v="Différé"/>
    <s v="⅓ payant C"/>
    <s v="Oui"/>
    <n v="37.5"/>
    <n v="2"/>
    <x v="8"/>
    <n v="35.85"/>
    <x v="0"/>
    <m/>
    <x v="0"/>
    <n v="37.85"/>
    <x v="0"/>
    <m/>
  </r>
  <r>
    <x v="42"/>
    <s v="2b"/>
    <x v="180"/>
    <s v="Sam, dim et JF - JOUR - Visite 1 bénéficiaire"/>
    <s v="Visite"/>
    <n v="55.5"/>
    <s v="Torcasio Palma"/>
    <s v="Les Hêtres"/>
    <m/>
    <m/>
    <s v="Différé"/>
    <s v="MR"/>
    <s v="Oui"/>
    <n v="55.5"/>
    <m/>
    <x v="1"/>
    <m/>
    <x v="2"/>
    <n v="55.5"/>
    <x v="6"/>
    <n v="55.5"/>
    <x v="0"/>
    <m/>
  </r>
  <r>
    <x v="42"/>
    <n v="7"/>
    <x v="97"/>
    <s v="Sam, dim et JF - JOUR - Consultation"/>
    <s v="Consultation"/>
    <n v="37.5"/>
    <s v="Vollville Sandra"/>
    <s v="M.Méd.Pro Gesund "/>
    <m/>
    <m/>
    <s v="Différé"/>
    <s v="Autres"/>
    <s v="Oui"/>
    <n v="37.5"/>
    <n v="6"/>
    <x v="8"/>
    <m/>
    <x v="2"/>
    <n v="31.5"/>
    <x v="5"/>
    <n v="37.5"/>
    <x v="0"/>
    <m/>
  </r>
  <r>
    <x v="42"/>
    <n v="6"/>
    <x v="73"/>
    <s v="Sam, dim et JF - JOUR - Visite 1 bénéficiaire"/>
    <s v="Visite"/>
    <n v="55.5"/>
    <s v="Welter Leonhard Hubert"/>
    <s v="GPS Med Eupen"/>
    <m/>
    <m/>
    <s v="Différé"/>
    <s v="Autres"/>
    <s v="Oui"/>
    <n v="55.5"/>
    <m/>
    <x v="1"/>
    <m/>
    <x v="2"/>
    <n v="55.5"/>
    <x v="5"/>
    <n v="55.5"/>
    <x v="0"/>
    <m/>
  </r>
  <r>
    <x v="42"/>
    <s v="nuit 2"/>
    <x v="88"/>
    <s v="Sam, dim et JF - NUIT - Visite 1 bénéficiaire"/>
    <s v="Visite"/>
    <n v="85"/>
    <s v="Ibrahim Aysar Alaa"/>
    <s v="Le Tournesol Malmédy"/>
    <m/>
    <m/>
    <s v="Différé"/>
    <s v="MR"/>
    <s v="Oui"/>
    <n v="85"/>
    <m/>
    <x v="1"/>
    <m/>
    <x v="2"/>
    <n v="85"/>
    <x v="5"/>
    <n v="85"/>
    <x v="0"/>
    <m/>
  </r>
  <r>
    <x v="42"/>
    <s v="1b"/>
    <x v="143"/>
    <s v="Sam, dim et JF - JOUR - Visite 1 bénéficiaire"/>
    <s v="Visite"/>
    <n v="55.5"/>
    <s v="Donner Ingeborg"/>
    <s v="St Joseph Moresnet"/>
    <m/>
    <m/>
    <s v="Différé"/>
    <s v="MR"/>
    <s v="Oui"/>
    <n v="100.56"/>
    <m/>
    <x v="1"/>
    <m/>
    <x v="2"/>
    <n v="100.56"/>
    <x v="6"/>
    <n v="100.56"/>
    <x v="0"/>
    <m/>
  </r>
  <r>
    <x v="42"/>
    <s v="1b"/>
    <x v="143"/>
    <s v="Sam, dim et JF - JOUR - Visite 1 bénéficiaire"/>
    <s v="Visite"/>
    <n v="55.5"/>
    <s v="Fyon Odile"/>
    <s v="St Joseph Menbach"/>
    <m/>
    <m/>
    <s v="Différé"/>
    <s v="MR"/>
    <s v="Oui"/>
    <n v="55.5"/>
    <m/>
    <x v="1"/>
    <m/>
    <x v="2"/>
    <n v="55.5"/>
    <x v="5"/>
    <n v="55.5"/>
    <x v="0"/>
    <m/>
  </r>
  <r>
    <x v="42"/>
    <s v="1b"/>
    <x v="143"/>
    <s v="Sam, dim et JF - JOUR - Visite 1 bénéficiaire"/>
    <s v="Visite"/>
    <n v="55.5"/>
    <s v="Kupper Guy"/>
    <m/>
    <s v="(137) Mutualité Chrétienne de Verviers - Eupen _x000a_"/>
    <s v="Rue Laoureux 25-29  - 4800 Verviers"/>
    <s v="Différé"/>
    <s v="⅓ payant C"/>
    <s v="Oui"/>
    <n v="55.5"/>
    <n v="5"/>
    <x v="8"/>
    <n v="50.8"/>
    <x v="0"/>
    <m/>
    <x v="0"/>
    <n v="55.8"/>
    <x v="0"/>
    <m/>
  </r>
  <r>
    <x v="42"/>
    <s v="1b"/>
    <x v="143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2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nuit 3"/>
    <x v="28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2"/>
    <s v="nuit 3"/>
    <x v="28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2"/>
    <s v="1a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1a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1a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1a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1a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1a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60"/>
    <m/>
    <x v="1"/>
    <m/>
    <x v="2"/>
    <n v="60"/>
    <x v="5"/>
    <n v="60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a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42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5"/>
    <x v="15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42"/>
    <n v="5"/>
    <x v="15"/>
    <s v="Sam, dim et JF - JOUR - Consultation"/>
    <s v="Consultation"/>
    <n v="37.5"/>
    <m/>
    <m/>
    <m/>
    <m/>
    <s v="Bancontact"/>
    <m/>
    <m/>
    <n v="37.56"/>
    <m/>
    <x v="1"/>
    <m/>
    <x v="2"/>
    <n v="37.56"/>
    <x v="5"/>
    <n v="37.56"/>
    <x v="0"/>
    <m/>
  </r>
  <r>
    <x v="42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Bancontact"/>
    <m/>
    <m/>
    <n v="54"/>
    <m/>
    <x v="1"/>
    <m/>
    <x v="2"/>
    <n v="54"/>
    <x v="5"/>
    <n v="54"/>
    <x v="0"/>
    <m/>
  </r>
  <r>
    <x v="4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2"/>
    <s v="nuit 1"/>
    <x v="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3"/>
    <s v="nuit 2"/>
    <x v="139"/>
    <s v="Vend et veille JF - NUIT - Consultation"/>
    <s v="Consultation"/>
    <n v="50"/>
    <s v="Hoffmann Katharina"/>
    <m/>
    <s v="(137) Mutualité Chrétienne de Verviers - Eupen _x000a_"/>
    <s v="Rue Laoureux 25-29  - 4800 Verviers"/>
    <s v="Différé"/>
    <s v="⅓ payant C"/>
    <s v="Oui"/>
    <n v="50"/>
    <n v="1.5"/>
    <x v="8"/>
    <n v="48.19"/>
    <x v="4"/>
    <m/>
    <x v="0"/>
    <n v="49.69"/>
    <x v="0"/>
    <m/>
  </r>
  <r>
    <x v="43"/>
    <s v="nuit 1"/>
    <x v="40"/>
    <s v="Vend et veille JF - NUIT - Visite 1 bénéficiare"/>
    <s v="Visite"/>
    <n v="85"/>
    <s v="Decloux Simone"/>
    <s v="La Barcarolle "/>
    <m/>
    <m/>
    <s v="Différé"/>
    <s v="MR"/>
    <s v="Oui"/>
    <n v="85"/>
    <m/>
    <x v="1"/>
    <m/>
    <x v="2"/>
    <n v="85.24"/>
    <x v="2"/>
    <n v="85.24"/>
    <x v="0"/>
    <m/>
  </r>
  <r>
    <x v="43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3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3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3"/>
    <s v="nuit 2"/>
    <x v="139"/>
    <s v="Vend et veille JF - JOUR - Visite 1 bénéficiare"/>
    <s v="Visite"/>
    <n v="49.5"/>
    <m/>
    <m/>
    <m/>
    <m/>
    <s v="Bancontact"/>
    <m/>
    <m/>
    <n v="49.5"/>
    <m/>
    <x v="1"/>
    <m/>
    <x v="2"/>
    <n v="49.5"/>
    <x v="5"/>
    <n v="49.5"/>
    <x v="0"/>
    <m/>
  </r>
  <r>
    <x v="43"/>
    <s v="nuit 2"/>
    <x v="139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3"/>
    <s v="nuit 2"/>
    <x v="139"/>
    <s v="Vend et veille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43"/>
    <s v="nuit 3"/>
    <x v="14"/>
    <s v="Vend et veille JF - NUIT - Consultation"/>
    <s v="Consultation"/>
    <n v="50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s v="Amjad Nazia"/>
    <m/>
    <s v="(319) Solidaris - Mutualité socialiste et syndicale de la Province de Liège _x000a_"/>
    <s v="Rue Douffet 36 4020 LIEGE"/>
    <s v="Différé"/>
    <s v="⅓ payant BC"/>
    <s v="Oui"/>
    <n v="37.5"/>
    <n v="1.5"/>
    <x v="8"/>
    <n v="35.85"/>
    <x v="3"/>
    <m/>
    <x v="0"/>
    <n v="37.35"/>
    <x v="0"/>
    <m/>
  </r>
  <r>
    <x v="44"/>
    <s v="2a"/>
    <x v="181"/>
    <s v="Sam, dim et JF - JOUR - Consultation"/>
    <s v="Consultation"/>
    <n v="37.5"/>
    <s v="Biro Ahmet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4"/>
    <n v="4"/>
    <x v="19"/>
    <s v="Sam, dim et JF - JOUR - Consultation"/>
    <s v="Consultation"/>
    <n v="37.5"/>
    <s v="Chedly Aymen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4"/>
    <s v="2a"/>
    <x v="181"/>
    <s v="Sam, dim et JF - JOUR - Visite 1 bénéficiaire"/>
    <s v="Visite"/>
    <n v="55.5"/>
    <s v="Coumont Simone"/>
    <m/>
    <s v="(228) Mutualia - Mutualité neutre _x000a_"/>
    <s v="Place Verte 41 4800 VERVIERS"/>
    <s v="Différé"/>
    <s v="⅓ payant C"/>
    <s v="Oui"/>
    <n v="55.5"/>
    <n v="5"/>
    <x v="8"/>
    <n v="50.8"/>
    <x v="6"/>
    <m/>
    <x v="0"/>
    <n v="55.8"/>
    <x v="0"/>
    <m/>
  </r>
  <r>
    <x v="44"/>
    <n v="3"/>
    <x v="55"/>
    <s v="Sam, dim et JF - JOUR - Visite 1 bénéficiaire"/>
    <s v="Visite"/>
    <n v="55.5"/>
    <s v="Dragonetti Lucienne"/>
    <s v="Seingneurie Le Grand Cerf Spa"/>
    <m/>
    <m/>
    <s v="Différé"/>
    <s v="MR"/>
    <s v="Oui"/>
    <n v="55.5"/>
    <m/>
    <x v="1"/>
    <m/>
    <x v="2"/>
    <n v="55.5"/>
    <x v="6"/>
    <n v="55.5"/>
    <x v="0"/>
    <m/>
  </r>
  <r>
    <x v="44"/>
    <s v="2b"/>
    <x v="180"/>
    <s v="Sam, dim et JF - JOUR - Consultation"/>
    <s v="Consultation"/>
    <n v="37.5"/>
    <s v="Etienne Clara"/>
    <m/>
    <s v="(940,941,942) Caisse des Soins de santé de HR Rail Centre Médical Régional Namur _x000a_"/>
    <s v="Rue de France, 85 - 1060 BRUXELLES"/>
    <s v="Différé"/>
    <s v="⅓ payant C"/>
    <s v="Oui"/>
    <n v="37.5"/>
    <n v="1.5"/>
    <x v="8"/>
    <n v="35.85"/>
    <x v="4"/>
    <m/>
    <x v="0"/>
    <n v="37.35"/>
    <x v="0"/>
    <m/>
  </r>
  <r>
    <x v="44"/>
    <s v="2b"/>
    <x v="180"/>
    <s v="Sam, dim et JF - JOUR - Visite 1 bénéficiaire"/>
    <s v="Visite"/>
    <n v="55.5"/>
    <s v="Gilis M. Jeanne"/>
    <s v="Bon Air"/>
    <m/>
    <m/>
    <s v="Différé"/>
    <s v="MR"/>
    <s v="Oui"/>
    <n v="55.5"/>
    <m/>
    <x v="1"/>
    <m/>
    <x v="2"/>
    <n v="55.5"/>
    <x v="2"/>
    <n v="55.5"/>
    <x v="0"/>
    <m/>
  </r>
  <r>
    <x v="44"/>
    <s v="1a"/>
    <x v="102"/>
    <s v="Sam, dim et JF - JOUR - Visite 1 bénéficiaire"/>
    <s v="Visite"/>
    <n v="55.5"/>
    <s v="Godfroid Renée"/>
    <s v="Léon D'Andrimont Limbourg"/>
    <m/>
    <m/>
    <s v="Différé"/>
    <s v="MR"/>
    <s v="Oui"/>
    <n v="55.5"/>
    <m/>
    <x v="1"/>
    <m/>
    <x v="2"/>
    <n v="55.5"/>
    <x v="6"/>
    <n v="55.5"/>
    <x v="0"/>
    <m/>
  </r>
  <r>
    <x v="44"/>
    <n v="7"/>
    <x v="22"/>
    <s v="Sam, dim et JF - JOUR - Visite 1 bénéficiaire"/>
    <s v="Visite"/>
    <n v="55.5"/>
    <s v="Habsch Johanna"/>
    <s v="Pro Gesund"/>
    <m/>
    <m/>
    <s v="Différé"/>
    <s v="Autres"/>
    <s v="Oui"/>
    <n v="55.5"/>
    <n v="4.5"/>
    <x v="8"/>
    <n v="51"/>
    <x v="0"/>
    <m/>
    <x v="0"/>
    <n v="55.5"/>
    <x v="0"/>
    <m/>
  </r>
  <r>
    <x v="44"/>
    <n v="6"/>
    <x v="168"/>
    <s v="Sam, dim et JF - JOUR - Visite 2 bénéficiaires"/>
    <s v="Visite"/>
    <n v="48"/>
    <s v="Heinen Robert"/>
    <s v="Golden Morgen Walhorm"/>
    <m/>
    <m/>
    <s v="Différé"/>
    <s v="MR"/>
    <s v="Oui"/>
    <n v="48"/>
    <m/>
    <x v="1"/>
    <m/>
    <x v="2"/>
    <n v="48"/>
    <x v="5"/>
    <n v="48"/>
    <x v="0"/>
    <m/>
  </r>
  <r>
    <x v="44"/>
    <n v="3"/>
    <x v="55"/>
    <s v="Sam, dim et JF - JOUR - Visite 1 bénéficiaire"/>
    <s v="Visite"/>
    <n v="55.5"/>
    <s v="Heusdens René"/>
    <s v="Les Heures Claires Spa"/>
    <m/>
    <m/>
    <s v="Différé"/>
    <s v="MR"/>
    <s v="Oui"/>
    <n v="55.5"/>
    <m/>
    <x v="1"/>
    <m/>
    <x v="2"/>
    <n v="55.5"/>
    <x v="6"/>
    <n v="55.5"/>
    <x v="0"/>
    <m/>
  </r>
  <r>
    <x v="44"/>
    <n v="6"/>
    <x v="168"/>
    <s v="Sam, dim et JF - JOUR - Consultation"/>
    <s v="Consultation"/>
    <n v="37.5"/>
    <s v="Jansen Peter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4"/>
    <s v="2a"/>
    <x v="181"/>
    <s v="Sam, dim et JF - JOUR - Visite 1 bénéficiaire"/>
    <s v="Visite"/>
    <n v="55.5"/>
    <s v="Jason Marie Théres"/>
    <m/>
    <s v="(137) Mutualité Chrétienne de Verviers - Eupen _x000a_"/>
    <s v="Rue Laoureux 25-29  - 4800 Verviers"/>
    <s v="Différé"/>
    <s v="⅓ payant C"/>
    <s v="Oui"/>
    <n v="55.5"/>
    <n v="5"/>
    <x v="8"/>
    <n v="50.8"/>
    <x v="4"/>
    <m/>
    <x v="0"/>
    <n v="55.8"/>
    <x v="0"/>
    <m/>
  </r>
  <r>
    <x v="44"/>
    <s v="1a"/>
    <x v="102"/>
    <s v="Sam, dim et JF - JOUR - Visite 1 bénéficiaire"/>
    <s v="Visite"/>
    <n v="55.5"/>
    <s v="Lejeune Louis"/>
    <s v="Léon D'Andrimont Limbourg"/>
    <m/>
    <m/>
    <s v="Différé"/>
    <s v="MR"/>
    <s v="Oui"/>
    <n v="55.5"/>
    <m/>
    <x v="1"/>
    <n v="50.8"/>
    <x v="3"/>
    <m/>
    <x v="0"/>
    <n v="50.8"/>
    <x v="0"/>
    <m/>
  </r>
  <r>
    <x v="44"/>
    <n v="4"/>
    <x v="19"/>
    <s v="Sam, dim et JF - JOUR - Visite 1 bénéficiaire"/>
    <s v="Visite"/>
    <n v="55.5"/>
    <s v="Lemaitre Colette"/>
    <s v="Ferdinand Nicolay"/>
    <m/>
    <m/>
    <s v="Différé"/>
    <s v="MR"/>
    <s v="Oui"/>
    <n v="55.5"/>
    <m/>
    <x v="1"/>
    <m/>
    <x v="2"/>
    <n v="55.5"/>
    <x v="6"/>
    <n v="55.5"/>
    <x v="0"/>
    <m/>
  </r>
  <r>
    <x v="44"/>
    <n v="7"/>
    <x v="22"/>
    <s v="Sam, dim et JF - JOUR - Consultation"/>
    <s v="Consultation"/>
    <n v="37.5"/>
    <s v="Löfgen Juri"/>
    <s v="Pro Gesund"/>
    <m/>
    <m/>
    <s v="Différé"/>
    <s v="Autres"/>
    <s v="Oui"/>
    <n v="37.5"/>
    <n v="6"/>
    <x v="8"/>
    <m/>
    <x v="2"/>
    <n v="31.5"/>
    <x v="5"/>
    <n v="37.5"/>
    <x v="0"/>
    <m/>
  </r>
  <r>
    <x v="44"/>
    <n v="7"/>
    <x v="22"/>
    <s v="Sam, dim et JF - JOUR - Consultation"/>
    <s v="Consultation"/>
    <n v="37.5"/>
    <s v="Maraite Gabrielle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4"/>
    <n v="7"/>
    <x v="22"/>
    <s v="Sam, dim et JF - JOUR - Consultation"/>
    <s v="Consultation"/>
    <n v="37.5"/>
    <s v="Niehsen Elfriede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4"/>
    <n v="6"/>
    <x v="168"/>
    <s v="Sam, dim et JF - JOUR - Visite 1 bénéficiaire"/>
    <s v="Visite"/>
    <n v="55.5"/>
    <s v="Pierotti Marie"/>
    <s v="Home Fabiola Eupen"/>
    <m/>
    <m/>
    <s v="Différé"/>
    <s v="MR"/>
    <s v="Oui"/>
    <n v="55.5"/>
    <m/>
    <x v="1"/>
    <m/>
    <x v="2"/>
    <n v="55.5"/>
    <x v="5"/>
    <n v="55.5"/>
    <x v="0"/>
    <m/>
  </r>
  <r>
    <x v="44"/>
    <s v="1a"/>
    <x v="102"/>
    <s v="Sam, dim et JF - JOUR - Consultation"/>
    <s v="Consultation"/>
    <n v="37.5"/>
    <s v="Pirenne Marie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4"/>
    <s v="2a"/>
    <x v="181"/>
    <s v="Sam, dim et JF - JOUR - Consultation"/>
    <s v="Consultation"/>
    <n v="37.5"/>
    <s v="Plunus Lucette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4"/>
    <n v="6"/>
    <x v="168"/>
    <s v="Sam, dim et JF - JOUR - Consultation"/>
    <s v="Consultation"/>
    <n v="37.5"/>
    <s v="Prieur Annedoris"/>
    <m/>
    <s v="(515) Freie Krankenkasse _x000a_"/>
    <s v="Rue Saint-Hubert 49 - 1150 BRUXELLES"/>
    <s v="Différé"/>
    <s v="⅓ payant C"/>
    <s v="Oui"/>
    <n v="37.5"/>
    <n v="1.5"/>
    <x v="8"/>
    <n v="35.85"/>
    <x v="3"/>
    <m/>
    <x v="0"/>
    <n v="37.35"/>
    <x v="0"/>
    <m/>
  </r>
  <r>
    <x v="44"/>
    <n v="6"/>
    <x v="168"/>
    <s v="Sam, dim et JF - JOUR - Visite 1 bénéficiaire"/>
    <s v="Visite"/>
    <n v="55.5"/>
    <s v="Proess Anna"/>
    <s v="Home St Joseph Eupen"/>
    <m/>
    <m/>
    <s v="Différé"/>
    <s v="MR"/>
    <s v="Oui"/>
    <n v="55.5"/>
    <m/>
    <x v="1"/>
    <m/>
    <x v="2"/>
    <n v="55.5"/>
    <x v="5"/>
    <n v="55.5"/>
    <x v="0"/>
    <m/>
  </r>
  <r>
    <x v="44"/>
    <s v="2b"/>
    <x v="180"/>
    <s v="Sam, dim et JF - JOUR - Consultation"/>
    <s v="Consultation"/>
    <n v="37.5"/>
    <s v="Saber Wafae"/>
    <m/>
    <s v="(506) Omnimut mutualité libre de Wallonie _x000a_"/>
    <s v="Rue Natalis 47 B 4020 LIEGE "/>
    <s v="Différé"/>
    <s v="⅓ payant C"/>
    <s v="Oui"/>
    <n v="37.5"/>
    <n v="1.5"/>
    <x v="8"/>
    <m/>
    <x v="2"/>
    <m/>
    <x v="0"/>
    <n v="1.5"/>
    <x v="3"/>
    <m/>
  </r>
  <r>
    <x v="44"/>
    <s v="2b"/>
    <x v="180"/>
    <s v="Sam, dim et JF - JOUR - Visite 1 bénéficiaire"/>
    <s v="Visite"/>
    <n v="55.5"/>
    <s v="Scheen Jacques"/>
    <m/>
    <s v="(228) Mutualia - Mutualité neutre _x000a_"/>
    <s v="Place Verte 41 4800 VERVIERS"/>
    <s v="Différé"/>
    <s v="⅓ payant C"/>
    <s v="Oui"/>
    <n v="55.5"/>
    <n v="5"/>
    <x v="8"/>
    <n v="50.8"/>
    <x v="6"/>
    <m/>
    <x v="0"/>
    <n v="55.8"/>
    <x v="0"/>
    <m/>
  </r>
  <r>
    <x v="44"/>
    <n v="7"/>
    <x v="22"/>
    <s v="Sam, dim et JF - JOUR - Consultation"/>
    <s v="Consultation"/>
    <n v="37.5"/>
    <s v="Schumacher Katharina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3"/>
    <m/>
    <x v="0"/>
    <n v="37.35"/>
    <x v="0"/>
    <m/>
  </r>
  <r>
    <x v="44"/>
    <s v="nuit 1"/>
    <x v="109"/>
    <s v="Sam, dim et JF - NUIT - Consultation"/>
    <s v="Consultation"/>
    <n v="50"/>
    <s v="Steven Caroline"/>
    <m/>
    <s v="(319) Solidaris - Mutualité socialiste et syndicale de la Province de Liège _x000a_"/>
    <s v="Rue Douffet 36 4020 LIEGE"/>
    <s v="Différé"/>
    <s v="⅓ payant C"/>
    <s v="Oui"/>
    <n v="50"/>
    <n v="1.5"/>
    <x v="8"/>
    <n v="48.19"/>
    <x v="3"/>
    <m/>
    <x v="0"/>
    <n v="49.69"/>
    <x v="0"/>
    <m/>
  </r>
  <r>
    <x v="44"/>
    <n v="6"/>
    <x v="168"/>
    <s v="Sam, dim et JF - JOUR - Consultation"/>
    <s v="Consultation"/>
    <n v="37.5"/>
    <s v="Teller Anna"/>
    <m/>
    <s v="(137) Mutualité Chrétienne de Verviers - Eupen _x000a_"/>
    <s v="Rue Laoureux 25-29  - 4800 Verviers"/>
    <s v="Différé"/>
    <s v="⅓ payant C"/>
    <s v="Oui"/>
    <n v="37.5"/>
    <n v="1.5"/>
    <x v="8"/>
    <n v="35.85"/>
    <x v="7"/>
    <m/>
    <x v="0"/>
    <n v="37.35"/>
    <x v="0"/>
    <m/>
  </r>
  <r>
    <x v="44"/>
    <n v="7"/>
    <x v="22"/>
    <s v="Sam, dim et JF - JOUR - Consultation"/>
    <s v="Consultation"/>
    <n v="37.5"/>
    <s v="Zeimers Nadine"/>
    <s v="Pro Gesund"/>
    <m/>
    <m/>
    <s v="Différé"/>
    <s v="Autres"/>
    <s v="Oui"/>
    <n v="37.5"/>
    <n v="6"/>
    <x v="8"/>
    <m/>
    <x v="2"/>
    <n v="31.5"/>
    <x v="5"/>
    <n v="37.5"/>
    <x v="0"/>
    <m/>
  </r>
  <r>
    <x v="44"/>
    <n v="6"/>
    <x v="168"/>
    <s v="Sam, dim et JF - JOUR - Visite 2 bénéficiaires"/>
    <s v="Visite"/>
    <n v="48"/>
    <s v="Zweber Louise"/>
    <s v="Golden Morgen Walhorm"/>
    <m/>
    <m/>
    <s v="Différé"/>
    <s v="MR"/>
    <s v="Oui"/>
    <n v="48"/>
    <m/>
    <x v="1"/>
    <m/>
    <x v="2"/>
    <n v="48"/>
    <x v="5"/>
    <n v="48"/>
    <x v="0"/>
    <m/>
  </r>
  <r>
    <x v="44"/>
    <s v="1b"/>
    <x v="52"/>
    <s v="Sam, dim et JF - JOUR - Visite 1 bénéficiaire"/>
    <s v="Visite"/>
    <n v="55.5"/>
    <s v="Albertal Jeannine"/>
    <m/>
    <s v="(319) Solidaris - Mutualité socialiste et syndicale de la Province de Liège _x000a_"/>
    <s v="Rue Douffet 36 4020 LIEGE"/>
    <s v="Différé"/>
    <s v="⅓ payant C"/>
    <s v="Oui"/>
    <n v="55.5"/>
    <n v="4.8"/>
    <x v="8"/>
    <n v="55.6"/>
    <x v="3"/>
    <m/>
    <x v="0"/>
    <n v="60.4"/>
    <x v="0"/>
    <m/>
  </r>
  <r>
    <x v="44"/>
    <s v="1b"/>
    <x v="52"/>
    <s v="Sam, dim et JF - JOUR - Consultation"/>
    <s v="Consultation"/>
    <n v="37.5"/>
    <s v="Depasse Sarah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3"/>
    <m/>
    <x v="0"/>
    <n v="37.35"/>
    <x v="0"/>
    <m/>
  </r>
  <r>
    <x v="44"/>
    <s v="1b"/>
    <x v="52"/>
    <s v="Sam, dim et JF - JOUR - Visite 1 bénéficiaire"/>
    <s v="Visite"/>
    <n v="55.5"/>
    <s v="Etienne Ghislain"/>
    <m/>
    <s v="(319) Solidaris - Mutualité socialiste et syndicale de la Province de Liège _x000a_"/>
    <s v="Rue Douffet 36 4020 LIEGE"/>
    <s v="Différé"/>
    <s v="⅓ payant C"/>
    <s v="Oui"/>
    <n v="55.5"/>
    <n v="4.8"/>
    <x v="8"/>
    <n v="50.8"/>
    <x v="3"/>
    <m/>
    <x v="0"/>
    <n v="55.599999999999994"/>
    <x v="0"/>
    <m/>
  </r>
  <r>
    <x v="44"/>
    <s v="nuit 1"/>
    <x v="109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44"/>
    <s v="nuit 1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nuit 1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nuit 1"/>
    <x v="10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4"/>
    <s v="nuit 1"/>
    <x v="10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4"/>
    <s v="nuit 1"/>
    <x v="10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4"/>
    <s v="nuit 1"/>
    <x v="109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44"/>
    <s v="1b"/>
    <x v="52"/>
    <s v="Sam, dim et JF - JOUR - Visite 1 bénéficiaire"/>
    <s v="Visite"/>
    <n v="55.5"/>
    <s v="Etienne Vincent"/>
    <m/>
    <s v="(319) Solidaris - Mutualité socialiste et syndicale de la Province de Liège _x000a_"/>
    <s v="Rue Douffet 36 4020 LIEGE"/>
    <s v="Différé"/>
    <s v="⅓ payant C"/>
    <s v="Oui"/>
    <n v="55.5"/>
    <n v="4.8"/>
    <x v="8"/>
    <n v="50.8"/>
    <x v="3"/>
    <m/>
    <x v="0"/>
    <n v="55.599999999999994"/>
    <x v="0"/>
    <m/>
  </r>
  <r>
    <x v="44"/>
    <s v="1b"/>
    <x v="5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a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a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1a"/>
    <x v="10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1a"/>
    <x v="10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1a"/>
    <x v="10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a"/>
    <x v="181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2a"/>
    <x v="181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2b"/>
    <x v="180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4"/>
    <s v="2b"/>
    <x v="18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s v="2b"/>
    <x v="18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2b"/>
    <x v="18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2b"/>
    <x v="1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3"/>
    <x v="55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4"/>
    <n v="4"/>
    <x v="1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4"/>
    <n v="4"/>
    <x v="1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4"/>
    <n v="4"/>
    <x v="1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4"/>
    <n v="4"/>
    <x v="1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Cash"/>
    <m/>
    <m/>
    <n v="31.5"/>
    <m/>
    <x v="1"/>
    <m/>
    <x v="2"/>
    <n v="31.5"/>
    <x v="5"/>
    <n v="31.5"/>
    <x v="0"/>
    <m/>
  </r>
  <r>
    <x v="44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nuit 2"/>
    <x v="4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s v="nuit 2"/>
    <x v="4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s v="nuit 2"/>
    <x v="4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4"/>
    <s v="nuit 3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4"/>
    <s v="nuit 3"/>
    <x v="22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45"/>
    <n v="4"/>
    <x v="144"/>
    <s v="Sam, dim et JF - JOUR - Consultation"/>
    <s v="Consultation"/>
    <n v="37.5"/>
    <s v="Adam Paulette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5"/>
    <s v="2b"/>
    <x v="141"/>
    <s v="Sam, dim et JF - JOUR - Consultation"/>
    <s v="Consultation"/>
    <n v="37.5"/>
    <s v="Bejzaku Kimeta"/>
    <s v="MM Bulle d'air"/>
    <s v="(130) Mutualité chrétienne de Liège _x000a_"/>
    <s v="Place du XX Août 38 - 4000 LIEGE"/>
    <s v="Différé"/>
    <s v="⅓ payant C"/>
    <s v="Oui"/>
    <n v="37.5"/>
    <n v="1.5"/>
    <x v="8"/>
    <m/>
    <x v="2"/>
    <n v="36"/>
    <x v="2"/>
    <n v="37.5"/>
    <x v="0"/>
    <m/>
  </r>
  <r>
    <x v="45"/>
    <n v="3"/>
    <x v="47"/>
    <s v="Sam, dim et JF - JOUR - Consultation"/>
    <s v="Consultation"/>
    <n v="37.5"/>
    <s v="Bericha Houari"/>
    <m/>
    <s v="(319) Solidaris - Mutualité socialiste et syndicale de la Province de Liège _x000a_"/>
    <s v="Rue Douffet 36 4020 LIEGE"/>
    <s v="Différé"/>
    <s v="⅓ payant BC"/>
    <s v="Oui"/>
    <n v="37.5"/>
    <n v="3"/>
    <x v="8"/>
    <n v="35.85"/>
    <x v="3"/>
    <m/>
    <x v="0"/>
    <n v="38.85"/>
    <x v="0"/>
    <m/>
  </r>
  <r>
    <x v="45"/>
    <n v="6"/>
    <x v="125"/>
    <s v="Sam, dim et JF - JOUR - Consultation"/>
    <s v="Consultation"/>
    <n v="37.5"/>
    <s v="Beterbiev Amira Rihant"/>
    <m/>
    <s v="(515) Freie Krankenkasse _x000a_"/>
    <s v="Rue Saint-Hubert 49 - 1150 BRUXELLES"/>
    <s v="Différé"/>
    <s v="⅓ payant C"/>
    <s v="Oui"/>
    <n v="37.5"/>
    <n v="1.5"/>
    <x v="8"/>
    <n v="35.85"/>
    <x v="3"/>
    <m/>
    <x v="0"/>
    <n v="37.35"/>
    <x v="0"/>
    <m/>
  </r>
  <r>
    <x v="45"/>
    <s v="1a"/>
    <x v="135"/>
    <s v="Sam, dim et JF - JOUR - Visite 2 bénéficiaires"/>
    <s v="Visite"/>
    <n v="48"/>
    <s v="Chaussart Joseph"/>
    <s v="Si Elisabeth Herve"/>
    <m/>
    <m/>
    <s v="Différé"/>
    <s v="MR"/>
    <s v="Oui"/>
    <n v="48"/>
    <m/>
    <x v="1"/>
    <m/>
    <x v="2"/>
    <n v="48"/>
    <x v="5"/>
    <n v="48"/>
    <x v="0"/>
    <m/>
  </r>
  <r>
    <x v="45"/>
    <n v="4"/>
    <x v="144"/>
    <s v="Sam, dim et JF - JOUR - Visite 1 bénéficiaire"/>
    <s v="Visite"/>
    <n v="55.5"/>
    <s v="Colinet  Josiane"/>
    <s v="Grand Fa Malmédy"/>
    <m/>
    <m/>
    <s v="Différé"/>
    <s v="MR"/>
    <s v="Oui"/>
    <n v="55.5"/>
    <m/>
    <x v="1"/>
    <m/>
    <x v="2"/>
    <n v="55.5"/>
    <x v="6"/>
    <n v="55.5"/>
    <x v="0"/>
    <m/>
  </r>
  <r>
    <x v="45"/>
    <s v="nuit 1"/>
    <x v="99"/>
    <s v="Sam, dim et JF - NUIT - Consultation"/>
    <s v="Consultation"/>
    <n v="50"/>
    <s v="Devos Dominique"/>
    <m/>
    <s v="(137) Mutualité Chrétienne de Verviers - Eupen _x000a_"/>
    <s v="Rue Laoureux 25-29  - 4800 Verviers"/>
    <s v="Différé"/>
    <s v="⅓ payant C"/>
    <s v="Oui"/>
    <n v="50"/>
    <n v="1.5"/>
    <x v="8"/>
    <n v="48.19"/>
    <x v="4"/>
    <m/>
    <x v="0"/>
    <n v="49.69"/>
    <x v="0"/>
    <m/>
  </r>
  <r>
    <x v="45"/>
    <s v="1a"/>
    <x v="135"/>
    <s v="Sam, dim et JF - JOUR - Visite 1 bénéficiaire"/>
    <s v="Visite"/>
    <n v="55.5"/>
    <s v="Falla Rodolphe"/>
    <s v="CPAS Limbourg"/>
    <m/>
    <m/>
    <s v="Différé"/>
    <s v="CPAS"/>
    <s v="Oui"/>
    <n v="55.5"/>
    <m/>
    <x v="1"/>
    <m/>
    <x v="2"/>
    <n v="55.5"/>
    <x v="6"/>
    <n v="55.5"/>
    <x v="0"/>
    <m/>
  </r>
  <r>
    <x v="45"/>
    <n v="7"/>
    <x v="22"/>
    <s v="Sam, dim et JF - JOUR - Consultation"/>
    <s v="Consultation"/>
    <n v="37.5"/>
    <s v="Frenay Marie - Eve"/>
    <m/>
    <s v="(137) Mutualité Chrétienne de Verviers - Eupen _x000a_"/>
    <s v="Rue Laoureux 25-29  - 4800 Verviers"/>
    <s v="Différé"/>
    <s v="Virement"/>
    <s v="Oui"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s v="Heck Edith"/>
    <m/>
    <s v="(515) Freie Krankenkasse _x000a_"/>
    <s v="Rue Saint-Hubert 49 - 1150 BRUXELLES"/>
    <s v="Différé"/>
    <s v="⅓ payant C"/>
    <s v="Oui"/>
    <n v="37.5"/>
    <n v="1.5"/>
    <x v="8"/>
    <n v="35.85"/>
    <x v="3"/>
    <m/>
    <x v="0"/>
    <n v="37.35"/>
    <x v="0"/>
    <m/>
  </r>
  <r>
    <x v="45"/>
    <n v="4"/>
    <x v="144"/>
    <s v="Sam, dim et JF - JOUR - Visite 1 bénéficiaire"/>
    <s v="Visite"/>
    <n v="55.5"/>
    <s v="Jacmotte Juliette"/>
    <s v="Grand Fa Malmédy"/>
    <m/>
    <m/>
    <s v="Différé"/>
    <s v="MR"/>
    <s v="Oui"/>
    <n v="55.5"/>
    <m/>
    <x v="1"/>
    <m/>
    <x v="2"/>
    <n v="55.5"/>
    <x v="6"/>
    <n v="55.5"/>
    <x v="0"/>
    <m/>
  </r>
  <r>
    <x v="45"/>
    <s v="1a"/>
    <x v="135"/>
    <s v="Sam, dim et JF - JOUR - Consultation"/>
    <s v="Consultation"/>
    <n v="37.5"/>
    <s v="Joris Tracy"/>
    <m/>
    <s v="(228) Mutualia - Mutualité neutre _x000a_"/>
    <s v="Place Verte 41 4800 VERVIERS"/>
    <s v="Différé"/>
    <s v="⅓ payant BC"/>
    <s v="Oui"/>
    <n v="37.5"/>
    <n v="1.5"/>
    <x v="8"/>
    <n v="35.85"/>
    <x v="6"/>
    <m/>
    <x v="0"/>
    <n v="37.35"/>
    <x v="0"/>
    <m/>
  </r>
  <r>
    <x v="45"/>
    <s v="2b"/>
    <x v="141"/>
    <s v="Sam, dim et JF - JOUR - Consultation"/>
    <s v="Consultation"/>
    <n v="37.5"/>
    <s v="Lemrabet Abdeslam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3"/>
    <m/>
    <x v="0"/>
    <n v="37.35"/>
    <x v="0"/>
    <m/>
  </r>
  <r>
    <x v="45"/>
    <s v="2b"/>
    <x v="141"/>
    <s v="Sam, dim et JF - JOUR - Consultation"/>
    <s v="Consultation"/>
    <n v="37.5"/>
    <s v="Mathieu Eleana"/>
    <m/>
    <s v="(319) Solidaris - Mutualité socialiste et syndicale de la Province de Liège _x000a_"/>
    <s v="Rue Douffet 36 4020 LIEGE"/>
    <s v="Différé"/>
    <s v="⅓ payant C"/>
    <s v="Non"/>
    <n v="37.5"/>
    <n v="1.5"/>
    <x v="8"/>
    <n v="31.35"/>
    <x v="3"/>
    <m/>
    <x v="0"/>
    <n v="32.85"/>
    <x v="0"/>
    <m/>
  </r>
  <r>
    <x v="45"/>
    <n v="7"/>
    <x v="22"/>
    <s v="Sam, dim et JF - JOUR - Consultation"/>
    <s v="Consultation"/>
    <n v="37.5"/>
    <s v="Maus Sarah"/>
    <s v="Pro Gesund"/>
    <m/>
    <m/>
    <s v="Différé"/>
    <s v="Autres"/>
    <s v="Oui"/>
    <n v="37.5"/>
    <n v="6"/>
    <x v="8"/>
    <m/>
    <x v="2"/>
    <n v="31.5"/>
    <x v="5"/>
    <n v="37.5"/>
    <x v="0"/>
    <m/>
  </r>
  <r>
    <x v="45"/>
    <s v="1a"/>
    <x v="135"/>
    <s v="Sam, dim et JF - JOUR - Visite 2 bénéficiaires"/>
    <s v="Visite"/>
    <n v="48"/>
    <s v="Mawet Alphonse"/>
    <s v="Si Elisabeth Herve"/>
    <m/>
    <m/>
    <s v="Différé"/>
    <s v="MR"/>
    <s v="Oui"/>
    <n v="48"/>
    <m/>
    <x v="1"/>
    <m/>
    <x v="2"/>
    <n v="48"/>
    <x v="5"/>
    <n v="48"/>
    <x v="0"/>
    <m/>
  </r>
  <r>
    <x v="45"/>
    <n v="6"/>
    <x v="125"/>
    <s v="Sam, dim et JF - JOUR - Consultation"/>
    <s v="Consultation"/>
    <n v="37.5"/>
    <s v="Mennicken Josephine"/>
    <m/>
    <s v="(515) Freie Krankenkasse _x000a_"/>
    <s v="Rue Saint-Hubert 49 - 1150 BRUXELLES"/>
    <s v="Différé"/>
    <s v="⅓ payant C"/>
    <s v="Oui"/>
    <n v="37.5"/>
    <n v="1.5"/>
    <x v="8"/>
    <n v="36.35"/>
    <x v="3"/>
    <m/>
    <x v="0"/>
    <n v="37.85"/>
    <x v="0"/>
    <m/>
  </r>
  <r>
    <x v="45"/>
    <n v="7"/>
    <x v="22"/>
    <s v="Sam, dim et JF - JOUR - Consultation"/>
    <s v="Consultation"/>
    <n v="37.5"/>
    <s v="Mreyen Christian"/>
    <m/>
    <s v="(515) Freie Krankenkasse _x000a_"/>
    <s v="Rue Saint-Hubert 49 - 1150 BRUXELLES"/>
    <s v="Différé"/>
    <s v="⅓ payant C"/>
    <s v="Oui"/>
    <n v="37.5"/>
    <n v="6"/>
    <x v="8"/>
    <n v="31.35"/>
    <x v="3"/>
    <m/>
    <x v="0"/>
    <n v="37.35"/>
    <x v="0"/>
    <m/>
  </r>
  <r>
    <x v="45"/>
    <s v="2b"/>
    <x v="141"/>
    <s v="Sam, dim et JF - JOUR - Consultation"/>
    <s v="Consultation"/>
    <n v="37.5"/>
    <s v="Nettersheim Anne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5"/>
    <s v="2a"/>
    <x v="31"/>
    <s v="Sam, dim et JF - JOUR - Visite 1 bénéficiaire"/>
    <s v="Visite"/>
    <n v="55.5"/>
    <s v="Ocak Emine"/>
    <s v="M.Méd. Thier Mère Dieu"/>
    <m/>
    <m/>
    <s v="Différé"/>
    <s v="Autres"/>
    <s v="Oui"/>
    <n v="55.5"/>
    <m/>
    <x v="1"/>
    <m/>
    <x v="2"/>
    <n v="55.5"/>
    <x v="6"/>
    <n v="55.5"/>
    <x v="0"/>
    <m/>
  </r>
  <r>
    <x v="45"/>
    <s v="nuit 3"/>
    <x v="22"/>
    <s v="Sam, dim et JF - JOUR - Consultation"/>
    <s v="Consultation"/>
    <n v="37.5"/>
    <s v="Peters Noémie"/>
    <m/>
    <s v="(515) Freie Krankenkasse _x000a_"/>
    <s v="Rue Saint-Hubert 49 - 1150 BRUXELLES"/>
    <s v="Différé"/>
    <s v="⅓ payant C"/>
    <s v="Oui"/>
    <n v="37.5"/>
    <n v="1.5"/>
    <x v="8"/>
    <n v="35.85"/>
    <x v="3"/>
    <m/>
    <x v="0"/>
    <n v="37.35"/>
    <x v="0"/>
    <m/>
  </r>
  <r>
    <x v="45"/>
    <n v="6"/>
    <x v="125"/>
    <s v="Sam, dim et JF - JOUR - Visite 1 bénéficiaire"/>
    <s v="Visite"/>
    <n v="55.5"/>
    <s v="Rauw Franziska"/>
    <s v="Franziskus Eupen"/>
    <m/>
    <m/>
    <s v="Différé"/>
    <s v="MR"/>
    <s v="Oui"/>
    <n v="55.5"/>
    <m/>
    <x v="1"/>
    <m/>
    <x v="2"/>
    <n v="55.5"/>
    <x v="5"/>
    <n v="55.5"/>
    <x v="0"/>
    <m/>
  </r>
  <r>
    <x v="45"/>
    <s v="2a"/>
    <x v="31"/>
    <s v="Sam, dim et JF - JOUR - Visite 1 bénéficiaire"/>
    <s v="Visite"/>
    <n v="55.5"/>
    <s v="Renier Henriette"/>
    <m/>
    <s v="(319) Solidaris - Mutualité socialiste et syndicale de la Province de Liège _x000a_"/>
    <s v="Rue Douffet 36 4020 LIEGE"/>
    <s v="Différé"/>
    <s v="⅓ payant NP"/>
    <s v="Oui"/>
    <n v="55.5"/>
    <m/>
    <x v="1"/>
    <n v="50.8"/>
    <x v="3"/>
    <m/>
    <x v="0"/>
    <n v="50.8"/>
    <x v="0"/>
    <m/>
  </r>
  <r>
    <x v="45"/>
    <s v="2b"/>
    <x v="141"/>
    <s v="Sam, dim et JF - JOUR - Visite 1 bénéficiaire"/>
    <s v="Visite"/>
    <n v="55.5"/>
    <s v="Schmitz René"/>
    <s v="Résidence La Lainière"/>
    <m/>
    <m/>
    <s v="Différé"/>
    <s v="MR"/>
    <s v="Oui"/>
    <n v="55.5"/>
    <m/>
    <x v="1"/>
    <m/>
    <x v="2"/>
    <n v="55.6"/>
    <x v="11"/>
    <n v="55.6"/>
    <x v="0"/>
    <m/>
  </r>
  <r>
    <x v="45"/>
    <n v="7"/>
    <x v="22"/>
    <s v="Sam, dim et JF - JOUR - Consultation"/>
    <s v="Consultation"/>
    <n v="37.5"/>
    <s v="Thomahsen Berthold"/>
    <s v="Pro Gesund"/>
    <m/>
    <m/>
    <s v="Différé"/>
    <s v="Autres"/>
    <s v="Oui"/>
    <n v="37.5"/>
    <n v="6"/>
    <x v="8"/>
    <m/>
    <x v="2"/>
    <n v="31.5"/>
    <x v="5"/>
    <n v="37.5"/>
    <x v="0"/>
    <m/>
  </r>
  <r>
    <x v="45"/>
    <n v="4"/>
    <x v="144"/>
    <s v="Sam, dim et JF - JOUR - Visite 1 bénéficiaire"/>
    <s v="Visite"/>
    <n v="55.5"/>
    <s v="Verwins Raymond"/>
    <s v="Ferdinand Nicolay"/>
    <m/>
    <m/>
    <s v="Différé"/>
    <s v="MR"/>
    <s v="Oui"/>
    <n v="55.5"/>
    <m/>
    <x v="1"/>
    <m/>
    <x v="2"/>
    <n v="55.5"/>
    <x v="2"/>
    <n v="55.5"/>
    <x v="0"/>
    <m/>
  </r>
  <r>
    <x v="45"/>
    <n v="3"/>
    <x v="47"/>
    <s v="Sam, dim et JF - JOUR - Visite 1 bénéficiaire"/>
    <s v="Visite"/>
    <n v="55.5"/>
    <s v="Wery Anne-Marie"/>
    <s v="Les Heures Claires Spa"/>
    <m/>
    <m/>
    <s v="Différé"/>
    <s v="MR"/>
    <s v="Oui"/>
    <n v="55.5"/>
    <m/>
    <x v="1"/>
    <m/>
    <x v="2"/>
    <n v="55.5"/>
    <x v="2"/>
    <n v="55.5"/>
    <x v="0"/>
    <m/>
  </r>
  <r>
    <x v="45"/>
    <s v="nuit 1"/>
    <x v="99"/>
    <s v="Sam, dim et JF - NUIT - Consultation"/>
    <s v="Consultation"/>
    <n v="50"/>
    <s v="Yaalaoui Hakima"/>
    <m/>
    <s v="(228) Mutualia - Mutualité neutre _x000a_"/>
    <s v="Place Verte 41 4800 VERVIERS"/>
    <s v="Différé"/>
    <s v="⅓ payant C"/>
    <s v="Oui"/>
    <n v="50"/>
    <n v="1.5"/>
    <x v="8"/>
    <n v="48.19"/>
    <x v="6"/>
    <m/>
    <x v="0"/>
    <n v="49.69"/>
    <x v="0"/>
    <m/>
  </r>
  <r>
    <x v="45"/>
    <s v="1b"/>
    <x v="56"/>
    <s v="Sam, dim et JF - JOUR - Visite 1 bénéficiaire"/>
    <s v="Visite"/>
    <n v="55.5"/>
    <s v="Lavalle Hildegarde"/>
    <s v="Régina Moresnet"/>
    <m/>
    <m/>
    <s v="Différé"/>
    <s v="MR"/>
    <s v="Oui"/>
    <n v="55.5"/>
    <m/>
    <x v="1"/>
    <m/>
    <x v="2"/>
    <n v="55.5"/>
    <x v="2"/>
    <n v="55.5"/>
    <x v="0"/>
    <m/>
  </r>
  <r>
    <x v="45"/>
    <s v="1b"/>
    <x v="56"/>
    <s v="Sam, dim et JF - JOUR - Consultation"/>
    <s v="Consultation"/>
    <n v="37.5"/>
    <s v="Privoo Jolanda"/>
    <m/>
    <s v="(137) Mutualité Chrétienne de Verviers - Eupen _x000a_"/>
    <s v="Rue Laoureux 25-29  - 4800 Verviers"/>
    <s v="Différé"/>
    <s v="⅓ payant C"/>
    <s v="Oui"/>
    <n v="37.5"/>
    <n v="1.5"/>
    <x v="8"/>
    <n v="23.5"/>
    <x v="4"/>
    <m/>
    <x v="0"/>
    <n v="25"/>
    <x v="0"/>
    <m/>
  </r>
  <r>
    <x v="45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5"/>
    <x v="26"/>
    <s v="Sam, dim et JF - JOUR - Consultation"/>
    <s v="Consultation"/>
    <n v="37.5"/>
    <s v="Pepin Jean - François"/>
    <m/>
    <s v="(418) Mutualité libérale du Luxembourg _x000a_"/>
    <s v="Avenue de la Gare 37 6700 ARLON "/>
    <s v="Différé"/>
    <s v="⅓ payant NP"/>
    <s v="Oui"/>
    <n v="37.5"/>
    <m/>
    <x v="1"/>
    <n v="35.85"/>
    <x v="4"/>
    <m/>
    <x v="0"/>
    <n v="35.85"/>
    <x v="0"/>
    <m/>
  </r>
  <r>
    <x v="45"/>
    <n v="5"/>
    <x v="26"/>
    <s v="Sam, dim et JF - JOUR - Consultation"/>
    <s v="Consultation"/>
    <n v="37.5"/>
    <m/>
    <m/>
    <m/>
    <m/>
    <s v="Cash"/>
    <m/>
    <m/>
    <n v="32.5"/>
    <m/>
    <x v="1"/>
    <m/>
    <x v="2"/>
    <n v="32.5"/>
    <x v="5"/>
    <n v="32.5"/>
    <x v="0"/>
    <m/>
  </r>
  <r>
    <x v="45"/>
    <n v="5"/>
    <x v="2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5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5"/>
    <s v="1a"/>
    <x v="135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a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1b"/>
    <x v="5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Visite 1 bénéficiaire"/>
    <s v="Visite"/>
    <n v="55.5"/>
    <m/>
    <m/>
    <m/>
    <m/>
    <s v="Cash"/>
    <m/>
    <m/>
    <n v="55.2"/>
    <m/>
    <x v="1"/>
    <m/>
    <x v="2"/>
    <n v="55.2"/>
    <x v="5"/>
    <n v="55.2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4"/>
    <x v="144"/>
    <s v="Sam, dim et JF - JOUR - Visite 1 bénéficiaire"/>
    <s v="Visite"/>
    <n v="55.5"/>
    <m/>
    <m/>
    <m/>
    <m/>
    <s v="Bancontact"/>
    <m/>
    <m/>
    <n v="65"/>
    <m/>
    <x v="1"/>
    <m/>
    <x v="2"/>
    <n v="65"/>
    <x v="5"/>
    <n v="65"/>
    <x v="0"/>
    <m/>
  </r>
  <r>
    <x v="45"/>
    <n v="4"/>
    <x v="144"/>
    <s v="Sam, dim et JF - JOUR - Visite 1 bénéficiaire"/>
    <s v="Visite"/>
    <n v="55.5"/>
    <m/>
    <m/>
    <m/>
    <m/>
    <s v="Bancontact"/>
    <m/>
    <m/>
    <n v="64"/>
    <m/>
    <x v="1"/>
    <m/>
    <x v="2"/>
    <n v="64"/>
    <x v="5"/>
    <n v="64"/>
    <x v="0"/>
    <m/>
  </r>
  <r>
    <x v="45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5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nuit 1"/>
    <x v="9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5"/>
    <s v="nuit 1"/>
    <x v="9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5"/>
    <s v="nuit 1"/>
    <x v="9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5"/>
    <s v="nuit 2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5"/>
    <s v="nuit 2"/>
    <x v="33"/>
    <s v="Sam, dim et JF - JOUR - Consultation"/>
    <s v="Consultation"/>
    <n v="37.5"/>
    <m/>
    <m/>
    <m/>
    <m/>
    <s v="Bancontact"/>
    <m/>
    <m/>
    <n v="93.79"/>
    <m/>
    <x v="1"/>
    <m/>
    <x v="2"/>
    <n v="93.79"/>
    <x v="5"/>
    <n v="93.79"/>
    <x v="0"/>
    <m/>
  </r>
  <r>
    <x v="45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6"/>
    <n v="6"/>
    <x v="66"/>
    <s v="Sam, dim et JF - JOUR - Consultation"/>
    <s v="Consultation"/>
    <n v="37.5"/>
    <s v="Corda Pierre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6"/>
    <n v="3"/>
    <x v="89"/>
    <s v="Sam, dim et JF - JOUR - Consultation"/>
    <s v="Consultation"/>
    <n v="37.5"/>
    <s v="De Krahe Florian"/>
    <m/>
    <s v="(137) Mutualité Chrétienne de Verviers - Eupen _x000a_"/>
    <s v="Rue Laoureux 25-29  - 4800 Verviers"/>
    <s v="Différé"/>
    <s v="⅓ payant NP"/>
    <s v="Oui"/>
    <n v="37.5"/>
    <m/>
    <x v="1"/>
    <n v="35.85"/>
    <x v="4"/>
    <m/>
    <x v="0"/>
    <n v="35.85"/>
    <x v="0"/>
    <m/>
  </r>
  <r>
    <x v="46"/>
    <n v="7"/>
    <x v="36"/>
    <s v="Sam, dim et JF - JOUR - Visite 1 bénéficiaire"/>
    <s v="Visite"/>
    <n v="55.5"/>
    <s v="Fank Jean"/>
    <s v="MR Butgenbach Zum Walkerstal "/>
    <m/>
    <m/>
    <s v="Différé"/>
    <s v="MR"/>
    <s v="Oui"/>
    <n v="55.5"/>
    <m/>
    <x v="1"/>
    <m/>
    <x v="2"/>
    <n v="55.5"/>
    <x v="6"/>
    <n v="55.5"/>
    <x v="0"/>
    <m/>
  </r>
  <r>
    <x v="46"/>
    <s v="2b"/>
    <x v="159"/>
    <s v="Sam, dim et JF - JOUR - Consultation"/>
    <s v="Consultation"/>
    <n v="37.5"/>
    <s v="Fernane Malika"/>
    <s v="MM Thier Mère Dieu"/>
    <m/>
    <m/>
    <s v="Différé"/>
    <s v="Autres"/>
    <s v="Oui"/>
    <n v="37.5"/>
    <n v="1.5"/>
    <x v="8"/>
    <m/>
    <x v="2"/>
    <n v="36"/>
    <x v="6"/>
    <n v="37.5"/>
    <x v="0"/>
    <m/>
  </r>
  <r>
    <x v="46"/>
    <s v="2b"/>
    <x v="159"/>
    <s v="Sam, dim et JF - JOUR - Consultation"/>
    <s v="Consultation"/>
    <n v="37.5"/>
    <s v="Fouarge Isabelle"/>
    <m/>
    <s v="(130) Mutualité chrétienne de Liège _x000a_"/>
    <s v="Place du XX Août 38 - 4000 LIEGE"/>
    <s v="Différé"/>
    <s v="⅓ payant BC"/>
    <s v="Oui"/>
    <n v="37.5"/>
    <n v="1.5"/>
    <x v="8"/>
    <n v="35.85"/>
    <x v="4"/>
    <m/>
    <x v="0"/>
    <n v="37.35"/>
    <x v="0"/>
    <m/>
  </r>
  <r>
    <x v="46"/>
    <n v="4"/>
    <x v="106"/>
    <s v="Sam, dim et JF - JOUR - Consultation"/>
    <s v="Consultation"/>
    <n v="37.5"/>
    <s v="Gabriel Marielle"/>
    <m/>
    <s v="(319) Solidaris - Mutualité socialiste et syndicale de la Province de Liège _x000a_"/>
    <s v="Rue Douffet 36 4020 LIEGE"/>
    <s v="Différé"/>
    <s v="⅓ payant C"/>
    <s v="Oui"/>
    <n v="37.5"/>
    <n v="1"/>
    <x v="8"/>
    <n v="35.85"/>
    <x v="3"/>
    <m/>
    <x v="0"/>
    <n v="36.85"/>
    <x v="0"/>
    <m/>
  </r>
  <r>
    <x v="46"/>
    <n v="7"/>
    <x v="36"/>
    <s v="Sam, dim et JF - JOUR - Consultation"/>
    <s v="Consultation"/>
    <n v="37.5"/>
    <s v="Hennen Olena"/>
    <m/>
    <s v="(515) Freie Krankenkasse _x000a_"/>
    <s v="Rue Saint-Hubert 49 - 1150 BRUXELLES"/>
    <s v="Différé"/>
    <s v="Virement"/>
    <s v="Oui"/>
    <n v="37.5"/>
    <m/>
    <x v="1"/>
    <m/>
    <x v="2"/>
    <n v="37.5"/>
    <x v="6"/>
    <n v="37.5"/>
    <x v="0"/>
    <m/>
  </r>
  <r>
    <x v="46"/>
    <n v="4"/>
    <x v="106"/>
    <s v="Sam, dim et JF - JOUR - Consultation"/>
    <s v="Consultation"/>
    <n v="37.5"/>
    <s v="Kalbusch Logan"/>
    <m/>
    <s v="(137) Mutualité Chrétienne de Verviers - Eupen _x000a_"/>
    <s v="Rue Laoureux 25-29  - 4800 Verviers"/>
    <s v="Différé"/>
    <s v="⅓ payant C"/>
    <s v="Oui"/>
    <n v="37.5"/>
    <n v="1"/>
    <x v="8"/>
    <n v="31.35"/>
    <x v="4"/>
    <m/>
    <x v="0"/>
    <n v="32.35"/>
    <x v="0"/>
    <m/>
  </r>
  <r>
    <x v="46"/>
    <n v="7"/>
    <x v="36"/>
    <s v="Sam, dim et JF - JOUR - Consultation"/>
    <s v="Consultation"/>
    <n v="37.5"/>
    <s v="Keller Lea"/>
    <m/>
    <s v="(515) Freie Krankenkasse _x000a_"/>
    <s v="Rue Saint-Hubert 49 - 1150 BRUXELLES"/>
    <s v="Différé"/>
    <s v="Virement"/>
    <s v="Oui"/>
    <n v="37.5"/>
    <m/>
    <x v="1"/>
    <m/>
    <x v="2"/>
    <n v="37.5"/>
    <x v="6"/>
    <n v="37.5"/>
    <x v="0"/>
    <m/>
  </r>
  <r>
    <x v="46"/>
    <s v="nuit 1"/>
    <x v="152"/>
    <s v="Sam, dim et JF - JOUR - Visite 1 bénéficiaire"/>
    <s v="Visite"/>
    <n v="55.5"/>
    <s v="Klassen Jean-Paul Léon"/>
    <s v="Résidence La Lainière"/>
    <m/>
    <m/>
    <s v="Différé"/>
    <s v="MR"/>
    <s v="Oui"/>
    <n v="55.5"/>
    <m/>
    <x v="1"/>
    <m/>
    <x v="2"/>
    <n v="55.6"/>
    <x v="11"/>
    <n v="55.6"/>
    <x v="0"/>
    <m/>
  </r>
  <r>
    <x v="46"/>
    <s v="1b"/>
    <x v="126"/>
    <s v="Sam, dim et JF - JOUR - Consultation"/>
    <s v="Consultation"/>
    <n v="37.5"/>
    <s v="Kottgen Monique"/>
    <m/>
    <s v="(319) Solidaris - Mutualité socialiste et syndicale de la Province de Liège _x000a_"/>
    <s v="Rue Douffet 36 4020 LIEGE"/>
    <s v="Différé"/>
    <s v="⅓ payant C"/>
    <s v="Oui"/>
    <n v="37.5"/>
    <n v="1"/>
    <x v="8"/>
    <n v="35.85"/>
    <x v="3"/>
    <m/>
    <x v="0"/>
    <n v="36.85"/>
    <x v="0"/>
    <m/>
  </r>
  <r>
    <x v="46"/>
    <s v="nuit 3"/>
    <x v="182"/>
    <s v="Sam, dim et JF - JOUR - Consultation"/>
    <s v="Consultation"/>
    <n v="37.5"/>
    <s v="Küpper Ursula"/>
    <s v="MM Pro Gesund "/>
    <m/>
    <m/>
    <s v="Différé"/>
    <s v="Autres"/>
    <s v="Oui"/>
    <n v="37.5"/>
    <n v="6"/>
    <x v="8"/>
    <m/>
    <x v="2"/>
    <n v="31.5"/>
    <x v="5"/>
    <n v="37.5"/>
    <x v="0"/>
    <m/>
  </r>
  <r>
    <x v="46"/>
    <n v="4"/>
    <x v="106"/>
    <s v="Sam, dim et JF - JOUR - Consultation"/>
    <s v="Consultation"/>
    <n v="37.5"/>
    <s v="Lallemand Jean-Christophe"/>
    <s v="CPAS Malmedy (Catherine Piette)"/>
    <m/>
    <m/>
    <s v="Différé"/>
    <s v="CPAS"/>
    <s v="Oui"/>
    <n v="37.5"/>
    <m/>
    <x v="1"/>
    <m/>
    <x v="2"/>
    <n v="37.5"/>
    <x v="6"/>
    <n v="37.5"/>
    <x v="0"/>
    <m/>
  </r>
  <r>
    <x v="46"/>
    <n v="4"/>
    <x v="106"/>
    <s v="Sam, dim et JF - JOUR - Visite 1 bénéficiaire"/>
    <s v="Visite"/>
    <n v="55.5"/>
    <s v="Paulus Simone"/>
    <s v="La bouvière Vielsalm"/>
    <m/>
    <m/>
    <s v="Différé"/>
    <s v="MR"/>
    <s v="Oui"/>
    <n v="55.5"/>
    <m/>
    <x v="1"/>
    <m/>
    <x v="2"/>
    <n v="55.5"/>
    <x v="11"/>
    <n v="55.5"/>
    <x v="0"/>
    <m/>
  </r>
  <r>
    <x v="46"/>
    <n v="3"/>
    <x v="89"/>
    <s v="Sam, dim et JF - JOUR - Visite 1 bénéficiaire"/>
    <s v="Visite"/>
    <n v="55.5"/>
    <s v="Piret Edith"/>
    <s v="Sainte Joséphine Theux"/>
    <m/>
    <m/>
    <s v="Différé"/>
    <s v="MR"/>
    <s v="Oui"/>
    <n v="55.5"/>
    <m/>
    <x v="1"/>
    <m/>
    <x v="2"/>
    <n v="55.5"/>
    <x v="0"/>
    <n v="0"/>
    <x v="2"/>
    <s v="Virement 28/06/2017"/>
  </r>
  <r>
    <x v="46"/>
    <s v="nuit 1"/>
    <x v="152"/>
    <s v="Sam, dim et JF - JOUR - Consultation"/>
    <s v="Consultation"/>
    <n v="37.5"/>
    <s v="Pissart Corine"/>
    <m/>
    <s v="(228) Mutualia - Mutualité neutre _x000a_"/>
    <s v="Place Verte 41 4800 VERVIERS"/>
    <s v="Différé"/>
    <s v="⅓ payant C"/>
    <s v="Oui"/>
    <n v="37.5"/>
    <n v="1.5"/>
    <x v="8"/>
    <n v="48.19"/>
    <x v="6"/>
    <m/>
    <x v="0"/>
    <n v="49.69"/>
    <x v="0"/>
    <m/>
  </r>
  <r>
    <x v="46"/>
    <n v="3"/>
    <x v="89"/>
    <s v="Sam, dim et JF - JOUR - Consultation"/>
    <s v="Consultation"/>
    <n v="37.5"/>
    <s v="Pottier Jonathan"/>
    <s v="Avocat Dolhain Limbourg Maitre Heinz Renaud"/>
    <s v="(228) Mutualia - Mutualité neutre _x000a_"/>
    <s v="Place Verte 41 4800 VERVIERS"/>
    <s v="Différé"/>
    <s v="Admin. De biens"/>
    <s v="Oui"/>
    <n v="37.5"/>
    <m/>
    <x v="1"/>
    <m/>
    <x v="2"/>
    <n v="37.5"/>
    <x v="5"/>
    <n v="37.5"/>
    <x v="0"/>
    <m/>
  </r>
  <r>
    <x v="46"/>
    <n v="6"/>
    <x v="66"/>
    <s v="Sam, dim et JF - JOUR - Visite 1 bénéficiaire"/>
    <s v="Visite"/>
    <n v="55.5"/>
    <s v="Schmitz Peter"/>
    <m/>
    <s v="(137) Mutualité Chrétienne de Verviers - Eupen _x000a_"/>
    <s v="Rue Laoureux 25-29  - 4800 Verviers"/>
    <s v="Différé"/>
    <s v="⅓ payant C"/>
    <s v="Oui"/>
    <n v="55.5"/>
    <n v="3"/>
    <x v="8"/>
    <n v="50.8"/>
    <x v="4"/>
    <m/>
    <x v="0"/>
    <n v="53.8"/>
    <x v="0"/>
    <m/>
  </r>
  <r>
    <x v="46"/>
    <s v="nuit 3"/>
    <x v="182"/>
    <s v="Sam, dim et JF - JOUR - Consultation"/>
    <s v="Consultation"/>
    <n v="37.5"/>
    <s v="Theis Regina"/>
    <s v="MM Pro Gesund"/>
    <m/>
    <m/>
    <s v="Différé"/>
    <s v="Autres"/>
    <s v="Oui"/>
    <n v="37.5"/>
    <n v="6"/>
    <x v="8"/>
    <m/>
    <x v="2"/>
    <n v="31.5"/>
    <x v="5"/>
    <n v="37.5"/>
    <x v="0"/>
    <m/>
  </r>
  <r>
    <x v="46"/>
    <n v="4"/>
    <x v="106"/>
    <s v="Sam, dim et JF - JOUR - Visite 1 bénéficiaire"/>
    <s v="Visite"/>
    <n v="55.5"/>
    <s v="Toussaint Jean-Pierre"/>
    <s v="Notaire Florence Godin Malmedy"/>
    <m/>
    <m/>
    <s v="Différé"/>
    <s v="Admin. De biens"/>
    <s v="Oui"/>
    <n v="55.5"/>
    <m/>
    <x v="1"/>
    <m/>
    <x v="2"/>
    <n v="55"/>
    <x v="5"/>
    <n v="55"/>
    <x v="0"/>
    <m/>
  </r>
  <r>
    <x v="46"/>
    <s v="1a"/>
    <x v="5"/>
    <s v="Sam, dim et JF - JOUR - Visite 1 bénéficiaire"/>
    <s v="Visite"/>
    <n v="55.5"/>
    <s v="Van Hooland Mireille"/>
    <m/>
    <s v="(128) Mutualité chrétienne du Hainaut Oriental_x000a_"/>
    <s v="Rue du Douaire 40 6150 ANDERLUES "/>
    <s v="Différé"/>
    <s v="⅓ payant C"/>
    <s v="Oui"/>
    <n v="55.5"/>
    <n v="5"/>
    <x v="8"/>
    <n v="50.8"/>
    <x v="7"/>
    <m/>
    <x v="0"/>
    <n v="55.8"/>
    <x v="0"/>
    <m/>
  </r>
  <r>
    <x v="46"/>
    <n v="3"/>
    <x v="89"/>
    <s v="Sam, dim et JF - JOUR - Consultation"/>
    <s v="Consultation"/>
    <n v="37.5"/>
    <s v="Voos Alain"/>
    <m/>
    <s v="(506) Omnimut mutualité libre de Wallonie _x000a_"/>
    <s v="Rue Natalis 47 B 4020 LIEGE "/>
    <s v="Différé"/>
    <s v="⅓ payant BC"/>
    <s v="Oui"/>
    <n v="37.5"/>
    <n v="6"/>
    <x v="8"/>
    <m/>
    <x v="2"/>
    <m/>
    <x v="0"/>
    <n v="6"/>
    <x v="3"/>
    <m/>
  </r>
  <r>
    <x v="46"/>
    <n v="7"/>
    <x v="36"/>
    <s v="Sam, dim et JF - JOUR - Visite 1 bénéficiaire"/>
    <s v="Visite"/>
    <n v="55.5"/>
    <s v="Wagner Heinrich"/>
    <s v="St Elisabeth St Vith"/>
    <m/>
    <m/>
    <s v="Différé"/>
    <s v="MR"/>
    <s v="Oui"/>
    <n v="55.5"/>
    <m/>
    <x v="1"/>
    <m/>
    <x v="2"/>
    <m/>
    <x v="0"/>
    <n v="0"/>
    <x v="2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a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1b"/>
    <x v="12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s v="1b"/>
    <x v="12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b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b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b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b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s v="2b"/>
    <x v="15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s v="2b"/>
    <x v="15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s v="2b"/>
    <x v="15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s v="2b"/>
    <x v="15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s v="2b"/>
    <x v="15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3"/>
    <x v="8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4"/>
    <x v="10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6"/>
    <s v="nuit 2"/>
    <x v="104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46"/>
    <s v="nuit 2"/>
    <x v="104"/>
    <s v="Sam, dim et JF - JOUR - Visite 1 bénéficiaire"/>
    <s v="Visite"/>
    <n v="55.5"/>
    <m/>
    <m/>
    <m/>
    <m/>
    <s v="Cash"/>
    <m/>
    <m/>
    <n v="46"/>
    <m/>
    <x v="1"/>
    <m/>
    <x v="2"/>
    <n v="46"/>
    <x v="5"/>
    <n v="46"/>
    <x v="0"/>
    <m/>
  </r>
  <r>
    <x v="46"/>
    <s v="nuit 2"/>
    <x v="104"/>
    <s v="Sam, dim et JF - JOUR - Visite 1 bénéficiaire"/>
    <s v="Visite"/>
    <n v="55.5"/>
    <m/>
    <m/>
    <m/>
    <m/>
    <s v="Cash"/>
    <m/>
    <m/>
    <n v="48"/>
    <m/>
    <x v="1"/>
    <m/>
    <x v="2"/>
    <n v="48"/>
    <x v="5"/>
    <n v="48"/>
    <x v="0"/>
    <m/>
  </r>
  <r>
    <x v="46"/>
    <s v="nuit 3"/>
    <x v="1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7"/>
    <s v="nuit 2"/>
    <x v="120"/>
    <s v="Vend et veille JF - NUIT - Visite 1 bénéficiare"/>
    <s v="Visite"/>
    <n v="85"/>
    <s v="Levaux Georgette"/>
    <s v="Les Heures Claires"/>
    <m/>
    <m/>
    <s v="Différé"/>
    <s v="MR"/>
    <s v="Oui"/>
    <n v="85"/>
    <m/>
    <x v="1"/>
    <m/>
    <x v="2"/>
    <n v="85"/>
    <x v="5"/>
    <n v="85"/>
    <x v="0"/>
    <m/>
  </r>
  <r>
    <x v="47"/>
    <s v="nuit 1"/>
    <x v="40"/>
    <s v="Vend et veille JF - NUIT - Visite 1 bénéficiare"/>
    <s v="Visite"/>
    <n v="85"/>
    <s v="Allegri Angela"/>
    <s v="Léon D'Andrimont Limbourg"/>
    <m/>
    <m/>
    <s v="Différé"/>
    <s v="MR"/>
    <s v="Oui"/>
    <n v="85"/>
    <m/>
    <x v="1"/>
    <m/>
    <x v="2"/>
    <n v="85"/>
    <x v="6"/>
    <n v="85"/>
    <x v="0"/>
    <m/>
  </r>
  <r>
    <x v="47"/>
    <s v="nuit 1"/>
    <x v="40"/>
    <s v="Vend et veille JF - NUIT - Consultation"/>
    <s v="Consultation"/>
    <n v="50"/>
    <s v="Briquet Sabine"/>
    <m/>
    <s v="(228) Mutualia - Mutualité neutre _x000a_"/>
    <s v="Place Verte 41 4800 VERVIERS"/>
    <s v="Différé"/>
    <s v="⅓ payant NP"/>
    <s v="Oui"/>
    <n v="50"/>
    <m/>
    <x v="1"/>
    <n v="48.19"/>
    <x v="6"/>
    <m/>
    <x v="0"/>
    <n v="48.19"/>
    <x v="0"/>
    <m/>
  </r>
  <r>
    <x v="47"/>
    <s v="nuit 1"/>
    <x v="40"/>
    <s v="Vend et veille JF - NUIT - Visite 1 bénéficiare"/>
    <s v="Visite"/>
    <n v="85"/>
    <s v="Pelzer Lucienne"/>
    <s v="Résidence La Lainière"/>
    <m/>
    <m/>
    <s v="Différé"/>
    <s v="MR"/>
    <s v="Oui"/>
    <n v="85"/>
    <m/>
    <x v="1"/>
    <m/>
    <x v="2"/>
    <n v="85.24"/>
    <x v="11"/>
    <n v="85.24"/>
    <x v="0"/>
    <m/>
  </r>
  <r>
    <x v="47"/>
    <s v="nuit 1"/>
    <x v="40"/>
    <s v="Vend et veille JF - NUIT - Visite 1 bénéficiare"/>
    <s v="Visite"/>
    <n v="85"/>
    <s v="Vitrier Henriette"/>
    <s v="Bel Fays "/>
    <m/>
    <m/>
    <s v="Différé"/>
    <s v="MR"/>
    <s v="Oui"/>
    <n v="85"/>
    <m/>
    <x v="1"/>
    <m/>
    <x v="2"/>
    <n v="85"/>
    <x v="6"/>
    <n v="85"/>
    <x v="0"/>
    <m/>
  </r>
  <r>
    <x v="47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7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7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7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7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7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7"/>
    <s v="nuit 3"/>
    <x v="51"/>
    <s v="Vend et veille JF - JOUR - Consultation"/>
    <s v="Consultation"/>
    <n v="29"/>
    <m/>
    <m/>
    <m/>
    <m/>
    <s v="Cash"/>
    <m/>
    <m/>
    <n v="29"/>
    <m/>
    <x v="1"/>
    <m/>
    <x v="2"/>
    <n v="29"/>
    <x v="5"/>
    <n v="29"/>
    <x v="0"/>
    <m/>
  </r>
  <r>
    <x v="47"/>
    <s v="nuit 2"/>
    <x v="120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48"/>
    <n v="4"/>
    <x v="49"/>
    <s v="Sam, dim et JF - JOUR - Consultation"/>
    <s v="Consultation"/>
    <n v="37.5"/>
    <s v="Bancken Aline"/>
    <m/>
    <s v="(137) Mutualité Chrétienne de Verviers - Eupen _x000a_"/>
    <s v="Rue Laoureux 25-29  - 4800 Verviers"/>
    <s v="Différé"/>
    <s v="⅓ payant C"/>
    <s v="Oui"/>
    <n v="37.5"/>
    <n v="1"/>
    <x v="8"/>
    <n v="35.85"/>
    <x v="4"/>
    <m/>
    <x v="0"/>
    <n v="36.85"/>
    <x v="0"/>
    <m/>
  </r>
  <r>
    <x v="48"/>
    <n v="7"/>
    <x v="80"/>
    <s v="Sam, dim et JF - JOUR - Consultation"/>
    <s v="Consultation"/>
    <n v="37.5"/>
    <s v="Berners Barbara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8"/>
    <n v="7"/>
    <x v="80"/>
    <s v="Sam, dim et JF - JOUR - Consultation"/>
    <s v="Consultation"/>
    <n v="37.5"/>
    <s v="Braun Werner"/>
    <s v="M.Méd. Pro Gesund"/>
    <m/>
    <m/>
    <s v="Différé"/>
    <s v="Autres"/>
    <s v="Oui"/>
    <n v="37.5"/>
    <n v="6"/>
    <x v="8"/>
    <m/>
    <x v="2"/>
    <n v="31.5"/>
    <x v="5"/>
    <n v="37.5"/>
    <x v="0"/>
    <m/>
  </r>
  <r>
    <x v="48"/>
    <n v="5"/>
    <x v="37"/>
    <s v="Sam, dim et JF - JOUR - Consultation"/>
    <s v="Consultation"/>
    <n v="37.5"/>
    <s v="Collin Manon"/>
    <m/>
    <s v="(319) Solidaris - Mutualité socialiste et syndicale de la Province de Liège _x000a_"/>
    <s v="Rue Douffet 36 4020 LIEGE"/>
    <s v="Différé"/>
    <s v="⅓ payant C"/>
    <s v="Oui"/>
    <n v="37.5"/>
    <n v="3"/>
    <x v="8"/>
    <n v="35.85"/>
    <x v="3"/>
    <m/>
    <x v="0"/>
    <n v="38.85"/>
    <x v="0"/>
    <m/>
  </r>
  <r>
    <x v="48"/>
    <n v="5"/>
    <x v="37"/>
    <s v="Sam, dim et JF - JOUR - Consultation"/>
    <s v="Consultation"/>
    <n v="37.5"/>
    <s v="Dalla-Libera Remy"/>
    <m/>
    <s v="(228) Mutualia - Mutualité neutre _x000a_"/>
    <s v="Place Verte 41 4800 VERVIERS"/>
    <s v="Différé"/>
    <s v="⅓ payant C"/>
    <s v="Oui"/>
    <n v="37.5"/>
    <n v="3"/>
    <x v="8"/>
    <n v="35.85"/>
    <x v="6"/>
    <m/>
    <x v="0"/>
    <n v="38.85"/>
    <x v="0"/>
    <m/>
  </r>
  <r>
    <x v="48"/>
    <n v="7"/>
    <x v="80"/>
    <s v="Sam, dim et JF - JOUR - Visite 1 bénéficiaire"/>
    <s v="Visite"/>
    <n v="55.5"/>
    <s v="Desquesne Martine"/>
    <m/>
    <s v="(134) Mutualité chrétienne de la Province de Namur"/>
    <s v="Rue des Tanneries 55 5000 NAMUR"/>
    <s v="Différé"/>
    <s v="⅓ payant C"/>
    <s v="Oui"/>
    <n v="55.5"/>
    <n v="5"/>
    <x v="8"/>
    <n v="50.8"/>
    <x v="4"/>
    <m/>
    <x v="0"/>
    <n v="55.8"/>
    <x v="0"/>
    <m/>
  </r>
  <r>
    <x v="48"/>
    <n v="6"/>
    <x v="183"/>
    <s v="Sam, dim et JF - JOUR - Visite 1 bénéficiaire"/>
    <s v="Visite"/>
    <n v="55.5"/>
    <s v="Dietzel Esther Margot"/>
    <m/>
    <s v="(610) Office régional d'Eupen _x000a_"/>
    <s v="Brauereihof 5 4700 EUPEN"/>
    <s v="Différé"/>
    <s v="⅓ payant C"/>
    <s v="Oui"/>
    <n v="55.5"/>
    <n v="6"/>
    <x v="8"/>
    <n v="50.8"/>
    <x v="4"/>
    <m/>
    <x v="0"/>
    <n v="56.8"/>
    <x v="0"/>
    <m/>
  </r>
  <r>
    <x v="48"/>
    <s v="nuit 2"/>
    <x v="19"/>
    <s v="Sam, dim et JF - NUIT - Visite 1 bénéficiaire"/>
    <s v="Visite"/>
    <n v="85"/>
    <s v="Duchateaux Dominique"/>
    <m/>
    <s v="(506) Omnimut"/>
    <m/>
    <s v="Différé"/>
    <s v="⅓ payant NP"/>
    <s v="Oui"/>
    <n v="85"/>
    <m/>
    <x v="1"/>
    <m/>
    <x v="2"/>
    <m/>
    <x v="0"/>
    <n v="0"/>
    <x v="3"/>
    <m/>
  </r>
  <r>
    <x v="48"/>
    <n v="4"/>
    <x v="49"/>
    <s v="Sam, dim et JF - JOUR - Visite 1 bénéficiaire"/>
    <s v="Visite"/>
    <n v="55.5"/>
    <s v="Helman Andrée"/>
    <s v="Fernand Nicolay Stavelot"/>
    <m/>
    <m/>
    <s v="Différé"/>
    <s v="MR"/>
    <s v="Oui"/>
    <n v="55.5"/>
    <m/>
    <x v="1"/>
    <m/>
    <x v="2"/>
    <n v="55.5"/>
    <x v="6"/>
    <n v="55.5"/>
    <x v="0"/>
    <m/>
  </r>
  <r>
    <x v="48"/>
    <n v="7"/>
    <x v="80"/>
    <s v="Sam, dim et JF - JOUR - Consultation"/>
    <s v="Consultation"/>
    <n v="37.5"/>
    <s v="Keymer Paul"/>
    <s v="M. Méd.Pro Gesund"/>
    <m/>
    <m/>
    <s v="Différé"/>
    <s v="Autres"/>
    <s v="Oui"/>
    <n v="37.5"/>
    <n v="6"/>
    <x v="8"/>
    <m/>
    <x v="2"/>
    <n v="31.5"/>
    <x v="5"/>
    <n v="37.5"/>
    <x v="0"/>
    <m/>
  </r>
  <r>
    <x v="48"/>
    <n v="6"/>
    <x v="183"/>
    <s v="Sam, dim et JF - JOUR - Consultation"/>
    <s v="Consultation"/>
    <n v="37.5"/>
    <s v="Lambert Emmanuel"/>
    <m/>
    <s v="(137) Mutualité Chrétienne de Verviers - Eupen _x000a_"/>
    <s v="Rue Laoureux 25-29  - 4800 Verviers"/>
    <s v="Différé"/>
    <s v="⅓ payant C"/>
    <s v="Oui"/>
    <n v="37.5"/>
    <n v="1.5"/>
    <x v="8"/>
    <n v="36.35"/>
    <x v="4"/>
    <m/>
    <x v="0"/>
    <n v="37.85"/>
    <x v="0"/>
    <m/>
  </r>
  <r>
    <x v="48"/>
    <n v="7"/>
    <x v="80"/>
    <s v="Sam, dim et JF - JOUR - Visite 1 bénéficiaire"/>
    <s v="Visite"/>
    <n v="55.5"/>
    <s v="Leonard Erna"/>
    <m/>
    <s v="(137) Mutualité Chrétienne de Verviers - Eupen _x000a_"/>
    <s v="Rue Laoureux 25-29  - 4800 Verviers"/>
    <s v="Différé"/>
    <s v="⅓ payant C"/>
    <s v="Oui"/>
    <n v="55.5"/>
    <n v="5"/>
    <x v="8"/>
    <n v="50.8"/>
    <x v="4"/>
    <m/>
    <x v="0"/>
    <n v="55.8"/>
    <x v="0"/>
    <m/>
  </r>
  <r>
    <x v="48"/>
    <n v="7"/>
    <x v="80"/>
    <s v="Sam, dim et JF - JOUR - Consultation"/>
    <s v="Consultation"/>
    <n v="37.5"/>
    <s v="Leufgen Sébastian"/>
    <s v="M.Méd. Pro Gesund"/>
    <m/>
    <m/>
    <s v="Différé"/>
    <s v="Autres"/>
    <s v="Oui"/>
    <n v="37.5"/>
    <n v="6"/>
    <x v="8"/>
    <m/>
    <x v="2"/>
    <n v="31.5"/>
    <x v="5"/>
    <n v="37.5"/>
    <x v="0"/>
    <m/>
  </r>
  <r>
    <x v="48"/>
    <n v="3"/>
    <x v="32"/>
    <s v="Sam, dim et JF - JOUR - Visite 1 bénéficiaire"/>
    <s v="Visite"/>
    <n v="55.5"/>
    <s v="Levaux Georgette"/>
    <s v="Les Heures Claires"/>
    <m/>
    <m/>
    <s v="Différé"/>
    <s v="MR"/>
    <s v="Oui"/>
    <n v="55.5"/>
    <m/>
    <x v="1"/>
    <m/>
    <x v="2"/>
    <n v="55.5"/>
    <x v="5"/>
    <n v="55.5"/>
    <x v="0"/>
    <m/>
  </r>
  <r>
    <x v="48"/>
    <n v="4"/>
    <x v="49"/>
    <s v="Sam, dim et JF - JOUR - Consultation"/>
    <s v="Consultation"/>
    <n v="37.5"/>
    <s v="Luxen Sophie"/>
    <m/>
    <s v="(137) Mutualité Chrétienne de Verviers - Eupen _x000a_"/>
    <s v="Rue Laoureux 25-29  - 4800 Verviers"/>
    <s v="Différé"/>
    <s v="⅓ payant C"/>
    <s v="Oui"/>
    <n v="37.5"/>
    <n v="1"/>
    <x v="8"/>
    <n v="35.85"/>
    <x v="4"/>
    <m/>
    <x v="0"/>
    <n v="36.85"/>
    <x v="0"/>
    <m/>
  </r>
  <r>
    <x v="48"/>
    <n v="3"/>
    <x v="32"/>
    <s v="Sam, dim et JF - JOUR - Visite 1 bénéficiaire"/>
    <s v="Visite"/>
    <n v="55.5"/>
    <s v="Malemprée Janine"/>
    <s v="Les Heures Claires"/>
    <m/>
    <m/>
    <s v="Différé"/>
    <s v="MR"/>
    <s v="Oui"/>
    <n v="55.5"/>
    <m/>
    <x v="1"/>
    <m/>
    <x v="2"/>
    <n v="55.5"/>
    <x v="6"/>
    <n v="55.5"/>
    <x v="0"/>
    <m/>
  </r>
  <r>
    <x v="48"/>
    <n v="3"/>
    <x v="32"/>
    <s v="Sam, dim et JF - JOUR - Visite 1 bénéficiaire"/>
    <s v="Visite"/>
    <n v="55.5"/>
    <s v="Mels Monique"/>
    <s v="Les Heures Claires"/>
    <m/>
    <m/>
    <s v="Différé"/>
    <s v="MR"/>
    <s v="Oui"/>
    <n v="55.5"/>
    <m/>
    <x v="1"/>
    <m/>
    <x v="2"/>
    <n v="55.5"/>
    <x v="5"/>
    <n v="55.5"/>
    <x v="0"/>
    <m/>
  </r>
  <r>
    <x v="48"/>
    <s v="1a"/>
    <x v="17"/>
    <s v="Sam, dim et JF - JOUR - Consultation"/>
    <s v="Consultation"/>
    <n v="37.5"/>
    <s v="Muradbasic Mélissa"/>
    <m/>
    <s v="(137) Mutualité Chrétienne de Verviers - Eupen _x000a_"/>
    <s v="Rue Laoureux 25-29  - 4800 Verviers"/>
    <s v="Différé"/>
    <s v="⅓ payant NP"/>
    <s v="Oui"/>
    <n v="37.5"/>
    <m/>
    <x v="1"/>
    <n v="35.85"/>
    <x v="4"/>
    <m/>
    <x v="0"/>
    <n v="35.85"/>
    <x v="0"/>
    <m/>
  </r>
  <r>
    <x v="48"/>
    <s v="nuit 1"/>
    <x v="184"/>
    <s v="Sam, dim et JF - JOUR - Visite 1 bénéficiaire"/>
    <s v="Visite"/>
    <n v="55.5"/>
    <s v="Nélis André"/>
    <s v="Providence Verviers"/>
    <m/>
    <m/>
    <s v="Différé"/>
    <s v="MR"/>
    <s v="Oui"/>
    <n v="55.5"/>
    <m/>
    <x v="1"/>
    <m/>
    <x v="2"/>
    <n v="55.5"/>
    <x v="5"/>
    <n v="55.5"/>
    <x v="0"/>
    <m/>
  </r>
  <r>
    <x v="48"/>
    <n v="7"/>
    <x v="80"/>
    <s v="Sam, dim et JF - JOUR - Consultation"/>
    <s v="Consultation"/>
    <n v="37.5"/>
    <s v="Niehsen Elfriede"/>
    <m/>
    <s v="(137) Mutualité Chrétienne de Verviers - Eupen _x000a_"/>
    <s v="Rue Laoureux 25-29  - 4800 Verviers"/>
    <s v="Différé"/>
    <s v="⅓ payant BC"/>
    <s v="Oui"/>
    <n v="37.5"/>
    <n v="1.5"/>
    <x v="8"/>
    <n v="35.85"/>
    <x v="4"/>
    <m/>
    <x v="0"/>
    <n v="37.35"/>
    <x v="0"/>
    <m/>
  </r>
  <r>
    <x v="48"/>
    <s v="2b"/>
    <x v="185"/>
    <s v="Sam, dim et JF - JOUR - Visite 1 bénéficiaire"/>
    <s v="Visite"/>
    <n v="55.5"/>
    <s v="Noblué Maria"/>
    <s v="Le Couquemont"/>
    <m/>
    <m/>
    <s v="Différé"/>
    <s v="MR"/>
    <s v="Oui"/>
    <n v="55.5"/>
    <m/>
    <x v="1"/>
    <m/>
    <x v="2"/>
    <n v="55.5"/>
    <x v="2"/>
    <n v="55.5"/>
    <x v="0"/>
    <m/>
  </r>
  <r>
    <x v="48"/>
    <s v="1b"/>
    <x v="134"/>
    <s v="Sam, dim et JF - JOUR - Visite 1 bénéficiaire"/>
    <s v="Visite"/>
    <n v="55.5"/>
    <s v="Notermans Sophie"/>
    <s v="St Catherine Walhorn"/>
    <m/>
    <m/>
    <s v="Différé"/>
    <s v="MR"/>
    <s v="Oui"/>
    <n v="55.5"/>
    <m/>
    <x v="1"/>
    <m/>
    <x v="2"/>
    <n v="55.5"/>
    <x v="5"/>
    <n v="55.5"/>
    <x v="0"/>
    <m/>
  </r>
  <r>
    <x v="48"/>
    <n v="6"/>
    <x v="183"/>
    <s v="Sam, dim et JF - JOUR - Consultation"/>
    <s v="Consultation"/>
    <n v="37.5"/>
    <s v="Pluymen Sabine"/>
    <m/>
    <s v="(515) Freie Krankenkasse _x000a_"/>
    <s v="Rue Saint-Hubert 49 - 1150 BRUXELLES"/>
    <s v="Différé"/>
    <s v="⅓ payant C"/>
    <s v="Oui"/>
    <n v="37.5"/>
    <n v="1.5"/>
    <x v="8"/>
    <n v="35.85"/>
    <x v="4"/>
    <m/>
    <x v="0"/>
    <n v="37.35"/>
    <x v="0"/>
    <m/>
  </r>
  <r>
    <x v="48"/>
    <n v="3"/>
    <x v="32"/>
    <s v="Sam, dim et JF - JOUR - Consultation"/>
    <s v="Consultation"/>
    <n v="37.5"/>
    <s v="Raway Zoé"/>
    <m/>
    <s v="(319) Solidaris - Mutualité socialiste et syndicale de la Province de Liège _x000a_"/>
    <s v="Rue Douffet 36 4020 LIEGE"/>
    <s v="Différé"/>
    <s v="⅓ payant C"/>
    <s v="Oui"/>
    <n v="37.5"/>
    <n v="6"/>
    <x v="8"/>
    <n v="31.35"/>
    <x v="3"/>
    <m/>
    <x v="0"/>
    <n v="37.35"/>
    <x v="0"/>
    <m/>
  </r>
  <r>
    <x v="48"/>
    <n v="7"/>
    <x v="80"/>
    <s v="Sam, dim et JF - JOUR - Consultation"/>
    <s v="Consultation"/>
    <n v="37.5"/>
    <s v="Schumacker  Frobert"/>
    <s v="MM Pro Gesund Bullange"/>
    <m/>
    <m/>
    <s v="Différé"/>
    <s v="Autres"/>
    <s v="Oui"/>
    <n v="37.5"/>
    <n v="6"/>
    <x v="8"/>
    <m/>
    <x v="2"/>
    <n v="31.5"/>
    <x v="6"/>
    <n v="37.5"/>
    <x v="0"/>
    <m/>
  </r>
  <r>
    <x v="48"/>
    <s v="2b"/>
    <x v="185"/>
    <s v="Sam, dim et JF - JOUR - Consultation"/>
    <s v="Consultation"/>
    <n v="37.5"/>
    <s v="Sert Mehmet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8"/>
    <s v="2b"/>
    <x v="185"/>
    <s v="Sam, dim et JF - JOUR - Visite 1 bénéficiaire"/>
    <s v="Visite"/>
    <n v="55.5"/>
    <s v="Tran Sandrine"/>
    <s v="M.Méd Brasero Verviers"/>
    <m/>
    <m/>
    <s v="Différé"/>
    <s v="Autres"/>
    <s v="Oui"/>
    <n v="55.5"/>
    <n v="18"/>
    <x v="8"/>
    <m/>
    <x v="2"/>
    <n v="37.5"/>
    <x v="6"/>
    <n v="55.5"/>
    <x v="0"/>
    <m/>
  </r>
  <r>
    <x v="48"/>
    <n v="6"/>
    <x v="183"/>
    <s v="Sam, dim et JF - JOUR - Visite 1 bénéficiaire"/>
    <s v="Visite"/>
    <n v="55.5"/>
    <s v="Unsal  Philomène"/>
    <m/>
    <s v="(319) Solidaris - Mutualité socialiste et syndicale de la Province de Liège _x000a_"/>
    <s v="Rue Douffet 36 4020 LIEGE"/>
    <s v="Différé"/>
    <s v="⅓ payant NP"/>
    <s v="Oui"/>
    <n v="55.5"/>
    <m/>
    <x v="1"/>
    <n v="55.6"/>
    <x v="3"/>
    <m/>
    <x v="0"/>
    <n v="55.6"/>
    <x v="0"/>
    <m/>
  </r>
  <r>
    <x v="48"/>
    <n v="6"/>
    <x v="183"/>
    <s v="Sam, dim et JF - JOUR - Visite 1 bénéficiaire"/>
    <s v="Visite"/>
    <n v="55.5"/>
    <s v="Van Den Broeck Elisabeth Hubertine"/>
    <s v="St Franziskus Eupen"/>
    <m/>
    <m/>
    <s v="Différé"/>
    <s v="MR"/>
    <s v="Oui"/>
    <n v="55.5"/>
    <m/>
    <x v="1"/>
    <m/>
    <x v="2"/>
    <n v="55.5"/>
    <x v="5"/>
    <n v="55.5"/>
    <x v="0"/>
    <m/>
  </r>
  <r>
    <x v="48"/>
    <s v="nuit 1"/>
    <x v="184"/>
    <s v="Sam, dim et JF - JOUR - Visite 1 bénéficiaire"/>
    <s v="Visite"/>
    <n v="55.5"/>
    <s v="Van Nieuwkerke Jean - Marie"/>
    <m/>
    <s v="(515) Freie Krankenkasse _x000a_"/>
    <s v="Rue Saint-Hubert 49 - 1150 BRUXELLES"/>
    <s v="Différé"/>
    <s v="⅓ payant NP"/>
    <s v="Oui"/>
    <n v="55.5"/>
    <m/>
    <x v="1"/>
    <n v="50.8"/>
    <x v="7"/>
    <m/>
    <x v="0"/>
    <n v="50.8"/>
    <x v="0"/>
    <m/>
  </r>
  <r>
    <x v="48"/>
    <n v="4"/>
    <x v="49"/>
    <s v="Sam, dim et JF - JOUR - Consultation"/>
    <s v="Consultation"/>
    <n v="37.5"/>
    <s v="Veseli Sanije"/>
    <m/>
    <s v="(319) Solidaris - Mutualité socialiste et syndicale de la Province de Liège _x000a_"/>
    <s v="Rue Douffet 36 4020 LIEGE"/>
    <s v="Différé"/>
    <s v="⅓ payant C"/>
    <s v="Oui"/>
    <n v="37.5"/>
    <n v="1"/>
    <x v="8"/>
    <n v="35.85"/>
    <x v="3"/>
    <m/>
    <x v="0"/>
    <n v="36.85"/>
    <x v="0"/>
    <m/>
  </r>
  <r>
    <x v="48"/>
    <s v="1a"/>
    <x v="1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s v="LO Mauro Giuseppina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48"/>
    <s v="2a"/>
    <x v="40"/>
    <s v="Sam, dim et JF - JOUR - Visite 1 bénéficiaire"/>
    <s v="Visite"/>
    <n v="55.5"/>
    <s v="Renault Mercédes"/>
    <m/>
    <s v="(319) Solidaris - Mutualité socialiste et syndicale de la Province de Liège _x000a_"/>
    <s v="Rue Douffet 36 4020 LIEGE"/>
    <s v="Différé"/>
    <s v="⅓ payant C"/>
    <s v="Oui"/>
    <n v="55.5"/>
    <n v="5"/>
    <x v="8"/>
    <n v="50.8"/>
    <x v="3"/>
    <m/>
    <x v="0"/>
    <n v="55.8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a"/>
    <x v="40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1b"/>
    <x v="134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48"/>
    <s v="1b"/>
    <x v="134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48"/>
    <s v="1b"/>
    <x v="134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s v="1b"/>
    <x v="134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s v="2b"/>
    <x v="185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48"/>
    <s v="2b"/>
    <x v="18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s v="2b"/>
    <x v="185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n v="3"/>
    <x v="32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3"/>
    <x v="3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n v="3"/>
    <x v="3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n v="4"/>
    <x v="4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8"/>
    <n v="4"/>
    <x v="4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60"/>
    <m/>
    <x v="1"/>
    <m/>
    <x v="2"/>
    <n v="60"/>
    <x v="5"/>
    <n v="60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8"/>
    <n v="6"/>
    <x v="183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8"/>
    <n v="6"/>
    <x v="183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8"/>
    <n v="6"/>
    <x v="18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6"/>
    <x v="183"/>
    <s v="Sam, dim et JF - JOUR - Consultation"/>
    <s v="Consultation"/>
    <n v="37.5"/>
    <m/>
    <m/>
    <m/>
    <m/>
    <s v="Cash"/>
    <m/>
    <m/>
    <n v="0"/>
    <m/>
    <x v="1"/>
    <m/>
    <x v="2"/>
    <n v="0"/>
    <x v="5"/>
    <n v="0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nuit 1"/>
    <x v="184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8"/>
    <s v="nuit 1"/>
    <x v="184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8"/>
    <s v="nuit 1"/>
    <x v="184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8"/>
    <s v="nuit 2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nuit 2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8"/>
    <s v="nuit 2"/>
    <x v="1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48"/>
    <s v="nuit 3"/>
    <x v="22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48"/>
    <s v="nuit 3"/>
    <x v="22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49"/>
    <s v="nuit 2"/>
    <x v="128"/>
    <s v="Sam, dim et JF - NUIT - Consultation"/>
    <s v="Consultation"/>
    <n v="50"/>
    <s v="Amir Ahmed"/>
    <m/>
    <s v="(137) Mutualité Chrétienne de Verviers - Eupen _x000a_"/>
    <s v="Rue Laoureux 25-29  - 4800 Verviers"/>
    <s v="Différé"/>
    <s v="⅓ payant NP"/>
    <s v="Oui"/>
    <n v="50"/>
    <m/>
    <x v="1"/>
    <n v="48.19"/>
    <x v="4"/>
    <m/>
    <x v="0"/>
    <n v="48.19"/>
    <x v="0"/>
    <m/>
  </r>
  <r>
    <x v="49"/>
    <s v="2b"/>
    <x v="186"/>
    <s v="Sam, dim et JF - JOUR - Visite 1 bénéficiaire"/>
    <s v="Visite"/>
    <n v="55.5"/>
    <s v="Baiwir Renee"/>
    <s v="Bon Air"/>
    <m/>
    <m/>
    <s v="Différé"/>
    <s v="MR"/>
    <s v="Oui"/>
    <n v="55.5"/>
    <m/>
    <x v="1"/>
    <m/>
    <x v="2"/>
    <n v="55.5"/>
    <x v="2"/>
    <n v="55.5"/>
    <x v="0"/>
    <m/>
  </r>
  <r>
    <x v="49"/>
    <s v="2b"/>
    <x v="186"/>
    <s v="Sam, dim et JF - JOUR - Visite 1 bénéficiaire"/>
    <s v="Visite"/>
    <n v="55.5"/>
    <s v="Beckers Silvie"/>
    <s v="Solazur Wegnez"/>
    <m/>
    <m/>
    <s v="Différé"/>
    <s v="MR"/>
    <s v="Oui"/>
    <n v="55.5"/>
    <m/>
    <x v="1"/>
    <m/>
    <x v="2"/>
    <n v="55.5"/>
    <x v="6"/>
    <n v="55.5"/>
    <x v="0"/>
    <m/>
  </r>
  <r>
    <x v="49"/>
    <s v="2b"/>
    <x v="186"/>
    <s v="Sam, dim et JF - JOUR - Visite 1 bénéficiaire"/>
    <s v="Visite"/>
    <n v="55.5"/>
    <s v="Noel C/O Garot A. Monique"/>
    <s v="Les Hêtres"/>
    <m/>
    <m/>
    <s v="Différé"/>
    <s v="MR"/>
    <s v="Oui"/>
    <n v="55.5"/>
    <m/>
    <x v="1"/>
    <m/>
    <x v="2"/>
    <m/>
    <x v="0"/>
    <n v="0"/>
    <x v="2"/>
    <m/>
  </r>
  <r>
    <x v="49"/>
    <s v="2a"/>
    <x v="187"/>
    <s v="Sam, dim et JF - JOUR - Visite 1 bénéficiaire"/>
    <s v="Visite"/>
    <n v="55.5"/>
    <s v="Delmarche Raymonde"/>
    <s v="Les Hêtres"/>
    <m/>
    <m/>
    <s v="Différé"/>
    <s v="MR"/>
    <s v="Oui"/>
    <n v="55.5"/>
    <m/>
    <x v="1"/>
    <m/>
    <x v="2"/>
    <n v="55.5"/>
    <x v="5"/>
    <n v="55.5"/>
    <x v="0"/>
    <m/>
  </r>
  <r>
    <x v="49"/>
    <s v="nuit 1"/>
    <x v="188"/>
    <s v="Sam, dim et JF - NUIT - Consultation"/>
    <s v="Consultation"/>
    <n v="50"/>
    <s v="El Khalloufi Naima"/>
    <m/>
    <s v="(137) Mutualité Chrétienne de Verviers - Eupen _x000a_"/>
    <s v="Rue Laoureux 25-29  - 4800 Verviers"/>
    <s v="Différé"/>
    <s v="⅓ payant NP"/>
    <s v="Oui"/>
    <n v="50"/>
    <m/>
    <x v="1"/>
    <n v="48.19"/>
    <x v="4"/>
    <m/>
    <x v="0"/>
    <n v="48.19"/>
    <x v="0"/>
    <m/>
  </r>
  <r>
    <x v="49"/>
    <s v="2a"/>
    <x v="187"/>
    <s v="Sam, dim et JF - JOUR - Consultation"/>
    <s v="Consultation"/>
    <n v="37.5"/>
    <s v="Geisen Michèle"/>
    <s v="M.Méd Mosaïque"/>
    <m/>
    <m/>
    <s v="Différé"/>
    <s v="Autres"/>
    <s v="Oui"/>
    <n v="37.5"/>
    <n v="5"/>
    <x v="8"/>
    <m/>
    <x v="2"/>
    <n v="50.8"/>
    <x v="5"/>
    <n v="55.8"/>
    <x v="0"/>
    <m/>
  </r>
  <r>
    <x v="49"/>
    <s v="2b"/>
    <x v="186"/>
    <s v="Sam, dim et JF - JOUR - Visite 1 bénéficiaire"/>
    <s v="Visite"/>
    <n v="55.5"/>
    <s v="Varga Nicolas"/>
    <m/>
    <m/>
    <m/>
    <s v="Différé"/>
    <s v="⅓ payant C"/>
    <s v="Oui"/>
    <n v="55.5"/>
    <n v="5"/>
    <x v="8"/>
    <m/>
    <x v="2"/>
    <m/>
    <x v="0"/>
    <n v="5"/>
    <x v="4"/>
    <m/>
  </r>
  <r>
    <x v="49"/>
    <n v="7"/>
    <x v="90"/>
    <s v="Sam, dim et JF - JOUR - Consultation"/>
    <s v="Consultation"/>
    <n v="37.5"/>
    <s v="Gorres Margerete"/>
    <s v="M.MéD.Pro Gesund"/>
    <m/>
    <m/>
    <s v="Différé"/>
    <s v="Autres"/>
    <s v="Oui"/>
    <n v="37.5"/>
    <n v="6"/>
    <x v="8"/>
    <m/>
    <x v="2"/>
    <n v="31.5"/>
    <x v="5"/>
    <n v="37.5"/>
    <x v="0"/>
    <m/>
  </r>
  <r>
    <x v="49"/>
    <s v="nuit 1"/>
    <x v="188"/>
    <s v="Sam, dim et JF - NUIT - Visite 1 bénéficiaire"/>
    <s v="Visite"/>
    <n v="85"/>
    <s v="Goyens Josée"/>
    <s v="Léon D'Andrimont Limbourg"/>
    <m/>
    <m/>
    <s v="Différé"/>
    <s v="MR"/>
    <s v="Oui"/>
    <n v="85"/>
    <m/>
    <x v="1"/>
    <m/>
    <x v="2"/>
    <n v="85"/>
    <x v="6"/>
    <n v="85"/>
    <x v="0"/>
    <m/>
  </r>
  <r>
    <x v="49"/>
    <s v="2a"/>
    <x v="187"/>
    <s v="Sam, dim et JF - JOUR - Visite 1 bénéficiaire"/>
    <s v="Visite"/>
    <n v="55.5"/>
    <s v="Grenier Nelly"/>
    <s v="Le Couquemont"/>
    <m/>
    <m/>
    <s v="Différé"/>
    <s v="MR"/>
    <s v="Oui"/>
    <n v="55.5"/>
    <m/>
    <x v="1"/>
    <m/>
    <x v="2"/>
    <n v="55.5"/>
    <x v="2"/>
    <n v="55.5"/>
    <x v="0"/>
    <m/>
  </r>
  <r>
    <x v="49"/>
    <s v="2b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s v="Hoffmann René"/>
    <m/>
    <s v="(515) Freie Krankenkasse _x000a_"/>
    <s v="Rue Saint-Hubert 49 - 1150 BRUXELLES"/>
    <s v="Différé"/>
    <s v="⅓ payant C"/>
    <s v="Oui"/>
    <n v="37.5"/>
    <n v="1.5"/>
    <x v="8"/>
    <n v="35.85"/>
    <x v="4"/>
    <m/>
    <x v="0"/>
    <n v="37.35"/>
    <x v="0"/>
    <m/>
  </r>
  <r>
    <x v="49"/>
    <n v="5"/>
    <x v="70"/>
    <s v="Sam, dim et JF - JOUR - Consultation"/>
    <s v="Consultation"/>
    <n v="37.5"/>
    <s v="Huart Nelly"/>
    <m/>
    <s v="(323) Mutualité socialiste du Luxembourg _x000a_"/>
    <s v="Place de la Mutualité 1 6870 SAINT-HUBERT "/>
    <s v="Différé"/>
    <s v="⅓ payant BC"/>
    <s v="Oui"/>
    <n v="37.5"/>
    <n v="2"/>
    <x v="8"/>
    <n v="35.85"/>
    <x v="3"/>
    <m/>
    <x v="0"/>
    <n v="37.85"/>
    <x v="0"/>
    <m/>
  </r>
  <r>
    <x v="49"/>
    <n v="4"/>
    <x v="107"/>
    <s v="Sam, dim et JF - JOUR - Consultation"/>
    <s v="Consultation"/>
    <n v="37.5"/>
    <s v="Justin Raphael"/>
    <m/>
    <s v="(137) Mutualité Chrétienne de Verviers - Eupen _x000a_"/>
    <s v="Rue Laoureux 25-29  - 4800 Verviers"/>
    <s v="Différé"/>
    <s v="⅓ payant NP"/>
    <s v="Oui"/>
    <n v="37.5"/>
    <m/>
    <x v="1"/>
    <n v="35.85"/>
    <x v="4"/>
    <m/>
    <x v="0"/>
    <n v="35.85"/>
    <x v="0"/>
    <m/>
  </r>
  <r>
    <x v="49"/>
    <n v="7"/>
    <x v="90"/>
    <s v="Sam, dim et JF - JOUR - Consultation"/>
    <s v="Consultation"/>
    <n v="37.5"/>
    <s v="Krings-Schroder Elisa"/>
    <s v="M.MéD.Pro Gesund"/>
    <m/>
    <m/>
    <s v="Différé"/>
    <s v="Autres"/>
    <s v="Non"/>
    <n v="37.5"/>
    <n v="6"/>
    <x v="8"/>
    <m/>
    <x v="2"/>
    <m/>
    <x v="0"/>
    <n v="6"/>
    <x v="1"/>
    <m/>
  </r>
  <r>
    <x v="49"/>
    <s v="1b"/>
    <x v="27"/>
    <s v="Sam, dim et JF - JOUR - Consultation"/>
    <s v="Consultation"/>
    <n v="37.5"/>
    <s v="Lahaye Marie-Louise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3"/>
    <m/>
    <x v="0"/>
    <n v="37.35"/>
    <x v="0"/>
    <m/>
  </r>
  <r>
    <x v="49"/>
    <s v="1b"/>
    <x v="27"/>
    <s v="Sam, dim et JF - JOUR - Visite 1 bénéficiaire"/>
    <s v="Visite"/>
    <n v="55.5"/>
    <s v="Lavalle Hildegarde"/>
    <s v="Régina Moresnet"/>
    <m/>
    <m/>
    <s v="Différé"/>
    <s v="MR"/>
    <s v="Oui"/>
    <n v="55.5"/>
    <m/>
    <x v="1"/>
    <m/>
    <x v="2"/>
    <n v="55.5"/>
    <x v="2"/>
    <n v="55.5"/>
    <x v="0"/>
    <m/>
  </r>
  <r>
    <x v="49"/>
    <s v="2b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s v="Schleck Marco"/>
    <s v="M.MéD.Pro Gesund"/>
    <m/>
    <m/>
    <s v="Différé"/>
    <s v="Autres"/>
    <s v="Oui"/>
    <n v="37.5"/>
    <n v="6"/>
    <x v="8"/>
    <m/>
    <x v="2"/>
    <n v="31.5"/>
    <x v="5"/>
    <n v="37.5"/>
    <x v="0"/>
    <m/>
  </r>
  <r>
    <x v="49"/>
    <s v="2b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s v="Zanzen Annika"/>
    <s v="M.MéD.Pro Gesund"/>
    <m/>
    <m/>
    <s v="Différé"/>
    <s v="Autres"/>
    <s v="Oui"/>
    <n v="37.5"/>
    <n v="6"/>
    <x v="8"/>
    <m/>
    <x v="2"/>
    <n v="31.5"/>
    <x v="5"/>
    <n v="37.5"/>
    <x v="0"/>
    <m/>
  </r>
  <r>
    <x v="49"/>
    <s v="1a"/>
    <x v="52"/>
    <s v="Sam, dim et JF - JOUR - Visite 1 bénéficiaire"/>
    <s v="Visite"/>
    <n v="55.5"/>
    <s v="Delhez Lambertine"/>
    <s v="St Elisabeth Herve"/>
    <m/>
    <m/>
    <s v="Différé"/>
    <s v="MR"/>
    <s v="Oui"/>
    <n v="55.5"/>
    <m/>
    <x v="1"/>
    <m/>
    <x v="2"/>
    <n v="55.5"/>
    <x v="5"/>
    <n v="55.5"/>
    <x v="0"/>
    <m/>
  </r>
  <r>
    <x v="49"/>
    <s v="1a"/>
    <x v="52"/>
    <s v="Sam, dim et JF - JOUR - Consultation"/>
    <s v="Consultation"/>
    <n v="37.5"/>
    <s v="Salomé Daniel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3"/>
    <x v="87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49"/>
    <n v="3"/>
    <x v="87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49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b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s v="2a"/>
    <x v="187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49"/>
    <s v="2a"/>
    <x v="187"/>
    <s v="Sam, dim et JF - JOUR - Consultation"/>
    <s v="Consultation"/>
    <n v="37.5"/>
    <m/>
    <m/>
    <m/>
    <m/>
    <s v="Bancontact"/>
    <m/>
    <m/>
    <n v="82.44"/>
    <m/>
    <x v="1"/>
    <m/>
    <x v="2"/>
    <n v="82.44"/>
    <x v="5"/>
    <n v="82.44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b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2b"/>
    <x v="18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5"/>
    <x v="70"/>
    <s v="Sam, dim et JF - JOUR - Consultation"/>
    <s v="Consultation"/>
    <n v="37.5"/>
    <m/>
    <m/>
    <m/>
    <m/>
    <s v="Cash"/>
    <m/>
    <m/>
    <n v="37"/>
    <m/>
    <x v="1"/>
    <m/>
    <x v="2"/>
    <n v="37"/>
    <x v="5"/>
    <n v="37"/>
    <x v="0"/>
    <m/>
  </r>
  <r>
    <x v="4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73.5"/>
    <m/>
    <x v="1"/>
    <m/>
    <x v="2"/>
    <n v="73.5"/>
    <x v="5"/>
    <n v="73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49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49"/>
    <s v="nuit 3"/>
    <x v="9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0"/>
    <s v="nuit 2"/>
    <x v="70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50"/>
    <s v="nuit 1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0"/>
    <s v="nuit 1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0"/>
    <s v="nuit 1"/>
    <x v="149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0"/>
    <s v="nuit 1"/>
    <x v="149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50"/>
    <s v="nuit 3"/>
    <x v="28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0"/>
    <s v="nuit 3"/>
    <x v="28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0"/>
    <s v="nuit 3"/>
    <x v="28"/>
    <s v="Vend et veille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1"/>
    <s v="2a"/>
    <x v="74"/>
    <s v="Sam, dim et JF - JOUR - Consultation"/>
    <s v="Consultation"/>
    <n v="37.5"/>
    <s v="Aksel Musa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7"/>
    <m/>
    <x v="0"/>
    <n v="37.35"/>
    <x v="0"/>
    <m/>
  </r>
  <r>
    <x v="51"/>
    <n v="5"/>
    <x v="79"/>
    <s v="Sam, dim et JF - JOUR - Consultation"/>
    <s v="Consultation"/>
    <n v="37.5"/>
    <s v="Beaupain Monique"/>
    <m/>
    <s v="(132) Mutualité chrétienne de la Province de Luxembourg "/>
    <s v="Rue de la Moselle 7-9 6700 ARLON "/>
    <s v="Différé"/>
    <s v="⅓ payant C"/>
    <s v="Oui"/>
    <n v="33.5"/>
    <n v="1.5"/>
    <x v="8"/>
    <n v="31.94"/>
    <x v="4"/>
    <m/>
    <x v="0"/>
    <n v="33.44"/>
    <x v="0"/>
    <m/>
  </r>
  <r>
    <x v="51"/>
    <s v="2a"/>
    <x v="74"/>
    <s v="Sam, dim et JF - JOUR - Consultation"/>
    <s v="Consultation"/>
    <n v="37.5"/>
    <s v="Benghoufiri Fellah Adil"/>
    <s v="MM Bulle d'air"/>
    <s v="(228) Mutualia - Mutualité neutre _x000a_"/>
    <s v="Place Verte 41 4800 VERVIERS"/>
    <s v="Différé"/>
    <s v="⅓ payant BC"/>
    <s v="Oui"/>
    <n v="37.5"/>
    <n v="1.5"/>
    <x v="8"/>
    <m/>
    <x v="2"/>
    <m/>
    <x v="0"/>
    <n v="1.5"/>
    <x v="3"/>
    <s v="Pas inscrit là bas, inscrit bulle d'air"/>
  </r>
  <r>
    <x v="51"/>
    <n v="4"/>
    <x v="148"/>
    <s v="Sam, dim et JF - JOUR - Consultation"/>
    <s v="Consultation"/>
    <n v="37.5"/>
    <s v="Cornelis Bryan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1"/>
    <s v="2b"/>
    <x v="116"/>
    <s v="Sam, dim et JF - JOUR - Consultation"/>
    <s v="Consultation"/>
    <n v="37.5"/>
    <s v="Delespinette Claude"/>
    <m/>
    <s v="(228) Mutualia - Mutualité neutre _x000a_"/>
    <s v="Place Verte 41 4800 VERVIERS"/>
    <s v="Différé"/>
    <s v="⅓ payant C"/>
    <s v="Oui"/>
    <n v="37.5"/>
    <n v="1.5"/>
    <x v="8"/>
    <n v="35.85"/>
    <x v="7"/>
    <m/>
    <x v="0"/>
    <n v="37.35"/>
    <x v="0"/>
    <m/>
  </r>
  <r>
    <x v="51"/>
    <n v="5"/>
    <x v="79"/>
    <s v="Sam, dim et JF - JOUR - Consultation"/>
    <s v="Consultation"/>
    <n v="37.5"/>
    <s v="Delvaux Claude"/>
    <m/>
    <s v="(232) MUNALUX _x000a_"/>
    <s v="Rue des Dames Blanches 24 5000 NAMUR "/>
    <s v="Différé"/>
    <s v="⅓ payant C"/>
    <s v="Oui"/>
    <n v="33.5"/>
    <n v="6"/>
    <x v="8"/>
    <n v="27.44"/>
    <x v="4"/>
    <m/>
    <x v="0"/>
    <n v="33.44"/>
    <x v="0"/>
    <m/>
  </r>
  <r>
    <x v="51"/>
    <s v="2b"/>
    <x v="116"/>
    <s v="Sam, dim et JF - JOUR - Visite 1 bénéficiaire"/>
    <s v="Visite"/>
    <n v="55.5"/>
    <s v="Delwaide Liliane"/>
    <s v="Le Couquemont"/>
    <m/>
    <m/>
    <s v="Différé"/>
    <s v="MR"/>
    <s v="Oui"/>
    <n v="55.5"/>
    <m/>
    <x v="1"/>
    <m/>
    <x v="2"/>
    <n v="55.5"/>
    <x v="2"/>
    <n v="55.5"/>
    <x v="0"/>
    <m/>
  </r>
  <r>
    <x v="51"/>
    <n v="3"/>
    <x v="72"/>
    <s v="Sam, dim et JF - JOUR - Consultation"/>
    <s v="Consultation"/>
    <n v="37.5"/>
    <s v="El Filali Echchafiq Sophia"/>
    <m/>
    <s v="(228) Mutualia - Mutualité neutre _x000a_"/>
    <s v="Place Verte 41 4800 VERVIERS"/>
    <s v="Différé"/>
    <s v="⅓ payant BC"/>
    <s v="Oui"/>
    <n v="40.35"/>
    <n v="4"/>
    <x v="8"/>
    <n v="36.35"/>
    <x v="7"/>
    <m/>
    <x v="0"/>
    <n v="40.35"/>
    <x v="0"/>
    <m/>
  </r>
  <r>
    <x v="51"/>
    <n v="7"/>
    <x v="14"/>
    <s v="Sam, dim et JF - JOUR - Consultation"/>
    <s v="Consultation"/>
    <n v="37.5"/>
    <s v="Elsen Erna"/>
    <m/>
    <s v="(515) Freie Krankenkasse _x000a_"/>
    <s v="Rue Saint-Hubert 49 - 1150 BRUXELLES"/>
    <s v="Différé"/>
    <s v="⅓ payant C"/>
    <s v="Oui"/>
    <n v="37.5"/>
    <n v="1.5"/>
    <x v="8"/>
    <n v="35.85"/>
    <x v="3"/>
    <m/>
    <x v="0"/>
    <n v="37.35"/>
    <x v="0"/>
    <m/>
  </r>
  <r>
    <x v="51"/>
    <n v="3"/>
    <x v="72"/>
    <s v="Sam, dim et JF - JOUR - Consultation"/>
    <s v="Consultation"/>
    <n v="37.5"/>
    <s v="Erkens Magali"/>
    <m/>
    <s v="(319) Solidaris - Mutualité socialiste et syndicale de la Province de Liège _x000a_"/>
    <s v="Rue Douffet 36 4020 LIEGE"/>
    <s v="Différé"/>
    <s v="⅓ payant BC"/>
    <s v="Oui"/>
    <n v="40.35"/>
    <n v="4"/>
    <x v="8"/>
    <n v="35.85"/>
    <x v="7"/>
    <m/>
    <x v="0"/>
    <n v="39.85"/>
    <x v="0"/>
    <m/>
  </r>
  <r>
    <x v="51"/>
    <s v="1a"/>
    <x v="77"/>
    <s v="Sam, dim et JF - JOUR - Visite 1 bénéficiaire"/>
    <s v="Visite"/>
    <n v="55.5"/>
    <s v="Etienne Nathalie"/>
    <m/>
    <s v="(319) Solidaris - Mutualité socialiste et syndicale de la Province de Liège _x000a_"/>
    <s v="Rue Douffet 36 4020 LIEGE"/>
    <s v="Différé"/>
    <s v="⅓ payant NP"/>
    <s v="Oui"/>
    <n v="55.5"/>
    <m/>
    <x v="1"/>
    <n v="50.8"/>
    <x v="7"/>
    <m/>
    <x v="0"/>
    <n v="50.8"/>
    <x v="0"/>
    <m/>
  </r>
  <r>
    <x v="51"/>
    <n v="7"/>
    <x v="14"/>
    <s v="Sam, dim et JF - JOUR - Consultation"/>
    <s v="Consultation"/>
    <n v="37.5"/>
    <s v="Ewald Joseph"/>
    <s v="Pro Gesund"/>
    <m/>
    <m/>
    <s v="Différé"/>
    <s v="Autres"/>
    <s v="Oui"/>
    <n v="37.5"/>
    <n v="6"/>
    <x v="8"/>
    <m/>
    <x v="2"/>
    <m/>
    <x v="0"/>
    <n v="6"/>
    <x v="2"/>
    <m/>
  </r>
  <r>
    <x v="51"/>
    <s v="1a"/>
    <x v="83"/>
    <s v="Sam, dim et JF - JOUR - Visite 1 bénéficiaire"/>
    <s v="Visite"/>
    <n v="55.5"/>
    <s v="Falla Rodolphe"/>
    <s v="CPAS Limbourg"/>
    <m/>
    <m/>
    <s v="Différé"/>
    <s v="CPAS"/>
    <s v="Oui"/>
    <n v="55.5"/>
    <m/>
    <x v="1"/>
    <m/>
    <x v="2"/>
    <n v="55.5"/>
    <x v="6"/>
    <n v="55.5"/>
    <x v="0"/>
    <m/>
  </r>
  <r>
    <x v="51"/>
    <s v="nuit 1"/>
    <x v="20"/>
    <s v="Sam, dim et JF - NUIT - Visite 1 bénéficiaire"/>
    <s v="Visite"/>
    <n v="85"/>
    <s v="Franzen Elena"/>
    <m/>
    <s v="(319) Solidaris - Mutualité socialiste et syndicale de la Province de Liège _x000a_"/>
    <s v="Rue Douffet 36 4020 LIEGE"/>
    <s v="Différé"/>
    <s v="⅓ payant BC"/>
    <s v="Oui"/>
    <n v="85"/>
    <n v="7"/>
    <x v="8"/>
    <n v="81.59"/>
    <x v="7"/>
    <m/>
    <x v="0"/>
    <n v="88.59"/>
    <x v="0"/>
    <m/>
  </r>
  <r>
    <x v="51"/>
    <n v="7"/>
    <x v="14"/>
    <s v="Sam, dim et JF - JOUR - Consultation"/>
    <s v="Consultation"/>
    <n v="37.5"/>
    <s v="Gillessen Samantha"/>
    <s v="Pro Gesund"/>
    <m/>
    <m/>
    <s v="Différé"/>
    <s v="Autres"/>
    <s v="Oui"/>
    <n v="37.5"/>
    <n v="6"/>
    <x v="8"/>
    <m/>
    <x v="2"/>
    <m/>
    <x v="0"/>
    <n v="6"/>
    <x v="2"/>
    <m/>
  </r>
  <r>
    <x v="51"/>
    <n v="3"/>
    <x v="72"/>
    <s v="Sam, dim et JF - JOUR - Visite 1 bénéficiaire"/>
    <s v="Visite"/>
    <n v="55.5"/>
    <s v="Groenendaels Serge"/>
    <s v="Les Heures Claires"/>
    <m/>
    <m/>
    <s v="Différé"/>
    <s v="MR"/>
    <s v="Oui"/>
    <n v="55.5"/>
    <m/>
    <x v="1"/>
    <m/>
    <x v="2"/>
    <n v="55.5"/>
    <x v="2"/>
    <n v="55.5"/>
    <x v="0"/>
    <m/>
  </r>
  <r>
    <x v="51"/>
    <n v="3"/>
    <x v="72"/>
    <s v="Sam, dim et JF - JOUR - Consultation"/>
    <s v="Consultation"/>
    <n v="37.5"/>
    <s v="Gustin Adam"/>
    <m/>
    <s v="(228) Mutualia - Mutualité neutre _x000a_"/>
    <s v="Place Verte 41 4800 VERVIERS"/>
    <s v="Différé"/>
    <s v="⅓ payant BC"/>
    <s v="Oui"/>
    <n v="40.35"/>
    <n v="4"/>
    <x v="8"/>
    <n v="35.85"/>
    <x v="7"/>
    <m/>
    <x v="0"/>
    <n v="39.85"/>
    <x v="0"/>
    <m/>
  </r>
  <r>
    <x v="51"/>
    <n v="6"/>
    <x v="152"/>
    <s v="Sam, dim et JF - JOUR - Consultation"/>
    <s v="Consultation"/>
    <n v="37.5"/>
    <s v="Halmes Nico"/>
    <s v="GPS Med Eupen"/>
    <m/>
    <m/>
    <s v="Différé"/>
    <s v="Autres"/>
    <s v="Oui"/>
    <n v="37.5"/>
    <n v="6"/>
    <x v="8"/>
    <m/>
    <x v="2"/>
    <n v="31.5"/>
    <x v="5"/>
    <n v="37.5"/>
    <x v="0"/>
    <m/>
  </r>
  <r>
    <x v="51"/>
    <n v="4"/>
    <x v="148"/>
    <s v="Sam, dim et JF - JOUR - Consultation"/>
    <s v="Consultation"/>
    <n v="37.5"/>
    <s v="Ho Sai Hong"/>
    <m/>
    <s v="(515) Freie Krankenkasse _x000a_"/>
    <s v="Rue Saint-Hubert 49 - 1150 BRUXELLES"/>
    <s v="Différé"/>
    <s v="⅓ payant C"/>
    <s v="Oui"/>
    <n v="37.5"/>
    <n v="1.5"/>
    <x v="8"/>
    <n v="35.85"/>
    <x v="3"/>
    <m/>
    <x v="0"/>
    <n v="37.35"/>
    <x v="0"/>
    <m/>
  </r>
  <r>
    <x v="51"/>
    <s v="nuit 2"/>
    <x v="3"/>
    <s v="Vend et veille JF - JOUR - Consultation"/>
    <s v="Consultation"/>
    <n v="29"/>
    <s v="Jost David"/>
    <m/>
    <m/>
    <m/>
    <s v="Différé"/>
    <s v="Virement"/>
    <s v="Non"/>
    <n v="0"/>
    <m/>
    <x v="1"/>
    <m/>
    <x v="2"/>
    <m/>
    <x v="0"/>
    <n v="0"/>
    <x v="1"/>
    <s v="Constat de police"/>
  </r>
  <r>
    <x v="51"/>
    <n v="6"/>
    <x v="152"/>
    <s v="Sam, dim et JF - JOUR - Consultation"/>
    <s v="Consultation"/>
    <n v="37.5"/>
    <s v="Kremer Servatius Ed"/>
    <s v="GPS Med Eupen"/>
    <m/>
    <m/>
    <s v="Différé"/>
    <s v="Autres"/>
    <s v="Oui"/>
    <n v="37.5"/>
    <n v="6"/>
    <x v="8"/>
    <m/>
    <x v="2"/>
    <n v="31.5"/>
    <x v="5"/>
    <n v="37.5"/>
    <x v="0"/>
    <m/>
  </r>
  <r>
    <x v="51"/>
    <n v="7"/>
    <x v="14"/>
    <s v="Sam, dim et JF - JOUR - Visite 1 bénéficiaire"/>
    <s v="Visite"/>
    <n v="55.5"/>
    <s v="Kringels Julius"/>
    <m/>
    <s v="(137) Mutualité Chrétienne de Verviers - Eupen _x000a_"/>
    <s v="Rue Laoureux 25-29  - 4800 Verviers"/>
    <s v="Différé"/>
    <s v="⅓ payant C"/>
    <s v="Oui"/>
    <n v="55.5"/>
    <n v="5"/>
    <x v="8"/>
    <n v="55.6"/>
    <x v="7"/>
    <m/>
    <x v="0"/>
    <n v="60.6"/>
    <x v="0"/>
    <m/>
  </r>
  <r>
    <x v="51"/>
    <n v="6"/>
    <x v="152"/>
    <s v="Sam, dim et JF - JOUR - Visite 1 bénéficiaire"/>
    <s v="Visite"/>
    <n v="55.5"/>
    <s v="Langohr Winfried"/>
    <m/>
    <s v="(137) Mutualité Chrétienne de Verviers - Eupen _x000a_"/>
    <s v="Rue Laoureux 25-29  - 4800 Verviers"/>
    <s v="Différé"/>
    <s v="⅓ payant C"/>
    <s v="Oui"/>
    <n v="55.5"/>
    <n v="5"/>
    <x v="8"/>
    <n v="50.8"/>
    <x v="4"/>
    <m/>
    <x v="0"/>
    <n v="55.8"/>
    <x v="0"/>
    <m/>
  </r>
  <r>
    <x v="51"/>
    <s v="2a"/>
    <x v="74"/>
    <s v="Sam, dim et JF - JOUR - Consultation"/>
    <s v="Consultation"/>
    <n v="37.5"/>
    <s v="Poumai Christopher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7"/>
    <m/>
    <x v="0"/>
    <n v="37.35"/>
    <x v="0"/>
    <m/>
  </r>
  <r>
    <x v="51"/>
    <n v="4"/>
    <x v="148"/>
    <s v="Sam, dim et JF - JOUR - Visite 1 bénéficiaire"/>
    <s v="Visite"/>
    <n v="55.5"/>
    <s v="Schmitz Marie - Louise"/>
    <s v="Grand Fa Malmédy"/>
    <m/>
    <m/>
    <s v="Différé"/>
    <s v="MR"/>
    <s v="Oui"/>
    <n v="55.5"/>
    <m/>
    <x v="1"/>
    <m/>
    <x v="2"/>
    <n v="55.5"/>
    <x v="6"/>
    <n v="55.5"/>
    <x v="0"/>
    <m/>
  </r>
  <r>
    <x v="51"/>
    <s v="2b"/>
    <x v="116"/>
    <s v="Sam, dim et JF - JOUR - Visite 1 bénéficiaire"/>
    <s v="Visite"/>
    <n v="55.5"/>
    <s v="Schoeps Jeanine"/>
    <s v="Résidence La Lainière"/>
    <m/>
    <m/>
    <s v="Différé"/>
    <s v="MR"/>
    <s v="Oui"/>
    <n v="55"/>
    <m/>
    <x v="1"/>
    <m/>
    <x v="2"/>
    <n v="55.6"/>
    <x v="11"/>
    <n v="55.6"/>
    <x v="0"/>
    <m/>
  </r>
  <r>
    <x v="51"/>
    <n v="6"/>
    <x v="152"/>
    <s v="Sam, dim et JF - JOUR - Consultation"/>
    <s v="Consultation"/>
    <n v="37.5"/>
    <s v="Thomas Brigitte"/>
    <s v="GPS Med Eupen"/>
    <m/>
    <m/>
    <s v="Différé"/>
    <s v="Autres"/>
    <s v="Oui"/>
    <n v="37.5"/>
    <n v="6"/>
    <x v="8"/>
    <m/>
    <x v="2"/>
    <n v="31.5"/>
    <x v="5"/>
    <n v="37.5"/>
    <x v="0"/>
    <m/>
  </r>
  <r>
    <x v="51"/>
    <n v="4"/>
    <x v="148"/>
    <s v="Sam, dim et JF - JOUR - Visite 1 bénéficiaire"/>
    <s v="Visite"/>
    <n v="55.5"/>
    <s v="Thomas Roger Joseph"/>
    <s v="Grand Fa Malmédy"/>
    <m/>
    <m/>
    <s v="Différé"/>
    <s v="MR"/>
    <s v="Oui"/>
    <n v="55.5"/>
    <m/>
    <x v="1"/>
    <m/>
    <x v="2"/>
    <n v="55.5"/>
    <x v="6"/>
    <n v="55.5"/>
    <x v="0"/>
    <m/>
  </r>
  <r>
    <x v="51"/>
    <s v="2a"/>
    <x v="74"/>
    <s v="Sam, dim et JF - JOUR - Visite 1 bénéficiaire"/>
    <s v="Visite"/>
    <n v="55.5"/>
    <s v="Tribolet Christian"/>
    <s v="La Glanée Heusy"/>
    <m/>
    <m/>
    <s v="Différé"/>
    <s v="MR"/>
    <s v="Oui"/>
    <n v="55.5"/>
    <m/>
    <x v="1"/>
    <m/>
    <x v="2"/>
    <n v="55.5"/>
    <x v="6"/>
    <n v="55.5"/>
    <x v="0"/>
    <m/>
  </r>
  <r>
    <x v="51"/>
    <n v="4"/>
    <x v="148"/>
    <s v="Sam, dim et JF - JOUR - Consultation"/>
    <s v="Consultation"/>
    <n v="37.5"/>
    <s v="T'Seyen Françoise"/>
    <m/>
    <s v="(228) Mutualia - Mutualité neutre _x000a_"/>
    <s v="Place Verte 41 4800 VERVIERS"/>
    <s v="Différé"/>
    <s v="⅓ payant BC"/>
    <s v="Oui"/>
    <n v="37.5"/>
    <n v="1.5"/>
    <x v="8"/>
    <n v="35.85"/>
    <x v="7"/>
    <m/>
    <x v="0"/>
    <n v="37.35"/>
    <x v="0"/>
    <m/>
  </r>
  <r>
    <x v="51"/>
    <s v="2b"/>
    <x v="116"/>
    <s v="Sam, dim et JF - JOUR - Consultation"/>
    <s v="Consultation"/>
    <n v="37.5"/>
    <s v="Viskhabov Radzhi Aylimkha"/>
    <s v="M.Méd. Thier Mère Dieu"/>
    <m/>
    <m/>
    <s v="Différé"/>
    <s v="Autres"/>
    <s v="Oui"/>
    <n v="37.5"/>
    <n v="6"/>
    <x v="8"/>
    <m/>
    <x v="2"/>
    <n v="31.5"/>
    <x v="6"/>
    <n v="37.5"/>
    <x v="0"/>
    <m/>
  </r>
  <r>
    <x v="51"/>
    <s v="2a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a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a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a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a"/>
    <x v="7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a"/>
    <x v="77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51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b"/>
    <x v="154"/>
    <s v="Sam, dim et JF - JOUR - Consultation"/>
    <s v="Consultation"/>
    <n v="37.5"/>
    <m/>
    <m/>
    <m/>
    <m/>
    <s v="Cash"/>
    <m/>
    <m/>
    <n v="38"/>
    <m/>
    <x v="1"/>
    <m/>
    <x v="2"/>
    <n v="38"/>
    <x v="5"/>
    <n v="38"/>
    <x v="0"/>
    <m/>
  </r>
  <r>
    <x v="51"/>
    <s v="1b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b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b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b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b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1b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b"/>
    <x v="116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51"/>
    <s v="2b"/>
    <x v="116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51"/>
    <s v="2b"/>
    <x v="116"/>
    <s v="Sam, dim et JF - JOUR - Consultation"/>
    <s v="Consultation"/>
    <n v="37.5"/>
    <m/>
    <m/>
    <m/>
    <m/>
    <s v="Cash"/>
    <m/>
    <m/>
    <n v="43.5"/>
    <m/>
    <x v="1"/>
    <m/>
    <x v="2"/>
    <n v="43.5"/>
    <x v="5"/>
    <n v="43.5"/>
    <x v="0"/>
    <m/>
  </r>
  <r>
    <x v="51"/>
    <s v="2b"/>
    <x v="11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3"/>
    <x v="7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5"/>
    <x v="79"/>
    <s v="Sam, dim et JF - JOUR - Consultation"/>
    <s v="Consultation"/>
    <n v="37.5"/>
    <m/>
    <m/>
    <m/>
    <m/>
    <s v="Cash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Cash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Cash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5"/>
    <x v="79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1"/>
    <n v="6"/>
    <x v="152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Cash"/>
    <m/>
    <m/>
    <n v="40"/>
    <m/>
    <x v="1"/>
    <m/>
    <x v="2"/>
    <n v="40"/>
    <x v="5"/>
    <n v="40"/>
    <x v="0"/>
    <m/>
  </r>
  <r>
    <x v="51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nuit 1"/>
    <x v="2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1"/>
    <s v="nuit 1"/>
    <x v="2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1"/>
    <s v="nuit 1"/>
    <x v="2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1"/>
    <s v="nuit 1"/>
    <x v="2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1"/>
    <s v="nuit 1"/>
    <x v="20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51"/>
    <s v="nuit 3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1"/>
    <s v="nuit 3"/>
    <x v="44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1"/>
    <s v="1a"/>
    <x v="83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52"/>
    <s v="2a"/>
    <x v="6"/>
    <s v="Sam, dim et JF - JOUR - Consultation"/>
    <s v="Consultation"/>
    <n v="37.5"/>
    <s v="Abid Ayman"/>
    <m/>
    <s v="(228) Mutualia - Mutualité neutre _x000a_"/>
    <s v="Place Verte 41 4800 VERVIERS"/>
    <s v="Différé"/>
    <s v="⅓ payant C"/>
    <s v="Oui"/>
    <n v="37.5"/>
    <n v="2"/>
    <x v="8"/>
    <n v="35.85"/>
    <x v="7"/>
    <m/>
    <x v="0"/>
    <n v="37.85"/>
    <x v="0"/>
    <m/>
  </r>
  <r>
    <x v="52"/>
    <s v="nuit 1"/>
    <x v="189"/>
    <s v="Sam, dim et JF - NUIT - Consultation"/>
    <s v="Consultation"/>
    <n v="50"/>
    <s v="Alassaf Mohamed"/>
    <m/>
    <s v="(228) Mutualia - Mutualité neutre _x000a_"/>
    <s v="Place Verte 41 4800 VERVIERS"/>
    <s v="Différé"/>
    <s v="⅓ payant C"/>
    <s v="Non"/>
    <n v="50"/>
    <n v="1.5"/>
    <x v="8"/>
    <m/>
    <x v="2"/>
    <m/>
    <x v="0"/>
    <n v="1.5"/>
    <x v="1"/>
    <m/>
  </r>
  <r>
    <x v="52"/>
    <n v="6"/>
    <x v="21"/>
    <s v="Sam, dim et JF - JOUR - Visite 1 bénéficiaire"/>
    <s v="Visite"/>
    <n v="55.5"/>
    <s v="Albert Ingrid"/>
    <s v="CPAS Eupen -  Mr Pommé"/>
    <m/>
    <m/>
    <s v="Différé"/>
    <s v="CPAS"/>
    <s v="Oui"/>
    <n v="55.5"/>
    <m/>
    <x v="1"/>
    <m/>
    <x v="2"/>
    <n v="55.5"/>
    <x v="5"/>
    <n v="55.5"/>
    <x v="0"/>
    <m/>
  </r>
  <r>
    <x v="52"/>
    <n v="5"/>
    <x v="61"/>
    <s v="Sam, dim et JF - JOUR - Visite 1 bénéficiaire"/>
    <s v="Visite"/>
    <n v="55.5"/>
    <s v="Bastin Camille"/>
    <s v="La bouvière Vielsalm"/>
    <m/>
    <m/>
    <s v="Différé"/>
    <s v="MR"/>
    <s v="Oui"/>
    <n v="46.5"/>
    <m/>
    <x v="1"/>
    <m/>
    <x v="2"/>
    <n v="46.5"/>
    <x v="2"/>
    <n v="46.5"/>
    <x v="0"/>
    <m/>
  </r>
  <r>
    <x v="52"/>
    <s v="2b"/>
    <x v="115"/>
    <s v="Sam, dim et JF - JOUR - Visite 1 bénéficiaire"/>
    <s v="Visite"/>
    <n v="55.5"/>
    <s v="Bongartz Roger"/>
    <s v="MR Les Hêtres"/>
    <m/>
    <m/>
    <s v="Différé"/>
    <s v="MR"/>
    <s v="Oui"/>
    <n v="55.5"/>
    <m/>
    <x v="1"/>
    <m/>
    <x v="2"/>
    <n v="55.5"/>
    <x v="6"/>
    <n v="55.5"/>
    <x v="0"/>
    <m/>
  </r>
  <r>
    <x v="52"/>
    <s v="2a"/>
    <x v="6"/>
    <s v="Sam, dim et JF - JOUR - Visite 1 bénéficiaire"/>
    <s v="Visite"/>
    <n v="55.5"/>
    <s v="Boukharta Anas"/>
    <m/>
    <s v="(506) Omnimut mutualité libre de Wallonie _x000a_"/>
    <s v="Rue Natalis 47 B 4020 LIEGE "/>
    <s v="Différé"/>
    <s v="⅓ payant BC"/>
    <s v="Oui"/>
    <n v="55.5"/>
    <n v="5"/>
    <x v="8"/>
    <m/>
    <x v="2"/>
    <m/>
    <x v="0"/>
    <n v="5"/>
    <x v="3"/>
    <m/>
  </r>
  <r>
    <x v="52"/>
    <n v="3"/>
    <x v="120"/>
    <s v="Sam, dim et JF - JOUR - Visite 1 bénéficiaire"/>
    <s v="Visite"/>
    <n v="55.5"/>
    <s v="Bredo Edmond"/>
    <m/>
    <s v="(228) Mutualia - Mutualité neutre _x000a_"/>
    <s v="Place Verte 41 4800 VERVIERS"/>
    <s v="Différé"/>
    <s v="⅓ payant BC"/>
    <s v="Oui"/>
    <n v="55.5"/>
    <n v="1.5"/>
    <x v="8"/>
    <n v="38.1"/>
    <x v="7"/>
    <m/>
    <x v="0"/>
    <n v="39.6"/>
    <x v="0"/>
    <m/>
  </r>
  <r>
    <x v="52"/>
    <s v="nuit 3"/>
    <x v="50"/>
    <s v="Sam, dim et JF - NUIT - Visite 1 bénéficiaire"/>
    <s v="Visite"/>
    <n v="85"/>
    <s v="Bruls Johanna"/>
    <s v="MM ??"/>
    <m/>
    <m/>
    <s v="Différé"/>
    <s v="MR"/>
    <s v="Oui"/>
    <n v="85"/>
    <m/>
    <x v="1"/>
    <m/>
    <x v="2"/>
    <m/>
    <x v="0"/>
    <n v="0"/>
    <x v="4"/>
    <s v="Pas inscrit là bas"/>
  </r>
  <r>
    <x v="52"/>
    <s v="1a"/>
    <x v="190"/>
    <s v="Sam, dim et JF - JOUR - Consultation"/>
    <s v="Consultation"/>
    <n v="37.5"/>
    <s v="Captel Sabine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7"/>
    <m/>
    <x v="0"/>
    <n v="37.35"/>
    <x v="0"/>
    <m/>
  </r>
  <r>
    <x v="52"/>
    <n v="3"/>
    <x v="120"/>
    <s v="Sam, dim et JF - JOUR - Visite 1 bénéficiaire"/>
    <s v="Visite"/>
    <n v="55.5"/>
    <s v="Dawans Claudine "/>
    <s v="Belvédère"/>
    <m/>
    <m/>
    <s v="Différé"/>
    <s v="MR"/>
    <s v="Oui"/>
    <n v="55.5"/>
    <m/>
    <x v="1"/>
    <m/>
    <x v="2"/>
    <m/>
    <x v="0"/>
    <n v="0"/>
    <x v="2"/>
    <m/>
  </r>
  <r>
    <x v="52"/>
    <s v="1b"/>
    <x v="169"/>
    <s v="Sam, dim et JF - JOUR - Visite 2 bénéficiaires"/>
    <s v="Visite"/>
    <n v="48"/>
    <s v="Dreuw Hélène"/>
    <s v="Régina"/>
    <m/>
    <m/>
    <s v="Différé"/>
    <s v="MR"/>
    <s v="Oui"/>
    <n v="48.2"/>
    <m/>
    <x v="1"/>
    <m/>
    <x v="2"/>
    <n v="48.2"/>
    <x v="6"/>
    <n v="48.2"/>
    <x v="0"/>
    <m/>
  </r>
  <r>
    <x v="52"/>
    <s v="nuit 1"/>
    <x v="189"/>
    <s v="Sam, dim et JF - JOUR - Visite 1 bénéficiaire"/>
    <s v="Visite"/>
    <n v="55.5"/>
    <s v="Dujardin Jacqueline"/>
    <m/>
    <s v="(319) Solidaris - Mutualité socialiste et syndicale de la Province de Liège _x000a_"/>
    <s v="Rue Douffet 36 4020 LIEGE"/>
    <s v="Différé"/>
    <s v="⅓ payant C"/>
    <s v="Oui"/>
    <n v="55.5"/>
    <n v="3"/>
    <x v="8"/>
    <n v="50.8"/>
    <x v="7"/>
    <m/>
    <x v="0"/>
    <n v="53.8"/>
    <x v="0"/>
    <m/>
  </r>
  <r>
    <x v="52"/>
    <n v="5"/>
    <x v="61"/>
    <s v="Sam, dim et JF - JOUR - Visite 1 bénéficiaire"/>
    <s v="Visite"/>
    <n v="55.5"/>
    <s v="Evrard Pierre"/>
    <s v="MR La Bouvière Vielsalm"/>
    <m/>
    <m/>
    <s v="Différé"/>
    <s v="MR"/>
    <s v="Oui"/>
    <n v="46.5"/>
    <m/>
    <x v="1"/>
    <m/>
    <x v="2"/>
    <n v="46.5"/>
    <x v="2"/>
    <n v="46.5"/>
    <x v="0"/>
    <m/>
  </r>
  <r>
    <x v="52"/>
    <s v="1b"/>
    <x v="169"/>
    <s v="Sam, dim et JF - JOUR - Visite 2 bénéficiaires"/>
    <s v="Visite"/>
    <n v="48"/>
    <s v="Groffy Marie"/>
    <s v="Régina"/>
    <m/>
    <m/>
    <s v="Différé"/>
    <s v="MR"/>
    <s v="Oui"/>
    <n v="48.2"/>
    <m/>
    <x v="1"/>
    <m/>
    <x v="2"/>
    <n v="48.2"/>
    <x v="6"/>
    <n v="48.2"/>
    <x v="0"/>
    <m/>
  </r>
  <r>
    <x v="52"/>
    <s v="2b"/>
    <x v="115"/>
    <s v="Sam, dim et JF - JOUR - Visite 1 bénéficiaire"/>
    <s v="Visite"/>
    <n v="55.5"/>
    <s v="Grosjean M. Therese"/>
    <s v="Bon Air"/>
    <m/>
    <m/>
    <s v="Différé"/>
    <s v="MR"/>
    <s v="Oui"/>
    <n v="55.5"/>
    <m/>
    <x v="1"/>
    <m/>
    <x v="2"/>
    <n v="55.5"/>
    <x v="2"/>
    <n v="55.5"/>
    <x v="0"/>
    <m/>
  </r>
  <r>
    <x v="52"/>
    <n v="7"/>
    <x v="44"/>
    <s v="Sam, dim et JF - JOUR - Visite 1 bénéficiaire"/>
    <s v="Visite"/>
    <n v="55.5"/>
    <s v="Heyen Hermann Joseph"/>
    <s v="A domicile "/>
    <m/>
    <m/>
    <s v="Différé"/>
    <s v="MR"/>
    <s v="Oui"/>
    <n v="55.5"/>
    <m/>
    <x v="1"/>
    <m/>
    <x v="2"/>
    <n v="55.5"/>
    <x v="5"/>
    <n v="55.5"/>
    <x v="0"/>
    <m/>
  </r>
  <r>
    <x v="52"/>
    <s v="2b"/>
    <x v="115"/>
    <s v="Sam, dim et JF - JOUR - Visite 1 bénéficiaire"/>
    <s v="Visite"/>
    <n v="55.5"/>
    <s v="Houssa Christiane"/>
    <s v="MR Résidence d'Heusy (Seigneurie)"/>
    <m/>
    <m/>
    <s v="Différé"/>
    <s v="MR"/>
    <s v="Oui"/>
    <n v="55.5"/>
    <m/>
    <x v="1"/>
    <m/>
    <x v="2"/>
    <n v="55.5"/>
    <x v="6"/>
    <n v="55.5"/>
    <x v="0"/>
    <m/>
  </r>
  <r>
    <x v="52"/>
    <s v="nuit 3"/>
    <x v="50"/>
    <s v="Sam, dim et JF - JOUR - Consultation"/>
    <s v="Consultation"/>
    <n v="37.5"/>
    <s v="Houthoofd Elisabeth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7"/>
    <m/>
    <x v="0"/>
    <n v="37.35"/>
    <x v="0"/>
    <m/>
  </r>
  <r>
    <x v="52"/>
    <n v="7"/>
    <x v="44"/>
    <s v="Sam, dim et JF - JOUR - Visite 1 bénéficiaire"/>
    <s v="Visite"/>
    <n v="55.5"/>
    <s v="Jetzen Maria"/>
    <s v="Au domicile "/>
    <m/>
    <m/>
    <s v="Différé"/>
    <s v="Autres"/>
    <s v="Oui"/>
    <n v="55.5"/>
    <n v="5"/>
    <x v="8"/>
    <m/>
    <x v="2"/>
    <n v="50.5"/>
    <x v="5"/>
    <n v="55.5"/>
    <x v="0"/>
    <m/>
  </r>
  <r>
    <x v="52"/>
    <s v="nuit 1"/>
    <x v="189"/>
    <s v="Sam, dim et JF - NUIT - Consultation"/>
    <s v="Consultation"/>
    <n v="50"/>
    <s v="Lacroix Raymonde"/>
    <m/>
    <s v="(319) Solidaris - Mutualité socialiste et syndicale de la Province de Liège _x000a_"/>
    <s v="Rue Douffet 36 4020 LIEGE"/>
    <s v="Différé"/>
    <s v="⅓ payant C"/>
    <s v="Oui"/>
    <n v="50"/>
    <n v="1.5"/>
    <x v="8"/>
    <n v="48.19"/>
    <x v="7"/>
    <m/>
    <x v="0"/>
    <n v="49.69"/>
    <x v="0"/>
    <m/>
  </r>
  <r>
    <x v="52"/>
    <n v="6"/>
    <x v="21"/>
    <s v="Sam, dim et JF - JOUR - Consultation"/>
    <s v="Consultation"/>
    <n v="37.5"/>
    <s v="Lemaire c/o Fays L Stéphanie"/>
    <s v="GPS Med Eupen"/>
    <m/>
    <m/>
    <s v="Différé"/>
    <s v="Autres"/>
    <s v="Oui"/>
    <n v="37.5"/>
    <m/>
    <x v="1"/>
    <m/>
    <x v="2"/>
    <n v="37.5"/>
    <x v="5"/>
    <n v="37.5"/>
    <x v="0"/>
    <m/>
  </r>
  <r>
    <x v="52"/>
    <n v="7"/>
    <x v="44"/>
    <s v="Sam, dim et JF - JOUR - Consultation"/>
    <s v="Consultation"/>
    <n v="37.5"/>
    <s v="Lux Rene"/>
    <s v="Pro Gesund"/>
    <m/>
    <m/>
    <s v="Différé"/>
    <s v="Autres"/>
    <s v="Oui"/>
    <n v="37.5"/>
    <n v="6"/>
    <x v="8"/>
    <m/>
    <x v="2"/>
    <n v="31.5"/>
    <x v="6"/>
    <n v="37.5"/>
    <x v="0"/>
    <m/>
  </r>
  <r>
    <x v="52"/>
    <n v="3"/>
    <x v="120"/>
    <s v="Sam, dim et JF - JOUR - Consultation"/>
    <s v="Consultation"/>
    <n v="37.5"/>
    <s v="Michels Cornelie "/>
    <s v="MR Heures Claires"/>
    <m/>
    <m/>
    <s v="Différé"/>
    <s v="MR"/>
    <s v="Oui"/>
    <n v="37.5"/>
    <m/>
    <x v="1"/>
    <m/>
    <x v="2"/>
    <n v="37.5"/>
    <x v="2"/>
    <n v="37.5"/>
    <x v="0"/>
    <m/>
  </r>
  <r>
    <x v="52"/>
    <n v="7"/>
    <x v="44"/>
    <s v="Sam, dim et JF - JOUR - Consultation"/>
    <s v="Consultation"/>
    <n v="37.5"/>
    <s v="Peremans Florence"/>
    <s v="Pro Gesund"/>
    <m/>
    <m/>
    <s v="Différé"/>
    <s v="Autres"/>
    <s v="Oui"/>
    <n v="37.5"/>
    <n v="6"/>
    <x v="8"/>
    <m/>
    <x v="2"/>
    <n v="31.5"/>
    <x v="6"/>
    <n v="37.5"/>
    <x v="0"/>
    <m/>
  </r>
  <r>
    <x v="52"/>
    <n v="5"/>
    <x v="61"/>
    <s v="Sam, dim et JF - JOUR - Visite 1 bénéficiaire"/>
    <s v="Visite"/>
    <n v="55.5"/>
    <s v="Pirson Yvonne"/>
    <s v="MR La Bouvière Vielsalm"/>
    <m/>
    <m/>
    <s v="Différé"/>
    <s v="MR"/>
    <s v="Oui"/>
    <n v="46.5"/>
    <m/>
    <x v="1"/>
    <m/>
    <x v="2"/>
    <n v="46.5"/>
    <x v="6"/>
    <n v="46.5"/>
    <x v="0"/>
    <m/>
  </r>
  <r>
    <x v="52"/>
    <n v="4"/>
    <x v="171"/>
    <s v="Sam, dim et JF - JOUR - Visite 1 bénéficiaire"/>
    <s v="Visite"/>
    <n v="55.5"/>
    <s v="Rapaille René"/>
    <s v="Grand Fa Malmédy"/>
    <m/>
    <m/>
    <s v="Différé"/>
    <s v="MR"/>
    <s v="Oui"/>
    <n v="55.5"/>
    <m/>
    <x v="1"/>
    <m/>
    <x v="2"/>
    <n v="55.5"/>
    <x v="6"/>
    <n v="55.5"/>
    <x v="0"/>
    <m/>
  </r>
  <r>
    <x v="52"/>
    <n v="3"/>
    <x v="120"/>
    <s v="Sam, dim et JF - JOUR - Consultation"/>
    <s v="Consultation"/>
    <n v="37.5"/>
    <s v="Renard Marie Franco"/>
    <m/>
    <s v="(137) Mutualité Chrétienne de Verviers - Eupen _x000a_"/>
    <s v="Rue Laoureux 25-29  - 4800 Verviers"/>
    <s v="Différé"/>
    <s v="⅓ payant BC"/>
    <s v="Oui"/>
    <n v="37.5"/>
    <n v="1.5"/>
    <x v="8"/>
    <n v="35.85"/>
    <x v="4"/>
    <m/>
    <x v="0"/>
    <n v="37.35"/>
    <x v="0"/>
    <m/>
  </r>
  <r>
    <x v="52"/>
    <n v="7"/>
    <x v="44"/>
    <s v="Sam, dim et JF - JOUR - Visite 1 bénéficiaire"/>
    <s v="Visite"/>
    <n v="55.5"/>
    <s v="Schroder Josephine"/>
    <s v="St Elisabeth St Vith"/>
    <m/>
    <m/>
    <s v="Différé"/>
    <s v="MR"/>
    <s v="Oui"/>
    <n v="55.5"/>
    <m/>
    <x v="1"/>
    <m/>
    <x v="2"/>
    <m/>
    <x v="0"/>
    <n v="0"/>
    <x v="2"/>
    <m/>
  </r>
  <r>
    <x v="52"/>
    <s v="2a"/>
    <x v="6"/>
    <s v="Sam, dim et JF - JOUR - Visite 1 bénéficiaire"/>
    <s v="Visite"/>
    <n v="55.5"/>
    <s v="Schutz Anna"/>
    <s v="La Barcarolle "/>
    <m/>
    <m/>
    <s v="Différé"/>
    <s v="MR"/>
    <s v="Oui"/>
    <n v="55.5"/>
    <m/>
    <x v="1"/>
    <m/>
    <x v="2"/>
    <m/>
    <x v="0"/>
    <n v="0"/>
    <x v="2"/>
    <m/>
  </r>
  <r>
    <x v="52"/>
    <s v="2b"/>
    <x v="115"/>
    <s v="Sam, dim et JF - JOUR - Consultation"/>
    <s v="Consultation"/>
    <n v="37.5"/>
    <s v="Tozan Murat"/>
    <s v="Assurance Kristof Perremans"/>
    <m/>
    <m/>
    <s v="Différé"/>
    <s v="Autres"/>
    <s v="Oui"/>
    <n v="33.5"/>
    <m/>
    <x v="1"/>
    <m/>
    <x v="2"/>
    <n v="33.5"/>
    <x v="6"/>
    <n v="33.5"/>
    <x v="0"/>
    <m/>
  </r>
  <r>
    <x v="52"/>
    <n v="5"/>
    <x v="61"/>
    <s v="Sam, dim et JF - JOUR - Consultation"/>
    <s v="Consultation"/>
    <n v="37.5"/>
    <s v="Vertriest Josiane"/>
    <m/>
    <s v="(319) Solidaris - Mutualité socialiste et syndicale de la Province de Liège _x000a_"/>
    <s v="Rue Douffet 36 4020 LIEGE"/>
    <s v="Différé"/>
    <s v="⅓ payant C"/>
    <s v="Non"/>
    <n v="37.5"/>
    <n v="6"/>
    <x v="8"/>
    <m/>
    <x v="2"/>
    <m/>
    <x v="0"/>
    <n v="6"/>
    <x v="1"/>
    <m/>
  </r>
  <r>
    <x v="52"/>
    <n v="7"/>
    <x v="44"/>
    <s v="Sam, dim et JF - JOUR - Consultation"/>
    <s v="Consultation"/>
    <n v="37.5"/>
    <s v="Zeimers Christiane"/>
    <s v="Pro Gesund"/>
    <m/>
    <m/>
    <s v="Différé"/>
    <s v="Autres"/>
    <s v="Oui"/>
    <n v="37.5"/>
    <n v="6"/>
    <x v="8"/>
    <m/>
    <x v="2"/>
    <n v="31.5"/>
    <x v="6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a"/>
    <x v="19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s v="1a"/>
    <x v="19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s v="1a"/>
    <x v="19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s v="1b"/>
    <x v="16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s v="1b"/>
    <x v="16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2a"/>
    <x v="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2"/>
    <s v="2a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2a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2a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2a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2a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Consultation"/>
    <s v="Consultation"/>
    <n v="37.5"/>
    <m/>
    <m/>
    <m/>
    <m/>
    <s v="Bancontact"/>
    <m/>
    <m/>
    <n v="33.5"/>
    <m/>
    <x v="1"/>
    <m/>
    <x v="2"/>
    <n v="33.5"/>
    <x v="5"/>
    <n v="33.5"/>
    <x v="0"/>
    <m/>
  </r>
  <r>
    <x v="52"/>
    <s v="2b"/>
    <x v="115"/>
    <s v="Sam, dim et JF - JOUR - Visite 1 bénéficiaire"/>
    <s v="Visite"/>
    <n v="55.5"/>
    <m/>
    <m/>
    <m/>
    <m/>
    <s v="Cash"/>
    <m/>
    <m/>
    <n v="55"/>
    <m/>
    <x v="1"/>
    <m/>
    <x v="2"/>
    <n v="55"/>
    <x v="5"/>
    <n v="5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4"/>
    <x v="171"/>
    <s v="Sam, dim et JF - JOUR - Consultation"/>
    <s v="Consultation"/>
    <n v="37.5"/>
    <m/>
    <m/>
    <m/>
    <m/>
    <s v="Bancontact"/>
    <m/>
    <m/>
    <n v="63.76"/>
    <m/>
    <x v="1"/>
    <m/>
    <x v="2"/>
    <n v="63.76"/>
    <x v="5"/>
    <n v="63.76"/>
    <x v="0"/>
    <m/>
  </r>
  <r>
    <x v="52"/>
    <n v="4"/>
    <x v="171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2"/>
    <n v="5"/>
    <x v="6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6"/>
    <x v="21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2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n v="7"/>
    <x v="44"/>
    <s v="Sam, dim et JF - JOUR - Consultation"/>
    <s v="Consultation"/>
    <n v="37.5"/>
    <m/>
    <m/>
    <m/>
    <m/>
    <s v="Cash"/>
    <m/>
    <m/>
    <n v="46"/>
    <m/>
    <x v="1"/>
    <m/>
    <x v="2"/>
    <n v="46"/>
    <x v="5"/>
    <n v="46"/>
    <x v="0"/>
    <m/>
  </r>
  <r>
    <x v="52"/>
    <n v="7"/>
    <x v="4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2"/>
    <s v="nuit 1"/>
    <x v="18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2"/>
    <s v="nuit 1"/>
    <x v="189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2"/>
    <s v="nuit 1"/>
    <x v="18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2"/>
    <s v="nuit 2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nuit 3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2"/>
    <s v="nuit 3"/>
    <x v="5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3"/>
    <n v="7"/>
    <x v="68"/>
    <s v="Sam, dim et JF - JOUR - Consultation"/>
    <s v="Consultation"/>
    <n v="37.5"/>
    <s v="Adler Paul"/>
    <m/>
    <s v="(515) Freie Krankenkasse _x000a_"/>
    <s v="Rue Saint-Hubert 49 - 1150 BRUXELLES"/>
    <s v="Différé"/>
    <s v="⅓ payant C"/>
    <s v="Oui"/>
    <n v="37.5"/>
    <n v="1.5"/>
    <x v="8"/>
    <n v="36.35"/>
    <x v="3"/>
    <m/>
    <x v="0"/>
    <n v="37.85"/>
    <x v="0"/>
    <m/>
  </r>
  <r>
    <x v="53"/>
    <n v="6"/>
    <x v="10"/>
    <s v="Sam, dim et JF - JOUR - Consultation"/>
    <s v="Consultation"/>
    <n v="37.5"/>
    <s v="Ajrizi Ilhan"/>
    <s v="GPS Med - Envoyé mutuelle"/>
    <m/>
    <m/>
    <s v="Différé"/>
    <s v="Autres"/>
    <s v="Oui"/>
    <n v="37.5"/>
    <n v="2"/>
    <x v="8"/>
    <n v="31.35"/>
    <x v="4"/>
    <m/>
    <x v="0"/>
    <n v="33.35"/>
    <x v="0"/>
    <m/>
  </r>
  <r>
    <x v="53"/>
    <n v="7"/>
    <x v="68"/>
    <s v="Sam, dim et JF - JOUR - Consultation"/>
    <s v="Consultation"/>
    <n v="37.5"/>
    <s v="Berners Barbara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3"/>
    <n v="7"/>
    <x v="68"/>
    <s v="Sam, dim et JF - JOUR - Visite 1 bénéficiaire"/>
    <s v="Visite"/>
    <n v="55.5"/>
    <s v="Bongartz Elisabeth"/>
    <s v="Ste  Elisabeth St Vith - Rappel au Rodter Strasse 14 /A00 4780 saint vith"/>
    <m/>
    <m/>
    <s v="Différé"/>
    <s v="MR"/>
    <s v="Oui"/>
    <n v="55.5"/>
    <m/>
    <x v="1"/>
    <m/>
    <x v="2"/>
    <n v="55.5"/>
    <x v="0"/>
    <n v="0"/>
    <x v="2"/>
    <s v="Virement 06/11/2017"/>
  </r>
  <r>
    <x v="53"/>
    <s v="2b"/>
    <x v="191"/>
    <s v="Sam, dim et JF - JOUR - Consultation"/>
    <s v="Consultation"/>
    <n v="37.5"/>
    <s v="Castelbuono Vita"/>
    <m/>
    <s v="(319) Solidaris - Mutualité socialiste et syndicale de la Province de Liège _x000a_"/>
    <s v="Rue Douffet 36 4020 LIEGE"/>
    <s v="Différé"/>
    <s v="⅓ payant C"/>
    <s v="Oui"/>
    <n v="37.5"/>
    <n v="1.5"/>
    <x v="8"/>
    <n v="35.85"/>
    <x v="7"/>
    <m/>
    <x v="0"/>
    <n v="37.35"/>
    <x v="0"/>
    <m/>
  </r>
  <r>
    <x v="53"/>
    <n v="6"/>
    <x v="10"/>
    <s v="Sam, dim et JF - JOUR - Visite 1 bénéficiaire"/>
    <s v="Visite"/>
    <n v="55.5"/>
    <s v="Cloth Marie"/>
    <s v="MR Golden Morgen"/>
    <m/>
    <m/>
    <s v="Différé"/>
    <s v="MR"/>
    <s v="Oui"/>
    <n v="47.78"/>
    <m/>
    <x v="1"/>
    <m/>
    <x v="2"/>
    <n v="47.78"/>
    <x v="6"/>
    <n v="47.78"/>
    <x v="0"/>
    <m/>
  </r>
  <r>
    <x v="53"/>
    <s v="1b"/>
    <x v="48"/>
    <s v="Sam, dim et JF - JOUR - Visite 1 bénéficiaire"/>
    <s v="Visite"/>
    <n v="55.5"/>
    <s v="Dumoulin Gilbert"/>
    <s v="MR Membach (St joseph)"/>
    <m/>
    <m/>
    <s v="Différé"/>
    <s v="MR"/>
    <s v="Oui"/>
    <n v="55.5"/>
    <m/>
    <x v="1"/>
    <m/>
    <x v="2"/>
    <n v="55.5"/>
    <x v="6"/>
    <n v="55.5"/>
    <x v="0"/>
    <m/>
  </r>
  <r>
    <x v="53"/>
    <s v="1b"/>
    <x v="48"/>
    <s v="Sam, dim et JF - JOUR - Visite 1 bénéficiaire"/>
    <s v="Visite"/>
    <n v="55.5"/>
    <s v="Falla Rodolphe"/>
    <s v="CPAS Limbourg"/>
    <m/>
    <m/>
    <s v="Différé"/>
    <s v="CPAS"/>
    <s v="Oui"/>
    <n v="55.5"/>
    <m/>
    <x v="1"/>
    <m/>
    <x v="2"/>
    <n v="55.5"/>
    <x v="6"/>
    <n v="55.5"/>
    <x v="0"/>
    <m/>
  </r>
  <r>
    <x v="53"/>
    <s v="2b"/>
    <x v="191"/>
    <s v="Sam, dim et JF - JOUR - Visite 1 bénéficiaire"/>
    <s v="Visite"/>
    <n v="55.5"/>
    <s v="Fantasia Bernard"/>
    <m/>
    <s v="(319) Solidaris - Mutualité socialiste et syndicale de la Province de Liège _x000a_"/>
    <s v="Rue Douffet 36 4020 LIEGE"/>
    <s v="Différé"/>
    <s v="⅓ payant NP"/>
    <s v="Oui"/>
    <n v="55.5"/>
    <m/>
    <x v="1"/>
    <n v="41.7"/>
    <x v="7"/>
    <m/>
    <x v="0"/>
    <n v="41.7"/>
    <x v="0"/>
    <m/>
  </r>
  <r>
    <x v="53"/>
    <s v="nuit 2"/>
    <x v="22"/>
    <s v="Sam, dim et JF - NUIT - Consultation"/>
    <s v="Consultation"/>
    <n v="50"/>
    <s v="Gahoui Zakarie"/>
    <m/>
    <s v="(506) Omnimut mutualité libre de Wallonie _x000a_"/>
    <s v="Rue Natalis 47 B 4020 LIEGE "/>
    <s v="Différé"/>
    <s v="⅓ payant NP"/>
    <s v="Oui"/>
    <n v="50"/>
    <m/>
    <x v="1"/>
    <m/>
    <x v="2"/>
    <m/>
    <x v="0"/>
    <n v="0"/>
    <x v="3"/>
    <m/>
  </r>
  <r>
    <x v="53"/>
    <n v="3"/>
    <x v="59"/>
    <s v="Sam, dim et JF - JOUR - Visite 1 bénéficiaire"/>
    <s v="Visite"/>
    <n v="55.5"/>
    <s v="Gillissen Lambertine"/>
    <s v="Les Heures Claires Spa"/>
    <m/>
    <m/>
    <s v="Différé"/>
    <s v="MR"/>
    <s v="Oui"/>
    <n v="55.5"/>
    <m/>
    <x v="1"/>
    <m/>
    <x v="2"/>
    <n v="55.5"/>
    <x v="12"/>
    <n v="55.5"/>
    <x v="0"/>
    <m/>
  </r>
  <r>
    <x v="53"/>
    <n v="3"/>
    <x v="59"/>
    <s v="Sam, dim et JF - JOUR - Visite 1 bénéficiaire"/>
    <s v="Visite"/>
    <n v="55.5"/>
    <s v="Gohy Louis"/>
    <s v="MR Belvedere"/>
    <m/>
    <m/>
    <s v="Différé"/>
    <s v="MR"/>
    <s v="Oui"/>
    <n v="55.5"/>
    <m/>
    <x v="1"/>
    <m/>
    <x v="2"/>
    <n v="55.5"/>
    <x v="0"/>
    <n v="55.5"/>
    <x v="0"/>
    <m/>
  </r>
  <r>
    <x v="53"/>
    <s v="nuit 3"/>
    <x v="68"/>
    <s v="Sam, dim et JF - NUIT - Consultation"/>
    <s v="Consultation"/>
    <n v="50"/>
    <s v="Haas Sandra"/>
    <m/>
    <m/>
    <m/>
    <s v="Différé"/>
    <s v="Virement"/>
    <s v="Non"/>
    <n v="50"/>
    <m/>
    <x v="1"/>
    <m/>
    <x v="2"/>
    <n v="50"/>
    <x v="6"/>
    <n v="50"/>
    <x v="0"/>
    <m/>
  </r>
  <r>
    <x v="53"/>
    <s v="1a"/>
    <x v="17"/>
    <s v="Sam, dim et JF - JOUR - Consultation"/>
    <s v="Consultation"/>
    <n v="37.5"/>
    <s v="Hannotte Leonard"/>
    <m/>
    <s v="(137) Mutualité Chrétienne de Verviers - Eupen _x000a_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3"/>
    <s v="1b"/>
    <x v="48"/>
    <s v="Sam, dim et JF - JOUR - Visite 1 bénéficiaire"/>
    <s v="Visite"/>
    <n v="55.5"/>
    <s v="Henrotte Marie"/>
    <s v="MR Welkenraedt (Leonardo)"/>
    <m/>
    <m/>
    <s v="Différé"/>
    <s v="MR"/>
    <s v="Oui"/>
    <n v="55.5"/>
    <m/>
    <x v="1"/>
    <m/>
    <x v="2"/>
    <n v="55.5"/>
    <x v="6"/>
    <n v="55.5"/>
    <x v="0"/>
    <m/>
  </r>
  <r>
    <x v="53"/>
    <s v="2a"/>
    <x v="164"/>
    <s v="Sam, dim et JF - JOUR - Visite 1 bénéficiaire"/>
    <s v="Visite"/>
    <n v="55.5"/>
    <s v="Hubin Jose"/>
    <s v="La Lainière Verviers"/>
    <m/>
    <m/>
    <s v="Différé"/>
    <s v="MR"/>
    <s v="Oui"/>
    <n v="55.5"/>
    <m/>
    <x v="1"/>
    <m/>
    <x v="2"/>
    <m/>
    <x v="0"/>
    <n v="0"/>
    <x v="2"/>
    <m/>
  </r>
  <r>
    <x v="53"/>
    <s v="2b"/>
    <x v="191"/>
    <s v="Sam, dim et JF - JOUR - Visite 1 bénéficiaire"/>
    <s v="Visite"/>
    <n v="55.5"/>
    <s v="Andre Ghislaine"/>
    <s v="Barcarolle"/>
    <m/>
    <m/>
    <s v="Différé"/>
    <s v="MR"/>
    <s v="Oui"/>
    <n v="55.5"/>
    <m/>
    <x v="1"/>
    <m/>
    <x v="2"/>
    <n v="55.6"/>
    <x v="9"/>
    <n v="55.6"/>
    <x v="0"/>
    <m/>
  </r>
  <r>
    <x v="53"/>
    <n v="7"/>
    <x v="68"/>
    <s v="Sam, dim et JF - JOUR - Consultation"/>
    <s v="Consultation"/>
    <n v="37.5"/>
    <s v="Jenniges Erwin"/>
    <s v="Pro Gesund"/>
    <m/>
    <m/>
    <s v="Différé"/>
    <s v="Autres"/>
    <s v="Oui"/>
    <n v="37.5"/>
    <n v="6"/>
    <x v="8"/>
    <m/>
    <x v="2"/>
    <m/>
    <x v="0"/>
    <n v="6"/>
    <x v="2"/>
    <m/>
  </r>
  <r>
    <x v="53"/>
    <n v="7"/>
    <x v="68"/>
    <s v="Sam, dim et JF - JOUR - Consultation"/>
    <s v="Consultation"/>
    <n v="37.5"/>
    <s v="Jonius Mathis"/>
    <s v="Pro Gesund"/>
    <m/>
    <m/>
    <s v="Différé"/>
    <s v="Autres"/>
    <s v="Oui"/>
    <n v="37.5"/>
    <n v="6"/>
    <x v="8"/>
    <m/>
    <x v="2"/>
    <n v="31.5"/>
    <x v="6"/>
    <n v="37.5"/>
    <x v="0"/>
    <m/>
  </r>
  <r>
    <x v="53"/>
    <s v="2b"/>
    <x v="191"/>
    <s v="Sam, dim et JF - JOUR - Visite 1 bénéficiaire"/>
    <s v="Visite"/>
    <n v="55.5"/>
    <s v="Putz Jean"/>
    <s v="Barcarolle"/>
    <m/>
    <m/>
    <s v="Différé"/>
    <s v="MR"/>
    <s v="Oui"/>
    <n v="55.5"/>
    <m/>
    <x v="1"/>
    <m/>
    <x v="2"/>
    <n v="55.6"/>
    <x v="9"/>
    <n v="55.6"/>
    <x v="0"/>
    <m/>
  </r>
  <r>
    <x v="53"/>
    <s v="2b"/>
    <x v="191"/>
    <s v="Sam, dim et JF - JOUR - Consultation"/>
    <s v="Consultation"/>
    <n v="37.5"/>
    <s v="Kabadayi Mira"/>
    <s v="MM Mosaique"/>
    <s v="(137) Mutualité Chrétienne de Verviers - Eupen _x000a_"/>
    <s v="Rue Laoureux 25-29  - 4800 Verviers"/>
    <s v="Différé"/>
    <s v="⅓ payant BC"/>
    <s v="Oui"/>
    <n v="37.5"/>
    <n v="1.5"/>
    <x v="8"/>
    <m/>
    <x v="2"/>
    <n v="36.35"/>
    <x v="2"/>
    <n v="37.85"/>
    <x v="0"/>
    <m/>
  </r>
  <r>
    <x v="53"/>
    <s v="2b"/>
    <x v="191"/>
    <s v="Sam, dim et JF - JOUR - Consultation"/>
    <s v="Consultation"/>
    <n v="37.5"/>
    <s v="Lesoinne Jocelyne"/>
    <m/>
    <s v="(228) Mutualia - Mutualité neutre _x000a_"/>
    <s v="Place Verte 41 4800 VERVIERS"/>
    <s v="Différé"/>
    <s v="⅓ payant C"/>
    <s v="Oui"/>
    <n v="37.5"/>
    <n v="1.5"/>
    <x v="8"/>
    <n v="35.85"/>
    <x v="7"/>
    <m/>
    <x v="0"/>
    <n v="37.35"/>
    <x v="0"/>
    <m/>
  </r>
  <r>
    <x v="53"/>
    <n v="4"/>
    <x v="112"/>
    <s v="Sam, dim et JF - JOUR - Consultation"/>
    <s v="Consultation"/>
    <n v="37.5"/>
    <s v="Marneffe Amelie"/>
    <m/>
    <s v="(509) Partena - Mutualité libre _x000a_"/>
    <s v="Boulevard Louis Mettewie 74-76 1080 BRUXELLES "/>
    <s v="Différé"/>
    <s v="⅓ payant C"/>
    <s v="Oui"/>
    <n v="37.5"/>
    <n v="1.5"/>
    <x v="8"/>
    <n v="31.35"/>
    <x v="4"/>
    <m/>
    <x v="0"/>
    <n v="32.85"/>
    <x v="0"/>
    <m/>
  </r>
  <r>
    <x v="53"/>
    <n v="5"/>
    <x v="144"/>
    <s v="Sam, dim et JF - JOUR - Consultation"/>
    <s v="Consultation"/>
    <n v="37.5"/>
    <s v="Michiels Mehddy"/>
    <m/>
    <s v="(323) Mutualité socialiste du Luxembourg _x000a_"/>
    <s v="Place de la Mutualité 1 6870 SAINT-HUBERT "/>
    <s v="Différé"/>
    <s v="⅓ payant C"/>
    <s v="Oui"/>
    <n v="37.5"/>
    <n v="1.5"/>
    <x v="8"/>
    <n v="35.85"/>
    <x v="7"/>
    <m/>
    <x v="0"/>
    <n v="37.35"/>
    <x v="0"/>
    <m/>
  </r>
  <r>
    <x v="53"/>
    <s v="2a"/>
    <x v="164"/>
    <s v="Sam, dim et JF - JOUR - Consultation"/>
    <s v="Consultation"/>
    <n v="37.5"/>
    <s v="Ndungu Nzongo"/>
    <m/>
    <s v="(228) Mutualia - Mutualité neutre _x000a_"/>
    <s v="Place Verte 41 4800 VERVIERS"/>
    <s v="Différé"/>
    <s v="⅓ payant NP"/>
    <s v="Oui"/>
    <n v="37.5"/>
    <m/>
    <x v="1"/>
    <n v="35.85"/>
    <x v="7"/>
    <m/>
    <x v="0"/>
    <n v="35.85"/>
    <x v="0"/>
    <m/>
  </r>
  <r>
    <x v="53"/>
    <n v="6"/>
    <x v="10"/>
    <s v="Sam, dim et JF - JOUR - Consultation"/>
    <s v="Consultation"/>
    <n v="37.5"/>
    <s v="Pauwels Svenja"/>
    <s v="Lothringer Weg 16 - Eupen"/>
    <m/>
    <m/>
    <s v="Différé"/>
    <s v="Virement"/>
    <s v="Oui"/>
    <n v="37.5"/>
    <m/>
    <x v="1"/>
    <m/>
    <x v="2"/>
    <n v="37.5"/>
    <x v="6"/>
    <n v="37.5"/>
    <x v="0"/>
    <m/>
  </r>
  <r>
    <x v="53"/>
    <n v="7"/>
    <x v="68"/>
    <s v="Sam, dim et JF - JOUR - Visite 1 bénéficiaire"/>
    <s v="Visite"/>
    <n v="55.5"/>
    <s v="Reinertz Christine"/>
    <s v="MR St Vith Home"/>
    <m/>
    <m/>
    <s v="Différé"/>
    <s v="MR"/>
    <s v="Oui"/>
    <n v="55.5"/>
    <m/>
    <x v="1"/>
    <m/>
    <x v="2"/>
    <n v="55.5"/>
    <x v="6"/>
    <n v="55.5"/>
    <x v="0"/>
    <m/>
  </r>
  <r>
    <x v="53"/>
    <s v="2b"/>
    <x v="191"/>
    <s v="Sam, dim et JF - JOUR - Visite 1 bénéficiaire"/>
    <s v="Visite"/>
    <n v="55.5"/>
    <s v="Rensonnet Leontine"/>
    <s v="MR Résidence d'Heusy (Seigneurie)"/>
    <m/>
    <m/>
    <s v="Différé"/>
    <s v="MR"/>
    <s v="Oui"/>
    <n v="55.5"/>
    <m/>
    <x v="1"/>
    <m/>
    <x v="2"/>
    <n v="55.5"/>
    <x v="6"/>
    <n v="55.5"/>
    <x v="0"/>
    <m/>
  </r>
  <r>
    <x v="53"/>
    <n v="4"/>
    <x v="112"/>
    <s v="Sam, dim et JF - JOUR - Visite 1 bénéficiaire"/>
    <s v="Visite"/>
    <n v="55.5"/>
    <s v="Rosen Leon"/>
    <s v="MR Waimes Les Jardins d'Elisabeth"/>
    <m/>
    <m/>
    <s v="Différé"/>
    <s v="MR"/>
    <s v="Oui"/>
    <n v="55.5"/>
    <m/>
    <x v="1"/>
    <m/>
    <x v="2"/>
    <n v="55.5"/>
    <x v="6"/>
    <n v="55.5"/>
    <x v="0"/>
    <m/>
  </r>
  <r>
    <x v="53"/>
    <n v="7"/>
    <x v="68"/>
    <s v="Sam, dim et JF - JOUR - Visite 1 bénéficiaire"/>
    <s v="Visite"/>
    <n v="55.5"/>
    <s v="Rupp Berta"/>
    <s v="MR St Vith Home"/>
    <m/>
    <m/>
    <s v="Différé"/>
    <s v="MR"/>
    <s v="Oui"/>
    <n v="55.5"/>
    <m/>
    <x v="1"/>
    <m/>
    <x v="2"/>
    <n v="55.5"/>
    <x v="6"/>
    <n v="55.5"/>
    <x v="0"/>
    <m/>
  </r>
  <r>
    <x v="53"/>
    <s v="nuit 3"/>
    <x v="68"/>
    <s v="Sam, dim et JF - NUIT - Consultation"/>
    <s v="Consultation"/>
    <n v="50"/>
    <s v="Schmitz Tobias"/>
    <s v="Pro Gesund"/>
    <m/>
    <m/>
    <s v="Différé"/>
    <s v="Autres"/>
    <s v="Oui"/>
    <n v="50"/>
    <n v="6"/>
    <x v="8"/>
    <m/>
    <x v="2"/>
    <n v="44"/>
    <x v="6"/>
    <n v="50"/>
    <x v="0"/>
    <m/>
  </r>
  <r>
    <x v="53"/>
    <n v="7"/>
    <x v="68"/>
    <s v="Sam, dim et JF - JOUR - Visite 1 bénéficiaire"/>
    <s v="Visite"/>
    <n v="55.5"/>
    <s v="Schroder Norbert"/>
    <s v="MR St Vith Home"/>
    <m/>
    <m/>
    <s v="Différé"/>
    <s v="MR"/>
    <s v="Oui"/>
    <n v="55.5"/>
    <m/>
    <x v="1"/>
    <m/>
    <x v="2"/>
    <n v="55.5"/>
    <x v="5"/>
    <n v="55.5"/>
    <x v="0"/>
    <m/>
  </r>
  <r>
    <x v="53"/>
    <n v="7"/>
    <x v="68"/>
    <s v="Sam, dim et JF - JOUR - Visite 1 bénéficiaire"/>
    <s v="Visite"/>
    <n v="55.5"/>
    <s v="Schumacher Elvin Gabriel"/>
    <s v="Pro Gesund"/>
    <m/>
    <m/>
    <s v="Différé"/>
    <s v="Autres"/>
    <s v="Oui"/>
    <n v="55.5"/>
    <n v="13"/>
    <x v="8"/>
    <m/>
    <x v="2"/>
    <n v="42.5"/>
    <x v="6"/>
    <n v="55.5"/>
    <x v="0"/>
    <m/>
  </r>
  <r>
    <x v="53"/>
    <n v="7"/>
    <x v="68"/>
    <s v="Sam, dim et JF - JOUR - Visite 1 bénéficiaire"/>
    <s v="Visite"/>
    <n v="55.5"/>
    <s v="Schumacher Robin Raphael"/>
    <s v="Pro Gesund"/>
    <m/>
    <m/>
    <s v="Différé"/>
    <s v="Autres"/>
    <s v="Oui"/>
    <n v="55.5"/>
    <n v="13"/>
    <x v="8"/>
    <m/>
    <x v="2"/>
    <n v="42.5"/>
    <x v="6"/>
    <n v="55.5"/>
    <x v="0"/>
    <m/>
  </r>
  <r>
    <x v="53"/>
    <s v="2a"/>
    <x v="164"/>
    <s v="Sam, dim et JF - JOUR - Visite 1 bénéficiaire"/>
    <s v="Visite"/>
    <n v="55.5"/>
    <s v="Signet Bernard"/>
    <s v="MR Couquemont"/>
    <m/>
    <m/>
    <s v="Différé"/>
    <s v="MR"/>
    <s v="Oui"/>
    <n v="55.5"/>
    <m/>
    <x v="1"/>
    <m/>
    <x v="2"/>
    <n v="55.5"/>
    <x v="2"/>
    <n v="55.5"/>
    <x v="0"/>
    <m/>
  </r>
  <r>
    <x v="53"/>
    <s v="nuit 2"/>
    <x v="22"/>
    <s v="Sam, dim et JF - NUIT - Consultation"/>
    <s v="Consultation"/>
    <n v="50"/>
    <s v="Stoffels Josette"/>
    <m/>
    <s v="(319) Solidaris - Mutualité socialiste et syndicale de la Province de Liège _x000a_"/>
    <s v="Rue Douffet 36 4020 LIEGE"/>
    <s v="Différé"/>
    <s v="⅓ payant C"/>
    <s v="Oui"/>
    <n v="85"/>
    <n v="7"/>
    <x v="8"/>
    <n v="78.5"/>
    <x v="7"/>
    <m/>
    <x v="0"/>
    <n v="85.5"/>
    <x v="0"/>
    <m/>
  </r>
  <r>
    <x v="53"/>
    <n v="4"/>
    <x v="112"/>
    <s v="Sam, dim et JF - JOUR - Visite 1 bénéficiaire"/>
    <s v="Visite"/>
    <n v="55.5"/>
    <s v="Toussaint Jean pierre"/>
    <m/>
    <s v="(515) Freie Krankenkasse _x000a_"/>
    <s v="Rue Saint-Hubert 49 - 1150 BRUXELLES"/>
    <s v="Différé"/>
    <s v="⅓ payant NP"/>
    <s v="Oui"/>
    <n v="55.5"/>
    <m/>
    <x v="1"/>
    <n v="55.6"/>
    <x v="3"/>
    <m/>
    <x v="0"/>
    <n v="55.6"/>
    <x v="0"/>
    <m/>
  </r>
  <r>
    <x v="53"/>
    <n v="6"/>
    <x v="10"/>
    <s v="Sam, dim et JF - JOUR - Visite 1 bénéficiaire"/>
    <s v="Visite"/>
    <n v="55.5"/>
    <s v="Vogel Wilhelm Jos"/>
    <s v="MR St Franziskus Hufengasse"/>
    <m/>
    <m/>
    <s v="Différé"/>
    <s v="MR"/>
    <s v="Oui"/>
    <n v="55.5"/>
    <m/>
    <x v="1"/>
    <m/>
    <x v="2"/>
    <n v="55.5"/>
    <x v="5"/>
    <n v="55.5"/>
    <x v="0"/>
    <m/>
  </r>
  <r>
    <x v="53"/>
    <n v="6"/>
    <x v="10"/>
    <s v="Sam, dim et JF - JOUR - Visite 1 bénéficiaire"/>
    <s v="Visite"/>
    <n v="55.5"/>
    <s v="Zweber Louise"/>
    <s v="MR Golden Morgen"/>
    <m/>
    <m/>
    <s v="Différé"/>
    <s v="MR"/>
    <s v="Oui"/>
    <n v="47.78"/>
    <m/>
    <x v="1"/>
    <m/>
    <x v="2"/>
    <n v="47.78"/>
    <x v="6"/>
    <n v="47.78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s v="1b"/>
    <x v="48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53"/>
    <s v="1b"/>
    <x v="48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Cash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Cash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Cash"/>
    <m/>
    <m/>
    <n v="35"/>
    <m/>
    <x v="1"/>
    <m/>
    <x v="2"/>
    <n v="35"/>
    <x v="5"/>
    <n v="35"/>
    <x v="0"/>
    <m/>
  </r>
  <r>
    <x v="53"/>
    <s v="1b"/>
    <x v="48"/>
    <s v="Sam, dim et JF - JOUR - Consultation"/>
    <s v="Consultation"/>
    <n v="37.5"/>
    <m/>
    <m/>
    <m/>
    <m/>
    <s v="Cash"/>
    <m/>
    <m/>
    <n v="35"/>
    <m/>
    <x v="1"/>
    <m/>
    <x v="2"/>
    <n v="35"/>
    <x v="5"/>
    <n v="3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a"/>
    <x v="164"/>
    <s v="Sam, dim et JF - JOUR - Consultation"/>
    <s v="Consultation"/>
    <n v="37.5"/>
    <m/>
    <m/>
    <m/>
    <m/>
    <s v="Cash"/>
    <m/>
    <m/>
    <n v="37"/>
    <m/>
    <x v="1"/>
    <m/>
    <x v="2"/>
    <n v="37"/>
    <x v="5"/>
    <n v="37"/>
    <x v="0"/>
    <m/>
  </r>
  <r>
    <x v="53"/>
    <s v="2a"/>
    <x v="164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3"/>
    <s v="2b"/>
    <x v="191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s v="2b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b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b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b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s v="2b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3"/>
    <x v="5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4"/>
    <x v="11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n v="4"/>
    <x v="11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5"/>
    <x v="144"/>
    <s v="Sam, dim et JF - JOUR - Consultation"/>
    <s v="Consultation"/>
    <n v="37.5"/>
    <m/>
    <m/>
    <m/>
    <m/>
    <s v="Bancontact"/>
    <m/>
    <m/>
    <n v="58.54"/>
    <m/>
    <x v="1"/>
    <m/>
    <x v="2"/>
    <n v="58.54"/>
    <x v="5"/>
    <n v="58.54"/>
    <x v="0"/>
    <m/>
  </r>
  <r>
    <x v="53"/>
    <n v="5"/>
    <x v="144"/>
    <s v="Sam, dim et JF - JOUR - Consultation"/>
    <s v="Consultation"/>
    <n v="37.5"/>
    <m/>
    <m/>
    <m/>
    <m/>
    <s v="Bancontact"/>
    <m/>
    <m/>
    <n v="58.54"/>
    <m/>
    <x v="1"/>
    <m/>
    <x v="2"/>
    <n v="58.54"/>
    <x v="5"/>
    <n v="58.54"/>
    <x v="0"/>
    <m/>
  </r>
  <r>
    <x v="53"/>
    <n v="5"/>
    <x v="144"/>
    <s v="Sam, dim et JF - JOUR - Visite 1 bénéficiaire"/>
    <s v="Visite"/>
    <n v="55.5"/>
    <m/>
    <m/>
    <m/>
    <m/>
    <s v="Bancontact"/>
    <m/>
    <m/>
    <n v="60"/>
    <m/>
    <x v="1"/>
    <m/>
    <x v="2"/>
    <n v="60"/>
    <x v="5"/>
    <n v="60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3"/>
    <n v="7"/>
    <x v="68"/>
    <s v="Sam, dim et JF - JOUR - Visite 1 bénéficiaire"/>
    <s v="Visite"/>
    <n v="55.5"/>
    <m/>
    <m/>
    <m/>
    <m/>
    <s v="Cash"/>
    <m/>
    <m/>
    <n v="56"/>
    <m/>
    <x v="1"/>
    <m/>
    <x v="2"/>
    <n v="56"/>
    <x v="5"/>
    <n v="56"/>
    <x v="0"/>
    <m/>
  </r>
  <r>
    <x v="53"/>
    <n v="7"/>
    <x v="6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3"/>
    <s v="nuit 1"/>
    <x v="150"/>
    <s v="Sam, dim et JF - JOUR - Consultation NA"/>
    <s v="Consultation"/>
    <n v="33.5"/>
    <m/>
    <m/>
    <m/>
    <m/>
    <s v="Bancontact"/>
    <m/>
    <m/>
    <n v="34"/>
    <m/>
    <x v="1"/>
    <m/>
    <x v="2"/>
    <n v="34"/>
    <x v="5"/>
    <n v="34"/>
    <x v="0"/>
    <m/>
  </r>
  <r>
    <x v="53"/>
    <s v="nuit 1"/>
    <x v="150"/>
    <s v="Sam, dim et JF - JOUR - Consultation NA"/>
    <s v="Consultation"/>
    <n v="33.5"/>
    <m/>
    <m/>
    <m/>
    <m/>
    <s v="Bancontact"/>
    <m/>
    <m/>
    <n v="34"/>
    <m/>
    <x v="1"/>
    <m/>
    <x v="2"/>
    <n v="34"/>
    <x v="5"/>
    <n v="34"/>
    <x v="0"/>
    <m/>
  </r>
  <r>
    <x v="53"/>
    <s v="nuit 1"/>
    <x v="150"/>
    <s v="Sam, dim et JF - NUIT - Consultation"/>
    <s v="Consultation"/>
    <n v="50"/>
    <m/>
    <m/>
    <m/>
    <m/>
    <s v="Cash"/>
    <m/>
    <m/>
    <n v="46"/>
    <m/>
    <x v="1"/>
    <m/>
    <x v="2"/>
    <n v="46"/>
    <x v="5"/>
    <n v="46"/>
    <x v="0"/>
    <m/>
  </r>
  <r>
    <x v="53"/>
    <s v="nuit 2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3"/>
    <s v="nuit 2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3"/>
    <s v="nuit 2"/>
    <x v="22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3"/>
    <s v="nuit 3"/>
    <x v="68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3"/>
    <s v="nuit 3"/>
    <x v="68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4"/>
    <s v="nuit 3"/>
    <x v="22"/>
    <s v="Vend et veille JF - NUIT - Consultation"/>
    <s v="Consultation"/>
    <n v="50"/>
    <s v="Cornely Carina"/>
    <s v="M.Méd. Pro Gesund"/>
    <m/>
    <m/>
    <s v="Différé"/>
    <s v="Autres"/>
    <s v="Oui"/>
    <n v="50"/>
    <n v="6"/>
    <x v="8"/>
    <m/>
    <x v="2"/>
    <n v="44"/>
    <x v="6"/>
    <n v="50"/>
    <x v="0"/>
    <m/>
  </r>
  <r>
    <x v="54"/>
    <s v="nuit 1"/>
    <x v="20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4"/>
    <s v="nuit 2"/>
    <x v="94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4"/>
    <s v="nuit 2"/>
    <x v="94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4"/>
    <s v="nuit 3"/>
    <x v="22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54"/>
    <s v="nuit 3"/>
    <x v="22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54"/>
    <s v="nuit 3"/>
    <x v="22"/>
    <s v="Vend et veille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5"/>
    <s v="2a"/>
    <x v="192"/>
    <s v="Sam, dim et JF - JOUR - Consultation"/>
    <s v="Consultation"/>
    <n v="37.5"/>
    <s v="Aksel Seher"/>
    <m/>
    <s v="(228) Mutualia - Mutualité neutre _x000a_"/>
    <s v="Place Verte 41 4800 VERVIERS"/>
    <s v="Différé"/>
    <s v="⅓ payant C"/>
    <s v="Oui"/>
    <n v="37.5"/>
    <n v="1.5"/>
    <x v="8"/>
    <n v="35.85"/>
    <x v="3"/>
    <m/>
    <x v="0"/>
    <n v="37.35"/>
    <x v="0"/>
    <m/>
  </r>
  <r>
    <x v="55"/>
    <s v="2b"/>
    <x v="175"/>
    <s v="Sam, dim et JF - JOUR - Consultation"/>
    <s v="Consultation"/>
    <n v="37.5"/>
    <s v="Aykanat Villariaza Wilma"/>
    <m/>
    <s v="(228) Mutualia - Mutualité neutre _x000a_"/>
    <s v="Place Verte 41 4800 VERVIERS"/>
    <s v="Différé"/>
    <s v="⅓ payant NP"/>
    <s v="Oui"/>
    <n v="37.5"/>
    <m/>
    <x v="1"/>
    <n v="35.85"/>
    <x v="3"/>
    <m/>
    <x v="0"/>
    <n v="35.85"/>
    <x v="0"/>
    <m/>
  </r>
  <r>
    <x v="55"/>
    <s v="2a"/>
    <x v="192"/>
    <s v="Sam, dim et JF - JOUR - Consultation"/>
    <s v="Consultation"/>
    <n v="37.5"/>
    <s v="Ba Assa"/>
    <s v="M.Méd. Bulle d'Air"/>
    <m/>
    <m/>
    <s v="Différé"/>
    <s v="Autres"/>
    <s v="Oui"/>
    <n v="37.5"/>
    <m/>
    <x v="1"/>
    <m/>
    <x v="2"/>
    <n v="37.5"/>
    <x v="6"/>
    <n v="37.5"/>
    <x v="0"/>
    <m/>
  </r>
  <r>
    <x v="55"/>
    <s v="1a"/>
    <x v="27"/>
    <s v="Sam, dim et JF - JOUR - Consultation"/>
    <s v="Consultation"/>
    <n v="37.5"/>
    <s v="Benkerrou Sylvie"/>
    <m/>
    <s v="(228) Mutualia - Mutualité neutre _x000a_"/>
    <s v="Place Verte 41 4800 VERVIERS"/>
    <s v="Différé"/>
    <s v="⅓ payant C"/>
    <s v="Oui"/>
    <n v="37.5"/>
    <n v="1.5"/>
    <x v="8"/>
    <n v="35.85"/>
    <x v="3"/>
    <m/>
    <x v="0"/>
    <n v="37.35"/>
    <x v="0"/>
    <m/>
  </r>
  <r>
    <x v="55"/>
    <n v="7"/>
    <x v="28"/>
    <s v="Sam, dim et JF - JOUR - Consultation"/>
    <s v="Consultation"/>
    <n v="37.5"/>
    <s v="Brüls Yannis"/>
    <s v="M.Méd. Pro Gesund"/>
    <m/>
    <m/>
    <s v="Différé"/>
    <s v="Autres"/>
    <s v="Oui"/>
    <n v="37.5"/>
    <n v="6"/>
    <x v="8"/>
    <m/>
    <x v="2"/>
    <m/>
    <x v="0"/>
    <n v="6"/>
    <x v="2"/>
    <m/>
  </r>
  <r>
    <x v="55"/>
    <n v="5"/>
    <x v="13"/>
    <s v="Sam, dim et JF - JOUR - Visite 1 bénéficiaire"/>
    <s v="Visite"/>
    <n v="55.5"/>
    <s v="Chevolet Jeanne-Marie"/>
    <s v="La Bouvière Vielsam"/>
    <m/>
    <m/>
    <s v="Différé"/>
    <s v="MR"/>
    <s v="Oui"/>
    <n v="55.5"/>
    <m/>
    <x v="1"/>
    <m/>
    <x v="2"/>
    <n v="55.5"/>
    <x v="6"/>
    <n v="55.5"/>
    <x v="0"/>
    <m/>
  </r>
  <r>
    <x v="55"/>
    <n v="7"/>
    <x v="28"/>
    <s v="Sam, dim et JF - JOUR - Consultation"/>
    <s v="Consultation"/>
    <n v="37.5"/>
    <s v="Eicher Mathilde"/>
    <m/>
    <s v="(137) Mutualité Chrétienne de Verviers - Eupen 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5"/>
    <s v="2b"/>
    <x v="175"/>
    <s v="Sam, dim et JF - JOUR - Visite 1 bénéficiaire"/>
    <s v="Visite"/>
    <n v="55.5"/>
    <s v="El Baza Nadia"/>
    <m/>
    <s v="(228) Mutualia - Mutualité neutre _x000a_"/>
    <s v="Place Verte 41 4800 VERVIERS"/>
    <s v="Différé"/>
    <s v="⅓ payant C"/>
    <s v="Oui"/>
    <n v="55.5"/>
    <n v="3"/>
    <x v="8"/>
    <n v="50.8"/>
    <x v="3"/>
    <m/>
    <x v="0"/>
    <n v="53.8"/>
    <x v="0"/>
    <m/>
  </r>
  <r>
    <x v="55"/>
    <s v="nuit 1"/>
    <x v="30"/>
    <s v="Sam, dim et JF - JOUR - Visite 1 bénéficiaire"/>
    <s v="Visite"/>
    <n v="55.5"/>
    <s v="Falla Rodolphe"/>
    <s v="CPAS Limbourg"/>
    <m/>
    <m/>
    <s v="Différé"/>
    <s v="CPAS"/>
    <s v="Oui"/>
    <n v="55.5"/>
    <m/>
    <x v="1"/>
    <m/>
    <x v="2"/>
    <n v="55.5"/>
    <x v="6"/>
    <n v="55.5"/>
    <x v="0"/>
    <m/>
  </r>
  <r>
    <x v="55"/>
    <s v="2a"/>
    <x v="192"/>
    <s v="Sam, dim et JF - JOUR - Visite 1 bénéficiaire"/>
    <s v="Visite"/>
    <n v="55.5"/>
    <s v="Fieuw Elisabeth"/>
    <m/>
    <s v="(306) Fédération des mutualités socialistes du Brabant _x000a_"/>
    <s v="Rue du Midi 111 1000 BRUXELLES"/>
    <s v="Différé"/>
    <s v="⅓ payant NP"/>
    <s v="Oui"/>
    <n v="55.5"/>
    <m/>
    <x v="1"/>
    <m/>
    <x v="2"/>
    <m/>
    <x v="0"/>
    <n v="0"/>
    <x v="3"/>
    <s v="Pas inscrit là bas / Refus de paiement"/>
  </r>
  <r>
    <x v="55"/>
    <s v="1a"/>
    <x v="27"/>
    <s v="Sam, dim et JF - JOUR - Visite 1 bénéficiaire"/>
    <s v="Visite"/>
    <n v="55.5"/>
    <s v="Franck Cornélie"/>
    <s v="Pannesheydt"/>
    <m/>
    <m/>
    <s v="Différé"/>
    <s v="MR"/>
    <s v="Oui"/>
    <n v="55.5"/>
    <m/>
    <x v="1"/>
    <m/>
    <x v="2"/>
    <n v="55.5"/>
    <x v="6"/>
    <n v="55.5"/>
    <x v="0"/>
    <m/>
  </r>
  <r>
    <x v="55"/>
    <s v="1b"/>
    <x v="64"/>
    <s v="Sam, dim et JF - JOUR - Visite 1 bénéficiaire"/>
    <s v="Visite"/>
    <n v="55.5"/>
    <s v="Kaichouh Malika"/>
    <s v="Bel Fays Limbourg"/>
    <m/>
    <m/>
    <s v="Différé"/>
    <s v="MR"/>
    <s v="Oui"/>
    <n v="55.5"/>
    <m/>
    <x v="1"/>
    <m/>
    <x v="2"/>
    <n v="55.5"/>
    <x v="2"/>
    <n v="55.5"/>
    <x v="0"/>
    <m/>
  </r>
  <r>
    <x v="55"/>
    <s v="2b"/>
    <x v="175"/>
    <s v="Sam, dim et JF - JOUR - Visite 1 bénéficiaire"/>
    <s v="Visite"/>
    <n v="55.5"/>
    <s v="Kindermans Maria"/>
    <s v="Saint Joseph Verviers"/>
    <m/>
    <m/>
    <s v="Différé"/>
    <s v="MR"/>
    <s v="Oui"/>
    <n v="55.5"/>
    <m/>
    <x v="1"/>
    <m/>
    <x v="2"/>
    <n v="55.5"/>
    <x v="2"/>
    <n v="55.5"/>
    <x v="0"/>
    <m/>
  </r>
  <r>
    <x v="55"/>
    <n v="3"/>
    <x v="55"/>
    <s v="Sam, dim et JF - JOUR - Visite 1 bénéficiaire"/>
    <s v="Visite"/>
    <n v="55.5"/>
    <s v="Ledoyen Roland"/>
    <s v="Les Heures Claires Spa"/>
    <m/>
    <m/>
    <s v="Différé"/>
    <s v="MR"/>
    <s v="Oui"/>
    <n v="55.5"/>
    <m/>
    <x v="1"/>
    <m/>
    <x v="2"/>
    <n v="55.5"/>
    <x v="12"/>
    <n v="55.5"/>
    <x v="0"/>
    <m/>
  </r>
  <r>
    <x v="55"/>
    <s v="2b"/>
    <x v="175"/>
    <s v="Sam, dim et JF - JOUR - Visite 1 bénéficiaire"/>
    <s v="Visite"/>
    <n v="55.5"/>
    <s v="Louis Monique"/>
    <s v="Saint Joseph Verviers"/>
    <m/>
    <m/>
    <s v="Différé"/>
    <s v="MR"/>
    <s v="Oui"/>
    <n v="55.5"/>
    <m/>
    <x v="1"/>
    <m/>
    <x v="2"/>
    <n v="55"/>
    <x v="6"/>
    <n v="55"/>
    <x v="0"/>
    <m/>
  </r>
  <r>
    <x v="55"/>
    <n v="7"/>
    <x v="28"/>
    <s v="Sam, dim et JF - JOUR - Consultation"/>
    <s v="Consultation"/>
    <n v="37.5"/>
    <s v="Mertes Ingrid"/>
    <s v="M.Méd. Pro Gesund"/>
    <m/>
    <m/>
    <s v="Différé"/>
    <s v="Autres"/>
    <s v="Oui"/>
    <n v="37.5"/>
    <n v="1.5"/>
    <x v="8"/>
    <m/>
    <x v="2"/>
    <n v="36"/>
    <x v="6"/>
    <n v="37.5"/>
    <x v="0"/>
    <m/>
  </r>
  <r>
    <x v="55"/>
    <s v="1a"/>
    <x v="27"/>
    <s v="Sam, dim et JF - JOUR - Visite 1 bénéficiaire"/>
    <s v="Visite"/>
    <n v="55.5"/>
    <s v="Pirenne Marie"/>
    <m/>
    <s v="(137) Mutualité Chrétienne de Verviers - Eupen "/>
    <s v="Rue Laoureux 25-29  - 4800 Verviers"/>
    <s v="Différé"/>
    <s v="⅓ payant C"/>
    <s v="Oui"/>
    <n v="55.5"/>
    <n v="5"/>
    <x v="8"/>
    <n v="50.8"/>
    <x v="4"/>
    <m/>
    <x v="0"/>
    <n v="55.8"/>
    <x v="0"/>
    <m/>
  </r>
  <r>
    <x v="55"/>
    <s v="2b"/>
    <x v="175"/>
    <s v="Sam, dim et JF - JOUR - Visite 1 bénéficiaire"/>
    <s v="Visite"/>
    <n v="55.5"/>
    <s v="Sanga Malaka Adolphine"/>
    <m/>
    <s v="(137) Mutualité Chrétienne de Verviers - Eupen "/>
    <s v="Rue Laoureux 25-29  - 4800 Verviers"/>
    <s v="Différé"/>
    <s v="⅓ payant NP"/>
    <s v="Oui"/>
    <n v="55.5"/>
    <m/>
    <x v="1"/>
    <n v="50.8"/>
    <x v="4"/>
    <m/>
    <x v="0"/>
    <n v="50.8"/>
    <x v="0"/>
    <m/>
  </r>
  <r>
    <x v="55"/>
    <s v="2b"/>
    <x v="175"/>
    <s v="Sam, dim et JF - JOUR - Consultation"/>
    <s v="Consultation"/>
    <n v="37.5"/>
    <s v="Tinik Aliyah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3.35"/>
    <x v="3"/>
    <m/>
    <x v="0"/>
    <n v="33.35"/>
    <x v="0"/>
    <m/>
  </r>
  <r>
    <x v="55"/>
    <n v="4"/>
    <x v="88"/>
    <s v="Sam, dim et JF - JOUR - Consultation"/>
    <s v="Consultation"/>
    <n v="37.5"/>
    <s v="Brixhe Florence"/>
    <m/>
    <s v="(319) Solidaris - Mutualité socialiste et syndicale de la Province de Liège _x000a_"/>
    <s v="Chaussée de Mons 228 1480 TUBIZE "/>
    <s v="Différé"/>
    <s v="⅓ payant C"/>
    <s v="Oui"/>
    <n v="37.5"/>
    <n v="2"/>
    <x v="8"/>
    <n v="31.35"/>
    <x v="3"/>
    <m/>
    <x v="0"/>
    <n v="33.35"/>
    <x v="0"/>
    <m/>
  </r>
  <r>
    <x v="55"/>
    <n v="4"/>
    <x v="88"/>
    <s v="Sam, dim et JF - JOUR - Visite 1 bénéficiaire"/>
    <s v="Visite"/>
    <n v="55.5"/>
    <s v="Collas Ida"/>
    <s v="Les Jardins D'Elisabeth"/>
    <m/>
    <m/>
    <s v="Différé"/>
    <s v="MR"/>
    <s v="Oui"/>
    <n v="55.5"/>
    <m/>
    <x v="1"/>
    <m/>
    <x v="2"/>
    <n v="55.5"/>
    <x v="2"/>
    <n v="55.5"/>
    <x v="0"/>
    <m/>
  </r>
  <r>
    <x v="55"/>
    <n v="4"/>
    <x v="88"/>
    <s v="Sam, dim et JF - JOUR - Visite 1 bénéficiaire"/>
    <s v="Visite"/>
    <n v="55.5"/>
    <s v="Hogers Maria"/>
    <s v="Grand Fa"/>
    <m/>
    <m/>
    <s v="Différé"/>
    <s v="MR"/>
    <s v="Oui"/>
    <n v="55.5"/>
    <m/>
    <x v="1"/>
    <m/>
    <x v="2"/>
    <n v="55.5"/>
    <x v="6"/>
    <n v="55.5"/>
    <x v="0"/>
    <m/>
  </r>
  <r>
    <x v="55"/>
    <n v="4"/>
    <x v="88"/>
    <s v="Sam, dim et JF - JOUR - Consultation"/>
    <s v="Consultation"/>
    <n v="37.5"/>
    <s v="Lecoq Julie"/>
    <m/>
    <s v="(137) Mutualité Chrétienne de Verviers - Eupen "/>
    <s v="Rue Laoureux 25-29  - 4800 Verviers"/>
    <s v="Différé"/>
    <s v="⅓ payant C"/>
    <s v="Oui"/>
    <n v="37.5"/>
    <n v="2"/>
    <x v="8"/>
    <n v="35.85"/>
    <x v="4"/>
    <m/>
    <x v="0"/>
    <n v="37.85"/>
    <x v="0"/>
    <m/>
  </r>
  <r>
    <x v="55"/>
    <n v="4"/>
    <x v="88"/>
    <s v="Sam, dim et JF - JOUR - Visite 1 bénéficiaire"/>
    <s v="Visite"/>
    <n v="55.5"/>
    <s v="Stangherlin Elisabeth"/>
    <s v="Les Jardins D'Elisabeth"/>
    <m/>
    <m/>
    <s v="Différé"/>
    <s v="MR"/>
    <s v="Oui"/>
    <n v="135"/>
    <m/>
    <x v="1"/>
    <m/>
    <x v="2"/>
    <n v="135"/>
    <x v="2"/>
    <n v="135"/>
    <x v="0"/>
    <m/>
  </r>
  <r>
    <x v="55"/>
    <n v="4"/>
    <x v="88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1b"/>
    <x v="64"/>
    <s v="Sam, dim et JF - JOUR - Consultation"/>
    <s v="Consultation"/>
    <n v="37.5"/>
    <m/>
    <m/>
    <m/>
    <m/>
    <s v="Bancontact"/>
    <m/>
    <m/>
    <n v="78"/>
    <m/>
    <x v="1"/>
    <m/>
    <x v="2"/>
    <n v="78"/>
    <x v="5"/>
    <n v="78"/>
    <x v="0"/>
    <m/>
  </r>
  <r>
    <x v="55"/>
    <s v="1b"/>
    <x v="64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55"/>
    <s v="1b"/>
    <x v="64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5"/>
    <s v="2a"/>
    <x v="19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s v="2a"/>
    <x v="19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s v="2a"/>
    <x v="19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s v="2a"/>
    <x v="192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s v="2a"/>
    <x v="192"/>
    <s v="Sam, dim et JF - JOUR - Consultation"/>
    <s v="Consultation"/>
    <n v="37.5"/>
    <m/>
    <m/>
    <m/>
    <m/>
    <s v="Bancontact"/>
    <m/>
    <m/>
    <n v="35.5"/>
    <m/>
    <x v="1"/>
    <m/>
    <x v="2"/>
    <n v="35.5"/>
    <x v="5"/>
    <n v="35.5"/>
    <x v="0"/>
    <m/>
  </r>
  <r>
    <x v="55"/>
    <s v="2a"/>
    <x v="19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2a"/>
    <x v="19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2a"/>
    <x v="19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5"/>
    <s v="2a"/>
    <x v="19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5"/>
    <s v="2b"/>
    <x v="175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55"/>
    <s v="2b"/>
    <x v="175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55"/>
    <s v="2b"/>
    <x v="175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55"/>
    <s v="2b"/>
    <x v="175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55"/>
    <s v="2b"/>
    <x v="175"/>
    <s v="Sam, dim et JF - JOUR - Consultation"/>
    <s v="Consultation"/>
    <n v="37.5"/>
    <m/>
    <m/>
    <m/>
    <m/>
    <s v="Cash"/>
    <m/>
    <m/>
    <n v="37"/>
    <m/>
    <x v="1"/>
    <m/>
    <x v="2"/>
    <n v="37"/>
    <x v="5"/>
    <n v="37"/>
    <x v="0"/>
    <m/>
  </r>
  <r>
    <x v="55"/>
    <s v="2b"/>
    <x v="175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5"/>
    <s v="2b"/>
    <x v="175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5"/>
    <s v="2b"/>
    <x v="175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5"/>
    <s v="2b"/>
    <x v="175"/>
    <s v="Sam, dim et JF - JOUR - Visite 1 bénéficiaire"/>
    <s v="Visite"/>
    <n v="55.5"/>
    <m/>
    <m/>
    <m/>
    <m/>
    <s v="Cash"/>
    <m/>
    <m/>
    <n v="105"/>
    <m/>
    <x v="1"/>
    <m/>
    <x v="2"/>
    <n v="105"/>
    <x v="5"/>
    <n v="105"/>
    <x v="0"/>
    <m/>
  </r>
  <r>
    <x v="55"/>
    <n v="3"/>
    <x v="55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5"/>
    <x v="13"/>
    <s v="Sam, dim et JF - JOUR - Consultation"/>
    <s v="Consultation"/>
    <n v="37.5"/>
    <m/>
    <m/>
    <m/>
    <m/>
    <s v="Cash"/>
    <m/>
    <m/>
    <n v="40"/>
    <m/>
    <x v="1"/>
    <m/>
    <x v="2"/>
    <n v="40"/>
    <x v="5"/>
    <n v="40"/>
    <x v="0"/>
    <m/>
  </r>
  <r>
    <x v="55"/>
    <n v="5"/>
    <x v="13"/>
    <s v="Sam, dim et JF - JOUR - Consultation"/>
    <s v="Consultation"/>
    <n v="37.5"/>
    <m/>
    <m/>
    <m/>
    <m/>
    <s v="Cash"/>
    <m/>
    <m/>
    <n v="40"/>
    <m/>
    <x v="1"/>
    <m/>
    <x v="2"/>
    <n v="40"/>
    <x v="5"/>
    <n v="40"/>
    <x v="0"/>
    <m/>
  </r>
  <r>
    <x v="55"/>
    <n v="5"/>
    <x v="1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5"/>
    <n v="38"/>
    <x v="0"/>
    <m/>
  </r>
  <r>
    <x v="55"/>
    <n v="6"/>
    <x v="22"/>
    <s v="Sam, dim et JF - JOUR - Consultation"/>
    <s v="Consultation"/>
    <n v="37.5"/>
    <m/>
    <m/>
    <m/>
    <m/>
    <s v="Cash"/>
    <m/>
    <m/>
    <n v="36.6"/>
    <m/>
    <x v="1"/>
    <m/>
    <x v="2"/>
    <n v="36.6"/>
    <x v="5"/>
    <n v="36.6"/>
    <x v="0"/>
    <m/>
  </r>
  <r>
    <x v="55"/>
    <n v="6"/>
    <x v="22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5"/>
    <n v="6"/>
    <x v="22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5"/>
    <n v="6"/>
    <x v="22"/>
    <s v="Sam, dim et JF - JOUR - Consultation"/>
    <s v="Consultation"/>
    <n v="37.5"/>
    <m/>
    <m/>
    <m/>
    <m/>
    <s v="Bancontact"/>
    <m/>
    <m/>
    <n v="3.75"/>
    <m/>
    <x v="1"/>
    <m/>
    <x v="2"/>
    <n v="3.75"/>
    <x v="5"/>
    <n v="3.7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5"/>
    <n v="7"/>
    <x v="28"/>
    <s v="Sam, dim et JF - JOUR - Consultation"/>
    <s v="Consultation"/>
    <n v="37.5"/>
    <m/>
    <m/>
    <m/>
    <m/>
    <s v="Cash"/>
    <m/>
    <m/>
    <n v="54.5"/>
    <m/>
    <x v="1"/>
    <m/>
    <x v="2"/>
    <n v="54.5"/>
    <x v="5"/>
    <n v="54.5"/>
    <x v="0"/>
    <m/>
  </r>
  <r>
    <x v="5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nuit 1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nuit 1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s v="nuit 2"/>
    <x v="7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s v="nuit 2"/>
    <x v="7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s v="nuit 3"/>
    <x v="1"/>
    <s v="Sam, dim et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55"/>
    <s v="nuit 3"/>
    <x v="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s v="nuit 3"/>
    <x v="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5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nuit 3"/>
    <x v="36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56"/>
    <s v="2b"/>
    <x v="176"/>
    <s v="Sam, dim et JF - JOUR - Consultation"/>
    <s v="Consultation"/>
    <n v="37.5"/>
    <s v="Achahboun Nayla"/>
    <m/>
    <s v="(228) Mutualia - Mutualité neutre _x000a_"/>
    <s v="Place Verte 41 4800 VERVIERS"/>
    <s v="Différé"/>
    <s v="⅓ payant BC"/>
    <s v="Oui"/>
    <n v="37.5"/>
    <n v="1.5"/>
    <x v="8"/>
    <n v="35.85"/>
    <x v="3"/>
    <m/>
    <x v="0"/>
    <n v="37.35"/>
    <x v="0"/>
    <m/>
  </r>
  <r>
    <x v="56"/>
    <s v="nuit 1"/>
    <x v="111"/>
    <s v="Sam, dim et JF - NUIT - Visite 1 bénéficiaire"/>
    <s v="Visite"/>
    <n v="85"/>
    <s v="Andre Ghislaine"/>
    <m/>
    <s v="(137) Mutualité Chrétienne de Verviers - Eupen "/>
    <s v="Rue Laoureux 25-29  - 4800 Verviers"/>
    <s v="Différé"/>
    <s v="⅓ payant NP"/>
    <s v="Oui"/>
    <n v="85"/>
    <m/>
    <x v="1"/>
    <n v="56.62"/>
    <x v="4"/>
    <m/>
    <x v="0"/>
    <n v="56.62"/>
    <x v="0"/>
    <m/>
  </r>
  <r>
    <x v="56"/>
    <s v="nuit 1"/>
    <x v="111"/>
    <s v="Sam, dim et JF - JOUR - Consultation"/>
    <s v="Consultation"/>
    <n v="37.5"/>
    <s v="Belflamme Albert"/>
    <m/>
    <s v="(137) Mutualité Chrétienne de Verviers - Eupen "/>
    <s v="Rue Laoureux 25-29  - 4800 Verviers"/>
    <s v="Différé"/>
    <s v="⅓ payant C"/>
    <s v="Oui"/>
    <n v="35"/>
    <n v="1.5"/>
    <x v="8"/>
    <n v="31.94"/>
    <x v="4"/>
    <m/>
    <x v="0"/>
    <n v="33.44"/>
    <x v="0"/>
    <m/>
  </r>
  <r>
    <x v="56"/>
    <n v="6"/>
    <x v="66"/>
    <s v="Sam, dim et JF - JOUR - Visite 1 bénéficiaire"/>
    <s v="Visite"/>
    <n v="55.5"/>
    <s v="Cloth Marie"/>
    <s v="Golden Morgen Walhorn"/>
    <m/>
    <m/>
    <s v="Différé"/>
    <s v="MR"/>
    <s v="Oui"/>
    <n v="55.5"/>
    <m/>
    <x v="1"/>
    <m/>
    <x v="2"/>
    <n v="55.5"/>
    <x v="6"/>
    <n v="55.5"/>
    <x v="0"/>
    <m/>
  </r>
  <r>
    <x v="56"/>
    <n v="3"/>
    <x v="120"/>
    <s v="Sam, dim et JF - JOUR - Visite 1 bénéficiaire"/>
    <s v="Visite"/>
    <n v="55.5"/>
    <s v="Cremer Liliane"/>
    <s v="Le grand cerf Spa"/>
    <m/>
    <m/>
    <s v="Différé"/>
    <s v="MR"/>
    <s v="Oui"/>
    <n v="55.5"/>
    <m/>
    <x v="1"/>
    <m/>
    <x v="2"/>
    <n v="55.5"/>
    <x v="11"/>
    <n v="55.5"/>
    <x v="0"/>
    <m/>
  </r>
  <r>
    <x v="56"/>
    <n v="6"/>
    <x v="66"/>
    <s v="Sam, dim et JF - JOUR - Visite 1 bénéficiaire"/>
    <s v="Visite"/>
    <n v="55.5"/>
    <s v="Doum Cécilia"/>
    <s v="St Catherine Walhorn"/>
    <m/>
    <m/>
    <s v="Différé"/>
    <s v="MR"/>
    <s v="Oui"/>
    <n v="46.5"/>
    <m/>
    <x v="1"/>
    <m/>
    <x v="2"/>
    <n v="46.5"/>
    <x v="6"/>
    <n v="46.5"/>
    <x v="0"/>
    <m/>
  </r>
  <r>
    <x v="56"/>
    <s v="1a"/>
    <x v="126"/>
    <s v="Sam, dim et JF - JOUR - Visite 1 bénéficiaire"/>
    <s v="Visite"/>
    <n v="55.5"/>
    <s v="Falla Rodolphe"/>
    <s v="CPAS Limbourg"/>
    <m/>
    <m/>
    <s v="Différé"/>
    <s v="CPAS"/>
    <s v="Oui"/>
    <n v="55.5"/>
    <m/>
    <x v="1"/>
    <m/>
    <x v="2"/>
    <n v="55.5"/>
    <x v="6"/>
    <n v="55.5"/>
    <x v="0"/>
    <m/>
  </r>
  <r>
    <x v="56"/>
    <s v="2b"/>
    <x v="176"/>
    <s v="Sam, dim et JF - JOUR - Consultation"/>
    <s v="Consultation"/>
    <n v="37.5"/>
    <s v="Hamdini Yaakoub"/>
    <s v="M.Méd. Thier Mère Dieu"/>
    <m/>
    <m/>
    <s v="Différé"/>
    <s v="Autres"/>
    <s v="Oui"/>
    <n v="37.5"/>
    <n v="6"/>
    <x v="8"/>
    <m/>
    <x v="2"/>
    <n v="31.5"/>
    <x v="6"/>
    <n v="37.5"/>
    <x v="0"/>
    <m/>
  </r>
  <r>
    <x v="56"/>
    <s v="nuit 2"/>
    <x v="4"/>
    <s v="Sam, dim et JF - NUIT - Visite 1 bénéficiaire"/>
    <s v="Visite"/>
    <n v="85"/>
    <s v="Jeangout Henri"/>
    <s v="Philippe Watelet La Gleize"/>
    <m/>
    <m/>
    <s v="Différé"/>
    <s v="MR"/>
    <s v="Oui"/>
    <n v="85"/>
    <m/>
    <x v="1"/>
    <m/>
    <x v="2"/>
    <n v="85"/>
    <x v="6"/>
    <n v="85"/>
    <x v="0"/>
    <m/>
  </r>
  <r>
    <x v="56"/>
    <n v="6"/>
    <x v="66"/>
    <s v="Sam, dim et JF - JOUR - Visite 1 bénéficiaire"/>
    <s v="Visite"/>
    <n v="55.5"/>
    <s v="Kohnen Barbara"/>
    <s v="St Catherine Walhorn"/>
    <m/>
    <m/>
    <s v="Différé"/>
    <s v="MR"/>
    <s v="Oui"/>
    <n v="46.5"/>
    <m/>
    <x v="1"/>
    <m/>
    <x v="2"/>
    <n v="46.5"/>
    <x v="6"/>
    <n v="46.5"/>
    <x v="0"/>
    <m/>
  </r>
  <r>
    <x v="56"/>
    <n v="6"/>
    <x v="66"/>
    <s v="Sam, dim et JF - JOUR - Consultation"/>
    <s v="Consultation"/>
    <n v="37.5"/>
    <s v="Kurtzen Paula"/>
    <m/>
    <s v="(137) Mutualité Chrétienne de Verviers - Eupen 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6"/>
    <s v="nuit 2"/>
    <x v="4"/>
    <s v="Sam, dim et JF - NUIT - Visite 1 bénéficiaire"/>
    <s v="Visite"/>
    <n v="85"/>
    <s v="Lamby Monique"/>
    <s v="Les Jardins D'Elisabeth"/>
    <m/>
    <m/>
    <s v="Différé"/>
    <s v="MR"/>
    <s v="Oui"/>
    <n v="85"/>
    <m/>
    <x v="1"/>
    <m/>
    <x v="2"/>
    <n v="85"/>
    <x v="2"/>
    <n v="85"/>
    <x v="0"/>
    <m/>
  </r>
  <r>
    <x v="56"/>
    <n v="4"/>
    <x v="127"/>
    <s v="Sam, dim et JF - JOUR - Consultation"/>
    <s v="Consultation"/>
    <n v="37.5"/>
    <s v="Lecoq Gary"/>
    <m/>
    <s v="(137) Mutualité Chrétienne de Verviers - Eupen 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6"/>
    <n v="6"/>
    <x v="66"/>
    <s v="Sam, dim et JF - JOUR - Visite 1 bénéficiaire"/>
    <s v="Visite"/>
    <n v="55.5"/>
    <s v="Lecoq Manfred"/>
    <s v="St Catherine Walhorn"/>
    <m/>
    <m/>
    <s v="Différé"/>
    <s v="MR"/>
    <s v="Oui"/>
    <n v="46.5"/>
    <m/>
    <x v="1"/>
    <m/>
    <x v="2"/>
    <n v="46.5"/>
    <x v="6"/>
    <n v="46.5"/>
    <x v="0"/>
    <m/>
  </r>
  <r>
    <x v="56"/>
    <s v="2b"/>
    <x v="176"/>
    <s v="Sam, dim et JF - JOUR - Visite 1 bénéficiaire"/>
    <s v="Visite"/>
    <n v="55.5"/>
    <s v="Moray Marthe"/>
    <s v="Seigneurie D'Heusy"/>
    <m/>
    <m/>
    <s v="Différé"/>
    <s v="MR"/>
    <s v="Oui"/>
    <n v="55"/>
    <m/>
    <x v="1"/>
    <m/>
    <x v="2"/>
    <n v="55"/>
    <x v="12"/>
    <n v="55"/>
    <x v="0"/>
    <m/>
  </r>
  <r>
    <x v="56"/>
    <s v="1b"/>
    <x v="188"/>
    <s v="Sam, dim et JF - JOUR - Consultation"/>
    <s v="Consultation"/>
    <n v="37.5"/>
    <s v="Muradbasic Melissa"/>
    <m/>
    <s v="(137) Mutualité Chrétienne de Verviers - Eupen "/>
    <s v="Rue Laoureux 25-29  - 4800 Verviers"/>
    <s v="Différé"/>
    <s v="⅓ payant C"/>
    <s v="Oui"/>
    <n v="37.5"/>
    <n v="2"/>
    <x v="8"/>
    <n v="35.85"/>
    <x v="4"/>
    <m/>
    <x v="0"/>
    <n v="37.85"/>
    <x v="0"/>
    <m/>
  </r>
  <r>
    <x v="56"/>
    <n v="6"/>
    <x v="66"/>
    <s v="Sam, dim et JF - JOUR - Visite 1 bénéficiaire"/>
    <s v="Visite"/>
    <n v="55.5"/>
    <s v="Radermacher Maria Louise"/>
    <m/>
    <s v="(610) Office régional d'Eupen _x000a_"/>
    <s v="Brauereihof 5 4700 EUPEN"/>
    <s v="Différé"/>
    <s v="⅓ payant C"/>
    <s v="Oui"/>
    <n v="55.5"/>
    <n v="3"/>
    <x v="8"/>
    <m/>
    <x v="2"/>
    <n v="50.8"/>
    <x v="6"/>
    <n v="53.8"/>
    <x v="0"/>
    <m/>
  </r>
  <r>
    <x v="56"/>
    <s v="nuit 1"/>
    <x v="111"/>
    <s v="Sam, dim et JF - NUIT - Visite 1 bénéficiaire"/>
    <s v="Visite"/>
    <n v="85"/>
    <s v="Reimer Gisela"/>
    <m/>
    <s v="(319) Solidaris - Mutualité socialiste et syndicale de la Province de Liège _x000a_"/>
    <s v="Chaussée de Mons 228 1480 TUBIZE "/>
    <s v="Différé"/>
    <s v="⅓ payant NP"/>
    <s v="Oui"/>
    <n v="85"/>
    <m/>
    <x v="1"/>
    <n v="78.5"/>
    <x v="3"/>
    <m/>
    <x v="0"/>
    <n v="78.5"/>
    <x v="0"/>
    <m/>
  </r>
  <r>
    <x v="56"/>
    <n v="7"/>
    <x v="193"/>
    <s v="Sam, dim et JF - JOUR - Visite 1 bénéficiaire"/>
    <s v="Visite"/>
    <n v="55.5"/>
    <s v="Schneider Johann"/>
    <s v="Mrs Bütgenbach"/>
    <m/>
    <m/>
    <s v="Différé"/>
    <s v="MR"/>
    <s v="Oui"/>
    <n v="55.5"/>
    <m/>
    <x v="1"/>
    <m/>
    <x v="2"/>
    <n v="55.5"/>
    <x v="6"/>
    <n v="55.5"/>
    <x v="0"/>
    <m/>
  </r>
  <r>
    <x v="56"/>
    <n v="7"/>
    <x v="193"/>
    <s v="Sam, dim et JF - JOUR - Consultation"/>
    <s v="Consultation"/>
    <n v="37.5"/>
    <s v="Stoffels Kyra"/>
    <s v="M.Méd. Pro Gesund"/>
    <m/>
    <m/>
    <s v="Différé"/>
    <s v="Autres"/>
    <s v="Oui"/>
    <n v="37.5"/>
    <n v="6"/>
    <x v="8"/>
    <m/>
    <x v="2"/>
    <n v="31.5"/>
    <x v="6"/>
    <n v="37.5"/>
    <x v="0"/>
    <m/>
  </r>
  <r>
    <x v="56"/>
    <s v="2b"/>
    <x v="176"/>
    <s v="Sam, dim et JF - JOUR - Visite 1 bénéficiaire"/>
    <s v="Visite"/>
    <n v="55.5"/>
    <s v="Termol Suzanne"/>
    <m/>
    <s v="(319) Solidaris - Mutualité socialiste et syndicale de la Province de Liège _x000a_"/>
    <s v="Chaussée de Mons 228 1480 TUBIZE "/>
    <s v="Différé"/>
    <s v="⅓ payant C"/>
    <s v="Oui"/>
    <n v="55.5"/>
    <n v="5"/>
    <x v="8"/>
    <n v="50.8"/>
    <x v="3"/>
    <m/>
    <x v="0"/>
    <n v="55.8"/>
    <x v="0"/>
    <m/>
  </r>
  <r>
    <x v="56"/>
    <s v="2b"/>
    <x v="176"/>
    <s v="Sam, dim et JF - JOUR - Visite 1 bénéficiaire"/>
    <s v="Visite"/>
    <n v="55.5"/>
    <s v="Vanhorenbeeck Christiane"/>
    <s v="Bon Air "/>
    <m/>
    <m/>
    <s v="Différé"/>
    <s v="MR"/>
    <s v="Oui"/>
    <n v="55"/>
    <m/>
    <x v="1"/>
    <m/>
    <x v="2"/>
    <n v="55"/>
    <x v="2"/>
    <n v="55"/>
    <x v="0"/>
    <m/>
  </r>
  <r>
    <x v="56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2a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a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b"/>
    <x v="188"/>
    <s v="Sam, dim et JF - JOUR - Consultation"/>
    <s v="Consultation"/>
    <n v="37.5"/>
    <m/>
    <m/>
    <m/>
    <m/>
    <s v="Bancontact"/>
    <m/>
    <m/>
    <n v="82.94"/>
    <m/>
    <x v="1"/>
    <m/>
    <x v="2"/>
    <n v="82.94"/>
    <x v="5"/>
    <n v="82.94"/>
    <x v="0"/>
    <m/>
  </r>
  <r>
    <x v="56"/>
    <s v="1b"/>
    <x v="188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6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2b"/>
    <x v="176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56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4"/>
    <x v="127"/>
    <s v="Sam, dim et JF - JOUR - Visite 1 bénéficiaire"/>
    <s v="Visite"/>
    <n v="55.5"/>
    <m/>
    <m/>
    <m/>
    <m/>
    <s v="Cash"/>
    <m/>
    <m/>
    <n v="50"/>
    <m/>
    <x v="1"/>
    <m/>
    <x v="2"/>
    <n v="50"/>
    <x v="5"/>
    <n v="50"/>
    <x v="0"/>
    <m/>
  </r>
  <r>
    <x v="56"/>
    <n v="4"/>
    <x v="127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nuit 1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5"/>
    <n v="35"/>
    <x v="0"/>
    <m/>
  </r>
  <r>
    <x v="56"/>
    <s v="nuit 2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nuit 2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6"/>
    <s v="nuit 2"/>
    <x v="4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57"/>
    <s v="nuit 3"/>
    <x v="131"/>
    <s v="Sam, dim et JF - JOUR - Consultation"/>
    <s v="Consultation"/>
    <n v="37.5"/>
    <s v="Kaulmann Christine"/>
    <m/>
    <s v="(515) Freie Krankenkasse _x000a_"/>
    <s v="Rue Saint-Hubert 49 - 1150 BRUXELLES"/>
    <s v="Différé"/>
    <s v="⅓ payant C"/>
    <s v="Oui"/>
    <n v="66.81"/>
    <n v="1.5"/>
    <x v="8"/>
    <n v="52.81"/>
    <x v="4"/>
    <m/>
    <x v="0"/>
    <n v="54.31"/>
    <x v="0"/>
    <m/>
  </r>
  <r>
    <x v="57"/>
    <s v="nuit 2"/>
    <x v="29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57"/>
    <s v="nuit 1"/>
    <x v="194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57"/>
    <s v="nuit 1"/>
    <x v="194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57"/>
    <s v="nuit 1"/>
    <x v="194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57"/>
    <s v="nuit 1"/>
    <x v="194"/>
    <s v="Vend et veille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7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7"/>
    <s v="nuit 3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7"/>
    <s v="nuit 3"/>
    <x v="131"/>
    <s v="Sam, dim et JF - NUIT - Visite 1 bénéficiaire"/>
    <s v="Visite"/>
    <n v="85"/>
    <m/>
    <m/>
    <m/>
    <m/>
    <s v="Cash"/>
    <m/>
    <m/>
    <n v="85.5"/>
    <m/>
    <x v="1"/>
    <m/>
    <x v="2"/>
    <n v="85.5"/>
    <x v="5"/>
    <n v="85.5"/>
    <x v="0"/>
    <m/>
  </r>
  <r>
    <x v="58"/>
    <s v="2a"/>
    <x v="195"/>
    <s v="Sam, dim et JF - JOUR - Visite 1 bénéficiaire"/>
    <s v="Visite"/>
    <n v="55.5"/>
    <s v="Allard Marie josée"/>
    <s v="Les Hêtres"/>
    <m/>
    <m/>
    <s v="Différé"/>
    <s v="MR"/>
    <s v="Oui"/>
    <n v="55.5"/>
    <m/>
    <x v="1"/>
    <m/>
    <x v="2"/>
    <n v="55.5"/>
    <x v="6"/>
    <n v="55.5"/>
    <x v="0"/>
    <m/>
  </r>
  <r>
    <x v="58"/>
    <s v="2a"/>
    <x v="195"/>
    <s v="Sam, dim et JF - JOUR - Consultation"/>
    <s v="Consultation"/>
    <n v="37.5"/>
    <s v="Amegnito Maeva"/>
    <s v="M.Méd. MosaÏque"/>
    <m/>
    <m/>
    <s v="Différé"/>
    <s v="Autres"/>
    <s v="Oui"/>
    <n v="37.5"/>
    <n v="1.5"/>
    <x v="8"/>
    <m/>
    <x v="2"/>
    <n v="35.85"/>
    <x v="6"/>
    <n v="37.35"/>
    <x v="0"/>
    <m/>
  </r>
  <r>
    <x v="58"/>
    <s v="2a"/>
    <x v="195"/>
    <s v="Sam, dim et JF - JOUR - Consultation"/>
    <s v="Consultation"/>
    <n v="37.5"/>
    <s v="Amegnito Melina"/>
    <s v="M.Méd. MosaÏque"/>
    <m/>
    <m/>
    <s v="Différé"/>
    <s v="Autres"/>
    <s v="Oui"/>
    <n v="37.5"/>
    <n v="1.5"/>
    <x v="8"/>
    <m/>
    <x v="2"/>
    <n v="35.85"/>
    <x v="6"/>
    <n v="37.35"/>
    <x v="0"/>
    <m/>
  </r>
  <r>
    <x v="58"/>
    <n v="6"/>
    <x v="73"/>
    <s v="Sam, dim et JF - JOUR - Consultation"/>
    <s v="Consultation"/>
    <n v="37.5"/>
    <s v="Arutinova Bela"/>
    <m/>
    <s v="(319) Solidaris - Mutualité socialiste et syndicale de la Province de Liège _x000a_"/>
    <s v="Chaussée de Mons 228 1480 TUBIZE "/>
    <s v="Différé"/>
    <s v="⅓ payant C"/>
    <s v="Oui"/>
    <n v="37.5"/>
    <n v="1"/>
    <x v="8"/>
    <n v="35.85"/>
    <x v="6"/>
    <m/>
    <x v="0"/>
    <n v="36.85"/>
    <x v="0"/>
    <m/>
  </r>
  <r>
    <x v="58"/>
    <s v="nuit 1"/>
    <x v="151"/>
    <s v="Sam, dim et JF - NUIT - Consultation"/>
    <s v="Consultation"/>
    <n v="50"/>
    <s v="Balde M'Ballou"/>
    <m/>
    <s v="(319) Solidaris - Mutualité socialiste et syndicale de la Province de Liège _x000a_"/>
    <s v="Chaussée de Mons 228 1480 TUBIZE "/>
    <s v="Différé"/>
    <s v="⅓ payant BC"/>
    <s v="Oui"/>
    <n v="50"/>
    <n v="1.5"/>
    <x v="8"/>
    <n v="48.19"/>
    <x v="6"/>
    <m/>
    <x v="0"/>
    <n v="49.69"/>
    <x v="0"/>
    <m/>
  </r>
  <r>
    <x v="58"/>
    <n v="3"/>
    <x v="101"/>
    <s v="Sam, dim et JF - JOUR - Visite 1 bénéficiaire"/>
    <s v="Visite"/>
    <n v="55.5"/>
    <s v="Bodson Claudette"/>
    <s v="Grand Cerf Spa"/>
    <m/>
    <m/>
    <s v="Différé"/>
    <s v="MR"/>
    <s v="Oui"/>
    <n v="55.5"/>
    <m/>
    <x v="1"/>
    <m/>
    <x v="2"/>
    <n v="55.5"/>
    <x v="6"/>
    <n v="55.5"/>
    <x v="0"/>
    <m/>
  </r>
  <r>
    <x v="58"/>
    <n v="6"/>
    <x v="73"/>
    <s v="Sam, dim et JF - JOUR - Visite 1 bénéficiaire"/>
    <s v="Visite"/>
    <n v="55.5"/>
    <s v="Cloth Marie"/>
    <s v="Golden Morgen Walhorn"/>
    <m/>
    <m/>
    <s v="Différé"/>
    <s v="MR"/>
    <s v="Oui"/>
    <n v="55.5"/>
    <m/>
    <x v="1"/>
    <m/>
    <x v="2"/>
    <n v="55.5"/>
    <x v="6"/>
    <n v="55.5"/>
    <x v="0"/>
    <m/>
  </r>
  <r>
    <x v="58"/>
    <s v="2b"/>
    <x v="196"/>
    <s v="Sam, dim et JF - JOUR - Consultation"/>
    <s v="Consultation"/>
    <n v="37.5"/>
    <s v="Fischer Elise"/>
    <m/>
    <s v="(319) Solidaris - Mutualité socialiste et syndicale de la Province de Liège _x000a_"/>
    <s v="Chaussée de Mons 228 1480 TUBIZE "/>
    <s v="Différé"/>
    <s v="⅓ payant C"/>
    <s v="Oui"/>
    <n v="37.5"/>
    <n v="1.5"/>
    <x v="8"/>
    <n v="35.85"/>
    <x v="6"/>
    <m/>
    <x v="0"/>
    <n v="37.35"/>
    <x v="0"/>
    <m/>
  </r>
  <r>
    <x v="58"/>
    <n v="7"/>
    <x v="165"/>
    <s v="Sam, dim et JF - JOUR - Consultation NA"/>
    <s v="Consultation"/>
    <n v="33.5"/>
    <s v="Gerards Susanne"/>
    <m/>
    <s v="(515) Freie Krankenkasse _x000a_"/>
    <s v="Rue Saint-Hubert 49 - 1150 BRUXELLES"/>
    <s v="Différé"/>
    <s v="⅓ payant C"/>
    <s v="Oui"/>
    <n v="34"/>
    <n v="1.5"/>
    <x v="8"/>
    <n v="31.94"/>
    <x v="4"/>
    <m/>
    <x v="0"/>
    <n v="33.44"/>
    <x v="0"/>
    <m/>
  </r>
  <r>
    <x v="58"/>
    <s v="2b"/>
    <x v="196"/>
    <s v="Sam, dim et JF - JOUR - Consultation"/>
    <s v="Consultation"/>
    <n v="37.5"/>
    <s v="Grifnée Laura"/>
    <m/>
    <s v="(509) Partena - Mutualité libre _x000a_"/>
    <s v="Boulevard Louis Mettewie 74-76 1080 BRUXELLES "/>
    <s v="Différé"/>
    <s v="⅓ payant C"/>
    <s v="Oui"/>
    <n v="37.5"/>
    <n v="1.5"/>
    <x v="8"/>
    <m/>
    <x v="2"/>
    <m/>
    <x v="0"/>
    <n v="1.5"/>
    <x v="3"/>
    <m/>
  </r>
  <r>
    <x v="58"/>
    <s v="2b"/>
    <x v="196"/>
    <s v="Sam, dim et JF - JOUR - Visite 1 bénéficiaire"/>
    <s v="Visite"/>
    <n v="55.5"/>
    <s v="Hamdi Khadija"/>
    <s v="M.Méd. Thier Mère Dieu"/>
    <m/>
    <m/>
    <s v="Différé"/>
    <s v="Autres"/>
    <s v="Oui"/>
    <n v="55.5"/>
    <n v="1.5"/>
    <x v="8"/>
    <m/>
    <x v="2"/>
    <n v="54"/>
    <x v="6"/>
    <n v="55.5"/>
    <x v="0"/>
    <m/>
  </r>
  <r>
    <x v="58"/>
    <s v="2a"/>
    <x v="195"/>
    <s v="Sam, dim et JF - JOUR - Consultation"/>
    <s v="Consultation"/>
    <n v="37.5"/>
    <s v="Hejli Nacera"/>
    <s v="M.Méd. Thier Mère Dieu"/>
    <m/>
    <m/>
    <s v="Différé"/>
    <s v="Autres"/>
    <s v="Oui"/>
    <n v="37.5"/>
    <n v="1.5"/>
    <x v="8"/>
    <m/>
    <x v="2"/>
    <n v="33.35"/>
    <x v="6"/>
    <n v="34.85"/>
    <x v="0"/>
    <m/>
  </r>
  <r>
    <x v="58"/>
    <n v="3"/>
    <x v="101"/>
    <s v="Sam, dim et JF - JOUR - Visite 1 bénéficiaire"/>
    <s v="Visite"/>
    <n v="55.5"/>
    <s v="Jamar Achille"/>
    <s v="Les Heures Claires Spa"/>
    <m/>
    <m/>
    <s v="Différé"/>
    <s v="MR"/>
    <s v="Oui"/>
    <n v="55"/>
    <m/>
    <x v="1"/>
    <m/>
    <x v="2"/>
    <n v="55.5"/>
    <x v="12"/>
    <n v="55.5"/>
    <x v="0"/>
    <m/>
  </r>
  <r>
    <x v="58"/>
    <s v="nuit 1"/>
    <x v="151"/>
    <s v="Sam, dim et JF - NUIT - Consultation"/>
    <s v="Consultation"/>
    <n v="50"/>
    <s v="Jamar Nathan"/>
    <s v="MM Thier Mère Dieu"/>
    <s v="(137) Mutualité Chrétienne de Verviers - Eupen "/>
    <s v="Rue Laoureux 25-29  - 4800 Verviers"/>
    <s v="Différé"/>
    <s v="Autres"/>
    <s v="Oui"/>
    <n v="50"/>
    <n v="1.5"/>
    <x v="8"/>
    <m/>
    <x v="2"/>
    <n v="48.5"/>
    <x v="2"/>
    <n v="50"/>
    <x v="0"/>
    <m/>
  </r>
  <r>
    <x v="58"/>
    <n v="5"/>
    <x v="37"/>
    <s v="Sam, dim et JF - JOUR - Consultation"/>
    <s v="Consultation"/>
    <n v="37.5"/>
    <s v="Jeunejean Hélène"/>
    <m/>
    <s v="(323) Mutualité socialiste du Luxembourg _x000a_"/>
    <s v="Chaussée de Mons 228 1480 TUBIZE "/>
    <s v="Différé"/>
    <s v="⅓ payant C"/>
    <s v="Oui"/>
    <n v="37.5"/>
    <n v="2.5"/>
    <x v="8"/>
    <n v="35.85"/>
    <x v="6"/>
    <m/>
    <x v="0"/>
    <n v="38.35"/>
    <x v="0"/>
    <m/>
  </r>
  <r>
    <x v="58"/>
    <s v="nuit 3"/>
    <x v="90"/>
    <s v="Sam, dim et JF - NUIT - Consultation"/>
    <s v="Consultation"/>
    <n v="50"/>
    <s v="Klein Mario"/>
    <m/>
    <s v="(515) Freie Krankenkasse _x000a_"/>
    <s v="Rue Saint-Hubert 49 - 1150 BRUXELLES"/>
    <s v="Différé"/>
    <s v="⅓ payant C"/>
    <s v="Oui"/>
    <n v="50"/>
    <n v="1.5"/>
    <x v="8"/>
    <n v="48.19"/>
    <x v="4"/>
    <m/>
    <x v="0"/>
    <n v="49.69"/>
    <x v="0"/>
    <m/>
  </r>
  <r>
    <x v="58"/>
    <s v="2b"/>
    <x v="196"/>
    <s v="Sam, dim et JF - JOUR - Visite 1 bénéficiaire"/>
    <s v="Visite"/>
    <n v="55.5"/>
    <s v="Lebot Léa"/>
    <m/>
    <m/>
    <m/>
    <s v="Différé"/>
    <s v="Virement"/>
    <s v="Non"/>
    <n v="49.5"/>
    <m/>
    <x v="1"/>
    <m/>
    <x v="2"/>
    <n v="55.5"/>
    <x v="6"/>
    <n v="55.5"/>
    <x v="0"/>
    <m/>
  </r>
  <r>
    <x v="58"/>
    <n v="3"/>
    <x v="101"/>
    <s v="Sam, dim et JF - JOUR - Consultation"/>
    <s v="Consultation"/>
    <n v="37.5"/>
    <s v="Legrandhenri Lucas"/>
    <m/>
    <s v="(228) Mutualia - Mutualité neutre _x000a_"/>
    <s v="Place Verte 41 4800 VERVIERS"/>
    <s v="Différé"/>
    <s v="⅓ payant C"/>
    <s v="Oui"/>
    <n v="37.5"/>
    <n v="1.5"/>
    <x v="8"/>
    <n v="32.44"/>
    <x v="6"/>
    <m/>
    <x v="0"/>
    <n v="33.94"/>
    <x v="0"/>
    <m/>
  </r>
  <r>
    <x v="58"/>
    <n v="7"/>
    <x v="165"/>
    <s v="Sam, dim et JF - JOUR - Consultation"/>
    <s v="Consultation"/>
    <n v="37.5"/>
    <s v="Mertens Thomas"/>
    <s v="M.Méd. Pro Gesund"/>
    <m/>
    <m/>
    <s v="Différé"/>
    <s v="Autres"/>
    <s v="Oui"/>
    <n v="37.5"/>
    <n v="6"/>
    <x v="8"/>
    <m/>
    <x v="2"/>
    <n v="31.5"/>
    <x v="6"/>
    <n v="37.5"/>
    <x v="0"/>
    <m/>
  </r>
  <r>
    <x v="58"/>
    <s v="2b"/>
    <x v="196"/>
    <s v="Sam, dim et JF - JOUR - Consultation"/>
    <s v="Consultation"/>
    <n v="37.5"/>
    <s v="Piron Jacqueline"/>
    <m/>
    <s v="(137) Mutualité Chrétienne de Verviers - Eupen "/>
    <s v="Rue Laoureux 25-29  - 4800 Verviers"/>
    <s v="Différé"/>
    <s v="⅓ payant C"/>
    <s v="Oui"/>
    <n v="37.5"/>
    <n v="1.5"/>
    <x v="8"/>
    <n v="23.5"/>
    <x v="4"/>
    <m/>
    <x v="0"/>
    <n v="25"/>
    <x v="0"/>
    <m/>
  </r>
  <r>
    <x v="58"/>
    <s v="nuit 1"/>
    <x v="151"/>
    <s v="Sam, dim et JF - NUIT - Consultation"/>
    <s v="Consultation"/>
    <n v="50"/>
    <s v="Robette Sharone"/>
    <m/>
    <s v="(228) Mutualia - Mutualité neutre _x000a_"/>
    <s v="Place Verte 41 4800 VERVIERS"/>
    <s v="Différé"/>
    <s v="⅓ payant C"/>
    <s v="Oui"/>
    <n v="50"/>
    <n v="1.5"/>
    <x v="8"/>
    <n v="48.19"/>
    <x v="6"/>
    <m/>
    <x v="0"/>
    <n v="49.69"/>
    <x v="0"/>
    <m/>
  </r>
  <r>
    <x v="58"/>
    <s v="2a"/>
    <x v="195"/>
    <s v="Sam, dim et JF - JOUR - Visite 1 bénéficiaire"/>
    <s v="Visite"/>
    <n v="55.5"/>
    <s v="Vivegnis Véronique"/>
    <s v="M.Méd. Le Brassero"/>
    <m/>
    <m/>
    <s v="Différé"/>
    <s v="Autres"/>
    <s v="Oui"/>
    <n v="55.5"/>
    <n v="1.5"/>
    <x v="8"/>
    <m/>
    <x v="2"/>
    <n v="50.8"/>
    <x v="6"/>
    <n v="52.3"/>
    <x v="0"/>
    <m/>
  </r>
  <r>
    <x v="58"/>
    <s v="2a"/>
    <x v="195"/>
    <s v="Sam, dim et JF - JOUR - Consultation"/>
    <s v="Consultation"/>
    <n v="37.5"/>
    <s v="Xhonneux Pierrette"/>
    <m/>
    <s v="(228) Mutualia - Mutualité neutre _x000a_"/>
    <s v="Place Verte 41 4800 VERVIERS"/>
    <s v="Différé"/>
    <s v="⅓ payant NP"/>
    <s v="Oui"/>
    <n v="37.5"/>
    <m/>
    <x v="1"/>
    <n v="35.85"/>
    <x v="6"/>
    <m/>
    <x v="0"/>
    <n v="35.85"/>
    <x v="0"/>
    <m/>
  </r>
  <r>
    <x v="58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b"/>
    <x v="197"/>
    <s v="Sam, dim et JF - JOUR - Consultation"/>
    <s v="Consultation"/>
    <n v="37.5"/>
    <m/>
    <m/>
    <m/>
    <m/>
    <s v="Cash"/>
    <m/>
    <m/>
    <n v="40"/>
    <m/>
    <x v="1"/>
    <m/>
    <x v="2"/>
    <n v="40"/>
    <x v="5"/>
    <n v="40"/>
    <x v="0"/>
    <m/>
  </r>
  <r>
    <x v="58"/>
    <s v="1b"/>
    <x v="197"/>
    <s v="Sam, dim et JF - JOUR - Visite 1 bénéficiaire"/>
    <s v="Visite"/>
    <n v="55.5"/>
    <m/>
    <m/>
    <m/>
    <m/>
    <s v="Bancontact"/>
    <m/>
    <m/>
    <n v="50.5"/>
    <m/>
    <x v="1"/>
    <m/>
    <x v="2"/>
    <n v="50.5"/>
    <x v="5"/>
    <n v="50.5"/>
    <x v="0"/>
    <m/>
  </r>
  <r>
    <x v="58"/>
    <s v="1b"/>
    <x v="197"/>
    <s v="Sam, dim et JF - JOUR - Visite 1 bénéficiaire"/>
    <s v="Visite"/>
    <n v="55.5"/>
    <m/>
    <m/>
    <m/>
    <m/>
    <s v="Bancontact"/>
    <m/>
    <m/>
    <n v="50.5"/>
    <m/>
    <x v="1"/>
    <m/>
    <x v="2"/>
    <n v="50.5"/>
    <x v="5"/>
    <n v="50.5"/>
    <x v="0"/>
    <m/>
  </r>
  <r>
    <x v="58"/>
    <s v="1b"/>
    <x v="197"/>
    <s v="Sam, dim et JF - JOUR - Visite 1 bénéficiaire"/>
    <s v="Visite"/>
    <n v="55.5"/>
    <m/>
    <m/>
    <m/>
    <m/>
    <s v="Bancontact"/>
    <m/>
    <m/>
    <n v="50.5"/>
    <m/>
    <x v="1"/>
    <m/>
    <x v="2"/>
    <n v="50.5"/>
    <x v="5"/>
    <n v="50.5"/>
    <x v="0"/>
    <m/>
  </r>
  <r>
    <x v="58"/>
    <s v="1b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b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b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b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b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1b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Cash"/>
    <m/>
    <m/>
    <n v="38.5"/>
    <m/>
    <x v="1"/>
    <m/>
    <x v="2"/>
    <n v="38.5"/>
    <x v="5"/>
    <n v="38.5"/>
    <x v="0"/>
    <m/>
  </r>
  <r>
    <x v="58"/>
    <s v="2a"/>
    <x v="195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8"/>
    <s v="2a"/>
    <x v="195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a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b"/>
    <x v="196"/>
    <s v="Sam, dim et JF - JOUR - Visite 1 bénéficiaire"/>
    <s v="Visite"/>
    <n v="55.5"/>
    <m/>
    <m/>
    <m/>
    <m/>
    <s v="Cash"/>
    <m/>
    <m/>
    <n v="54"/>
    <m/>
    <x v="1"/>
    <m/>
    <x v="2"/>
    <n v="54"/>
    <x v="5"/>
    <n v="54"/>
    <x v="0"/>
    <m/>
  </r>
  <r>
    <x v="58"/>
    <s v="2b"/>
    <x v="19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8"/>
    <s v="2b"/>
    <x v="19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8"/>
    <s v="2b"/>
    <x v="196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8"/>
    <s v="2b"/>
    <x v="1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b"/>
    <x v="1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b"/>
    <x v="1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s v="2b"/>
    <x v="1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3"/>
    <x v="101"/>
    <s v="Sam, dim et JF - JOUR - Consultation"/>
    <s v="Consultation"/>
    <n v="37.5"/>
    <m/>
    <m/>
    <m/>
    <m/>
    <s v="Cash"/>
    <m/>
    <m/>
    <n v="33"/>
    <m/>
    <x v="1"/>
    <m/>
    <x v="2"/>
    <n v="33"/>
    <x v="5"/>
    <n v="33"/>
    <x v="0"/>
    <m/>
  </r>
  <r>
    <x v="58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8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8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8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58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3"/>
    <x v="101"/>
    <s v="Sam, dim et JF - JOUR - Consultation"/>
    <s v="Consultation"/>
    <n v="37.5"/>
    <m/>
    <m/>
    <m/>
    <m/>
    <s v="Bancontact"/>
    <m/>
    <m/>
    <n v="33"/>
    <m/>
    <x v="1"/>
    <m/>
    <x v="2"/>
    <n v="33"/>
    <x v="5"/>
    <n v="33"/>
    <x v="0"/>
    <m/>
  </r>
  <r>
    <x v="58"/>
    <n v="4"/>
    <x v="22"/>
    <s v="Sam, dim et JF - JOUR - Consultation"/>
    <s v="Consultation"/>
    <n v="37.5"/>
    <m/>
    <m/>
    <m/>
    <m/>
    <s v="Cash"/>
    <m/>
    <m/>
    <n v="40"/>
    <m/>
    <x v="1"/>
    <m/>
    <x v="2"/>
    <n v="40"/>
    <x v="5"/>
    <n v="40"/>
    <x v="0"/>
    <m/>
  </r>
  <r>
    <x v="58"/>
    <n v="4"/>
    <x v="22"/>
    <s v="Sam, dim et JF - JOUR - Consultation"/>
    <s v="Consultation"/>
    <n v="37.5"/>
    <m/>
    <m/>
    <m/>
    <m/>
    <s v="Cash"/>
    <m/>
    <m/>
    <n v="37.200000000000003"/>
    <m/>
    <x v="1"/>
    <m/>
    <x v="2"/>
    <n v="37.200000000000003"/>
    <x v="5"/>
    <n v="37.200000000000003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4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Cash"/>
    <m/>
    <m/>
    <n v="34"/>
    <m/>
    <x v="1"/>
    <m/>
    <x v="2"/>
    <n v="34"/>
    <x v="5"/>
    <n v="34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8"/>
    <n v="7"/>
    <x v="165"/>
    <s v="Sam, dim et JF - JOUR - Consultation NA"/>
    <s v="Consultation"/>
    <n v="33.5"/>
    <m/>
    <m/>
    <m/>
    <m/>
    <s v="Bancontact"/>
    <m/>
    <m/>
    <n v="34"/>
    <m/>
    <x v="1"/>
    <m/>
    <x v="2"/>
    <n v="34"/>
    <x v="5"/>
    <n v="34"/>
    <x v="0"/>
    <m/>
  </r>
  <r>
    <x v="58"/>
    <n v="7"/>
    <x v="165"/>
    <s v="Sam, dim et JF - JOUR - Consultation NA"/>
    <s v="Consultation"/>
    <n v="33.5"/>
    <m/>
    <m/>
    <m/>
    <m/>
    <s v="Bancontact"/>
    <m/>
    <m/>
    <n v="34"/>
    <m/>
    <x v="1"/>
    <m/>
    <x v="2"/>
    <n v="34"/>
    <x v="5"/>
    <n v="34"/>
    <x v="0"/>
    <m/>
  </r>
  <r>
    <x v="58"/>
    <s v="nuit 1"/>
    <x v="1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8"/>
    <s v="nuit 1"/>
    <x v="1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8"/>
    <s v="nuit 1"/>
    <x v="1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8"/>
    <s v="nuit 1"/>
    <x v="1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8"/>
    <s v="nuit 1"/>
    <x v="151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8"/>
    <s v="nuit 2"/>
    <x v="89"/>
    <s v="Sam, dim et JF - NUIT - Visite 1 bénéficiaire"/>
    <s v="Visite"/>
    <n v="85"/>
    <m/>
    <m/>
    <m/>
    <m/>
    <s v="Bancontact"/>
    <m/>
    <m/>
    <n v="85"/>
    <m/>
    <x v="1"/>
    <m/>
    <x v="2"/>
    <n v="85"/>
    <x v="5"/>
    <n v="85"/>
    <x v="0"/>
    <m/>
  </r>
  <r>
    <x v="58"/>
    <s v="nuit 3"/>
    <x v="9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8"/>
    <s v="nuit 3"/>
    <x v="9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9"/>
    <s v="2a"/>
    <x v="187"/>
    <s v="Sam, dim et JF - JOUR - Consultation"/>
    <s v="Consultation"/>
    <n v="37.5"/>
    <s v="Andrianne Chloé"/>
    <m/>
    <s v="(132) Mutualité chrétienne de la Province de Luxembourg "/>
    <s v="Rue de la Moselle 7-9 6700 ARLON "/>
    <s v="Différé"/>
    <s v="⅓ payant BC"/>
    <s v="Oui"/>
    <n v="37.5"/>
    <n v="6"/>
    <x v="8"/>
    <n v="31.35"/>
    <x v="4"/>
    <m/>
    <x v="0"/>
    <n v="37.35"/>
    <x v="0"/>
    <m/>
  </r>
  <r>
    <x v="59"/>
    <s v="2a"/>
    <x v="187"/>
    <s v="Sam, dim et JF - JOUR - Consultation"/>
    <s v="Consultation"/>
    <n v="37.5"/>
    <s v="Bouhmidi Redouan"/>
    <m/>
    <s v="(319) Solidaris - Mutualité socialiste et syndicale de la Province de Liège _x000a_"/>
    <s v="Chaussée de Mons 228 1480 TUBIZE "/>
    <s v="Différé"/>
    <s v="⅓ payant BC"/>
    <s v="Oui"/>
    <n v="37.5"/>
    <n v="1.5"/>
    <x v="8"/>
    <n v="35.85"/>
    <x v="6"/>
    <m/>
    <x v="0"/>
    <n v="37.35"/>
    <x v="0"/>
    <m/>
  </r>
  <r>
    <x v="59"/>
    <n v="6"/>
    <x v="198"/>
    <s v="Sam, dim et JF - JOUR - Visite 1 bénéficiaire"/>
    <s v="Visite"/>
    <n v="55.5"/>
    <s v="Emonts Hans Joseph"/>
    <s v="St Marie Raeren"/>
    <m/>
    <m/>
    <s v="Différé"/>
    <s v="MR"/>
    <s v="Oui"/>
    <n v="55.5"/>
    <m/>
    <x v="1"/>
    <m/>
    <x v="2"/>
    <n v="55.5"/>
    <x v="11"/>
    <n v="55.5"/>
    <x v="0"/>
    <m/>
  </r>
  <r>
    <x v="59"/>
    <n v="6"/>
    <x v="198"/>
    <s v="Sam, dim et JF - JOUR - Visite 1 bénéficiaire"/>
    <s v="Visite"/>
    <n v="55.5"/>
    <s v="Hansen Maria Catharina"/>
    <s v="St Catherine Walhorn"/>
    <m/>
    <m/>
    <s v="Différé"/>
    <s v="MR"/>
    <s v="Oui"/>
    <n v="55.5"/>
    <m/>
    <x v="1"/>
    <m/>
    <x v="2"/>
    <n v="55.5"/>
    <x v="6"/>
    <n v="55.5"/>
    <x v="0"/>
    <m/>
  </r>
  <r>
    <x v="59"/>
    <n v="7"/>
    <x v="108"/>
    <s v="Sam, dim et JF - JOUR - Consultation"/>
    <s v="Consultation"/>
    <n v="37.5"/>
    <s v="Heinrichs Maria"/>
    <s v="M.Méd. Pro Gesund"/>
    <m/>
    <m/>
    <s v="Différé"/>
    <s v="Autres"/>
    <s v="Oui"/>
    <n v="37.5"/>
    <n v="6"/>
    <x v="8"/>
    <m/>
    <x v="2"/>
    <n v="31.5"/>
    <x v="6"/>
    <n v="37.5"/>
    <x v="0"/>
    <m/>
  </r>
  <r>
    <x v="59"/>
    <n v="5"/>
    <x v="82"/>
    <s v="Sam, dim et JF - JOUR - Visite 1 bénéficiaire"/>
    <s v="Visite"/>
    <n v="55.5"/>
    <s v="Hemroulle Georgette"/>
    <m/>
    <s v="(132) Mutualité chrétienne de la Province de Luxembourg "/>
    <s v="Rue de la Moselle 7-9 6700 ARLON "/>
    <s v="Différé"/>
    <s v="⅓ payant C"/>
    <s v="Oui"/>
    <n v="55.5"/>
    <n v="3"/>
    <x v="8"/>
    <n v="50.8"/>
    <x v="4"/>
    <m/>
    <x v="0"/>
    <n v="53.8"/>
    <x v="0"/>
    <m/>
  </r>
  <r>
    <x v="59"/>
    <n v="3"/>
    <x v="65"/>
    <s v="Sam, dim et JF - JOUR - Visite 1 bénéficiaire"/>
    <s v="Visite"/>
    <n v="55.5"/>
    <s v="Michels Cornelie"/>
    <s v="Les Heures Claires Spa"/>
    <m/>
    <m/>
    <s v="Différé"/>
    <s v="MR"/>
    <s v="Oui"/>
    <n v="55"/>
    <m/>
    <x v="1"/>
    <m/>
    <x v="2"/>
    <n v="55"/>
    <x v="2"/>
    <n v="55"/>
    <x v="0"/>
    <m/>
  </r>
  <r>
    <x v="59"/>
    <s v="nuit 1"/>
    <x v="173"/>
    <s v="Sam, dim et JF - JOUR - Consultation"/>
    <s v="Consultation"/>
    <n v="37.5"/>
    <s v="Moussi Sabri"/>
    <s v="M.Méd. Mosaïque"/>
    <m/>
    <m/>
    <s v="Différé"/>
    <s v="Autres"/>
    <s v="Oui"/>
    <n v="37.5"/>
    <m/>
    <x v="1"/>
    <m/>
    <x v="2"/>
    <n v="35.85"/>
    <x v="6"/>
    <n v="35.85"/>
    <x v="0"/>
    <m/>
  </r>
  <r>
    <x v="59"/>
    <n v="3"/>
    <x v="65"/>
    <s v="Sam, dim et JF - JOUR - Visite 1 bénéficiaire"/>
    <s v="Visite"/>
    <n v="55.5"/>
    <s v="Muratore Giuseppe"/>
    <m/>
    <s v="(319) Solidaris - Mutualité socialiste et syndicale de la Province de Liège _x000a_"/>
    <m/>
    <s v="Différé"/>
    <s v="MR"/>
    <s v="Oui"/>
    <n v="55"/>
    <m/>
    <x v="1"/>
    <n v="37.479999999999997"/>
    <x v="3"/>
    <m/>
    <x v="0"/>
    <n v="37.479999999999997"/>
    <x v="0"/>
    <m/>
  </r>
  <r>
    <x v="59"/>
    <s v="2a"/>
    <x v="187"/>
    <s v="Sam, dim et JF - JOUR - Visite 1 bénéficiaire"/>
    <s v="Visite"/>
    <n v="55.5"/>
    <s v="Nélis André"/>
    <s v="La Providence"/>
    <m/>
    <m/>
    <s v="Différé"/>
    <s v="MR"/>
    <s v="Oui"/>
    <n v="55.5"/>
    <m/>
    <x v="1"/>
    <m/>
    <x v="2"/>
    <n v="55.5"/>
    <x v="2"/>
    <n v="55.5"/>
    <x v="0"/>
    <m/>
  </r>
  <r>
    <x v="59"/>
    <s v="nuit 1"/>
    <x v="173"/>
    <s v="Sam, dim et JF - NUIT - Consultation"/>
    <s v="Consultation"/>
    <n v="50"/>
    <s v="Renard Nigel"/>
    <m/>
    <s v="(137) Mutualité Chrétienne de Verviers - Eupen "/>
    <s v="Rue Laoureux 25-29  - 4800 Verviers"/>
    <s v="Différé"/>
    <s v="⅓ payant C"/>
    <s v="Oui"/>
    <n v="50"/>
    <n v="1.5"/>
    <x v="8"/>
    <n v="48.19"/>
    <x v="4"/>
    <m/>
    <x v="0"/>
    <n v="49.69"/>
    <x v="0"/>
    <m/>
  </r>
  <r>
    <x v="59"/>
    <s v="2a"/>
    <x v="187"/>
    <s v="Sam, dim et JF - JOUR - Consultation"/>
    <s v="Consultation"/>
    <n v="37.5"/>
    <s v="Santé Annie"/>
    <s v="MM Thier Mère Dieu"/>
    <s v="(137) Mutualité Chrétienne de Verviers - Eupen "/>
    <s v="Rue Laoureux 25-29  - 4800 Verviers"/>
    <s v="Différé"/>
    <s v="Autres"/>
    <s v="Oui"/>
    <n v="37.5"/>
    <n v="1.5"/>
    <x v="8"/>
    <m/>
    <x v="2"/>
    <n v="36"/>
    <x v="2"/>
    <n v="37.5"/>
    <x v="0"/>
    <m/>
  </r>
  <r>
    <x v="59"/>
    <n v="7"/>
    <x v="108"/>
    <s v="Sam, dim et JF - JOUR - Consultation"/>
    <s v="Consultation"/>
    <n v="37.5"/>
    <s v="Sarlette Romina"/>
    <m/>
    <m/>
    <m/>
    <s v="Différé"/>
    <s v="Virement"/>
    <s v="Oui"/>
    <n v="37.5"/>
    <m/>
    <x v="1"/>
    <m/>
    <x v="2"/>
    <n v="37.5"/>
    <x v="6"/>
    <n v="37.5"/>
    <x v="0"/>
    <m/>
  </r>
  <r>
    <x v="59"/>
    <s v="nuit 1"/>
    <x v="173"/>
    <s v="Sam, dim et JF - JOUR - Consultation"/>
    <s v="Consultation"/>
    <n v="37.5"/>
    <s v="Thielen Marie - Théres"/>
    <m/>
    <s v="(137) Mutualité Chrétienne de Verviers - Eupen "/>
    <s v="Rue Laoureux 25-29  - 4800 Verviers"/>
    <s v="Différé"/>
    <s v="⅓ payant C"/>
    <s v="Oui"/>
    <n v="37.5"/>
    <n v="1.5"/>
    <x v="8"/>
    <n v="35.85"/>
    <x v="4"/>
    <m/>
    <x v="0"/>
    <n v="37.35"/>
    <x v="0"/>
    <m/>
  </r>
  <r>
    <x v="59"/>
    <n v="4"/>
    <x v="104"/>
    <s v="Sam, dim et JF - JOUR - Visite 1 bénéficiaire"/>
    <s v="Visite"/>
    <n v="55.5"/>
    <s v="Vanbellinghen Yvonne"/>
    <s v="Gran Fa Malmédy"/>
    <m/>
    <m/>
    <s v="Différé"/>
    <s v="MR"/>
    <s v="Oui"/>
    <n v="55.5"/>
    <m/>
    <x v="1"/>
    <m/>
    <x v="2"/>
    <n v="55.5"/>
    <x v="6"/>
    <n v="55.5"/>
    <x v="0"/>
    <m/>
  </r>
  <r>
    <x v="59"/>
    <s v="nuit 2"/>
    <x v="26"/>
    <s v="Sam, dim et JF - JOUR - Visite 1 bénéficiaire"/>
    <s v="Visite"/>
    <n v="55.5"/>
    <s v="Counson Denise"/>
    <s v="Ferdinand Nicolay Stavelot"/>
    <m/>
    <m/>
    <s v="Différé"/>
    <s v="MR"/>
    <s v="Oui"/>
    <n v="55.5"/>
    <m/>
    <x v="1"/>
    <m/>
    <x v="2"/>
    <n v="55"/>
    <x v="12"/>
    <n v="55"/>
    <x v="0"/>
    <m/>
  </r>
  <r>
    <x v="59"/>
    <s v="1a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a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a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a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a"/>
    <x v="19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b"/>
    <x v="19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9"/>
    <s v="1b"/>
    <x v="19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59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b"/>
    <x v="199"/>
    <s v="Sam, dim et JF - JOUR - Consultation"/>
    <s v="Consultation"/>
    <n v="37.5"/>
    <m/>
    <m/>
    <m/>
    <m/>
    <s v="Bancontact"/>
    <m/>
    <m/>
    <n v="37.54"/>
    <m/>
    <x v="1"/>
    <m/>
    <x v="2"/>
    <n v="37.54"/>
    <x v="5"/>
    <n v="37.54"/>
    <x v="0"/>
    <m/>
  </r>
  <r>
    <x v="59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a"/>
    <x v="187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83"/>
    <m/>
    <x v="1"/>
    <m/>
    <x v="2"/>
    <n v="83"/>
    <x v="5"/>
    <n v="83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4"/>
    <x v="10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9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nuit 1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nuit 1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59"/>
    <s v="nuit 1"/>
    <x v="17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9"/>
    <s v="nuit 1"/>
    <x v="17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59"/>
    <s v="nuit 3"/>
    <x v="108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60"/>
    <s v="nuit 2"/>
    <x v="47"/>
    <s v="Sam, dim et JF - NUIT - Visite 1 bénéficiaire"/>
    <s v="Visite"/>
    <n v="85"/>
    <s v="Gohy Yvonne"/>
    <s v="Les Heures Claires Spa"/>
    <m/>
    <m/>
    <s v="Différé"/>
    <s v="MR"/>
    <s v="Oui"/>
    <n v="107.5"/>
    <m/>
    <x v="1"/>
    <m/>
    <x v="2"/>
    <n v="107.5"/>
    <x v="2"/>
    <n v="107.5"/>
    <x v="0"/>
    <m/>
  </r>
  <r>
    <x v="60"/>
    <s v="nuit 2"/>
    <x v="47"/>
    <s v="Vend et veille JF - NUIT - Visite 1 bénéficiare"/>
    <s v="Visite"/>
    <n v="85"/>
    <s v="Moise Adèle"/>
    <s v="Cheveux D'Argent Nivezée"/>
    <m/>
    <m/>
    <s v="Différé"/>
    <s v="MR"/>
    <s v="Oui"/>
    <n v="85"/>
    <m/>
    <x v="1"/>
    <m/>
    <x v="2"/>
    <n v="85"/>
    <x v="2"/>
    <n v="85"/>
    <x v="0"/>
    <m/>
  </r>
  <r>
    <x v="60"/>
    <s v="nuit 1"/>
    <x v="40"/>
    <s v="Vend et veille JF - JOUR - Consultation"/>
    <s v="Consultation"/>
    <n v="29"/>
    <m/>
    <m/>
    <m/>
    <m/>
    <s v="Bancontact"/>
    <m/>
    <m/>
    <n v="29"/>
    <m/>
    <x v="1"/>
    <m/>
    <x v="2"/>
    <n v="29"/>
    <x v="5"/>
    <n v="29"/>
    <x v="0"/>
    <m/>
  </r>
  <r>
    <x v="60"/>
    <s v="nuit 3"/>
    <x v="44"/>
    <s v="Vend et veille JF - JOUR - Visite 1 bénéficiare"/>
    <s v="Visite"/>
    <n v="49.5"/>
    <m/>
    <m/>
    <m/>
    <m/>
    <s v="Bancontact"/>
    <m/>
    <m/>
    <n v="49.5"/>
    <m/>
    <x v="1"/>
    <m/>
    <x v="2"/>
    <n v="49.5"/>
    <x v="5"/>
    <n v="49.5"/>
    <x v="0"/>
    <m/>
  </r>
  <r>
    <x v="60"/>
    <s v="nuit 3"/>
    <x v="44"/>
    <s v="Vend et veille JF - NUIT - Consultation"/>
    <s v="Consultation"/>
    <n v="50"/>
    <m/>
    <m/>
    <m/>
    <m/>
    <s v="Cash"/>
    <m/>
    <m/>
    <n v="50"/>
    <m/>
    <x v="1"/>
    <m/>
    <x v="2"/>
    <n v="50"/>
    <x v="5"/>
    <n v="50"/>
    <x v="0"/>
    <m/>
  </r>
  <r>
    <x v="61"/>
    <s v="2b"/>
    <x v="179"/>
    <s v="Sam, dim et JF - JOUR - Consultation"/>
    <s v="Consultation"/>
    <n v="37.5"/>
    <s v="Aich Lina"/>
    <s v="Thier Mère Dieu"/>
    <s v="(137) Mutualité Chrétienne de Verviers - Eupen "/>
    <s v="Rue Laoureux 25-29  - 4800 Verviers"/>
    <s v="Différé"/>
    <s v="⅓ payant C"/>
    <s v="Oui"/>
    <n v="37.5"/>
    <n v="1"/>
    <x v="8"/>
    <m/>
    <x v="2"/>
    <n v="36.35"/>
    <x v="11"/>
    <n v="37.35"/>
    <x v="0"/>
    <m/>
  </r>
  <r>
    <x v="61"/>
    <n v="3"/>
    <x v="137"/>
    <s v="Sam, dim et JF - JOUR - Visite 1 bénéficiaire"/>
    <s v="Visite"/>
    <n v="55.5"/>
    <s v="Bouhon Marie claire"/>
    <m/>
    <s v="(137) Mutualité Chrétienne de Verviers - Eupen "/>
    <s v="Rue Laoureux 25-29  - 4800 Verviers"/>
    <s v="Différé"/>
    <s v="⅓ payant BC"/>
    <s v="Oui"/>
    <n v="55.5"/>
    <n v="5"/>
    <x v="8"/>
    <n v="50.8"/>
    <x v="7"/>
    <m/>
    <x v="0"/>
    <n v="55.8"/>
    <x v="0"/>
    <m/>
  </r>
  <r>
    <x v="61"/>
    <n v="3"/>
    <x v="137"/>
    <s v="Sam, dim et JF - JOUR - Consultation"/>
    <s v="Consultation"/>
    <n v="37.5"/>
    <s v="Bourguignon Carine"/>
    <m/>
    <s v="(137) Mutualité Chrétienne de Verviers - Eupen "/>
    <s v="Rue Laoureux 25-29  - 4800 Verviers"/>
    <s v="Différé"/>
    <s v="⅓ payant BC"/>
    <s v="Oui"/>
    <n v="37.5"/>
    <n v="5"/>
    <x v="8"/>
    <n v="35.85"/>
    <x v="7"/>
    <m/>
    <x v="0"/>
    <n v="40.85"/>
    <x v="0"/>
    <m/>
  </r>
  <r>
    <x v="61"/>
    <s v="2a"/>
    <x v="200"/>
    <s v="Sam, dim et JF - JOUR - Consultation"/>
    <s v="Consultation"/>
    <n v="37.5"/>
    <s v="Bushi Nasir"/>
    <m/>
    <s v="(319) Solidaris - Mutualité socialiste et syndicale de la Province de Liège _x000a_"/>
    <s v="Chaussée de Mons 228 1480 TUBIZE "/>
    <s v="Différé"/>
    <s v="⅓ payant C"/>
    <s v="Oui"/>
    <n v="37.5"/>
    <n v="1.5"/>
    <x v="8"/>
    <n v="35.85"/>
    <x v="7"/>
    <m/>
    <x v="0"/>
    <n v="37.35"/>
    <x v="0"/>
    <m/>
  </r>
  <r>
    <x v="61"/>
    <n v="6"/>
    <x v="99"/>
    <s v="Sam, dim et JF - JOUR - Consultation"/>
    <s v="Consultation"/>
    <n v="37.5"/>
    <s v="Cenaj Ardian"/>
    <m/>
    <s v="(515) Freie Krankenkasse _x000a_"/>
    <s v="Rue Saint-Hubert 49 - 1150 BRUXELLES"/>
    <s v="Différé"/>
    <s v="⅓ payant C"/>
    <s v="Oui"/>
    <n v="37.5"/>
    <n v="1.5"/>
    <x v="8"/>
    <n v="35.85"/>
    <x v="4"/>
    <m/>
    <x v="0"/>
    <n v="37.35"/>
    <x v="0"/>
    <m/>
  </r>
  <r>
    <x v="61"/>
    <s v="nuit 1"/>
    <x v="103"/>
    <s v="Sam, dim et JF - NUIT - Consultation"/>
    <s v="Consultation"/>
    <n v="50"/>
    <s v="Ceylan Hifa Nur"/>
    <m/>
    <s v="(506) Omnimut mutualité libre de Wallonie _x000a_"/>
    <s v="Rue Natalis 47 B 4020 LIEGE "/>
    <s v="Différé"/>
    <s v="⅓ payant C"/>
    <s v="Oui"/>
    <n v="50"/>
    <n v="1.5"/>
    <x v="8"/>
    <n v="48.19"/>
    <x v="7"/>
    <m/>
    <x v="0"/>
    <n v="49.69"/>
    <x v="0"/>
    <m/>
  </r>
  <r>
    <x v="61"/>
    <s v="2b"/>
    <x v="179"/>
    <s v="Sam, dim et JF - JOUR - Consultation"/>
    <s v="Consultation"/>
    <n v="37.5"/>
    <s v="Crutzen José"/>
    <m/>
    <s v="(137) Mutualité Chrétienne de Verviers - Eupen "/>
    <s v="Rue Laoureux 25-29  - 4800 Verviers"/>
    <s v="Différé"/>
    <s v="⅓ payant C"/>
    <s v="Oui"/>
    <n v="37.5"/>
    <n v="1"/>
    <x v="8"/>
    <n v="35.85"/>
    <x v="7"/>
    <m/>
    <x v="0"/>
    <n v="36.85"/>
    <x v="0"/>
    <m/>
  </r>
  <r>
    <x v="61"/>
    <s v="2b"/>
    <x v="179"/>
    <s v="Sam, dim et JF - JOUR - Consultation"/>
    <s v="Consultation"/>
    <n v="37.5"/>
    <s v="Dmursoglu Yusuf Erkam"/>
    <m/>
    <s v="(506) Omnimut mutualité libre de Wallonie _x000a_"/>
    <s v="Rue Natalis 47 B 4020 LIEGE "/>
    <s v="Différé"/>
    <s v="⅓ payant C"/>
    <s v="Oui"/>
    <n v="37.5"/>
    <n v="1"/>
    <x v="8"/>
    <m/>
    <x v="2"/>
    <m/>
    <x v="0"/>
    <n v="1"/>
    <x v="3"/>
    <m/>
  </r>
  <r>
    <x v="61"/>
    <s v="2a"/>
    <x v="200"/>
    <s v="Sam, dim et JF - JOUR - Consultation"/>
    <s v="Consultation"/>
    <n v="37.5"/>
    <s v="Generet Lucas"/>
    <m/>
    <s v="(137) Mutualité Chrétienne de Verviers - Eupen "/>
    <s v="Rue Laoureux 25-29  - 4800 Verviers"/>
    <s v="Différé"/>
    <s v="⅓ payant C"/>
    <s v="Oui"/>
    <n v="37.5"/>
    <n v="1.5"/>
    <x v="8"/>
    <n v="35.85"/>
    <x v="7"/>
    <m/>
    <x v="0"/>
    <n v="37.35"/>
    <x v="0"/>
    <m/>
  </r>
  <r>
    <x v="61"/>
    <s v="2a"/>
    <x v="200"/>
    <s v="Sam, dim et JF - JOUR - Consultation"/>
    <s v="Consultation"/>
    <n v="37.5"/>
    <s v="Gouram Youssef"/>
    <m/>
    <s v="(319) Solidaris - Mutualité socialiste et syndicale de la Province de Liège _x000a_"/>
    <s v="Chaussée de Mons 228 1480 TUBIZE "/>
    <s v="Différé"/>
    <s v="⅓ payant C"/>
    <s v="Oui"/>
    <n v="37.5"/>
    <n v="1.5"/>
    <x v="8"/>
    <n v="35.85"/>
    <x v="7"/>
    <m/>
    <x v="0"/>
    <n v="37.35"/>
    <x v="0"/>
    <m/>
  </r>
  <r>
    <x v="61"/>
    <n v="7"/>
    <x v="14"/>
    <s v="Sam, dim et JF - JOUR - Consultation"/>
    <s v="Consultation"/>
    <n v="37.5"/>
    <s v="Hannemann Doris"/>
    <m/>
    <s v="(515) Freie Krankenkasse _x000a_"/>
    <s v="Rue Saint-Hubert 49 - 1150 BRUXELLES"/>
    <s v="Différé"/>
    <s v="Virement"/>
    <s v="Non"/>
    <n v="37.5"/>
    <m/>
    <x v="1"/>
    <m/>
    <x v="2"/>
    <n v="37.5"/>
    <x v="6"/>
    <n v="37.5"/>
    <x v="0"/>
    <m/>
  </r>
  <r>
    <x v="61"/>
    <n v="7"/>
    <x v="14"/>
    <s v="Sam, dim et JF - JOUR - Visite 1 bénéficiaire"/>
    <s v="Visite"/>
    <n v="55.5"/>
    <s v="Heiners Barbara"/>
    <m/>
    <s v="(137) Mutualité Chrétienne de Verviers - Eupen "/>
    <s v="Rue Laoureux 25-29  - 4800 Verviers"/>
    <s v="Différé"/>
    <s v="⅓ payant C"/>
    <s v="Oui"/>
    <n v="55.5"/>
    <n v="5"/>
    <x v="8"/>
    <n v="50.8"/>
    <x v="7"/>
    <m/>
    <x v="0"/>
    <n v="55.8"/>
    <x v="0"/>
    <m/>
  </r>
  <r>
    <x v="61"/>
    <s v="1b"/>
    <x v="43"/>
    <s v="Sam, dim et JF - JOUR - Visite 1 bénéficiaire"/>
    <s v="Visite"/>
    <n v="55.5"/>
    <s v="Hennes Henri"/>
    <s v="Domicile"/>
    <m/>
    <m/>
    <s v="Différé"/>
    <s v="Autres"/>
    <s v="Oui"/>
    <n v="55.5"/>
    <m/>
    <x v="1"/>
    <m/>
    <x v="2"/>
    <n v="55.5"/>
    <x v="6"/>
    <n v="55.5"/>
    <x v="0"/>
    <m/>
  </r>
  <r>
    <x v="61"/>
    <n v="3"/>
    <x v="137"/>
    <s v="Sam, dim et JF - JOUR - Consultation"/>
    <s v="Consultation"/>
    <n v="37.5"/>
    <s v="Hoefkens Joelle"/>
    <s v="Maître Dauvin Anne"/>
    <m/>
    <m/>
    <s v="Différé"/>
    <s v="Admin. De biens"/>
    <s v="Oui"/>
    <n v="37.5"/>
    <m/>
    <x v="1"/>
    <m/>
    <x v="2"/>
    <n v="37.5"/>
    <x v="6"/>
    <n v="37.5"/>
    <x v="0"/>
    <m/>
  </r>
  <r>
    <x v="61"/>
    <n v="7"/>
    <x v="14"/>
    <s v="Sam, dim et JF - JOUR - Consultation"/>
    <s v="Consultation"/>
    <n v="37.5"/>
    <s v="Jost Georges"/>
    <s v="M.Méd.Pro Gesund"/>
    <m/>
    <m/>
    <s v="Différé"/>
    <s v="Autres"/>
    <s v="Oui"/>
    <n v="37.5"/>
    <n v="6"/>
    <x v="8"/>
    <m/>
    <x v="2"/>
    <n v="31.5"/>
    <x v="6"/>
    <n v="37.5"/>
    <x v="0"/>
    <m/>
  </r>
  <r>
    <x v="61"/>
    <n v="3"/>
    <x v="201"/>
    <s v="Sam, dim et JF - JOUR - Visite 1 bénéficiaire"/>
    <s v="Visite"/>
    <n v="55.5"/>
    <s v="Ledoyen Roland"/>
    <s v="Les Heures Claires Spa"/>
    <m/>
    <m/>
    <s v="Différé"/>
    <s v="MR"/>
    <s v="Oui"/>
    <n v="55.5"/>
    <m/>
    <x v="1"/>
    <m/>
    <x v="2"/>
    <n v="55.5"/>
    <x v="12"/>
    <n v="55.5"/>
    <x v="0"/>
    <m/>
  </r>
  <r>
    <x v="61"/>
    <s v="nuit 1"/>
    <x v="103"/>
    <s v="Sam, dim et JF - NUIT - Consultation"/>
    <s v="Consultation"/>
    <n v="50"/>
    <s v="Lekeu André"/>
    <m/>
    <s v="(137) Mutualité Chrétienne de Verviers - Eupen "/>
    <s v="Rue Laoureux 25-29  - 4800 Verviers"/>
    <s v="Différé"/>
    <s v="⅓ payant C"/>
    <s v="Oui"/>
    <n v="50"/>
    <n v="1.5"/>
    <x v="8"/>
    <n v="48.19"/>
    <x v="7"/>
    <m/>
    <x v="0"/>
    <n v="49.69"/>
    <x v="0"/>
    <m/>
  </r>
  <r>
    <x v="61"/>
    <n v="7"/>
    <x v="14"/>
    <s v="Sam, dim et JF - JOUR - Consultation"/>
    <s v="Consultation"/>
    <n v="37.5"/>
    <s v="Melchior Johanna"/>
    <s v="M.Méd. Pro Gesund"/>
    <m/>
    <m/>
    <s v="Différé"/>
    <s v="⅓ payant C"/>
    <s v="Oui"/>
    <n v="37.5"/>
    <n v="6"/>
    <x v="9"/>
    <m/>
    <x v="2"/>
    <n v="31.5"/>
    <x v="6"/>
    <n v="37.5"/>
    <x v="0"/>
    <m/>
  </r>
  <r>
    <x v="61"/>
    <n v="7"/>
    <x v="14"/>
    <s v="Sam, dim et JF - JOUR - Consultation"/>
    <s v="Consultation"/>
    <n v="37.5"/>
    <s v="Müllender Maike"/>
    <m/>
    <s v="(515) Freie Krankenkasse _x000a_"/>
    <s v="Rue Saint-Hubert 49 - 1150 BRUXELLES"/>
    <s v="Différé"/>
    <s v="⅓ payant BC"/>
    <s v="Oui"/>
    <n v="37.5"/>
    <n v="1.5"/>
    <x v="8"/>
    <n v="35.85"/>
    <x v="4"/>
    <m/>
    <x v="0"/>
    <n v="37.35"/>
    <x v="0"/>
    <m/>
  </r>
  <r>
    <x v="61"/>
    <s v="2b"/>
    <x v="179"/>
    <s v="Sam, dim et JF - JOUR - Consultation"/>
    <s v="Consultation"/>
    <n v="37.5"/>
    <s v="Ndamage Muhozi Eric"/>
    <m/>
    <s v="(137) Mutualité Chrétienne de Verviers - Eupen "/>
    <s v="Rue Laoureux 25-29  - 4800 Verviers"/>
    <s v="Différé"/>
    <s v="⅓ payant C"/>
    <s v="Oui"/>
    <n v="37.5"/>
    <n v="1"/>
    <x v="8"/>
    <n v="35.85"/>
    <x v="7"/>
    <m/>
    <x v="0"/>
    <n v="36.85"/>
    <x v="0"/>
    <m/>
  </r>
  <r>
    <x v="61"/>
    <s v="2a"/>
    <x v="200"/>
    <s v="Sam, dim et JF - JOUR - Consultation"/>
    <s v="Consultation"/>
    <n v="37.5"/>
    <s v="Nicolai Clément"/>
    <m/>
    <s v="(319) Solidaris - Mutualité socialiste et syndicale de la Province de Liège _x000a_"/>
    <s v="Chaussée de Mons 228 1480 TUBIZE "/>
    <s v="Différé"/>
    <s v="⅓ payant C"/>
    <s v="Oui"/>
    <n v="37.5"/>
    <n v="1.5"/>
    <x v="8"/>
    <n v="35.85"/>
    <x v="7"/>
    <m/>
    <x v="0"/>
    <n v="37.35"/>
    <x v="0"/>
    <m/>
  </r>
  <r>
    <x v="61"/>
    <n v="4"/>
    <x v="96"/>
    <s v="Sam, dim et JF - JOUR - Consultation"/>
    <s v="Consultation"/>
    <n v="37.5"/>
    <s v="Ponthieux Maelyne"/>
    <m/>
    <s v="(228) Mutualia - Mutualité neutre _x000a_"/>
    <s v="Place Verte 41 4800 VERVIERS"/>
    <s v="Différé"/>
    <s v="⅓ payant BC"/>
    <s v="Oui"/>
    <n v="37.5"/>
    <n v="5"/>
    <x v="8"/>
    <n v="35.85"/>
    <x v="6"/>
    <m/>
    <x v="0"/>
    <n v="40.85"/>
    <x v="0"/>
    <m/>
  </r>
  <r>
    <x v="61"/>
    <s v="1b"/>
    <x v="43"/>
    <s v="Sam, dim et JF - JOUR - Visite 1 bénéficiaire"/>
    <s v="Visite"/>
    <n v="55.5"/>
    <s v="Richez Josette"/>
    <m/>
    <s v="(137) Mutualité Chrétienne de Verviers - Eupen "/>
    <s v="Rue Laoureux 25-29  - 4800 Verviers"/>
    <s v="Différé"/>
    <s v="⅓ payant NP"/>
    <s v="Oui"/>
    <n v="55.5"/>
    <m/>
    <x v="1"/>
    <n v="55.6"/>
    <x v="7"/>
    <m/>
    <x v="0"/>
    <n v="55.6"/>
    <x v="0"/>
    <m/>
  </r>
  <r>
    <x v="61"/>
    <s v="2a"/>
    <x v="200"/>
    <s v="Sam, dim et JF - JOUR - Consultation"/>
    <s v="Consultation"/>
    <n v="37.5"/>
    <s v="Saddiki Najiha"/>
    <m/>
    <s v="(228) Mutualia - Mutualité neutre _x000a_"/>
    <s v="Place Verte 41 4800 VERVIERS"/>
    <s v="Différé"/>
    <s v="⅓ payant BC"/>
    <s v="Oui"/>
    <n v="37.5"/>
    <n v="6"/>
    <x v="8"/>
    <n v="35.85"/>
    <x v="6"/>
    <m/>
    <x v="0"/>
    <n v="41.85"/>
    <x v="0"/>
    <m/>
  </r>
  <r>
    <x v="61"/>
    <s v="2b"/>
    <x v="179"/>
    <s v="Sam, dim et JF - JOUR - Consultation"/>
    <s v="Consultation"/>
    <n v="37.5"/>
    <s v="Saiti Almira"/>
    <m/>
    <s v="(319) Solidaris - Mutualité socialiste et syndicale de la Province de Liège _x000a_"/>
    <s v="Chaussée de Mons 228 1480 TUBIZE "/>
    <s v="Différé"/>
    <s v="⅓ payant C"/>
    <s v="Oui"/>
    <n v="37.5"/>
    <n v="1"/>
    <x v="8"/>
    <n v="35.85"/>
    <x v="3"/>
    <m/>
    <x v="0"/>
    <n v="36.85"/>
    <x v="0"/>
    <m/>
  </r>
  <r>
    <x v="61"/>
    <n v="3"/>
    <x v="201"/>
    <s v="Sam, dim et JF - JOUR - Visite 1 bénéficiaire"/>
    <s v="Visite"/>
    <n v="55.5"/>
    <s v="Schillings Angèle"/>
    <s v="St Josephine Theux"/>
    <m/>
    <m/>
    <s v="Différé"/>
    <s v="MR"/>
    <s v="Oui"/>
    <n v="134.5"/>
    <m/>
    <x v="1"/>
    <m/>
    <x v="2"/>
    <n v="134.5"/>
    <x v="2"/>
    <n v="134.5"/>
    <x v="0"/>
    <m/>
  </r>
  <r>
    <x v="61"/>
    <n v="7"/>
    <x v="14"/>
    <s v="Sam, dim et JF - JOUR - Consultation"/>
    <s v="Consultation"/>
    <n v="37.5"/>
    <s v="Schmitz Louisa"/>
    <s v="M.Méd.Pro Gesund"/>
    <m/>
    <m/>
    <s v="Différé"/>
    <s v="Autres"/>
    <s v="Oui"/>
    <n v="37.5"/>
    <n v="6"/>
    <x v="8"/>
    <m/>
    <x v="2"/>
    <n v="31.5"/>
    <x v="6"/>
    <n v="37.5"/>
    <x v="0"/>
    <m/>
  </r>
  <r>
    <x v="61"/>
    <s v="1a"/>
    <x v="189"/>
    <s v="Sam, dim et JF - JOUR - Visite 1 bénéficiaire"/>
    <s v="Visite"/>
    <n v="55.5"/>
    <s v="Schyns Anna Maria"/>
    <m/>
    <s v="(515) Freie Krankenkasse _x000a_"/>
    <s v="Rue Saint-Hubert 49 - 1150 BRUXELLES"/>
    <s v="Différé"/>
    <s v="⅓ payant C"/>
    <s v="Oui"/>
    <n v="55.5"/>
    <n v="5"/>
    <x v="8"/>
    <n v="50.8"/>
    <x v="4"/>
    <m/>
    <x v="0"/>
    <n v="55.8"/>
    <x v="0"/>
    <m/>
  </r>
  <r>
    <x v="61"/>
    <s v="nuit 3"/>
    <x v="22"/>
    <s v="Sam, dim et JF - NUIT - Consultation"/>
    <s v="Consultation"/>
    <n v="50"/>
    <s v="Sudenius Johanna"/>
    <s v="M.Méd.Pro Gesund"/>
    <m/>
    <m/>
    <s v="Différé"/>
    <s v="Autres"/>
    <s v="Oui"/>
    <n v="50"/>
    <n v="6"/>
    <x v="8"/>
    <m/>
    <x v="2"/>
    <n v="44"/>
    <x v="6"/>
    <n v="50"/>
    <x v="0"/>
    <m/>
  </r>
  <r>
    <x v="61"/>
    <n v="3"/>
    <x v="201"/>
    <s v="Sam, dim et JF - JOUR - Consultation"/>
    <s v="Consultation"/>
    <n v="37.5"/>
    <s v="Vancraywinkel Nicole"/>
    <m/>
    <s v="(228) Mutualia - Mutualité neutre _x000a_"/>
    <s v="Place Verte 41 4800 VERVIERS"/>
    <s v="Différé"/>
    <s v="⅓ payant C"/>
    <s v="Oui"/>
    <n v="37.5"/>
    <n v="1.5"/>
    <x v="8"/>
    <n v="36.35"/>
    <x v="6"/>
    <m/>
    <x v="0"/>
    <n v="37.85"/>
    <x v="0"/>
    <m/>
  </r>
  <r>
    <x v="61"/>
    <s v="nuit 3"/>
    <x v="22"/>
    <s v="Sam, dim et JF - JOUR - Consultation"/>
    <s v="Consultation"/>
    <n v="37.5"/>
    <s v="Veithen Nell"/>
    <m/>
    <s v="(137) Mutualité Chrétienne de Verviers - Eupen "/>
    <s v="Rue Laoureux 25-29  - 4800 Verviers"/>
    <s v="Différé"/>
    <s v="⅓ payant C"/>
    <s v="Oui"/>
    <n v="37.5"/>
    <n v="1.5"/>
    <x v="8"/>
    <n v="35.85"/>
    <x v="7"/>
    <m/>
    <x v="0"/>
    <n v="37.35"/>
    <x v="0"/>
    <m/>
  </r>
  <r>
    <x v="61"/>
    <s v="nuit 3"/>
    <x v="22"/>
    <s v="Sam, dim et JF - NUIT - Visite 1 bénéficiaire"/>
    <s v="Visite"/>
    <n v="85"/>
    <s v="Verheye Marigka"/>
    <m/>
    <s v="(515) Freie Krankenkasse _x000a_"/>
    <s v="Rue Saint-Hubert 49 - 1150 BRUXELLES"/>
    <s v="Différé"/>
    <s v="⅓ payant C"/>
    <s v="Oui"/>
    <n v="85"/>
    <n v="7"/>
    <x v="8"/>
    <n v="50.8"/>
    <x v="4"/>
    <m/>
    <x v="0"/>
    <n v="57.8"/>
    <x v="0"/>
    <m/>
  </r>
  <r>
    <x v="61"/>
    <s v="2b"/>
    <x v="179"/>
    <s v="Sam, dim et JF - JOUR - Consultation"/>
    <s v="Consultation"/>
    <n v="37.5"/>
    <s v="Willems Sandy"/>
    <m/>
    <s v="(228) Mutualia - Mutualité neutre _x000a_"/>
    <s v="Place Verte 41 4800 VERVIERS"/>
    <s v="Différé"/>
    <s v="⅓ payant C"/>
    <s v="Oui"/>
    <n v="37.5"/>
    <n v="1"/>
    <x v="8"/>
    <m/>
    <x v="2"/>
    <m/>
    <x v="0"/>
    <n v="1"/>
    <x v="3"/>
    <m/>
  </r>
  <r>
    <x v="61"/>
    <n v="7"/>
    <x v="14"/>
    <s v="Sam, dim et JF - JOUR - Consultation"/>
    <s v="Consultation"/>
    <n v="37.5"/>
    <s v="Wolff Laurent"/>
    <s v="M.Méd.Pro Gesund"/>
    <m/>
    <m/>
    <s v="Différé"/>
    <s v="Autres"/>
    <s v="Oui"/>
    <n v="37.5"/>
    <n v="6"/>
    <x v="8"/>
    <m/>
    <x v="2"/>
    <n v="31.5"/>
    <x v="6"/>
    <n v="37.5"/>
    <x v="0"/>
    <m/>
  </r>
  <r>
    <x v="61"/>
    <s v="1a"/>
    <x v="18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s v="1a"/>
    <x v="18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s v="1a"/>
    <x v="18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s v="1a"/>
    <x v="18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61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1b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a"/>
    <x v="200"/>
    <s v="Sam, dim et JF - JOUR - Consultation"/>
    <s v="Consultation"/>
    <n v="37.5"/>
    <m/>
    <m/>
    <m/>
    <m/>
    <s v="Cash"/>
    <m/>
    <m/>
    <n v="43.5"/>
    <m/>
    <x v="1"/>
    <m/>
    <x v="2"/>
    <n v="43.5"/>
    <x v="5"/>
    <n v="43.5"/>
    <x v="0"/>
    <m/>
  </r>
  <r>
    <x v="61"/>
    <s v="2a"/>
    <x v="200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s v="2b"/>
    <x v="179"/>
    <s v="Sam, dim et JF - JOUR - Consultation"/>
    <s v="Consultation"/>
    <n v="37.5"/>
    <m/>
    <m/>
    <m/>
    <m/>
    <s v="Cash"/>
    <m/>
    <m/>
    <n v="38.5"/>
    <m/>
    <x v="1"/>
    <m/>
    <x v="2"/>
    <n v="38.5"/>
    <x v="5"/>
    <n v="38.5"/>
    <x v="0"/>
    <m/>
  </r>
  <r>
    <x v="61"/>
    <s v="2b"/>
    <x v="17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61"/>
    <s v="2b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b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2b"/>
    <x v="17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13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61"/>
    <n v="6"/>
    <x v="9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nuit 1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1"/>
    <s v="nuit 1"/>
    <x v="10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61"/>
    <s v="nuit 1"/>
    <x v="103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61"/>
    <s v="nuit 2"/>
    <x v="106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61"/>
    <n v="7"/>
    <x v="14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62"/>
    <n v="6"/>
    <x v="66"/>
    <s v="Sam, dim et JF - JOUR - Consultation"/>
    <s v="Consultation"/>
    <n v="37.5"/>
    <s v="Ajrizi Eliana"/>
    <m/>
    <s v="(137) Mutualité Chrétienne de Verviers - Eupen "/>
    <s v="Rue Laoureux 25-29  - 4800 Verviers"/>
    <s v="Différé"/>
    <s v="⅓ payant C"/>
    <s v="Oui"/>
    <n v="37.5"/>
    <n v="1.5"/>
    <x v="8"/>
    <n v="35.85"/>
    <x v="7"/>
    <m/>
    <x v="0"/>
    <n v="37.35"/>
    <x v="0"/>
    <m/>
  </r>
  <r>
    <x v="62"/>
    <s v="2b"/>
    <x v="69"/>
    <s v="Sam, dim et JF - JOUR - Visite 1 bénéficiaire"/>
    <s v="Visite"/>
    <n v="55.5"/>
    <s v="Bayer Paul"/>
    <s v="MR La Lainière"/>
    <m/>
    <m/>
    <s v="Différé"/>
    <s v="MR"/>
    <s v="Oui"/>
    <n v="55.5"/>
    <m/>
    <x v="1"/>
    <m/>
    <x v="2"/>
    <n v="55.6"/>
    <x v="2"/>
    <n v="55.6"/>
    <x v="0"/>
    <m/>
  </r>
  <r>
    <x v="62"/>
    <s v="1b"/>
    <x v="98"/>
    <s v="Sam, dim et JF - JOUR - Consultation"/>
    <s v="Consultation"/>
    <n v="37.5"/>
    <s v="Berisha Elmedin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62"/>
    <n v="3"/>
    <x v="139"/>
    <s v="Sam, dim et JF - JOUR - Consultation"/>
    <s v="Consultation"/>
    <n v="37.5"/>
    <s v="Boils Luce"/>
    <m/>
    <s v="(228) Mutualia - Mutualité neutre _x000a_"/>
    <s v="Place Verte 41 4800 VERVIERS"/>
    <s v="Différé"/>
    <s v="⅓ payant C"/>
    <s v="Oui"/>
    <n v="37.5"/>
    <n v="1.5"/>
    <x v="8"/>
    <n v="35.85"/>
    <x v="6"/>
    <m/>
    <x v="0"/>
    <n v="37.35"/>
    <x v="0"/>
    <m/>
  </r>
  <r>
    <x v="62"/>
    <n v="7"/>
    <x v="131"/>
    <s v="Sam, dim et JF - JOUR - Consultation"/>
    <s v="Consultation"/>
    <n v="37.5"/>
    <s v="Bruls Katja"/>
    <s v="M.Méd.Pro Gesund"/>
    <m/>
    <m/>
    <s v="Différé"/>
    <s v="Autres"/>
    <s v="Oui"/>
    <n v="37.5"/>
    <n v="6"/>
    <x v="8"/>
    <m/>
    <x v="2"/>
    <n v="31.5"/>
    <x v="6"/>
    <n v="37.5"/>
    <x v="0"/>
    <m/>
  </r>
  <r>
    <x v="62"/>
    <s v="1b"/>
    <x v="98"/>
    <s v="Sam, dim et JF - JOUR - Visite 1 bénéficiaire"/>
    <s v="Visite"/>
    <n v="55.5"/>
    <s v="Burtscheidt Maria"/>
    <s v="Régina Moresnet"/>
    <m/>
    <m/>
    <s v="Différé"/>
    <s v="MR"/>
    <s v="Oui"/>
    <n v="55.5"/>
    <m/>
    <x v="1"/>
    <m/>
    <x v="2"/>
    <n v="55.9"/>
    <x v="11"/>
    <n v="55.9"/>
    <x v="0"/>
    <m/>
  </r>
  <r>
    <x v="62"/>
    <s v="2a"/>
    <x v="157"/>
    <s v="Sam, dim et JF - JOUR - Consultation"/>
    <s v="Consultation"/>
    <n v="37.5"/>
    <s v="Chaudoir Bénédicte"/>
    <m/>
    <s v="(137) Mutualité Chrétienne de Verviers - Eupen "/>
    <s v="Rue Laoureux 25-29  - 4800 Verviers"/>
    <s v="Différé"/>
    <s v="⅓ payant BC"/>
    <s v="Oui"/>
    <n v="37.5"/>
    <n v="1.5"/>
    <x v="8"/>
    <n v="35.85"/>
    <x v="7"/>
    <m/>
    <x v="0"/>
    <n v="37.35"/>
    <x v="0"/>
    <m/>
  </r>
  <r>
    <x v="62"/>
    <s v="2a"/>
    <x v="157"/>
    <s v="Sam, dim et JF - JOUR - Consultation"/>
    <s v="Consultation"/>
    <n v="37.5"/>
    <s v="Corman Marguerite"/>
    <m/>
    <s v="(137) Mutualité Chrétienne de Verviers - Eupen "/>
    <s v="Rue Laoureux 25-29  - 4800 Verviers"/>
    <s v="Différé"/>
    <s v="⅓ payant BC"/>
    <s v="Oui"/>
    <n v="37.5"/>
    <n v="1.5"/>
    <x v="8"/>
    <n v="35.85"/>
    <x v="7"/>
    <m/>
    <x v="0"/>
    <n v="37.35"/>
    <x v="0"/>
    <m/>
  </r>
  <r>
    <x v="62"/>
    <s v="1a"/>
    <x v="117"/>
    <s v="Sam, dim et JF - JOUR - Visite 1 bénéficiaire"/>
    <s v="Visite"/>
    <n v="55.5"/>
    <s v="Dreuw Hélène"/>
    <s v="Régina Moresnet"/>
    <m/>
    <m/>
    <s v="Différé"/>
    <s v="MR"/>
    <s v="Oui"/>
    <n v="55"/>
    <m/>
    <x v="1"/>
    <m/>
    <x v="2"/>
    <m/>
    <x v="0"/>
    <n v="0"/>
    <x v="2"/>
    <s v="Envoyé Herr Maue Walter Kelmis"/>
  </r>
  <r>
    <x v="62"/>
    <s v="nuit 2"/>
    <x v="2"/>
    <s v="Sam, dim et JF - NUIT - Visite 1 bénéficiaire"/>
    <s v="Visite"/>
    <n v="85"/>
    <s v="Dumont Joseph "/>
    <m/>
    <s v="(137) Mutualité Chrétienne de Verviers - Eupen "/>
    <s v="Rue Laoureux 25-29  - 4800 Verviers"/>
    <s v="Différé"/>
    <s v="⅓ payant BC"/>
    <s v="Oui"/>
    <n v="85"/>
    <n v="7.5"/>
    <x v="8"/>
    <n v="78.5"/>
    <x v="7"/>
    <m/>
    <x v="0"/>
    <n v="86"/>
    <x v="0"/>
    <m/>
  </r>
  <r>
    <x v="62"/>
    <s v="1a"/>
    <x v="117"/>
    <s v="Sam, dim et JF - JOUR - Consultation"/>
    <s v="Consultation"/>
    <n v="37.5"/>
    <s v="Eichler Marie"/>
    <m/>
    <s v="(137) Mutualité Chrétienne de Verviers - Eupen "/>
    <s v="Rue Laoureux 25-29  - 4800 Verviers"/>
    <s v="Différé"/>
    <s v="⅓ payant C"/>
    <s v="Oui"/>
    <n v="37.5"/>
    <n v="1.5"/>
    <x v="8"/>
    <n v="35.85"/>
    <x v="7"/>
    <m/>
    <x v="0"/>
    <n v="37.35"/>
    <x v="0"/>
    <m/>
  </r>
  <r>
    <x v="62"/>
    <n v="7"/>
    <x v="131"/>
    <s v="Sam, dim et JF - JOUR - Consultation"/>
    <s v="Consultation"/>
    <n v="37.5"/>
    <s v="Haep Peter"/>
    <s v="M.Méd.Pro Gesund"/>
    <m/>
    <m/>
    <s v="Différé"/>
    <s v="Autres"/>
    <s v="Oui"/>
    <n v="37.5"/>
    <n v="6"/>
    <x v="8"/>
    <m/>
    <x v="2"/>
    <n v="31.5"/>
    <x v="6"/>
    <n v="37.5"/>
    <x v="0"/>
    <m/>
  </r>
  <r>
    <x v="62"/>
    <s v="2a"/>
    <x v="157"/>
    <s v="Sam, dim et JF - JOUR - Consultation"/>
    <s v="Consultation"/>
    <n v="37.5"/>
    <s v="Hamrouni Yasmine"/>
    <m/>
    <s v="(319) Solidaris - Mutualité socialiste et syndicale de la Province de Liège _x000a_"/>
    <s v="Chaussée de Mons 228 1480 TUBIZE "/>
    <s v="Différé"/>
    <s v="⅓ payant BC"/>
    <s v="Oui"/>
    <n v="37.5"/>
    <n v="1.5"/>
    <x v="8"/>
    <n v="35.85"/>
    <x v="7"/>
    <m/>
    <x v="0"/>
    <n v="37.35"/>
    <x v="0"/>
    <m/>
  </r>
  <r>
    <x v="62"/>
    <s v="2b"/>
    <x v="69"/>
    <s v="Sam, dim et JF - JOUR - Visite 1 bénéficiaire"/>
    <s v="Visite"/>
    <n v="55.5"/>
    <s v="Hélène Seret"/>
    <s v="MR Les Hetres"/>
    <m/>
    <m/>
    <s v="Différé"/>
    <s v="MR"/>
    <s v="Oui"/>
    <n v="55.5"/>
    <m/>
    <x v="1"/>
    <m/>
    <x v="2"/>
    <n v="55.5"/>
    <x v="6"/>
    <n v="55.5"/>
    <x v="0"/>
    <m/>
  </r>
  <r>
    <x v="62"/>
    <s v="2b"/>
    <x v="69"/>
    <s v="Sam, dim et JF - JOUR - Visite 1 bénéficiaire"/>
    <s v="Visite"/>
    <n v="55.5"/>
    <s v="Hirsch Jeanne"/>
    <s v="MR La Lainière"/>
    <m/>
    <m/>
    <s v="Différé"/>
    <s v="MR"/>
    <s v="Oui"/>
    <n v="55.5"/>
    <m/>
    <x v="1"/>
    <m/>
    <x v="2"/>
    <n v="55.5"/>
    <x v="6"/>
    <n v="55.5"/>
    <x v="0"/>
    <m/>
  </r>
  <r>
    <x v="62"/>
    <s v="2b"/>
    <x v="69"/>
    <s v="Sam, dim et JF - JOUR - Visite 1 bénéficiaire"/>
    <s v="Visite"/>
    <n v="55.5"/>
    <s v="Ioannidopoulos Lazaros"/>
    <m/>
    <s v="(506) Omnimut mutualité libre de Wallonie _x000a_"/>
    <s v="Rue Natalis 47 B 4020 LIEGE "/>
    <s v="Différé"/>
    <s v="⅓ payant NP"/>
    <s v="Oui"/>
    <n v="55.5"/>
    <m/>
    <x v="1"/>
    <n v="55.6"/>
    <x v="7"/>
    <m/>
    <x v="0"/>
    <n v="55.6"/>
    <x v="0"/>
    <m/>
  </r>
  <r>
    <x v="62"/>
    <s v="2b"/>
    <x v="69"/>
    <s v="Sam, dim et JF - JOUR - Consultation"/>
    <s v="Consultation"/>
    <n v="37.5"/>
    <s v="Jamar Anita"/>
    <m/>
    <s v="(228) Mutualia - Mutualité neutre _x000a_"/>
    <s v="Place Verte 41 4800 VERVIERS"/>
    <s v="Différé"/>
    <s v="⅓ payant NP"/>
    <s v="Oui"/>
    <n v="37.5"/>
    <m/>
    <x v="1"/>
    <n v="35.85"/>
    <x v="6"/>
    <m/>
    <x v="0"/>
    <n v="35.85"/>
    <x v="0"/>
    <m/>
  </r>
  <r>
    <x v="62"/>
    <n v="7"/>
    <x v="131"/>
    <s v="Sam, dim et JF - JOUR - Consultation"/>
    <s v="Consultation"/>
    <n v="37.5"/>
    <s v="Kever Tobias"/>
    <s v="M.Méd Pro Gesund"/>
    <m/>
    <m/>
    <s v="Différé"/>
    <s v="Autres"/>
    <s v="Oui"/>
    <n v="37.5"/>
    <n v="6"/>
    <x v="8"/>
    <m/>
    <x v="2"/>
    <n v="31.5"/>
    <x v="6"/>
    <n v="37.5"/>
    <x v="0"/>
    <m/>
  </r>
  <r>
    <x v="62"/>
    <s v="2a"/>
    <x v="157"/>
    <s v="Sam, dim et JF - JOUR - Visite 1 bénéficiaire"/>
    <s v="Visite"/>
    <n v="55.5"/>
    <s v="Lejeune Jean"/>
    <s v="La Providence Verviers"/>
    <m/>
    <m/>
    <s v="Différé"/>
    <s v="MR"/>
    <s v="Oui"/>
    <n v="55"/>
    <m/>
    <x v="1"/>
    <m/>
    <x v="2"/>
    <n v="55.5"/>
    <x v="6"/>
    <n v="55.5"/>
    <x v="0"/>
    <m/>
  </r>
  <r>
    <x v="62"/>
    <s v="1b"/>
    <x v="98"/>
    <s v="Sam, dim et JF - JOUR - Visite 1 bénéficiaire"/>
    <s v="Visite"/>
    <n v="55.5"/>
    <s v="Lejeune Louis"/>
    <s v="Léon D'Andrimont Limbourg"/>
    <m/>
    <m/>
    <s v="Différé"/>
    <s v="MR"/>
    <s v="Oui"/>
    <n v="55.5"/>
    <m/>
    <x v="1"/>
    <m/>
    <x v="2"/>
    <n v="55.5"/>
    <x v="6"/>
    <n v="55.5"/>
    <x v="0"/>
    <m/>
  </r>
  <r>
    <x v="62"/>
    <s v="2a"/>
    <x v="157"/>
    <s v="Sam, dim et JF - JOUR - Consultation"/>
    <s v="Consultation"/>
    <n v="37.5"/>
    <s v="Minet Matéo"/>
    <m/>
    <s v="(137) Mutualité Chrétienne de Verviers - Eupen "/>
    <s v="Rue Laoureux 25-29  - 4800 Verviers"/>
    <s v="Différé"/>
    <s v="⅓ payant NP"/>
    <s v="Oui"/>
    <n v="37.5"/>
    <m/>
    <x v="1"/>
    <n v="31.35"/>
    <x v="7"/>
    <m/>
    <x v="0"/>
    <n v="31.35"/>
    <x v="0"/>
    <m/>
  </r>
  <r>
    <x v="62"/>
    <s v="1a"/>
    <x v="117"/>
    <s v="Sam, dim et JF - JOUR - Visite 1 bénéficiaire"/>
    <s v="Visite"/>
    <n v="55.5"/>
    <s v="Nowak André"/>
    <s v="CPAS De Herve"/>
    <s v="(319) Solidaris - Mutualité socialiste et syndicale de la Province de Liège _x000a_"/>
    <s v="Chaussée de Mons 228 1480 TUBIZE "/>
    <s v="Différé"/>
    <s v="CPAS"/>
    <s v="Oui"/>
    <n v="55"/>
    <m/>
    <x v="1"/>
    <n v="50.8"/>
    <x v="4"/>
    <m/>
    <x v="0"/>
    <n v="50.8"/>
    <x v="0"/>
    <m/>
  </r>
  <r>
    <x v="62"/>
    <n v="3"/>
    <x v="139"/>
    <s v="Sam, dim et JF - JOUR - Consultation"/>
    <s v="Consultation"/>
    <n v="37.5"/>
    <s v="Peters Alyson"/>
    <m/>
    <s v="(319) Solidaris - Mutualité socialiste et syndicale de la Province de Liège _x000a_"/>
    <s v="Chaussée de Mons 228 1480 TUBIZE "/>
    <s v="Différé"/>
    <s v="⅓ payant C"/>
    <s v="Oui"/>
    <n v="37.5"/>
    <n v="1.5"/>
    <x v="8"/>
    <n v="35.85"/>
    <x v="7"/>
    <m/>
    <x v="0"/>
    <n v="37.35"/>
    <x v="0"/>
    <m/>
  </r>
  <r>
    <x v="62"/>
    <s v="2b"/>
    <x v="69"/>
    <s v="Sam, dim et JF - JOUR - Visite 1 bénéficiaire"/>
    <s v="Visite"/>
    <n v="55.5"/>
    <s v="Schmetz M-Josee"/>
    <s v="MR Les Hetres"/>
    <m/>
    <m/>
    <s v="Différé"/>
    <s v="MR"/>
    <s v="Oui"/>
    <n v="55.5"/>
    <m/>
    <x v="1"/>
    <m/>
    <x v="2"/>
    <n v="55.5"/>
    <x v="6"/>
    <n v="55.5"/>
    <x v="0"/>
    <m/>
  </r>
  <r>
    <x v="62"/>
    <s v="1a"/>
    <x v="117"/>
    <s v="Sam, dim et JF - JOUR - Visite 1 bénéficiaire"/>
    <s v="Visite"/>
    <n v="55.5"/>
    <s v="Schroeder Gaston"/>
    <m/>
    <s v="(414) Mutualité libérale de Liège _x000a_"/>
    <s v="Rue de Hermée, 177D 4040 HERSTAL"/>
    <s v="Différé"/>
    <s v="⅓ payant NP"/>
    <s v="Oui"/>
    <n v="55"/>
    <m/>
    <x v="1"/>
    <n v="55.6"/>
    <x v="7"/>
    <m/>
    <x v="0"/>
    <n v="55.6"/>
    <x v="0"/>
    <m/>
  </r>
  <r>
    <x v="62"/>
    <s v="2b"/>
    <x v="69"/>
    <s v="Sam, dim et JF - JOUR - Consultation"/>
    <s v="Consultation"/>
    <n v="37.5"/>
    <s v="Sicim Erhan"/>
    <s v="MM Mosaique"/>
    <m/>
    <m/>
    <s v="Différé"/>
    <s v="Autres"/>
    <s v="Oui"/>
    <n v="37.5"/>
    <m/>
    <x v="1"/>
    <m/>
    <x v="2"/>
    <n v="31.35"/>
    <x v="6"/>
    <n v="31.35"/>
    <x v="0"/>
    <m/>
  </r>
  <r>
    <x v="62"/>
    <s v="nuit 3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2"/>
    <s v="nuit 1"/>
    <x v="40"/>
    <s v="Sam, dim et JF - JOUR - Consultation"/>
    <s v="Consultation"/>
    <n v="37.5"/>
    <m/>
    <m/>
    <m/>
    <m/>
    <s v="Bancontact"/>
    <m/>
    <m/>
    <n v="29"/>
    <m/>
    <x v="1"/>
    <m/>
    <x v="2"/>
    <n v="29"/>
    <x v="5"/>
    <n v="29"/>
    <x v="0"/>
    <m/>
  </r>
  <r>
    <x v="62"/>
    <s v="nuit 1"/>
    <x v="40"/>
    <s v="Sam, dim et JF - JOUR - Consultation"/>
    <s v="Consultation"/>
    <n v="37.5"/>
    <m/>
    <m/>
    <m/>
    <m/>
    <s v="Bancontact"/>
    <m/>
    <m/>
    <n v="29"/>
    <m/>
    <x v="1"/>
    <m/>
    <x v="2"/>
    <n v="29"/>
    <x v="5"/>
    <n v="29"/>
    <x v="0"/>
    <m/>
  </r>
  <r>
    <x v="62"/>
    <s v="nuit 1"/>
    <x v="40"/>
    <s v="Sam, dim et JF - JOUR - Consultation"/>
    <s v="Consultation"/>
    <n v="37.5"/>
    <m/>
    <m/>
    <m/>
    <m/>
    <s v="Bancontact"/>
    <m/>
    <m/>
    <n v="29"/>
    <m/>
    <x v="1"/>
    <m/>
    <x v="2"/>
    <n v="29"/>
    <x v="5"/>
    <n v="29"/>
    <x v="0"/>
    <m/>
  </r>
  <r>
    <x v="62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62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5"/>
    <n v="50"/>
    <x v="0"/>
    <m/>
  </r>
  <r>
    <x v="62"/>
    <s v="1a"/>
    <x v="117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b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b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b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1b"/>
    <x v="98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2a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2a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2a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2a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2a"/>
    <x v="157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s v="2a"/>
    <x v="157"/>
    <s v="Sam, dim et JF - JOUR - Consultation"/>
    <s v="Consultation"/>
    <n v="37.5"/>
    <m/>
    <m/>
    <m/>
    <m/>
    <s v="Bancontact"/>
    <m/>
    <m/>
    <n v="37.51"/>
    <m/>
    <x v="1"/>
    <m/>
    <x v="2"/>
    <n v="37.51"/>
    <x v="5"/>
    <n v="37.51"/>
    <x v="0"/>
    <m/>
  </r>
  <r>
    <x v="62"/>
    <s v="2b"/>
    <x v="69"/>
    <s v="Sam, dim et JF - JOUR - Visite 1 bénéficiaire"/>
    <s v="Visite"/>
    <n v="55.5"/>
    <m/>
    <m/>
    <m/>
    <m/>
    <s v="Bancontact"/>
    <m/>
    <m/>
    <n v="55"/>
    <m/>
    <x v="1"/>
    <m/>
    <x v="2"/>
    <n v="55"/>
    <x v="5"/>
    <n v="55"/>
    <x v="0"/>
    <m/>
  </r>
  <r>
    <x v="62"/>
    <s v="2b"/>
    <x v="69"/>
    <s v="Sam, dim et JF - JOUR - Consultation"/>
    <s v="Consultation"/>
    <n v="37.5"/>
    <m/>
    <m/>
    <m/>
    <m/>
    <s v="Bancontact"/>
    <m/>
    <m/>
    <n v="37"/>
    <m/>
    <x v="1"/>
    <m/>
    <x v="2"/>
    <n v="37"/>
    <x v="5"/>
    <n v="37"/>
    <x v="0"/>
    <m/>
  </r>
  <r>
    <x v="62"/>
    <s v="2b"/>
    <x v="69"/>
    <s v="Sam, dim et JF - JOUR - Consultation"/>
    <s v="Consultation"/>
    <n v="37.5"/>
    <m/>
    <m/>
    <m/>
    <m/>
    <s v="Cash"/>
    <m/>
    <m/>
    <n v="35"/>
    <m/>
    <x v="1"/>
    <m/>
    <x v="2"/>
    <n v="35"/>
    <x v="5"/>
    <n v="35"/>
    <x v="0"/>
    <m/>
  </r>
  <r>
    <x v="62"/>
    <n v="3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2"/>
    <n v="3"/>
    <x v="139"/>
    <s v="Sam, dim et JF - JOUR - Visite 1 bénéficiaire"/>
    <s v="Visite"/>
    <n v="55.5"/>
    <m/>
    <m/>
    <m/>
    <m/>
    <s v="Cash"/>
    <m/>
    <m/>
    <n v="55.5"/>
    <m/>
    <x v="1"/>
    <m/>
    <x v="2"/>
    <n v="55.5"/>
    <x v="5"/>
    <n v="55.5"/>
    <x v="0"/>
    <m/>
  </r>
  <r>
    <x v="62"/>
    <n v="3"/>
    <x v="13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62"/>
    <n v="3"/>
    <x v="139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62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4"/>
    <x v="62"/>
    <s v="Sam, dim et JF - JOUR - Visite 1 bénéficiaire"/>
    <s v="Visite"/>
    <n v="55.5"/>
    <m/>
    <m/>
    <m/>
    <m/>
    <s v="Bancontact"/>
    <m/>
    <m/>
    <n v="55.5"/>
    <m/>
    <x v="1"/>
    <m/>
    <x v="2"/>
    <n v="55.5"/>
    <x v="5"/>
    <n v="55.5"/>
    <x v="0"/>
    <m/>
  </r>
  <r>
    <x v="62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2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5"/>
    <n v="37.5"/>
    <x v="0"/>
    <m/>
  </r>
  <r>
    <x v="62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7"/>
    <x v="131"/>
    <s v="Sam, dim et JF - JOUR - Consultation"/>
    <s v="Consultation"/>
    <n v="37.5"/>
    <m/>
    <m/>
    <m/>
    <m/>
    <s v="Cash"/>
    <m/>
    <m/>
    <n v="78.5"/>
    <m/>
    <x v="1"/>
    <m/>
    <x v="2"/>
    <n v="78.5"/>
    <x v="5"/>
    <n v="78.5"/>
    <x v="0"/>
    <m/>
  </r>
  <r>
    <x v="62"/>
    <n v="7"/>
    <x v="131"/>
    <s v="Sam, dim et JF - JOUR - Consultation"/>
    <s v="Consultation"/>
    <n v="37.5"/>
    <m/>
    <m/>
    <m/>
    <m/>
    <s v="Bancontact"/>
    <m/>
    <m/>
    <n v="78.2"/>
    <m/>
    <x v="1"/>
    <m/>
    <x v="2"/>
    <n v="78.2"/>
    <x v="5"/>
    <n v="78.2"/>
    <x v="0"/>
    <m/>
  </r>
  <r>
    <x v="6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2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5"/>
    <n v="37.5"/>
    <x v="0"/>
    <m/>
  </r>
  <r>
    <x v="63"/>
    <s v="nuit 3"/>
    <x v="68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63"/>
    <s v="nuit 1"/>
    <x v="74"/>
    <s v="Vend et veille JF - NUIT - Visite 1 bénéficiare"/>
    <s v="Visite"/>
    <n v="85"/>
    <s v="Roy Ashley"/>
    <s v="Centre St Michel Spa"/>
    <m/>
    <m/>
    <s v="Différé"/>
    <s v="Autres"/>
    <s v="Oui"/>
    <n v="85"/>
    <m/>
    <x v="1"/>
    <m/>
    <x v="2"/>
    <n v="85"/>
    <x v="6"/>
    <n v="85"/>
    <x v="0"/>
    <m/>
  </r>
  <r>
    <x v="63"/>
    <s v="nuit 2"/>
    <x v="88"/>
    <s v="Vend et veille JF - NUIT - Visite 1 bénéficiare"/>
    <s v="Visite"/>
    <n v="85"/>
    <s v="Godin Marie - louise"/>
    <s v="Les Heures Claires Spa"/>
    <m/>
    <m/>
    <s v="Différé"/>
    <s v="MR"/>
    <s v="Oui"/>
    <n v="85"/>
    <m/>
    <x v="1"/>
    <m/>
    <x v="2"/>
    <m/>
    <x v="0"/>
    <n v="0"/>
    <x v="2"/>
    <s v="Envoyé Mr Seredynski Stéphane Rue du Couvent 13bt 21 5340 Sorée"/>
  </r>
  <r>
    <x v="63"/>
    <s v="nuit 2"/>
    <x v="88"/>
    <s v="Vend et veille JF - NUIT - Visite 1 bénéficiare"/>
    <s v="Visite"/>
    <n v="85"/>
    <s v="Peters Rachel"/>
    <m/>
    <s v="(137) Mutualité Chrétienne de Verviers - Eupen "/>
    <s v="Rue Laoureux 25-29  - 4800 Verviers"/>
    <s v="Différé"/>
    <s v="⅓ payant BC"/>
    <s v="Oui"/>
    <n v="85"/>
    <n v="7.5"/>
    <x v="9"/>
    <n v="78.5"/>
    <x v="7"/>
    <m/>
    <x v="0"/>
    <n v="86"/>
    <x v="0"/>
    <m/>
  </r>
  <r>
    <x v="63"/>
    <s v="nuit 2"/>
    <x v="88"/>
    <s v="Vend et veille JF - JOUR - Consultation"/>
    <s v="Consultation"/>
    <n v="29"/>
    <m/>
    <m/>
    <m/>
    <m/>
    <s v="Bancontact"/>
    <m/>
    <m/>
    <n v="28"/>
    <m/>
    <x v="1"/>
    <m/>
    <x v="2"/>
    <n v="28"/>
    <x v="6"/>
    <n v="28"/>
    <x v="0"/>
    <m/>
  </r>
  <r>
    <x v="63"/>
    <s v="nuit 2"/>
    <x v="88"/>
    <s v="Vend et veille JF - JOUR - Consultation"/>
    <s v="Consultation"/>
    <n v="29"/>
    <m/>
    <m/>
    <m/>
    <m/>
    <s v="Bancontact"/>
    <m/>
    <m/>
    <n v="28"/>
    <m/>
    <x v="1"/>
    <m/>
    <x v="2"/>
    <n v="28"/>
    <x v="6"/>
    <n v="28"/>
    <x v="0"/>
    <m/>
  </r>
  <r>
    <x v="63"/>
    <s v="nuit 2"/>
    <x v="88"/>
    <s v="Vend et veille JF - JOUR - Consultation"/>
    <s v="Consultation"/>
    <n v="29"/>
    <m/>
    <m/>
    <m/>
    <m/>
    <s v="Bancontact"/>
    <m/>
    <m/>
    <n v="28"/>
    <m/>
    <x v="1"/>
    <m/>
    <x v="2"/>
    <n v="28"/>
    <x v="6"/>
    <n v="28"/>
    <x v="0"/>
    <m/>
  </r>
  <r>
    <x v="63"/>
    <s v="nuit 2"/>
    <x v="88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4"/>
    <n v="7"/>
    <x v="97"/>
    <s v="Sam, dim et JF - JOUR - Visite 1 bénéficiaire"/>
    <s v="Visite"/>
    <n v="55.5"/>
    <s v="Arens Martha"/>
    <m/>
    <s v="(515) Freie Krankenkasse _x000a_"/>
    <s v="Rue Saint-Hubert 49 - 1150 BRUXELLES"/>
    <s v="Différé"/>
    <s v="⅓ payant C"/>
    <s v="Oui"/>
    <n v="55.5"/>
    <n v="5"/>
    <x v="9"/>
    <n v="50.8"/>
    <x v="7"/>
    <m/>
    <x v="0"/>
    <n v="55.8"/>
    <x v="0"/>
    <m/>
  </r>
  <r>
    <x v="64"/>
    <s v="nuit 1"/>
    <x v="123"/>
    <s v="Sam, dim et JF - JOUR - Consultation"/>
    <s v="Consultation"/>
    <n v="37.5"/>
    <s v="Bastin Cédric"/>
    <s v="CPAS Verviers"/>
    <m/>
    <m/>
    <s v="Différé"/>
    <s v="CPAS"/>
    <s v="Oui"/>
    <n v="37.5"/>
    <m/>
    <x v="1"/>
    <m/>
    <x v="2"/>
    <m/>
    <x v="0"/>
    <n v="0"/>
    <x v="6"/>
    <s v="Pas inscrit là bas"/>
  </r>
  <r>
    <x v="64"/>
    <n v="7"/>
    <x v="97"/>
    <s v="Sam, dim et JF - JOUR - Visite 1 bénéficiaire"/>
    <s v="Visite"/>
    <n v="55.5"/>
    <s v="Kesseler Franziska"/>
    <s v="Ste  Elisabeth St Vith - Rappel au Lengeler 14 - 4790 Reuland"/>
    <m/>
    <m/>
    <s v="Différé"/>
    <s v="MR"/>
    <s v="Oui"/>
    <n v="55.5"/>
    <m/>
    <x v="1"/>
    <m/>
    <x v="2"/>
    <n v="55.5"/>
    <x v="9"/>
    <n v="55.5"/>
    <x v="0"/>
    <m/>
  </r>
  <r>
    <x v="64"/>
    <s v="nuit 1"/>
    <x v="123"/>
    <s v="Sam, dim et JF - NUIT - Visite 1 bénéficiaire"/>
    <s v="Visite"/>
    <n v="85"/>
    <s v="Beaulieu Simone"/>
    <s v="St Joseph Verviers"/>
    <m/>
    <m/>
    <s v="Différé"/>
    <s v="MR"/>
    <s v="Oui"/>
    <n v="85"/>
    <m/>
    <x v="1"/>
    <m/>
    <x v="2"/>
    <n v="85"/>
    <x v="2"/>
    <n v="85"/>
    <x v="0"/>
    <m/>
  </r>
  <r>
    <x v="64"/>
    <s v="1b"/>
    <x v="67"/>
    <s v="Sam, dim et JF - JOUR - Visite 1 bénéficiaire"/>
    <s v="Visite"/>
    <n v="55.5"/>
    <s v="Ceramina Rosa"/>
    <s v="Beloeil Henri Chapelle"/>
    <m/>
    <m/>
    <s v="Différé"/>
    <s v="MR"/>
    <s v="Oui"/>
    <n v="55.5"/>
    <m/>
    <x v="1"/>
    <m/>
    <x v="2"/>
    <n v="55.5"/>
    <x v="2"/>
    <n v="55.5"/>
    <x v="0"/>
    <m/>
  </r>
  <r>
    <x v="64"/>
    <s v="nuit 2"/>
    <x v="79"/>
    <s v="Sam, dim et JF - NUIT - Visite 1 bénéficiaire"/>
    <s v="Visite"/>
    <n v="85"/>
    <s v="Deleeuw Léopold"/>
    <s v="Château Sous Bois Spa"/>
    <m/>
    <m/>
    <s v="Différé"/>
    <s v="MR"/>
    <s v="Oui"/>
    <n v="85"/>
    <m/>
    <x v="1"/>
    <m/>
    <x v="2"/>
    <n v="85"/>
    <x v="2"/>
    <n v="85"/>
    <x v="0"/>
    <m/>
  </r>
  <r>
    <x v="64"/>
    <s v="2b"/>
    <x v="132"/>
    <s v="Sam, dim et JF - JOUR - Visite 1 bénéficiaire"/>
    <s v="Visite"/>
    <n v="55.5"/>
    <s v="Delhaye Guislaine"/>
    <s v="Seigneurie D'Heusy"/>
    <m/>
    <m/>
    <s v="Différé"/>
    <s v="MR"/>
    <s v="Oui"/>
    <n v="55.5"/>
    <m/>
    <x v="1"/>
    <m/>
    <x v="2"/>
    <n v="55.5"/>
    <x v="6"/>
    <n v="55.5"/>
    <x v="0"/>
    <m/>
  </r>
  <r>
    <x v="64"/>
    <s v="2a"/>
    <x v="160"/>
    <s v="Sam, dim et JF - JOUR - Visite 1 bénéficiaire"/>
    <s v="Visite"/>
    <n v="55.5"/>
    <s v="Gille Danielle"/>
    <m/>
    <s v="(137) Mutualité Chrétienne de Verviers - Eupen "/>
    <s v="Rue Laoureux 25-29  - 4800 Verviers"/>
    <s v="Différé"/>
    <s v="⅓ payant NP"/>
    <s v="Oui"/>
    <n v="55.5"/>
    <m/>
    <x v="1"/>
    <n v="50.8"/>
    <x v="7"/>
    <m/>
    <x v="0"/>
    <n v="50.8"/>
    <x v="0"/>
    <m/>
  </r>
  <r>
    <x v="64"/>
    <s v="2a"/>
    <x v="160"/>
    <s v="Sam, dim et JF - JOUR - Visite 1 bénéficiaire"/>
    <s v="Visite"/>
    <n v="55.5"/>
    <s v="Godefroid Léonie"/>
    <s v="St Joseph Verviers"/>
    <m/>
    <m/>
    <s v="Différé"/>
    <s v="MR"/>
    <s v="Oui"/>
    <n v="55.5"/>
    <m/>
    <x v="1"/>
    <m/>
    <x v="2"/>
    <n v="55.5"/>
    <x v="2"/>
    <n v="55.5"/>
    <x v="0"/>
    <m/>
  </r>
  <r>
    <x v="64"/>
    <n v="7"/>
    <x v="97"/>
    <s v="Sam, dim et JF - JOUR - Visite 1 bénéficiaire"/>
    <s v="Visite"/>
    <n v="55.5"/>
    <s v="Heinrichs Nikolaus"/>
    <m/>
    <s v="(994) Institut des Vétérans - Insititut National des Invalides de Guerre, Anciens Combattants et Victimes de Guerre"/>
    <n v="0"/>
    <s v="Différé"/>
    <s v="⅓ payant NP"/>
    <s v="Oui"/>
    <n v="55.5"/>
    <m/>
    <x v="1"/>
    <m/>
    <x v="2"/>
    <m/>
    <x v="0"/>
    <n v="0"/>
    <x v="3"/>
    <m/>
  </r>
  <r>
    <x v="64"/>
    <n v="6"/>
    <x v="99"/>
    <s v="Sam, dim et JF - JOUR - Consultation"/>
    <s v="Consultation"/>
    <n v="37.5"/>
    <s v="Hurtgen Hannelore"/>
    <m/>
    <s v="(515) Freie Krankenkasse _x000a_"/>
    <s v="Rue Saint-Hubert 49 - 1150 BRUXELLES"/>
    <s v="Différé"/>
    <s v="⅓ payant C"/>
    <s v="Oui"/>
    <n v="37.5"/>
    <n v="1.5"/>
    <x v="9"/>
    <n v="35.85"/>
    <x v="7"/>
    <m/>
    <x v="0"/>
    <n v="37.35"/>
    <x v="0"/>
    <m/>
  </r>
  <r>
    <x v="64"/>
    <s v="2a"/>
    <x v="160"/>
    <s v="Sam, dim et JF - JOUR - Consultation"/>
    <s v="Consultation"/>
    <n v="37.5"/>
    <s v="Iglésias Perez Javier"/>
    <m/>
    <s v="(137) Mutualité Chrétienne de Verviers - Eupen "/>
    <s v="Rue Laoureux 25-29  - 4800 Verviers"/>
    <s v="Différé"/>
    <s v="⅓ payant NP"/>
    <s v="Oui"/>
    <n v="37.5"/>
    <m/>
    <x v="1"/>
    <n v="35.85"/>
    <x v="7"/>
    <m/>
    <x v="0"/>
    <n v="35.85"/>
    <x v="0"/>
    <m/>
  </r>
  <r>
    <x v="64"/>
    <s v="2b"/>
    <x v="132"/>
    <s v="Sam, dim et JF - JOUR - Visite 1 bénéficiaire"/>
    <s v="Visite"/>
    <n v="55.5"/>
    <s v="Kaye Josephine"/>
    <s v="Au Fil de Hoegne Pepinster"/>
    <m/>
    <m/>
    <s v="Différé"/>
    <s v="MR"/>
    <s v="Oui"/>
    <n v="55.5"/>
    <m/>
    <x v="1"/>
    <m/>
    <x v="2"/>
    <n v="55.5"/>
    <x v="2"/>
    <n v="55.5"/>
    <x v="0"/>
    <m/>
  </r>
  <r>
    <x v="64"/>
    <n v="7"/>
    <x v="97"/>
    <s v="Sam, dim et JF - JOUR - Consultation"/>
    <s v="Consultation"/>
    <n v="37.5"/>
    <s v="Kohnen Franz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64"/>
    <n v="7"/>
    <x v="97"/>
    <s v="Sam, dim et JF - JOUR - Visite 1 bénéficiaire"/>
    <s v="Visite"/>
    <n v="55.5"/>
    <s v="Maraite Maria"/>
    <s v="M.Méd. Pro Gesund"/>
    <m/>
    <m/>
    <s v="Différé"/>
    <s v="Autres"/>
    <s v="Oui"/>
    <n v="55.5"/>
    <n v="16"/>
    <x v="9"/>
    <m/>
    <x v="2"/>
    <n v="39.5"/>
    <x v="2"/>
    <n v="55.5"/>
    <x v="0"/>
    <m/>
  </r>
  <r>
    <x v="64"/>
    <s v="2a"/>
    <x v="160"/>
    <s v="Sam, dim et JF - JOUR - Visite 1 bénéficiaire"/>
    <s v="Visite"/>
    <n v="55.5"/>
    <s v="Papadopoulou Maria"/>
    <m/>
    <s v="(506) Omnimut mutualité libre de Wallonie _x000a_"/>
    <s v="Rue Natalis 47 B 4020 LIEGE "/>
    <s v="Différé"/>
    <s v="⅓ payant NP"/>
    <s v="Oui"/>
    <n v="55.5"/>
    <m/>
    <x v="1"/>
    <m/>
    <x v="2"/>
    <m/>
    <x v="0"/>
    <n v="0"/>
    <x v="3"/>
    <m/>
  </r>
  <r>
    <x v="64"/>
    <s v="nuit 1"/>
    <x v="123"/>
    <s v="Sam, dim et JF - NUIT - Visite 1 bénéficiaire"/>
    <s v="Visite"/>
    <n v="85"/>
    <s v="Papadopoulou Maria"/>
    <m/>
    <s v="(506) Omnimut mutualité libre de Wallonie _x000a_"/>
    <s v="Rue Natalis 47 B 4020 LIEGE "/>
    <s v="Différé"/>
    <s v="⅓ payant NP"/>
    <s v="Oui"/>
    <n v="85"/>
    <m/>
    <x v="1"/>
    <m/>
    <x v="2"/>
    <m/>
    <x v="0"/>
    <n v="0"/>
    <x v="3"/>
    <m/>
  </r>
  <r>
    <x v="64"/>
    <s v="2b"/>
    <x v="132"/>
    <s v="Sam, dim et JF - JOUR - Visite 1 bénéficiaire"/>
    <s v="Visite"/>
    <n v="55.5"/>
    <s v="Ponsard Marie - Louise"/>
    <m/>
    <s v="(228) Mutualia - Mutualité neutre _x000a_"/>
    <s v="Place Verte 41 4800 VERVIERS"/>
    <s v="Différé"/>
    <s v="⅓ payant C"/>
    <s v="Oui"/>
    <n v="55.5"/>
    <n v="5"/>
    <x v="9"/>
    <n v="50.8"/>
    <x v="6"/>
    <m/>
    <x v="0"/>
    <n v="55.8"/>
    <x v="0"/>
    <m/>
  </r>
  <r>
    <x v="64"/>
    <n v="6"/>
    <x v="99"/>
    <s v="Sam, dim et JF - JOUR - Visite 1 bénéficiaire"/>
    <s v="Visite"/>
    <n v="55.5"/>
    <s v="Schmitz Anna"/>
    <s v="ST Franziskus Eupen"/>
    <m/>
    <m/>
    <s v="Différé"/>
    <s v="MR"/>
    <s v="Oui"/>
    <n v="55.5"/>
    <m/>
    <x v="1"/>
    <m/>
    <x v="2"/>
    <n v="55.5"/>
    <x v="6"/>
    <n v="55.5"/>
    <x v="0"/>
    <m/>
  </r>
  <r>
    <x v="64"/>
    <n v="4"/>
    <x v="3"/>
    <s v="Sam, dim et JF - JOUR - Visite 1 bénéficiaire"/>
    <s v="Visite"/>
    <n v="55.5"/>
    <s v="Thunus Sophie"/>
    <s v="Grand Fa Malmédy"/>
    <m/>
    <m/>
    <s v="Différé"/>
    <s v="MR"/>
    <s v="Oui"/>
    <n v="55.5"/>
    <m/>
    <x v="1"/>
    <m/>
    <x v="2"/>
    <n v="55"/>
    <x v="2"/>
    <n v="55"/>
    <x v="0"/>
    <m/>
  </r>
  <r>
    <x v="64"/>
    <n v="3"/>
    <x v="29"/>
    <s v="Sam, dim et JF - JOUR - Visite 1 bénéficiaire"/>
    <s v="Visite"/>
    <n v="55.5"/>
    <s v="Bouhon Marie Claire"/>
    <m/>
    <s v="(137) Mutualité Chrétienne de Verviers - Eupen "/>
    <s v="Rue Laoureux 25-29  - 4800 Verviers"/>
    <s v="Différé"/>
    <s v="⅓ payant C"/>
    <s v="Oui"/>
    <n v="55.5"/>
    <n v="1.5"/>
    <x v="9"/>
    <n v="35.85"/>
    <x v="7"/>
    <m/>
    <x v="0"/>
    <n v="37.35"/>
    <x v="0"/>
    <m/>
  </r>
  <r>
    <x v="64"/>
    <n v="3"/>
    <x v="29"/>
    <s v="Sam, dim et JF - JOUR - Visite 1 bénéficiaire"/>
    <s v="Visite"/>
    <n v="55.5"/>
    <s v="Mainville Josiane"/>
    <s v="Cheveux D'Argent Nivezée"/>
    <m/>
    <m/>
    <s v="Différé"/>
    <s v="MR"/>
    <s v="Oui"/>
    <n v="55.5"/>
    <m/>
    <x v="1"/>
    <m/>
    <x v="2"/>
    <n v="55.5"/>
    <x v="2"/>
    <n v="55.5"/>
    <x v="0"/>
    <m/>
  </r>
  <r>
    <x v="64"/>
    <n v="3"/>
    <x v="29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a"/>
    <x v="149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64"/>
    <s v="1b"/>
    <x v="6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4"/>
    <s v="1b"/>
    <x v="67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4"/>
    <s v="1b"/>
    <x v="67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4"/>
    <s v="1b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b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1b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a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a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a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a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a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a"/>
    <x v="160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4"/>
    <s v="2b"/>
    <x v="132"/>
    <s v="Sam, dim et JF - JOUR - Visite 1 bénéficiaire"/>
    <s v="Visite"/>
    <n v="55.5"/>
    <m/>
    <m/>
    <m/>
    <m/>
    <s v="Cash"/>
    <m/>
    <m/>
    <n v="55"/>
    <m/>
    <x v="1"/>
    <m/>
    <x v="2"/>
    <n v="55"/>
    <x v="6"/>
    <n v="55"/>
    <x v="0"/>
    <m/>
  </r>
  <r>
    <x v="64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4"/>
    <x v="3"/>
    <s v="Sam, dim et JF - JOUR - Visite 1 bénéficiaire"/>
    <s v="Visite"/>
    <n v="55.5"/>
    <m/>
    <m/>
    <m/>
    <m/>
    <s v="Cash"/>
    <m/>
    <m/>
    <n v="55.8"/>
    <m/>
    <x v="1"/>
    <m/>
    <x v="2"/>
    <n v="55.8"/>
    <x v="6"/>
    <n v="55.8"/>
    <x v="0"/>
    <m/>
  </r>
  <r>
    <x v="64"/>
    <n v="4"/>
    <x v="3"/>
    <s v="Sam, dim et JF - JOUR - Visite 1 bénéficiaire"/>
    <s v="Visite"/>
    <n v="55.5"/>
    <m/>
    <m/>
    <m/>
    <m/>
    <s v="Cash"/>
    <m/>
    <m/>
    <n v="55.6"/>
    <m/>
    <x v="1"/>
    <m/>
    <x v="2"/>
    <n v="55.6"/>
    <x v="6"/>
    <n v="55.6"/>
    <x v="0"/>
    <m/>
  </r>
  <r>
    <x v="64"/>
    <n v="4"/>
    <x v="3"/>
    <s v="Sam, dim et JF - JOUR - Visite 1 bénéficiaire"/>
    <s v="Visite"/>
    <n v="55.5"/>
    <m/>
    <m/>
    <m/>
    <m/>
    <s v="Cash"/>
    <m/>
    <m/>
    <n v="55.6"/>
    <m/>
    <x v="1"/>
    <m/>
    <x v="2"/>
    <n v="55.6"/>
    <x v="6"/>
    <n v="55.6"/>
    <x v="0"/>
    <m/>
  </r>
  <r>
    <x v="64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6"/>
    <n v="33.44"/>
    <x v="0"/>
    <m/>
  </r>
  <r>
    <x v="64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6"/>
    <n v="33.44"/>
    <x v="0"/>
    <m/>
  </r>
  <r>
    <x v="64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6"/>
    <n v="33.44"/>
    <x v="0"/>
    <m/>
  </r>
  <r>
    <x v="64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6"/>
    <n v="33.44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4"/>
    <n v="5"/>
    <x v="13"/>
    <s v="Sam, dim et JF - JOUR - Consultation"/>
    <s v="Consultation"/>
    <n v="37.5"/>
    <m/>
    <m/>
    <m/>
    <m/>
    <s v="Bancontact"/>
    <m/>
    <m/>
    <n v="70"/>
    <m/>
    <x v="1"/>
    <m/>
    <x v="2"/>
    <n v="70"/>
    <x v="6"/>
    <n v="70"/>
    <x v="0"/>
    <m/>
  </r>
  <r>
    <x v="64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4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nuit 1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nuit 1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4"/>
    <s v="nuit 3"/>
    <x v="97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64"/>
    <s v="nuit 2"/>
    <x v="79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64"/>
    <s v="nuit 2"/>
    <x v="79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4"/>
    <s v="nuit 2"/>
    <x v="79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5"/>
    <s v="nuit 3"/>
    <x v="193"/>
    <s v="Sam, dim et JF - NUIT - Visite 1 bénéficiaire"/>
    <s v="Visite"/>
    <n v="85"/>
    <s v="Schlabertz Arnold"/>
    <m/>
    <s v="(137) Mutualité Chrétienne de Verviers - Eupen "/>
    <s v="Rue Laoureux 25-29  - 4800 Verviers"/>
    <s v="Différé"/>
    <s v="⅓ payant C"/>
    <s v="Oui"/>
    <n v="85"/>
    <n v="7"/>
    <x v="9"/>
    <n v="78.5"/>
    <x v="7"/>
    <m/>
    <x v="0"/>
    <n v="85.5"/>
    <x v="0"/>
    <m/>
  </r>
  <r>
    <x v="65"/>
    <s v="nuit 1"/>
    <x v="56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5"/>
    <s v="nuit 3"/>
    <x v="193"/>
    <s v="Sam, dim et JF - JOUR - Consultation"/>
    <s v="Consultation"/>
    <n v="37.5"/>
    <m/>
    <m/>
    <m/>
    <m/>
    <s v="Cash"/>
    <m/>
    <m/>
    <n v="38"/>
    <m/>
    <x v="1"/>
    <m/>
    <x v="2"/>
    <n v="38"/>
    <x v="6"/>
    <n v="38"/>
    <x v="0"/>
    <m/>
  </r>
  <r>
    <x v="65"/>
    <s v="nuit 3"/>
    <x v="193"/>
    <s v="Sam, dim et JF - NUIT - Visite 1 bénéficiaire"/>
    <s v="Visite"/>
    <n v="85"/>
    <m/>
    <m/>
    <m/>
    <m/>
    <s v="Cash"/>
    <m/>
    <m/>
    <n v="85"/>
    <m/>
    <x v="1"/>
    <m/>
    <x v="2"/>
    <n v="85"/>
    <x v="6"/>
    <n v="85"/>
    <x v="0"/>
    <m/>
  </r>
  <r>
    <x v="65"/>
    <s v="nuit 3"/>
    <x v="193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5"/>
    <s v="nuit 2"/>
    <x v="65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66"/>
    <s v="2b"/>
    <x v="141"/>
    <s v="Sam, dim et JF - JOUR - Consultation"/>
    <s v="Consultation"/>
    <n v="37.5"/>
    <s v="Aubinet Alex"/>
    <m/>
    <s v="(130) Mutualité chrétienne de Liège _x000a_"/>
    <s v="Place du XX Août 38 - 4000 LIEGE"/>
    <s v="Différé"/>
    <s v="⅓ payant C"/>
    <s v="Oui"/>
    <n v="37.5"/>
    <n v="1.5"/>
    <x v="9"/>
    <n v="35.85"/>
    <x v="7"/>
    <m/>
    <x v="0"/>
    <n v="37.35"/>
    <x v="0"/>
    <m/>
  </r>
  <r>
    <x v="66"/>
    <s v="2a"/>
    <x v="122"/>
    <s v="Sam, dim et JF - JOUR - Visite 1 bénéficiaire"/>
    <s v="Visite"/>
    <n v="55.5"/>
    <s v="Baibay Gilbert"/>
    <s v="Les Hêtres"/>
    <m/>
    <m/>
    <s v="Différé"/>
    <s v="MR"/>
    <s v="Oui"/>
    <n v="55.5"/>
    <m/>
    <x v="1"/>
    <m/>
    <x v="2"/>
    <n v="55.5"/>
    <x v="6"/>
    <n v="55.5"/>
    <x v="0"/>
    <m/>
  </r>
  <r>
    <x v="66"/>
    <n v="6"/>
    <x v="124"/>
    <s v="Sam, dim et JF - JOUR - Consultation"/>
    <s v="Consultation"/>
    <n v="37.5"/>
    <s v="Baumann Karin Berta"/>
    <m/>
    <s v="(137) Mutualité Chrétienne de Verviers - Eupen "/>
    <s v="Rue Laoureux 25-29  - 4800 Verviers"/>
    <s v="Différé"/>
    <s v="Virement"/>
    <s v="Non"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s v="Biamont Sébastien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7"/>
    <m/>
    <x v="0"/>
    <n v="37.35"/>
    <x v="0"/>
    <m/>
  </r>
  <r>
    <x v="66"/>
    <n v="3"/>
    <x v="45"/>
    <s v="Sam, dim et JF - JOUR - Consultation"/>
    <s v="Consultation"/>
    <n v="37.5"/>
    <s v="Cremer Anne - Marie"/>
    <m/>
    <s v="(228) Mutualia - Mutualité neutre _x000a_"/>
    <s v="Place Verte 41 4800 VERVIERS"/>
    <s v="Différé"/>
    <s v="⅓ payant C"/>
    <s v="Oui"/>
    <n v="37.5"/>
    <n v="1.5"/>
    <x v="9"/>
    <n v="35.85"/>
    <x v="6"/>
    <m/>
    <x v="0"/>
    <n v="37.35"/>
    <x v="0"/>
    <m/>
  </r>
  <r>
    <x v="66"/>
    <n v="4"/>
    <x v="148"/>
    <s v="Sam, dim et JF - JOUR - Consultation"/>
    <s v="Consultation"/>
    <n v="37.5"/>
    <s v="Delhasse Sophie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7"/>
    <m/>
    <x v="0"/>
    <n v="37.35"/>
    <x v="0"/>
    <m/>
  </r>
  <r>
    <x v="66"/>
    <s v="2a"/>
    <x v="122"/>
    <s v="Sam, dim et JF - JOUR - Consultation"/>
    <s v="Consultation"/>
    <n v="37.5"/>
    <s v="Fafchamps Anne - Marie"/>
    <m/>
    <s v="(228) Mutualia - Mutualité neutre _x000a_"/>
    <s v="Place Verte 41 4800 VERVIERS"/>
    <s v="Différé"/>
    <s v="⅓ payant NP"/>
    <s v="Oui"/>
    <n v="37.5"/>
    <m/>
    <x v="1"/>
    <n v="35.85"/>
    <x v="6"/>
    <m/>
    <x v="0"/>
    <n v="35.85"/>
    <x v="0"/>
    <m/>
  </r>
  <r>
    <x v="66"/>
    <n v="5"/>
    <x v="61"/>
    <s v="Sam, dim et JF - JOUR - Consultation"/>
    <s v="Consultation"/>
    <n v="37.5"/>
    <s v="Gaspar Cédric"/>
    <m/>
    <s v="(228) Mutualia - Mutualité neutre _x000a_"/>
    <s v="Place Verte 41 4800 VERVIERS"/>
    <s v="Différé"/>
    <s v="⅓ payant C"/>
    <s v="Oui"/>
    <n v="37.5"/>
    <n v="1"/>
    <x v="9"/>
    <n v="35.85"/>
    <x v="6"/>
    <m/>
    <x v="0"/>
    <n v="36.85"/>
    <x v="0"/>
    <m/>
  </r>
  <r>
    <x v="66"/>
    <n v="6"/>
    <x v="124"/>
    <s v="Sam, dim et JF - JOUR - Visite 1 bénéficiaire"/>
    <s v="Visite"/>
    <n v="55.5"/>
    <s v="Jerusalem Maria"/>
    <s v="St Joseph Eupen"/>
    <m/>
    <m/>
    <s v="Différé"/>
    <s v="MR"/>
    <s v="Oui"/>
    <n v="55.5"/>
    <m/>
    <x v="1"/>
    <m/>
    <x v="2"/>
    <n v="55.5"/>
    <x v="11"/>
    <n v="55.5"/>
    <x v="0"/>
    <m/>
  </r>
  <r>
    <x v="66"/>
    <n v="7"/>
    <x v="22"/>
    <s v="Sam, dim et JF - JOUR - Consultation"/>
    <s v="Consultation"/>
    <n v="37.5"/>
    <s v="Jost Jacqueline"/>
    <s v="MM?"/>
    <s v="(515) Freie Krankenkasse _x000a_"/>
    <s v="Rue Saint-Hubert 49 - 1150 BRUXELLES"/>
    <s v="Différé"/>
    <s v="⅓ payant C"/>
    <s v="Oui"/>
    <n v="37.5"/>
    <n v="1.5"/>
    <x v="9"/>
    <m/>
    <x v="2"/>
    <m/>
    <x v="0"/>
    <n v="1.5"/>
    <x v="3"/>
    <s v="Pas inscrit là bas"/>
  </r>
  <r>
    <x v="66"/>
    <s v="2b"/>
    <x v="141"/>
    <s v="Sam, dim et JF - JOUR - Visite 1 bénéficiaire"/>
    <s v="Visite"/>
    <n v="55.5"/>
    <s v="Korsakow Ivan"/>
    <s v="La Lainière Verviers"/>
    <m/>
    <m/>
    <s v="Différé"/>
    <s v="MR"/>
    <s v="Oui"/>
    <n v="55.5"/>
    <m/>
    <x v="1"/>
    <m/>
    <x v="2"/>
    <n v="55.6"/>
    <x v="2"/>
    <n v="55.6"/>
    <x v="0"/>
    <m/>
  </r>
  <r>
    <x v="66"/>
    <s v="2b"/>
    <x v="141"/>
    <s v="Sam, dim et JF - JOUR - Consultation"/>
    <s v="Consultation"/>
    <n v="37.5"/>
    <s v="Lekens Marie"/>
    <m/>
    <s v="(414) Mutualité libérale de Liège _x000a_"/>
    <s v="Rue de Hermée, 177D 4040 HERSTAL"/>
    <s v="Différé"/>
    <s v="⅓ payant C"/>
    <s v="Oui"/>
    <n v="37.5"/>
    <n v="1.5"/>
    <x v="9"/>
    <n v="31.35"/>
    <x v="7"/>
    <m/>
    <x v="0"/>
    <n v="32.85"/>
    <x v="0"/>
    <m/>
  </r>
  <r>
    <x v="66"/>
    <s v="nuit 2"/>
    <x v="53"/>
    <s v="Sam, dim et JF - NUIT - Visite 1 bénéficiaire"/>
    <s v="Visite"/>
    <n v="85"/>
    <s v="Leloup Paula"/>
    <m/>
    <s v="(130) Mutualité chrétienne de Liège _x000a_"/>
    <s v="Place du XX Août 38 - 4000 LIEGE"/>
    <s v="Différé"/>
    <s v="⅓ payant C"/>
    <s v="Oui"/>
    <n v="85"/>
    <n v="7"/>
    <x v="9"/>
    <m/>
    <x v="2"/>
    <m/>
    <x v="0"/>
    <n v="7"/>
    <x v="3"/>
    <m/>
  </r>
  <r>
    <x v="66"/>
    <s v="nuit 1"/>
    <x v="16"/>
    <s v="Sam, dim et JF - NUIT - Consultation"/>
    <s v="Consultation"/>
    <n v="50"/>
    <s v="Louys Raphael"/>
    <m/>
    <s v="(130) Mutualité chrétienne de Liège _x000a_"/>
    <s v="Place du XX Août 38 - 4000 LIEGE"/>
    <s v="Différé"/>
    <s v="⅓ payant NP"/>
    <s v="Oui"/>
    <n v="50"/>
    <m/>
    <x v="1"/>
    <n v="48.19"/>
    <x v="3"/>
    <m/>
    <x v="0"/>
    <n v="48.19"/>
    <x v="0"/>
    <m/>
  </r>
  <r>
    <x v="66"/>
    <s v="nuit 1"/>
    <x v="16"/>
    <s v="Sam, dim et JF - NUIT - Consultation"/>
    <s v="Consultation"/>
    <n v="50"/>
    <s v="Mullabazi Eli"/>
    <m/>
    <s v="(137) Mutualité Chrétienne de Verviers - Eupen "/>
    <s v="Rue Laoureux 25-29  - 4800 Verviers"/>
    <s v="Différé"/>
    <s v="⅓ payant NP"/>
    <s v="Oui"/>
    <n v="50"/>
    <m/>
    <x v="1"/>
    <n v="48.19"/>
    <x v="7"/>
    <m/>
    <x v="0"/>
    <n v="48.19"/>
    <x v="0"/>
    <m/>
  </r>
  <r>
    <x v="66"/>
    <n v="7"/>
    <x v="22"/>
    <s v="Sam, dim et JF - JOUR - Consultation"/>
    <s v="Consultation"/>
    <n v="37.5"/>
    <s v="Parmentier Franz"/>
    <m/>
    <s v="(994) Institut des Vétérans - Insititut National des Invalides de Guerre, Anciens Combattants et Victimes de Guerre"/>
    <n v="0"/>
    <s v="Différé"/>
    <s v="⅓ payant NP"/>
    <s v="Oui"/>
    <n v="37.5"/>
    <m/>
    <x v="1"/>
    <m/>
    <x v="2"/>
    <m/>
    <x v="0"/>
    <n v="0"/>
    <x v="3"/>
    <m/>
  </r>
  <r>
    <x v="66"/>
    <s v="2b"/>
    <x v="141"/>
    <s v="Sam, dim et JF - JOUR - Visite 1 bénéficiaire"/>
    <s v="Visite"/>
    <n v="55.5"/>
    <s v="Prickartz Mireille"/>
    <m/>
    <s v="(137) Mutualité Chrétienne de Verviers - Eupen "/>
    <s v="Rue Laoureux 25-29  - 4800 Verviers"/>
    <s v="Différé"/>
    <s v="⅓ payant BC"/>
    <s v="Oui"/>
    <n v="55.5"/>
    <n v="5"/>
    <x v="9"/>
    <n v="50.8"/>
    <x v="7"/>
    <m/>
    <x v="0"/>
    <n v="55.8"/>
    <x v="0"/>
    <m/>
  </r>
  <r>
    <x v="66"/>
    <n v="4"/>
    <x v="148"/>
    <s v="Sam, dim et JF - JOUR - Consultation"/>
    <s v="Consultation"/>
    <n v="37.5"/>
    <s v="Remacle Roger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7"/>
    <m/>
    <x v="0"/>
    <n v="37.35"/>
    <x v="0"/>
    <m/>
  </r>
  <r>
    <x v="66"/>
    <n v="4"/>
    <x v="148"/>
    <s v="Sam, dim et JF - JOUR - Consultation"/>
    <s v="Consultation"/>
    <n v="37.5"/>
    <s v="Renard Philippe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7"/>
    <m/>
    <x v="0"/>
    <n v="37.35"/>
    <x v="0"/>
    <m/>
  </r>
  <r>
    <x v="66"/>
    <n v="3"/>
    <x v="45"/>
    <s v="Sam, dim et JF - JOUR - Visite 1 bénéficiaire"/>
    <s v="Visite"/>
    <n v="55.5"/>
    <s v="Riant Jeanine"/>
    <s v="Les Heures Claires Spa"/>
    <m/>
    <m/>
    <s v="Différé"/>
    <s v="MR"/>
    <s v="Oui"/>
    <n v="55.5"/>
    <m/>
    <x v="1"/>
    <m/>
    <x v="2"/>
    <n v="55.5"/>
    <x v="2"/>
    <n v="55.5"/>
    <x v="0"/>
    <m/>
  </r>
  <r>
    <x v="66"/>
    <n v="6"/>
    <x v="124"/>
    <s v="Sam, dim et JF - JOUR - Consultation"/>
    <s v="Consultation"/>
    <n v="37.5"/>
    <s v="Ripkens Heidi"/>
    <s v="MM?"/>
    <s v="(515) Freie Krankenkasse _x000a_"/>
    <s v="Rue Saint-Hubert 49 - 1150 BRUXELLES"/>
    <s v="Différé"/>
    <s v="⅓ payant C"/>
    <s v="Oui"/>
    <n v="37.5"/>
    <n v="1.5"/>
    <x v="9"/>
    <m/>
    <x v="2"/>
    <m/>
    <x v="0"/>
    <n v="1.5"/>
    <x v="3"/>
    <s v="Pas inscrit là bas"/>
  </r>
  <r>
    <x v="66"/>
    <n v="4"/>
    <x v="148"/>
    <s v="Sam, dim et JF - JOUR - Consultation"/>
    <s v="Consultation"/>
    <n v="37.5"/>
    <s v="Schneider Joëlle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66"/>
    <s v="2a"/>
    <x v="122"/>
    <s v="Sam, dim et JF - JOUR - Consultation"/>
    <s v="Consultation"/>
    <n v="37.5"/>
    <s v="Stevens Anne - Catherine"/>
    <m/>
    <s v="(137) Mutualité Chrétienne de Verviers - Eupen "/>
    <s v="Rue Laoureux 25-29  - 4800 Verviers"/>
    <s v="Différé"/>
    <s v="⅓ payant C"/>
    <s v="Oui"/>
    <n v="37.5"/>
    <n v="1"/>
    <x v="9"/>
    <n v="35.85"/>
    <x v="7"/>
    <m/>
    <x v="0"/>
    <n v="36.85"/>
    <x v="0"/>
    <m/>
  </r>
  <r>
    <x v="66"/>
    <s v="2b"/>
    <x v="141"/>
    <s v="Sam, dim et JF - JOUR - Consultation"/>
    <s v="Consultation"/>
    <n v="37.5"/>
    <s v="Syed Azor Ali Shazna"/>
    <m/>
    <s v="(206) Symbio "/>
    <s v="Avenue de Tervueren 68-70 - 1040 BRUXELLES "/>
    <s v="Différé"/>
    <s v="⅓ payant C"/>
    <s v="Oui"/>
    <n v="37.5"/>
    <n v="1.5"/>
    <x v="9"/>
    <m/>
    <x v="2"/>
    <m/>
    <x v="0"/>
    <n v="1.5"/>
    <x v="3"/>
    <m/>
  </r>
  <r>
    <x v="66"/>
    <s v="nuit 1"/>
    <x v="16"/>
    <s v="Sam, dim et JF - NUIT - Consultation"/>
    <s v="Consultation"/>
    <n v="50"/>
    <s v="Talsi Adam"/>
    <s v="M.Méd. Le Brassero"/>
    <m/>
    <m/>
    <s v="Différé"/>
    <s v="Autres"/>
    <s v="Oui"/>
    <n v="50"/>
    <m/>
    <x v="1"/>
    <m/>
    <x v="2"/>
    <n v="43.69"/>
    <x v="6"/>
    <n v="43.69"/>
    <x v="0"/>
    <m/>
  </r>
  <r>
    <x v="66"/>
    <n v="6"/>
    <x v="124"/>
    <s v="Sam, dim et JF - JOUR - Consultation"/>
    <s v="Consultation"/>
    <n v="37.5"/>
    <s v="Thomas Eva"/>
    <m/>
    <s v="(515) Freie Krankenkasse _x000a_"/>
    <s v="Rue Saint-Hubert 49 - 1150 BRUXELLES"/>
    <s v="Différé"/>
    <s v="⅓ payant C"/>
    <s v="Oui"/>
    <n v="37.5"/>
    <n v="1.5"/>
    <x v="9"/>
    <n v="35.85"/>
    <x v="7"/>
    <m/>
    <x v="0"/>
    <n v="37.35"/>
    <x v="0"/>
    <m/>
  </r>
  <r>
    <x v="66"/>
    <s v="2a"/>
    <x v="122"/>
    <s v="Sam, dim et JF - JOUR - Visite 1 bénéficiaire"/>
    <s v="Visite"/>
    <n v="55.5"/>
    <s v="Timmermans Christiane"/>
    <s v="Les Hêtres"/>
    <m/>
    <m/>
    <s v="Différé"/>
    <s v="MR"/>
    <s v="Oui"/>
    <n v="55.5"/>
    <m/>
    <x v="1"/>
    <m/>
    <x v="2"/>
    <n v="55.5"/>
    <x v="2"/>
    <n v="55.5"/>
    <x v="0"/>
    <m/>
  </r>
  <r>
    <x v="66"/>
    <s v="1b"/>
    <x v="71"/>
    <s v="Sam, dim et JF - JOUR - Visite 1 bénéficiaire"/>
    <s v="Visite"/>
    <n v="55.5"/>
    <s v="Vandemaele Christian"/>
    <s v="Léon D'Andrimont Limbourg"/>
    <m/>
    <m/>
    <s v="Différé"/>
    <s v="MR"/>
    <s v="Oui"/>
    <n v="55.5"/>
    <m/>
    <x v="1"/>
    <m/>
    <x v="2"/>
    <n v="55.5"/>
    <x v="12"/>
    <n v="55.5"/>
    <x v="0"/>
    <m/>
  </r>
  <r>
    <x v="66"/>
    <s v="1a"/>
    <x v="162"/>
    <s v="Sam, dim et JF - NUIT - Visite 1 bénéficiaire"/>
    <s v="Visite"/>
    <n v="85"/>
    <s v="Wintgens Julienne"/>
    <m/>
    <s v="(137) Mutualité Chrétienne de Verviers - Eupen "/>
    <s v="Rue Laoureux 25-29  - 4800 Verviers"/>
    <s v="Différé"/>
    <s v="⅓ payant NP"/>
    <s v="Oui"/>
    <n v="85"/>
    <m/>
    <x v="1"/>
    <n v="37.479999999999997"/>
    <x v="7"/>
    <m/>
    <x v="0"/>
    <n v="37.479999999999997"/>
    <x v="0"/>
    <m/>
  </r>
  <r>
    <x v="66"/>
    <s v="1a"/>
    <x v="162"/>
    <s v="Sam, dim et JF - JOUR - Visite 1 bénéficiaire"/>
    <s v="Visite"/>
    <n v="55.5"/>
    <s v="Xhonneux Joséphine"/>
    <s v="Pannesheydt"/>
    <s v="(130) Mutualité chrétienne de Liège _x000a_"/>
    <s v="Place du XX Août 38 - 4000 LIEGE"/>
    <s v="Différé"/>
    <s v="⅓ payant NP"/>
    <s v="Oui"/>
    <n v="89.2"/>
    <m/>
    <x v="1"/>
    <n v="62.97"/>
    <x v="7"/>
    <m/>
    <x v="0"/>
    <n v="62.97"/>
    <x v="0"/>
    <m/>
  </r>
  <r>
    <x v="66"/>
    <s v="nuit 3"/>
    <x v="202"/>
    <s v="Sam, dim et JF - NUIT - Consultation"/>
    <s v="Consultation"/>
    <n v="50"/>
    <s v="Zimmermann Agnes"/>
    <s v="M.Méd. Pro Gesund"/>
    <m/>
    <m/>
    <s v="Différé"/>
    <s v="Autres"/>
    <s v="Oui"/>
    <n v="50"/>
    <n v="6"/>
    <x v="9"/>
    <m/>
    <x v="2"/>
    <n v="44"/>
    <x v="2"/>
    <n v="50"/>
    <x v="0"/>
    <m/>
  </r>
  <r>
    <x v="66"/>
    <s v="1a"/>
    <x v="162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b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b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1b"/>
    <x v="71"/>
    <s v="Sam, dim et JF - JOUR - Consultation"/>
    <s v="Consultation"/>
    <n v="37.5"/>
    <m/>
    <m/>
    <m/>
    <m/>
    <s v="Bancontact"/>
    <m/>
    <m/>
    <n v="37.51"/>
    <m/>
    <x v="1"/>
    <m/>
    <x v="2"/>
    <n v="37.51"/>
    <x v="6"/>
    <n v="37.51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a"/>
    <x v="122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66"/>
    <s v="2a"/>
    <x v="122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66"/>
    <s v="2b"/>
    <x v="141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66"/>
    <n v="3"/>
    <x v="4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66.16"/>
    <m/>
    <x v="1"/>
    <m/>
    <x v="2"/>
    <n v="66.16"/>
    <x v="6"/>
    <n v="66.16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7"/>
    <x v="22"/>
    <s v="Sam, dim et JF - JOUR - Consultation"/>
    <s v="Consultation"/>
    <n v="37.5"/>
    <m/>
    <m/>
    <m/>
    <m/>
    <s v="Cash"/>
    <m/>
    <m/>
    <n v="40"/>
    <m/>
    <x v="1"/>
    <m/>
    <x v="2"/>
    <n v="40"/>
    <x v="6"/>
    <n v="40"/>
    <x v="0"/>
    <m/>
  </r>
  <r>
    <x v="66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6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nuit 1"/>
    <x v="16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6"/>
    <s v="nuit 1"/>
    <x v="16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6"/>
    <s v="nuit 3"/>
    <x v="202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66"/>
    <s v="nuit 2"/>
    <x v="53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66"/>
    <s v="nuit 2"/>
    <x v="53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66"/>
    <s v="nuit 2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6"/>
    <s v="nuit 2"/>
    <x v="53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7"/>
    <n v="4"/>
    <x v="146"/>
    <s v="Sam, dim et JF - JOUR - Visite 1 bénéficiaire"/>
    <s v="Visite"/>
    <n v="55.5"/>
    <s v="Charlier Victorine"/>
    <s v="Les Arcades Malmédy"/>
    <m/>
    <m/>
    <s v="Différé"/>
    <s v="MR"/>
    <s v="Oui"/>
    <n v="55.5"/>
    <m/>
    <x v="1"/>
    <m/>
    <x v="2"/>
    <n v="55.5"/>
    <x v="2"/>
    <n v="55.5"/>
    <x v="0"/>
    <m/>
  </r>
  <r>
    <x v="67"/>
    <s v="2a"/>
    <x v="7"/>
    <s v="Sam, dim et JF - JOUR - Consultation"/>
    <s v="Consultation"/>
    <n v="37.5"/>
    <s v="Clemens Ashley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5.85"/>
    <x v="7"/>
    <m/>
    <x v="0"/>
    <n v="37.35"/>
    <x v="0"/>
    <m/>
  </r>
  <r>
    <x v="67"/>
    <s v="nuit 1"/>
    <x v="129"/>
    <s v="Sam, dim et JF - JOUR - Consultation"/>
    <s v="Consultation"/>
    <n v="37.5"/>
    <s v="Corvers Vinny"/>
    <m/>
    <s v="(228) Mutualia - Mutualité neutre _x000a_"/>
    <s v="Place Verte 41 4800 VERVIERS"/>
    <s v="Différé"/>
    <s v="⅓ payant C"/>
    <s v="Oui"/>
    <n v="37.5"/>
    <n v="1.5"/>
    <x v="9"/>
    <n v="35.85"/>
    <x v="6"/>
    <m/>
    <x v="0"/>
    <n v="37.35"/>
    <x v="0"/>
    <m/>
  </r>
  <r>
    <x v="67"/>
    <s v="2b"/>
    <x v="30"/>
    <s v="Sam, dim et JF - JOUR - Visite 1 bénéficiaire"/>
    <s v="Visite"/>
    <n v="55.5"/>
    <s v="Dubois Karine"/>
    <m/>
    <s v="(228) Mutualia - Mutualité neutre _x000a_"/>
    <s v="Place Verte 41 4800 VERVIERS"/>
    <s v="Différé"/>
    <s v="⅓ payant BC"/>
    <s v="Oui"/>
    <n v="55.5"/>
    <n v="5"/>
    <x v="9"/>
    <n v="50.8"/>
    <x v="6"/>
    <m/>
    <x v="0"/>
    <n v="55.8"/>
    <x v="0"/>
    <m/>
  </r>
  <r>
    <x v="67"/>
    <s v="2b"/>
    <x v="30"/>
    <s v="Sam, dim et JF - JOUR - Visite 1 bénéficiaire"/>
    <s v="Visite"/>
    <n v="55.5"/>
    <s v="Graitet Willy"/>
    <s v="MR La Providence"/>
    <s v="(228) Mutualia - Mutualité neutre _x000a_"/>
    <s v="Place Verte 41 4800 VERVIERS"/>
    <s v="Différé"/>
    <s v="MR"/>
    <s v="Oui"/>
    <n v="55.5"/>
    <m/>
    <x v="1"/>
    <m/>
    <x v="2"/>
    <n v="55.5"/>
    <x v="0"/>
    <n v="0"/>
    <x v="2"/>
    <s v="Virement 27/10/2017"/>
  </r>
  <r>
    <x v="67"/>
    <n v="6"/>
    <x v="198"/>
    <s v="Sam, dim et JF - JOUR - Visite 1 bénéficiaire"/>
    <s v="Visite"/>
    <n v="55.5"/>
    <s v="Hehlemann Freddy"/>
    <s v="Reine Fabiola Eupen"/>
    <m/>
    <m/>
    <s v="Différé"/>
    <s v="MR"/>
    <s v="Oui"/>
    <n v="55.5"/>
    <m/>
    <x v="1"/>
    <m/>
    <x v="2"/>
    <n v="55.5"/>
    <x v="6"/>
    <n v="55.5"/>
    <x v="0"/>
    <m/>
  </r>
  <r>
    <x v="67"/>
    <n v="6"/>
    <x v="198"/>
    <s v="Sam, dim et JF - JOUR - Visite 1 bénéficiaire"/>
    <s v="Visite"/>
    <n v="55.5"/>
    <s v="Jerusalem Anna"/>
    <s v="St Joseph Eupen"/>
    <m/>
    <m/>
    <s v="Différé"/>
    <s v="MR"/>
    <s v="Oui"/>
    <n v="55.5"/>
    <m/>
    <x v="1"/>
    <m/>
    <x v="2"/>
    <n v="55.5"/>
    <x v="11"/>
    <n v="55.5"/>
    <x v="0"/>
    <m/>
  </r>
  <r>
    <x v="67"/>
    <s v="2a"/>
    <x v="7"/>
    <s v="Sam, dim et JF - JOUR - Consultation"/>
    <s v="Consultation"/>
    <n v="37.5"/>
    <s v="Kabalan Abir"/>
    <m/>
    <s v="(319) Solidaris - Mutualité socialiste et syndicale de la Province de Liège _x000a_"/>
    <s v="Chaussée de Mons 228 1480 TUBIZE "/>
    <s v="Différé"/>
    <s v="⅓ payant BC"/>
    <s v="Oui"/>
    <n v="37.5"/>
    <n v="3"/>
    <x v="9"/>
    <n v="35.85"/>
    <x v="7"/>
    <m/>
    <x v="0"/>
    <n v="38.85"/>
    <x v="0"/>
    <m/>
  </r>
  <r>
    <x v="67"/>
    <n v="5"/>
    <x v="91"/>
    <s v="Sam, dim et JF - JOUR - Consultation"/>
    <s v="Consultation"/>
    <n v="37.5"/>
    <s v="Lejeune Nathan"/>
    <m/>
    <s v="(509) Partena - Mutualité libre _x000a_"/>
    <s v="Boulevard Louis Mettewie 74-76 1080 BRUXELLES "/>
    <s v="Différé"/>
    <s v="⅓ payant NP"/>
    <s v="Oui"/>
    <n v="37.5"/>
    <m/>
    <x v="1"/>
    <n v="35.85"/>
    <x v="3"/>
    <m/>
    <x v="0"/>
    <n v="35.85"/>
    <x v="0"/>
    <m/>
  </r>
  <r>
    <x v="67"/>
    <n v="7"/>
    <x v="1"/>
    <s v="Sam, dim et JF - JOUR - Visite 1 bénéficiaire"/>
    <s v="Visite"/>
    <n v="55.5"/>
    <s v="Niessen Adelheid"/>
    <s v="MRS Butgenbach"/>
    <m/>
    <m/>
    <s v="Différé"/>
    <s v="MR"/>
    <s v="Oui"/>
    <n v="55.5"/>
    <m/>
    <x v="1"/>
    <m/>
    <x v="2"/>
    <n v="55.5"/>
    <x v="6"/>
    <n v="55.5"/>
    <x v="0"/>
    <m/>
  </r>
  <r>
    <x v="67"/>
    <n v="3"/>
    <x v="25"/>
    <s v="Sam, dim et JF - JOUR - Consultation"/>
    <s v="Consultation"/>
    <n v="37.5"/>
    <s v="Renier Audrey"/>
    <m/>
    <s v="(319) Solidaris - Mutualité socialiste et syndicale de la Province de Liège _x000a_"/>
    <s v="Chaussée de Mons 228 1480 TUBIZE "/>
    <s v="Différé"/>
    <s v="⅓ payant BC"/>
    <s v="Oui"/>
    <n v="37.5"/>
    <n v="1"/>
    <x v="9"/>
    <n v="35.85"/>
    <x v="7"/>
    <m/>
    <x v="0"/>
    <n v="36.85"/>
    <x v="0"/>
    <m/>
  </r>
  <r>
    <x v="67"/>
    <n v="6"/>
    <x v="198"/>
    <s v="Sam, dim et JF - JOUR - Visite 1 bénéficiaire"/>
    <s v="Visite"/>
    <n v="55.5"/>
    <s v="Rutters Karin"/>
    <s v="ST Franziskus Eupen"/>
    <m/>
    <m/>
    <s v="Différé"/>
    <s v="MR"/>
    <s v="Oui"/>
    <n v="55.5"/>
    <m/>
    <x v="1"/>
    <m/>
    <x v="2"/>
    <n v="55.5"/>
    <x v="6"/>
    <n v="55.5"/>
    <x v="0"/>
    <m/>
  </r>
  <r>
    <x v="67"/>
    <n v="7"/>
    <x v="1"/>
    <s v="Sam, dim et JF - JOUR - Visite 1 bénéficiaire"/>
    <s v="Visite"/>
    <n v="55.5"/>
    <s v="Steils Erna"/>
    <s v="MRS Butgenbach"/>
    <m/>
    <m/>
    <s v="Différé"/>
    <s v="MR"/>
    <s v="Oui"/>
    <n v="55.5"/>
    <m/>
    <x v="1"/>
    <m/>
    <x v="2"/>
    <n v="55.5"/>
    <x v="2"/>
    <n v="55.5"/>
    <x v="0"/>
    <m/>
  </r>
  <r>
    <x v="67"/>
    <n v="7"/>
    <x v="1"/>
    <s v="Sam, dim et JF - JOUR - Consultation"/>
    <s v="Consultation"/>
    <n v="37.5"/>
    <s v="Stoffels Irene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67"/>
    <n v="3"/>
    <x v="25"/>
    <s v="Sam, dim et JF - JOUR - Visite 1 bénéficiaire"/>
    <s v="Visite"/>
    <n v="55.5"/>
    <s v="Welliquet Ghislain"/>
    <s v="Les Heures Claires Spa"/>
    <m/>
    <m/>
    <s v="Différé"/>
    <s v="MR"/>
    <s v="Oui"/>
    <n v="55.5"/>
    <m/>
    <x v="1"/>
    <m/>
    <x v="2"/>
    <n v="55.5"/>
    <x v="12"/>
    <n v="55.5"/>
    <x v="0"/>
    <m/>
  </r>
  <r>
    <x v="67"/>
    <s v="1a"/>
    <x v="17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a"/>
    <x v="170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7"/>
    <s v="1b"/>
    <x v="153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7"/>
    <s v="1b"/>
    <x v="153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1b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b"/>
    <x v="30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67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3"/>
    <x v="25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67"/>
    <n v="3"/>
    <x v="25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67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5"/>
    <x v="91"/>
    <s v="Sam, dim et JF - JOUR - Consultation"/>
    <s v="Consultation"/>
    <n v="37.5"/>
    <m/>
    <m/>
    <m/>
    <m/>
    <s v="Cash"/>
    <m/>
    <m/>
    <n v="34"/>
    <m/>
    <x v="1"/>
    <m/>
    <x v="2"/>
    <n v="34"/>
    <x v="6"/>
    <n v="34"/>
    <x v="0"/>
    <m/>
  </r>
  <r>
    <x v="6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nuit 1"/>
    <x v="12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nuit 3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7"/>
    <s v="nuit 2"/>
    <x v="19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8"/>
    <s v="nuit 1"/>
    <x v="103"/>
    <s v="Vend et veille JF - NUIT - Consultation"/>
    <s v="Consultation"/>
    <n v="50"/>
    <s v="Toupin Anabel"/>
    <m/>
    <s v="(228) Mutualia - Mutualité neutre _x000a_"/>
    <s v="Place Verte 41 4800 VERVIERS"/>
    <s v="Différé"/>
    <s v="⅓ payant BC"/>
    <s v="Oui"/>
    <n v="50"/>
    <n v="1.5"/>
    <x v="9"/>
    <n v="48.19"/>
    <x v="6"/>
    <m/>
    <x v="0"/>
    <n v="49.69"/>
    <x v="0"/>
    <m/>
  </r>
  <r>
    <x v="68"/>
    <s v="nuit 2"/>
    <x v="39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8"/>
    <s v="nuit 1"/>
    <x v="103"/>
    <s v="Vend et veille JF - JOUR - Consultation"/>
    <s v="Consultation"/>
    <n v="29"/>
    <m/>
    <m/>
    <m/>
    <m/>
    <s v="Bancontact"/>
    <m/>
    <m/>
    <n v="29"/>
    <m/>
    <x v="1"/>
    <m/>
    <x v="2"/>
    <n v="29"/>
    <x v="6"/>
    <n v="29"/>
    <x v="0"/>
    <m/>
  </r>
  <r>
    <x v="68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8"/>
    <s v="nuit 3"/>
    <x v="131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9"/>
    <n v="6"/>
    <x v="125"/>
    <s v="Sam, dim et JF - JOUR - Consultation"/>
    <s v="Consultation"/>
    <n v="37.5"/>
    <s v="Alimovic Hassan"/>
    <s v="M.Méd. GPS Eupen"/>
    <m/>
    <m/>
    <s v="Différé"/>
    <s v="Autres"/>
    <s v="Oui"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s v="Becker Walter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69"/>
    <s v="nuit 1"/>
    <x v="178"/>
    <s v="Sam, dim et JF - NUIT - Consultation"/>
    <s v="Consultation"/>
    <n v="50"/>
    <s v="Bodson Meven"/>
    <m/>
    <m/>
    <m/>
    <s v="Différé"/>
    <s v="Virement"/>
    <s v="Oui"/>
    <n v="45"/>
    <m/>
    <x v="1"/>
    <m/>
    <x v="2"/>
    <n v="55.5"/>
    <x v="6"/>
    <n v="55.5"/>
    <x v="0"/>
    <m/>
  </r>
  <r>
    <x v="69"/>
    <s v="2a"/>
    <x v="173"/>
    <s v="Sam, dim et JF - JOUR - Visite 1 bénéficiaire"/>
    <s v="Visite"/>
    <n v="55.5"/>
    <s v="Cornet Marc"/>
    <m/>
    <s v="(228) Mutualia - Mutualité neutre _x000a_"/>
    <s v="Place Verte 41 4800 VERVIERS"/>
    <s v="Différé"/>
    <s v="⅓ payant C"/>
    <s v="Oui"/>
    <n v="55.5"/>
    <n v="1.5"/>
    <x v="9"/>
    <n v="35.85"/>
    <x v="6"/>
    <m/>
    <x v="0"/>
    <n v="37.35"/>
    <x v="0"/>
    <m/>
  </r>
  <r>
    <x v="69"/>
    <n v="4"/>
    <x v="112"/>
    <s v="Sam, dim et JF - JOUR - Visite 1 bénéficiaire"/>
    <s v="Visite"/>
    <n v="55.5"/>
    <s v="Dehottay Lucie"/>
    <s v="Home Saint-Vincent Paul"/>
    <m/>
    <m/>
    <s v="Différé"/>
    <s v="MR"/>
    <s v="Oui"/>
    <n v="55.5"/>
    <m/>
    <x v="1"/>
    <m/>
    <x v="2"/>
    <n v="55.5"/>
    <x v="12"/>
    <n v="55.5"/>
    <x v="0"/>
    <m/>
  </r>
  <r>
    <x v="69"/>
    <s v="2b"/>
    <x v="166"/>
    <s v="Sam, dim et JF - JOUR - Visite 1 bénéficiaire"/>
    <s v="Visite"/>
    <n v="55.5"/>
    <s v="Docquier Alain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0.8"/>
    <x v="7"/>
    <m/>
    <x v="0"/>
    <n v="50.8"/>
    <x v="0"/>
    <m/>
  </r>
  <r>
    <x v="69"/>
    <n v="6"/>
    <x v="125"/>
    <s v="Sam, dim et JF - JOUR - Visite 1 bénéficiaire"/>
    <s v="Visite"/>
    <n v="55.5"/>
    <s v="Dome Joseph"/>
    <s v="Sainte Catherine Walhorn"/>
    <m/>
    <m/>
    <s v="Différé"/>
    <s v="MR"/>
    <s v="Oui"/>
    <n v="55.5"/>
    <m/>
    <x v="1"/>
    <m/>
    <x v="2"/>
    <n v="55.5"/>
    <x v="2"/>
    <n v="55.5"/>
    <x v="0"/>
    <m/>
  </r>
  <r>
    <x v="69"/>
    <s v="2b"/>
    <x v="166"/>
    <s v="Sam, dim et JF - JOUR - Consultation"/>
    <s v="Consultation"/>
    <n v="37.5"/>
    <s v="Estevez Barranco Cedric"/>
    <s v="M.Méd. Thier Mère Dieu"/>
    <m/>
    <m/>
    <s v="Différé"/>
    <s v="Autres"/>
    <s v="Oui"/>
    <n v="37.5"/>
    <n v="6"/>
    <x v="9"/>
    <m/>
    <x v="2"/>
    <n v="31.5"/>
    <x v="6"/>
    <n v="37.5"/>
    <x v="0"/>
    <m/>
  </r>
  <r>
    <x v="69"/>
    <n v="7"/>
    <x v="50"/>
    <s v="Sam, dim et JF - JOUR - Consultation"/>
    <s v="Consultation"/>
    <n v="37.5"/>
    <s v="Frauenkron Hana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69"/>
    <s v="2a"/>
    <x v="173"/>
    <s v="Sam, dim et JF - JOUR - Visite 1 bénéficiaire"/>
    <s v="Visite"/>
    <n v="55.5"/>
    <s v="Gaudron Timeo"/>
    <m/>
    <s v="(228) Mutualia - Mutualité neutre _x000a_"/>
    <s v="Place Verte 41 4800 VERVIERS"/>
    <s v="Différé"/>
    <s v="⅓ payant C"/>
    <s v="Oui"/>
    <n v="55.5"/>
    <n v="1.5"/>
    <x v="9"/>
    <n v="35.85"/>
    <x v="6"/>
    <m/>
    <x v="0"/>
    <n v="37.35"/>
    <x v="0"/>
    <m/>
  </r>
  <r>
    <x v="69"/>
    <n v="6"/>
    <x v="125"/>
    <s v="Sam, dim et JF - JOUR - Consultation"/>
    <s v="Consultation"/>
    <n v="37.5"/>
    <s v="Gereke Julia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69"/>
    <n v="6"/>
    <x v="125"/>
    <s v="Sam, dim et JF - JOUR - Consultation"/>
    <s v="Consultation"/>
    <n v="37.5"/>
    <s v="Hans Elsa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69"/>
    <n v="3"/>
    <x v="114"/>
    <s v="Sam, dim et JF - JOUR - Consultation"/>
    <s v="Consultation"/>
    <n v="37.5"/>
    <s v="Hoefkens Joëlle"/>
    <m/>
    <s v="(414) Mutualité libérale de Liège _x000a_"/>
    <s v="Rue de Hermée, 177D 4040 HERSTAL"/>
    <s v="Différé"/>
    <s v="⅓ payant C"/>
    <s v="Oui"/>
    <n v="37.5"/>
    <n v="1"/>
    <x v="9"/>
    <n v="35.85"/>
    <x v="7"/>
    <m/>
    <x v="0"/>
    <n v="36.85"/>
    <x v="0"/>
    <m/>
  </r>
  <r>
    <x v="69"/>
    <n v="7"/>
    <x v="50"/>
    <s v="Sam, dim et JF - JOUR - Consultation"/>
    <s v="Consultation"/>
    <n v="37.5"/>
    <s v="Kohn Elias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69"/>
    <n v="6"/>
    <x v="125"/>
    <s v="Sam, dim et JF - JOUR - Consultation"/>
    <s v="Consultation"/>
    <n v="37.5"/>
    <s v="Kurth Lisa"/>
    <m/>
    <s v="(610) Office régional d'Eupen _x000a_"/>
    <s v="Brauereihof 5 4700 EUPEN"/>
    <s v="Différé"/>
    <s v="⅓ payant C"/>
    <s v="Oui"/>
    <n v="37.5"/>
    <n v="1.5"/>
    <x v="9"/>
    <n v="35.85"/>
    <x v="7"/>
    <m/>
    <x v="0"/>
    <n v="37.35"/>
    <x v="0"/>
    <m/>
  </r>
  <r>
    <x v="69"/>
    <n v="7"/>
    <x v="50"/>
    <s v="Sam, dim et JF - JOUR - Consultation"/>
    <s v="Consultation"/>
    <n v="37.5"/>
    <s v="Lerho Jérome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69"/>
    <s v="2b"/>
    <x v="166"/>
    <s v="Sam, dim et JF - JOUR - Visite 1 bénéficiaire"/>
    <s v="Visite"/>
    <n v="55.5"/>
    <s v="Matrouille Maggy"/>
    <m/>
    <s v="(319) Solidaris - Mutualité socialiste et syndicale de la Province de Liège _x000a_"/>
    <s v="Chaussée de Mons 228 1480 TUBIZE "/>
    <s v="Différé"/>
    <s v="⅓ payant NP"/>
    <s v="Oui"/>
    <n v="50.5"/>
    <m/>
    <x v="1"/>
    <n v="55.6"/>
    <x v="7"/>
    <m/>
    <x v="0"/>
    <n v="55.6"/>
    <x v="0"/>
    <m/>
  </r>
  <r>
    <x v="69"/>
    <n v="3"/>
    <x v="114"/>
    <s v="Sam, dim et JF - JOUR - Consultation"/>
    <s v="Consultation"/>
    <n v="37.5"/>
    <s v="Mokhtari Sara"/>
    <m/>
    <s v="(137) Mutualité Chrétienne de Verviers - Eupen "/>
    <s v="Rue Laoureux 25-29  - 4800 Verviers"/>
    <s v="Différé"/>
    <s v="⅓ payant BC"/>
    <s v="Oui"/>
    <n v="37.5"/>
    <n v="1"/>
    <x v="9"/>
    <n v="35.85"/>
    <x v="7"/>
    <m/>
    <x v="0"/>
    <n v="36.85"/>
    <x v="0"/>
    <m/>
  </r>
  <r>
    <x v="69"/>
    <n v="6"/>
    <x v="125"/>
    <s v="Sam, dim et JF - JOUR - Consultation"/>
    <s v="Consultation"/>
    <n v="37.5"/>
    <s v="Pasques Francine"/>
    <s v="M.Méd. GPS Eupen"/>
    <m/>
    <m/>
    <s v="Différé"/>
    <s v="Autres"/>
    <s v="Oui"/>
    <n v="37.5"/>
    <m/>
    <x v="1"/>
    <m/>
    <x v="2"/>
    <n v="37.5"/>
    <x v="6"/>
    <n v="37.5"/>
    <x v="0"/>
    <m/>
  </r>
  <r>
    <x v="69"/>
    <n v="7"/>
    <x v="50"/>
    <s v="Sam, dim et JF - JOUR - Consultation"/>
    <s v="Consultation"/>
    <n v="37.5"/>
    <s v="Paulus Johannes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69"/>
    <n v="5"/>
    <x v="70"/>
    <s v="Sam, dim et JF - JOUR - Visite 1 bénéficiaire"/>
    <s v="Visite"/>
    <n v="55.5"/>
    <s v="Pirson Yvonne"/>
    <s v="La Bouvière"/>
    <m/>
    <m/>
    <s v="Différé"/>
    <s v="MR"/>
    <s v="Oui"/>
    <n v="55.5"/>
    <m/>
    <x v="1"/>
    <m/>
    <x v="2"/>
    <n v="55.5"/>
    <x v="2"/>
    <n v="55.5"/>
    <x v="0"/>
    <m/>
  </r>
  <r>
    <x v="69"/>
    <s v="nuit 2"/>
    <x v="128"/>
    <s v="Sam, dim et JF - NUIT - Visite 1 bénéficiaire"/>
    <s v="Visite"/>
    <n v="85"/>
    <s v="Pirson Yvonne"/>
    <s v="La Bouvière"/>
    <m/>
    <m/>
    <s v="Différé"/>
    <s v="MR"/>
    <s v="Oui"/>
    <n v="85"/>
    <m/>
    <x v="1"/>
    <m/>
    <x v="2"/>
    <n v="85"/>
    <x v="2"/>
    <n v="85"/>
    <x v="0"/>
    <m/>
  </r>
  <r>
    <x v="69"/>
    <s v="nuit 1"/>
    <x v="178"/>
    <s v="Sam, dim et JF - NUIT - Consultation"/>
    <s v="Consultation"/>
    <n v="50"/>
    <s v="Rashica Bejt"/>
    <s v="M.Méd. Thier Mère Dieu"/>
    <m/>
    <m/>
    <s v="Différé"/>
    <s v="Autres"/>
    <s v="Oui"/>
    <n v="45"/>
    <m/>
    <x v="1"/>
    <m/>
    <x v="2"/>
    <n v="29.44"/>
    <x v="6"/>
    <n v="29.44"/>
    <x v="0"/>
    <m/>
  </r>
  <r>
    <x v="69"/>
    <n v="3"/>
    <x v="114"/>
    <s v="Sam, dim et JF - JOUR - Consultation"/>
    <s v="Consultation"/>
    <n v="37.5"/>
    <s v="Resimont Roger"/>
    <m/>
    <s v="(319) Solidaris - Mutualité socialiste et syndicale de la Province de Liège _x000a_"/>
    <s v="Chaussée de Mons 228 1480 TUBIZE "/>
    <s v="Différé"/>
    <s v="⅓ payant C"/>
    <s v="Oui"/>
    <n v="37.5"/>
    <n v="1"/>
    <x v="9"/>
    <m/>
    <x v="2"/>
    <m/>
    <x v="0"/>
    <n v="1"/>
    <x v="3"/>
    <m/>
  </r>
  <r>
    <x v="69"/>
    <n v="7"/>
    <x v="50"/>
    <s v="Sam, dim et JF - JOUR - Consultation"/>
    <s v="Consultation"/>
    <n v="37.5"/>
    <s v="Reuter Yasmin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69"/>
    <n v="6"/>
    <x v="125"/>
    <s v="Sam, dim et JF - JOUR - Visite 1 bénéficiaire"/>
    <s v="Visite"/>
    <n v="55.5"/>
    <s v="Scholl Hubert"/>
    <s v="Sainte Catherine Walhorn"/>
    <m/>
    <m/>
    <s v="Différé"/>
    <s v="MR"/>
    <s v="Oui"/>
    <n v="55.5"/>
    <m/>
    <x v="1"/>
    <m/>
    <x v="2"/>
    <n v="55.5"/>
    <x v="2"/>
    <n v="55.5"/>
    <x v="0"/>
    <m/>
  </r>
  <r>
    <x v="69"/>
    <s v="nuit 1"/>
    <x v="178"/>
    <s v="Sam, dim et JF - NUIT - Consultation"/>
    <s v="Consultation"/>
    <n v="50"/>
    <s v="Sekersoz Zeynep"/>
    <m/>
    <s v="(137) Mutualité Chrétienne de Verviers - Eupen "/>
    <s v="Rue Laoureux 25-29  - 4800 Verviers"/>
    <s v="Différé"/>
    <s v="⅓ payant C"/>
    <s v="Oui"/>
    <n v="45"/>
    <n v="1.5"/>
    <x v="9"/>
    <n v="31.94"/>
    <x v="7"/>
    <m/>
    <x v="0"/>
    <n v="33.44"/>
    <x v="0"/>
    <m/>
  </r>
  <r>
    <x v="69"/>
    <s v="1b"/>
    <x v="118"/>
    <s v="Sam, dim et JF - JOUR - Visite 1 bénéficiaire"/>
    <s v="Visite"/>
    <n v="55.5"/>
    <s v="Serwas Berthe"/>
    <s v="Régina Moresnet"/>
    <m/>
    <m/>
    <s v="Différé"/>
    <s v="MR"/>
    <s v="Oui"/>
    <n v="55.5"/>
    <m/>
    <x v="1"/>
    <m/>
    <x v="2"/>
    <n v="55.5"/>
    <x v="2"/>
    <n v="55.5"/>
    <x v="0"/>
    <m/>
  </r>
  <r>
    <x v="69"/>
    <s v="2b"/>
    <x v="166"/>
    <s v="Sam, dim et JF - JOUR - Visite 1 bénéficiaire"/>
    <s v="Visite"/>
    <n v="55.5"/>
    <s v="Smitz Jean"/>
    <s v="Bon Air Petit - Rechain"/>
    <m/>
    <m/>
    <s v="Différé"/>
    <s v="MR"/>
    <s v="Oui"/>
    <n v="55.5"/>
    <m/>
    <x v="1"/>
    <m/>
    <x v="2"/>
    <n v="55.5"/>
    <x v="12"/>
    <n v="55.5"/>
    <x v="0"/>
    <m/>
  </r>
  <r>
    <x v="69"/>
    <s v="nuit 1"/>
    <x v="178"/>
    <s v="Sam, dim et JF - JOUR - Consultation"/>
    <s v="Consultation"/>
    <n v="37.5"/>
    <s v="Van Buggenhout Cindy"/>
    <s v="MM Thier Mère Dieu"/>
    <s v="(137) Mutualité Chrétienne de Verviers - Eupen "/>
    <s v="Rue Laoureux 25-29  - 4800 Verviers"/>
    <s v="Différé"/>
    <s v="⅓ payant C"/>
    <s v="Oui"/>
    <n v="33"/>
    <n v="1.5"/>
    <x v="9"/>
    <m/>
    <x v="2"/>
    <n v="31.5"/>
    <x v="11"/>
    <n v="33"/>
    <x v="0"/>
    <m/>
  </r>
  <r>
    <x v="69"/>
    <n v="3"/>
    <x v="114"/>
    <s v="Sam, dim et JF - JOUR - Visite 1 bénéficiaire"/>
    <s v="Visite"/>
    <n v="55.5"/>
    <s v="Vandeweyer Marie"/>
    <s v="Le Belvédère"/>
    <m/>
    <m/>
    <s v="Différé"/>
    <s v="MR"/>
    <s v="Oui"/>
    <n v="55.5"/>
    <m/>
    <x v="1"/>
    <m/>
    <x v="2"/>
    <n v="55.5"/>
    <x v="2"/>
    <n v="55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a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9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9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9"/>
    <s v="1b"/>
    <x v="118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9"/>
    <s v="1b"/>
    <x v="118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1b"/>
    <x v="11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a"/>
    <x v="173"/>
    <s v="Sam, dim et JF - JOUR - Visite 1 bénéficiaire"/>
    <s v="Visite"/>
    <n v="55.5"/>
    <m/>
    <m/>
    <m/>
    <m/>
    <s v="Bancontact"/>
    <m/>
    <m/>
    <n v="55.51"/>
    <m/>
    <x v="1"/>
    <m/>
    <x v="2"/>
    <n v="55.51"/>
    <x v="6"/>
    <n v="55.51"/>
    <x v="0"/>
    <m/>
  </r>
  <r>
    <x v="69"/>
    <s v="2a"/>
    <x v="173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9"/>
    <s v="2b"/>
    <x v="166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Visite 1 bénéficiaire"/>
    <s v="Visite"/>
    <n v="55.5"/>
    <m/>
    <m/>
    <m/>
    <m/>
    <s v="Cash"/>
    <m/>
    <m/>
    <n v="55"/>
    <m/>
    <x v="1"/>
    <m/>
    <x v="2"/>
    <n v="55"/>
    <x v="6"/>
    <n v="55"/>
    <x v="0"/>
    <m/>
  </r>
  <r>
    <x v="69"/>
    <n v="3"/>
    <x v="114"/>
    <s v="Sam, dim et JF - JOUR - Consultation"/>
    <s v="Consultation"/>
    <n v="37.5"/>
    <m/>
    <m/>
    <m/>
    <m/>
    <s v="Cash"/>
    <m/>
    <m/>
    <n v="38"/>
    <m/>
    <x v="1"/>
    <m/>
    <x v="2"/>
    <n v="38"/>
    <x v="6"/>
    <n v="38"/>
    <x v="0"/>
    <m/>
  </r>
  <r>
    <x v="69"/>
    <n v="3"/>
    <x v="11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3"/>
    <x v="114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69"/>
    <n v="3"/>
    <x v="114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69"/>
    <n v="3"/>
    <x v="114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69"/>
    <n v="4"/>
    <x v="112"/>
    <s v="Sam, dim et JF - JOUR - Consultation"/>
    <s v="Consultation"/>
    <n v="37.5"/>
    <m/>
    <m/>
    <m/>
    <m/>
    <s v="Cash"/>
    <m/>
    <m/>
    <n v="38"/>
    <m/>
    <x v="1"/>
    <m/>
    <x v="2"/>
    <n v="38"/>
    <x v="6"/>
    <n v="38"/>
    <x v="0"/>
    <m/>
  </r>
  <r>
    <x v="69"/>
    <n v="4"/>
    <x v="112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5.5"/>
    <m/>
    <x v="1"/>
    <m/>
    <x v="2"/>
    <n v="35.5"/>
    <x v="6"/>
    <n v="35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4"/>
    <x v="11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5"/>
    <x v="7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5"/>
    <x v="70"/>
    <s v="Sam, dim et JF - JOUR - Visite 1 bénéficiaire"/>
    <s v="Visite"/>
    <n v="55.5"/>
    <m/>
    <m/>
    <m/>
    <m/>
    <s v="Cash"/>
    <m/>
    <m/>
    <n v="60"/>
    <m/>
    <x v="1"/>
    <m/>
    <x v="2"/>
    <n v="60"/>
    <x v="6"/>
    <n v="60"/>
    <x v="0"/>
    <m/>
  </r>
  <r>
    <x v="69"/>
    <n v="5"/>
    <x v="70"/>
    <s v="Sam, dim et JF - JOUR - Consultation"/>
    <s v="Consultation"/>
    <n v="37.5"/>
    <m/>
    <m/>
    <m/>
    <m/>
    <s v="Bancontact"/>
    <m/>
    <m/>
    <n v="38"/>
    <m/>
    <x v="1"/>
    <m/>
    <x v="2"/>
    <n v="38"/>
    <x v="6"/>
    <n v="38"/>
    <x v="0"/>
    <m/>
  </r>
  <r>
    <x v="6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Cash"/>
    <m/>
    <m/>
    <n v="32.5"/>
    <m/>
    <x v="1"/>
    <m/>
    <x v="2"/>
    <n v="32.5"/>
    <x v="6"/>
    <n v="32.5"/>
    <x v="0"/>
    <m/>
  </r>
  <r>
    <x v="69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6"/>
    <x v="125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69"/>
    <n v="7"/>
    <x v="50"/>
    <s v="Sam, dim et JF - JOUR - Consultation"/>
    <s v="Consultation"/>
    <n v="37.5"/>
    <m/>
    <m/>
    <m/>
    <m/>
    <s v="Cash"/>
    <m/>
    <m/>
    <n v="30"/>
    <m/>
    <x v="1"/>
    <m/>
    <x v="2"/>
    <n v="30"/>
    <x v="6"/>
    <n v="30"/>
    <x v="0"/>
    <m/>
  </r>
  <r>
    <x v="69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nuit 1"/>
    <x v="178"/>
    <s v="Sam, dim et JF - JOUR - Consultation"/>
    <s v="Consultation"/>
    <n v="37.5"/>
    <m/>
    <m/>
    <m/>
    <m/>
    <s v="Cash"/>
    <m/>
    <m/>
    <n v="33"/>
    <m/>
    <x v="1"/>
    <m/>
    <x v="2"/>
    <n v="33"/>
    <x v="6"/>
    <n v="33"/>
    <x v="0"/>
    <m/>
  </r>
  <r>
    <x v="69"/>
    <s v="nuit 1"/>
    <x v="178"/>
    <s v="Sam, dim et JF - NUIT - Consultation"/>
    <s v="Consultation"/>
    <n v="50"/>
    <m/>
    <m/>
    <m/>
    <m/>
    <s v="Cash"/>
    <m/>
    <m/>
    <n v="45"/>
    <m/>
    <x v="1"/>
    <m/>
    <x v="2"/>
    <n v="45"/>
    <x v="6"/>
    <n v="45"/>
    <x v="0"/>
    <m/>
  </r>
  <r>
    <x v="69"/>
    <s v="nuit 1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6"/>
    <n v="33"/>
    <x v="0"/>
    <m/>
  </r>
  <r>
    <x v="69"/>
    <s v="nuit 1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6"/>
    <n v="33"/>
    <x v="0"/>
    <m/>
  </r>
  <r>
    <x v="69"/>
    <s v="nuit 1"/>
    <x v="178"/>
    <s v="Sam, dim et JF - NUIT - Consultation"/>
    <s v="Consultation"/>
    <n v="50"/>
    <m/>
    <m/>
    <m/>
    <m/>
    <s v="Bancontact"/>
    <m/>
    <m/>
    <n v="45"/>
    <m/>
    <x v="1"/>
    <m/>
    <x v="2"/>
    <n v="45"/>
    <x v="6"/>
    <n v="45"/>
    <x v="0"/>
    <m/>
  </r>
  <r>
    <x v="69"/>
    <s v="nuit 2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69"/>
    <s v="nuit 2"/>
    <x v="128"/>
    <s v="Sam, dim et JF - NUIT - Visite 1 bénéficiaire"/>
    <s v="Visite"/>
    <n v="85"/>
    <m/>
    <m/>
    <m/>
    <m/>
    <s v="Bancontact"/>
    <m/>
    <m/>
    <n v="85"/>
    <m/>
    <x v="1"/>
    <m/>
    <x v="2"/>
    <n v="85"/>
    <x v="6"/>
    <n v="85"/>
    <x v="0"/>
    <m/>
  </r>
  <r>
    <x v="69"/>
    <s v="nuit 2"/>
    <x v="128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9"/>
    <s v="nuit 3"/>
    <x v="50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69"/>
    <s v="nuit 3"/>
    <x v="50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0"/>
    <n v="5"/>
    <x v="37"/>
    <s v="Sam, dim et JF - JOUR - Visite 1 bénéficiaire"/>
    <s v="Visite"/>
    <n v="55.5"/>
    <s v="ANDRE Yvette"/>
    <s v="La Bouvière"/>
    <s v="(132) Mutualité chrétienne de la Province de Luxembourg "/>
    <s v="Rue de la Moselle 7-9 6700 ARLON "/>
    <s v="Différé"/>
    <s v="MR"/>
    <s v="Oui"/>
    <n v="48.18"/>
    <m/>
    <x v="1"/>
    <m/>
    <x v="2"/>
    <n v="48.18"/>
    <x v="2"/>
    <n v="48.18"/>
    <x v="0"/>
    <m/>
  </r>
  <r>
    <x v="70"/>
    <n v="3"/>
    <x v="120"/>
    <s v="Sam, dim et JF - JOUR - Consultation"/>
    <s v="Consultation"/>
    <n v="37.5"/>
    <s v="Burette Simone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5.85"/>
    <x v="7"/>
    <m/>
    <x v="0"/>
    <n v="37.35"/>
    <x v="0"/>
    <m/>
  </r>
  <r>
    <x v="70"/>
    <s v="nuit 2"/>
    <x v="145"/>
    <s v="Sam, dim et JF - NUIT - Visite 1 bénéficiaire"/>
    <s v="Visite"/>
    <n v="85"/>
    <s v="Cornelis Viviane"/>
    <m/>
    <s v="(126) Christelijk ziekenfonds Sint-Michielsbond"/>
    <s v="Haachtsesteenweg 1805 1130 BRUSSEL"/>
    <s v="Différé"/>
    <s v="⅓ payant NP"/>
    <s v="Oui"/>
    <n v="85"/>
    <m/>
    <x v="1"/>
    <n v="78.5"/>
    <x v="7"/>
    <m/>
    <x v="0"/>
    <n v="78.5"/>
    <x v="0"/>
    <m/>
  </r>
  <r>
    <x v="70"/>
    <s v="2b"/>
    <x v="203"/>
    <s v="Sam, dim et JF - JOUR - Visite 1 bénéficiaire"/>
    <s v="Visite"/>
    <n v="55.5"/>
    <s v="Courtois C/o Schmi  André"/>
    <s v="Mr CPAS de Pepinster"/>
    <m/>
    <m/>
    <s v="Différé"/>
    <s v="MR"/>
    <s v="Oui"/>
    <n v="55.5"/>
    <m/>
    <x v="1"/>
    <m/>
    <x v="2"/>
    <n v="55.5"/>
    <x v="2"/>
    <n v="55.5"/>
    <x v="0"/>
    <m/>
  </r>
  <r>
    <x v="70"/>
    <n v="3"/>
    <x v="120"/>
    <s v="Sam, dim et JF - JOUR - Visite 1 bénéficiaire"/>
    <s v="Visite"/>
    <n v="55.5"/>
    <s v="Dudkowiak Marian"/>
    <s v="Heures Claires Spa"/>
    <m/>
    <m/>
    <s v="Différé"/>
    <s v="MR"/>
    <s v="Oui"/>
    <n v="55.5"/>
    <m/>
    <x v="1"/>
    <m/>
    <x v="2"/>
    <n v="55.5"/>
    <x v="2"/>
    <n v="55.5"/>
    <x v="0"/>
    <m/>
  </r>
  <r>
    <x v="70"/>
    <s v="2a"/>
    <x v="184"/>
    <s v="Sam, dim et JF - JOUR - Consultation"/>
    <s v="Consultation"/>
    <n v="37.5"/>
    <s v="Duponthieu Amélie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23.5"/>
    <x v="7"/>
    <m/>
    <x v="0"/>
    <n v="25"/>
    <x v="0"/>
    <m/>
  </r>
  <r>
    <x v="70"/>
    <s v="2b"/>
    <x v="203"/>
    <s v="Sam, dim et JF - JOUR - Visite 1 bénéficiaire"/>
    <s v="Visite"/>
    <n v="55.5"/>
    <s v="Fauconnier Jeanine"/>
    <m/>
    <s v="(137) Mutualité Chrétienne de Verviers - Eupen "/>
    <s v="Rue Laoureux 25-29  - 4800 Verviers"/>
    <s v="Différé"/>
    <s v="⅓ payant C"/>
    <s v="Oui"/>
    <n v="55.5"/>
    <n v="5"/>
    <x v="9"/>
    <n v="55.6"/>
    <x v="7"/>
    <m/>
    <x v="0"/>
    <n v="60.6"/>
    <x v="0"/>
    <m/>
  </r>
  <r>
    <x v="70"/>
    <n v="7"/>
    <x v="14"/>
    <s v="Sam, dim et JF - JOUR - Consultation"/>
    <s v="Consultation"/>
    <n v="37.5"/>
    <s v="GIEBELS Heinrich"/>
    <s v="M.Méd. Pro gesund"/>
    <s v="(515) Freie Krankenkasse _x000a_"/>
    <s v="Rue Saint-Hubert 49 - 1150 BRUXELLES"/>
    <s v="Différé"/>
    <s v="Autres"/>
    <s v="Oui"/>
    <n v="37.5"/>
    <n v="1.5"/>
    <x v="9"/>
    <m/>
    <x v="2"/>
    <n v="36"/>
    <x v="2"/>
    <n v="37.5"/>
    <x v="0"/>
    <m/>
  </r>
  <r>
    <x v="70"/>
    <s v="2b"/>
    <x v="203"/>
    <s v="Sam, dim et JF - JOUR - Consultation"/>
    <s v="Consultation"/>
    <n v="37.5"/>
    <s v="Gilet Robert"/>
    <m/>
    <s v="(137) Mutualité Chrétienne de Verviers - Eupen "/>
    <s v="Rue Laoureux 25-29  - 4800 Verviers"/>
    <s v="Différé"/>
    <s v="⅓ payant NP"/>
    <s v="Oui"/>
    <n v="37.5"/>
    <m/>
    <x v="1"/>
    <n v="35.85"/>
    <x v="7"/>
    <m/>
    <x v="0"/>
    <n v="35.85"/>
    <x v="0"/>
    <m/>
  </r>
  <r>
    <x v="70"/>
    <s v="2a"/>
    <x v="184"/>
    <s v="Sam, dim et JF - JOUR - Consultation"/>
    <s v="Consultation"/>
    <n v="37.5"/>
    <s v="Gonay Pauline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5.85"/>
    <x v="7"/>
    <m/>
    <x v="0"/>
    <n v="37.35"/>
    <x v="0"/>
    <m/>
  </r>
  <r>
    <x v="70"/>
    <n v="3"/>
    <x v="120"/>
    <s v="Sam, dim et JF - JOUR - Visite 1 bénéficiaire"/>
    <s v="Visite"/>
    <n v="55.5"/>
    <s v="Grégoire Léone"/>
    <m/>
    <s v="(137) Mutualité Chrétienne de Verviers - Eupen "/>
    <s v="Rue Laoureux 25-29  - 4800 Verviers"/>
    <s v="Différé"/>
    <s v="⅓ payant BC"/>
    <s v="Oui"/>
    <n v="55.5"/>
    <n v="1.5"/>
    <x v="9"/>
    <n v="50.8"/>
    <x v="7"/>
    <m/>
    <x v="0"/>
    <n v="52.3"/>
    <x v="0"/>
    <m/>
  </r>
  <r>
    <x v="70"/>
    <s v="nuit 3"/>
    <x v="14"/>
    <s v="Sam, dim et JF - NUIT - Consultation"/>
    <s v="Consultation"/>
    <n v="50"/>
    <s v="Heindriichs Cindy"/>
    <s v="M.Méd. Pro Gesund"/>
    <m/>
    <m/>
    <s v="Différé"/>
    <s v="Autres"/>
    <s v="Oui"/>
    <n v="50"/>
    <n v="6"/>
    <x v="9"/>
    <m/>
    <x v="2"/>
    <n v="44"/>
    <x v="2"/>
    <n v="50"/>
    <x v="0"/>
    <m/>
  </r>
  <r>
    <x v="70"/>
    <s v="2a"/>
    <x v="184"/>
    <s v="Sam, dim et JF - JOUR - Consultation"/>
    <s v="Consultation"/>
    <n v="37.5"/>
    <s v="Janssen Guido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5.85"/>
    <x v="7"/>
    <m/>
    <x v="0"/>
    <n v="37.35"/>
    <x v="0"/>
    <m/>
  </r>
  <r>
    <x v="70"/>
    <n v="7"/>
    <x v="14"/>
    <s v="Sam, dim et JF - JOUR - Consultation"/>
    <s v="Consultation"/>
    <n v="37.5"/>
    <s v="Keller Samuel"/>
    <s v="M.Méd. Pro gesund"/>
    <s v="(515) Freie Krankenkasse _x000a_"/>
    <s v="Rue Saint-Hubert 49 - 1150 BRUXELLES"/>
    <s v="Différé"/>
    <s v="Autres"/>
    <s v="Oui"/>
    <n v="37.5"/>
    <n v="6"/>
    <x v="9"/>
    <m/>
    <x v="2"/>
    <n v="31.5"/>
    <x v="2"/>
    <n v="37.5"/>
    <x v="0"/>
    <m/>
  </r>
  <r>
    <x v="70"/>
    <s v="1b"/>
    <x v="204"/>
    <s v="Sam, dim et JF - JOUR - Visite 1 bénéficiaire"/>
    <s v="Visite"/>
    <n v="55.5"/>
    <s v="Klein Julien"/>
    <s v="Sainte Famille Thimister"/>
    <m/>
    <m/>
    <s v="Différé"/>
    <s v="MR"/>
    <s v="Oui"/>
    <n v="55.5"/>
    <m/>
    <x v="1"/>
    <m/>
    <x v="2"/>
    <n v="55.5"/>
    <x v="2"/>
    <n v="55.5"/>
    <x v="0"/>
    <m/>
  </r>
  <r>
    <x v="70"/>
    <n v="3"/>
    <x v="120"/>
    <s v="Sam, dim et JF - JOUR - Consultation"/>
    <s v="Consultation"/>
    <n v="37.5"/>
    <s v="Lahaye Betty"/>
    <m/>
    <s v="(228) Mutualia - Mutualité neutre _x000a_"/>
    <s v="Rue Laoureux 25-29  - 4800 Verviers"/>
    <s v="Différé"/>
    <s v="⅓ payant BC"/>
    <s v="Oui"/>
    <n v="37.5"/>
    <n v="1.5"/>
    <x v="9"/>
    <n v="35.85"/>
    <x v="6"/>
    <m/>
    <x v="0"/>
    <n v="37.35"/>
    <x v="0"/>
    <m/>
  </r>
  <r>
    <x v="70"/>
    <s v="2b"/>
    <x v="203"/>
    <s v="Sam, dim et JF - JOUR - Visite 1 bénéficiaire"/>
    <s v="Visite"/>
    <n v="55.5"/>
    <s v="Mairlot André"/>
    <s v="Résidence Heusy CHC"/>
    <m/>
    <m/>
    <s v="Différé"/>
    <s v="MR"/>
    <s v="Oui"/>
    <n v="55.5"/>
    <m/>
    <x v="1"/>
    <m/>
    <x v="2"/>
    <n v="55.5"/>
    <x v="6"/>
    <n v="55.5"/>
    <x v="0"/>
    <m/>
  </r>
  <r>
    <x v="70"/>
    <s v="2b"/>
    <x v="203"/>
    <s v="Sam, dim et JF - JOUR - Consultation"/>
    <s v="Consultation"/>
    <n v="37.5"/>
    <s v="Mouhmine Amina"/>
    <s v="M.Méd. Mosaïque"/>
    <m/>
    <m/>
    <s v="Différé"/>
    <s v="Autres"/>
    <s v="Oui"/>
    <n v="37.5"/>
    <m/>
    <x v="1"/>
    <m/>
    <x v="2"/>
    <n v="36.35"/>
    <x v="2"/>
    <n v="36.35"/>
    <x v="0"/>
    <m/>
  </r>
  <r>
    <x v="70"/>
    <n v="5"/>
    <x v="37"/>
    <s v="Sam, dim et JF - JOUR - Visite 1 bénéficiaire"/>
    <s v="Visite"/>
    <n v="55.5"/>
    <s v="PONDANT Madeleine"/>
    <s v="La Bouvière"/>
    <s v="(319) Solidaris - Mutualité socialiste et syndicale de la Province de Liège _x000a_"/>
    <s v="Chaussée de Mons 228 1480 TUBIZE "/>
    <s v="Différé"/>
    <s v="MR"/>
    <s v="Oui"/>
    <n v="48.18"/>
    <m/>
    <x v="1"/>
    <m/>
    <x v="2"/>
    <n v="48.18"/>
    <x v="2"/>
    <n v="48.18"/>
    <x v="0"/>
    <m/>
  </r>
  <r>
    <x v="70"/>
    <n v="3"/>
    <x v="120"/>
    <s v="Sam, dim et JF - JOUR - Consultation"/>
    <s v="Consultation"/>
    <n v="37.5"/>
    <s v="Raway Zoé"/>
    <m/>
    <s v="(319) Solidaris - Mutualité socialiste et syndicale de la Province de Liège _x000a_"/>
    <s v="Chaussée de Mons 228 1480 TUBIZE "/>
    <s v="Différé"/>
    <s v="⅓ payant C"/>
    <s v="Oui"/>
    <n v="37.5"/>
    <n v="6"/>
    <x v="9"/>
    <n v="31.35"/>
    <x v="7"/>
    <m/>
    <x v="0"/>
    <n v="37.35"/>
    <x v="0"/>
    <m/>
  </r>
  <r>
    <x v="70"/>
    <n v="5"/>
    <x v="37"/>
    <s v="Sam, dim et JF - JOUR - Visite 1 bénéficiaire"/>
    <s v="Visite"/>
    <n v="55.5"/>
    <s v="RONDEUX Yvonne"/>
    <m/>
    <s v="(509) Partena - Mutualité libre _x000a_"/>
    <s v="Boulevard Louis Mettewie 74-76 1080 BRUXELLES "/>
    <s v="Différé"/>
    <s v="⅓ payant C"/>
    <s v="Oui"/>
    <n v="55.5"/>
    <n v="5"/>
    <x v="9"/>
    <n v="50.8"/>
    <x v="3"/>
    <m/>
    <x v="0"/>
    <n v="55.8"/>
    <x v="0"/>
    <m/>
  </r>
  <r>
    <x v="70"/>
    <n v="7"/>
    <x v="14"/>
    <s v="Sam, dim et JF - JOUR - Visite 1 bénéficiaire"/>
    <s v="Visite"/>
    <n v="55.5"/>
    <s v="Schäfer Ernst"/>
    <m/>
    <s v="(515) Freie Krankenkasse _x000a_"/>
    <s v="Rue Saint-Hubert 49 - 1150 BRUXELLES"/>
    <s v="Différé"/>
    <s v="Virement"/>
    <s v="Oui"/>
    <n v="55.5"/>
    <m/>
    <x v="1"/>
    <m/>
    <x v="2"/>
    <n v="5"/>
    <x v="0"/>
    <n v="0"/>
    <x v="4"/>
    <s v="TM ? Va virer le reste"/>
  </r>
  <r>
    <x v="70"/>
    <s v="1a"/>
    <x v="27"/>
    <s v="Sam, dim et JF - JOUR - Visite 1 bénéficiaire"/>
    <s v="Visite"/>
    <n v="55.5"/>
    <s v="Scheen Freddy"/>
    <s v="Léon D'Andrimont Limbourg"/>
    <m/>
    <m/>
    <s v="Différé"/>
    <s v="MR"/>
    <s v="Oui"/>
    <n v="55.5"/>
    <m/>
    <x v="1"/>
    <m/>
    <x v="2"/>
    <n v="55.5"/>
    <x v="2"/>
    <n v="55.5"/>
    <x v="0"/>
    <m/>
  </r>
  <r>
    <x v="70"/>
    <n v="7"/>
    <x v="14"/>
    <s v="Sam, dim et JF - JOUR - Consultation"/>
    <s v="Consultation"/>
    <n v="37.5"/>
    <s v="SCHRÖDER Marcella "/>
    <s v="M.Méd. Pro gesund"/>
    <s v="(515) Freie Krankenkasse _x000a_"/>
    <s v="Rue Saint-Hubert 49 - 1150 BRUXELLES"/>
    <s v="Différé"/>
    <s v="Autres"/>
    <s v="Oui"/>
    <n v="37.5"/>
    <n v="6"/>
    <x v="9"/>
    <m/>
    <x v="2"/>
    <n v="31.5"/>
    <x v="2"/>
    <n v="37.5"/>
    <x v="0"/>
    <m/>
  </r>
  <r>
    <x v="70"/>
    <s v="2a"/>
    <x v="184"/>
    <s v="Sam, dim et JF - JOUR - Consultation"/>
    <s v="Consultation"/>
    <n v="37.5"/>
    <s v="Scichilone Calogera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0"/>
    <s v="2b"/>
    <x v="203"/>
    <s v="Sam, dim et JF - JOUR - Visite 1 bénéficiaire"/>
    <s v="Visite"/>
    <n v="55.5"/>
    <s v="Thys C/o Leroy Louise"/>
    <s v="Mr CPAS de Pepinster"/>
    <m/>
    <m/>
    <s v="Différé"/>
    <s v="MR"/>
    <s v="Oui"/>
    <n v="55.5"/>
    <m/>
    <x v="1"/>
    <m/>
    <x v="2"/>
    <n v="55.5"/>
    <x v="2"/>
    <n v="55.5"/>
    <x v="0"/>
    <m/>
  </r>
  <r>
    <x v="70"/>
    <s v="1a"/>
    <x v="27"/>
    <s v="Sam, dim et JF - JOUR - Visite 1 bénéficiaire"/>
    <s v="Visite"/>
    <n v="55.5"/>
    <s v="Toussaint Eva"/>
    <s v="Le Clos des Bouleaux Xhendelesse"/>
    <m/>
    <m/>
    <s v="Différé"/>
    <s v="MR"/>
    <s v="Oui"/>
    <n v="55.5"/>
    <m/>
    <x v="1"/>
    <m/>
    <x v="2"/>
    <n v="55.5"/>
    <x v="2"/>
    <n v="55.5"/>
    <x v="0"/>
    <m/>
  </r>
  <r>
    <x v="70"/>
    <n v="4"/>
    <x v="107"/>
    <s v="Sam, dim et JF - JOUR - Consultation"/>
    <s v="Consultation"/>
    <n v="37.5"/>
    <s v="Turhan Mihriban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1.35"/>
    <x v="7"/>
    <m/>
    <x v="0"/>
    <n v="32.85"/>
    <x v="0"/>
    <m/>
  </r>
  <r>
    <x v="70"/>
    <s v="nuit 3"/>
    <x v="14"/>
    <s v="Sam, dim et JF - JOUR - Consultation"/>
    <s v="Consultation"/>
    <n v="37.5"/>
    <s v="Werding Monika"/>
    <m/>
    <s v="(515) Freie Krankenkasse _x000a_"/>
    <s v="Rue Saint-Hubert 49 - 1150 BRUXELLES"/>
    <s v="Différé"/>
    <s v="⅓ payant C"/>
    <s v="Oui"/>
    <n v="37.5"/>
    <n v="1.5"/>
    <x v="9"/>
    <n v="35.85"/>
    <x v="4"/>
    <m/>
    <x v="0"/>
    <n v="37.35"/>
    <x v="0"/>
    <m/>
  </r>
  <r>
    <x v="70"/>
    <s v="nuit 1"/>
    <x v="84"/>
    <s v="Sam, dim et JF - NUIT - Consultation"/>
    <s v="Consultation"/>
    <n v="50"/>
    <s v="Afila Ayissi Emilia"/>
    <m/>
    <s v="(319) Solidaris - Mutualité socialiste et syndicale de la Province de Liège _x000a_"/>
    <s v="Chaussée de Mons 228 1480 TUBIZE "/>
    <s v="Différé"/>
    <s v="⅓ payant BC"/>
    <s v="Oui"/>
    <n v="50"/>
    <n v="1.5"/>
    <x v="9"/>
    <n v="48.19"/>
    <x v="7"/>
    <m/>
    <x v="0"/>
    <n v="49.69"/>
    <x v="0"/>
    <m/>
  </r>
  <r>
    <x v="70"/>
    <s v="nuit 1"/>
    <x v="84"/>
    <s v="Sam, dim et JF - NUIT - Consultation"/>
    <s v="Consultation"/>
    <n v="50"/>
    <s v="Janssens Angélique"/>
    <m/>
    <m/>
    <m/>
    <s v="Différé"/>
    <s v="Virement"/>
    <s v="Non"/>
    <n v="50"/>
    <m/>
    <x v="1"/>
    <m/>
    <x v="2"/>
    <m/>
    <x v="0"/>
    <n v="0"/>
    <x v="1"/>
    <m/>
  </r>
  <r>
    <x v="70"/>
    <s v="nuit 1"/>
    <x v="84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0"/>
    <s v="1a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a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1b"/>
    <x v="204"/>
    <s v="Sam, dim et JF - JOUR - Visite 1 bénéficiaire"/>
    <s v="Visite"/>
    <n v="55.5"/>
    <m/>
    <m/>
    <m/>
    <m/>
    <s v="Bancontact"/>
    <m/>
    <m/>
    <n v="56"/>
    <m/>
    <x v="1"/>
    <m/>
    <x v="2"/>
    <n v="56"/>
    <x v="6"/>
    <n v="56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0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2b"/>
    <x v="20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6"/>
    <x v="22"/>
    <s v="Sam, dim et JF - JOUR - Consultation"/>
    <s v="Consultation"/>
    <n v="37.5"/>
    <m/>
    <m/>
    <m/>
    <m/>
    <s v="Bancontact"/>
    <m/>
    <m/>
    <n v="3.75"/>
    <m/>
    <x v="1"/>
    <m/>
    <x v="2"/>
    <n v="3.75"/>
    <x v="6"/>
    <n v="3.75"/>
    <x v="0"/>
    <m/>
  </r>
  <r>
    <x v="70"/>
    <n v="6"/>
    <x v="22"/>
    <s v="Sam, dim et JF - JOUR - Consultation"/>
    <s v="Consultation"/>
    <n v="37.5"/>
    <m/>
    <m/>
    <m/>
    <m/>
    <s v="Cash"/>
    <m/>
    <m/>
    <n v="33.75"/>
    <m/>
    <x v="1"/>
    <m/>
    <x v="2"/>
    <n v="33.75"/>
    <x v="6"/>
    <n v="33.75"/>
    <x v="0"/>
    <m/>
  </r>
  <r>
    <x v="70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0"/>
    <s v="nuit 2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nuit 2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0"/>
    <s v="nuit 2"/>
    <x v="145"/>
    <s v="Sam, dim et JF - JOUR - Consultation"/>
    <s v="Consultation"/>
    <n v="37.5"/>
    <m/>
    <m/>
    <m/>
    <m/>
    <s v="Bancontact"/>
    <m/>
    <m/>
    <n v="93.79"/>
    <m/>
    <x v="1"/>
    <m/>
    <x v="2"/>
    <n v="93.79"/>
    <x v="6"/>
    <n v="93.79"/>
    <x v="0"/>
    <m/>
  </r>
  <r>
    <x v="70"/>
    <s v="nuit 2"/>
    <x v="145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0"/>
    <s v="nuit 3"/>
    <x v="14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70"/>
    <s v="nuit 3"/>
    <x v="14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70"/>
    <s v="nuit 3"/>
    <x v="14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1"/>
    <n v="4"/>
    <x v="205"/>
    <s v="Sam, dim et JF - JOUR - Consultation"/>
    <s v="Consultation"/>
    <n v="37.5"/>
    <s v="Claes Tristan"/>
    <m/>
    <s v="(137) Mutualité Chrétienne de Verviers - Eupen "/>
    <s v="Rue Laoureux 25-29  - 4800 Verviers"/>
    <s v="Différé"/>
    <s v="⅓ payant C"/>
    <s v="Oui"/>
    <n v="37.5"/>
    <n v="1.5"/>
    <x v="9"/>
    <n v="35.85"/>
    <x v="6"/>
    <m/>
    <x v="0"/>
    <n v="37.35"/>
    <x v="0"/>
    <m/>
  </r>
  <r>
    <x v="71"/>
    <s v="1a"/>
    <x v="95"/>
    <s v="Sam, dim et JF - JOUR - Visite 1 bénéficiaire"/>
    <s v="Visite"/>
    <n v="55.5"/>
    <s v="Engels Marie Louise"/>
    <s v="Beloeil Henri Chapelle"/>
    <m/>
    <m/>
    <s v="Différé"/>
    <s v="MR"/>
    <s v="Oui"/>
    <n v="55.5"/>
    <m/>
    <x v="1"/>
    <m/>
    <x v="2"/>
    <n v="55.5"/>
    <x v="2"/>
    <n v="55.5"/>
    <x v="0"/>
    <m/>
  </r>
  <r>
    <x v="71"/>
    <s v="2a"/>
    <x v="191"/>
    <s v="Sam, dim et JF - JOUR - Consultation"/>
    <s v="Consultation"/>
    <n v="37.5"/>
    <s v="Essalhy Redouan"/>
    <s v="Abonné à une MM?"/>
    <s v="(228) Mutualia - Mutualité neutre _x000a_"/>
    <s v="Place Verte 41 4800 VERVIERS"/>
    <s v="Différé"/>
    <s v="⅓ payant C"/>
    <s v="Oui"/>
    <n v="37.5"/>
    <n v="1.5"/>
    <x v="9"/>
    <m/>
    <x v="2"/>
    <m/>
    <x v="0"/>
    <n v="1.5"/>
    <x v="3"/>
    <m/>
  </r>
  <r>
    <x v="71"/>
    <n v="6"/>
    <x v="41"/>
    <s v="Sam, dim et JF - JOUR - Visite 1 bénéficiaire"/>
    <s v="Visite"/>
    <n v="55.5"/>
    <s v="Fischer Ursula"/>
    <s v="St Joseph Eupen"/>
    <m/>
    <m/>
    <s v="Différé"/>
    <s v="MR"/>
    <s v="Oui"/>
    <n v="55.5"/>
    <m/>
    <x v="1"/>
    <m/>
    <x v="2"/>
    <n v="55.5"/>
    <x v="2"/>
    <n v="55.5"/>
    <x v="0"/>
    <m/>
  </r>
  <r>
    <x v="71"/>
    <n v="7"/>
    <x v="165"/>
    <s v="Sam, dim et JF - JOUR - Visite 1 bénéficiaire"/>
    <s v="Visite"/>
    <n v="55.5"/>
    <s v="Grün Erika Johanna"/>
    <m/>
    <s v="(515) Freie Krankenkasse _x000a_"/>
    <s v="Rue Saint-Hubert 49 - 1150 BRUXELLES"/>
    <s v="Différé"/>
    <s v="⅓ payant C"/>
    <s v="Oui"/>
    <n v="55.5"/>
    <n v="5"/>
    <x v="9"/>
    <n v="50.8"/>
    <x v="4"/>
    <m/>
    <x v="0"/>
    <n v="55.8"/>
    <x v="0"/>
    <m/>
  </r>
  <r>
    <x v="71"/>
    <n v="7"/>
    <x v="165"/>
    <s v="Sam, dim et JF - JOUR - Visite 1 bénéficiaire"/>
    <s v="Visite"/>
    <n v="55.5"/>
    <s v="Hans Hubert"/>
    <s v="MRS Bütgenbach"/>
    <m/>
    <m/>
    <s v="Différé"/>
    <s v="MR"/>
    <s v="Oui"/>
    <n v="55.5"/>
    <m/>
    <x v="1"/>
    <m/>
    <x v="2"/>
    <n v="55.5"/>
    <x v="2"/>
    <n v="55.5"/>
    <x v="0"/>
    <m/>
  </r>
  <r>
    <x v="71"/>
    <n v="7"/>
    <x v="165"/>
    <s v="Sam, dim et JF - JOUR - Visite 1 bénéficiaire"/>
    <s v="Visite"/>
    <n v="55.5"/>
    <s v="Heinen Erna"/>
    <s v="MRS Bütgenbach"/>
    <m/>
    <m/>
    <s v="Différé"/>
    <s v="MR"/>
    <s v="Oui"/>
    <n v="55.5"/>
    <m/>
    <x v="1"/>
    <m/>
    <x v="2"/>
    <n v="55.5"/>
    <x v="2"/>
    <n v="55.5"/>
    <x v="0"/>
    <m/>
  </r>
  <r>
    <x v="71"/>
    <n v="7"/>
    <x v="165"/>
    <s v="Sam, dim et JF - JOUR - Consultation"/>
    <s v="Consultation"/>
    <n v="37.5"/>
    <s v="Kupper Marie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1"/>
    <n v="4"/>
    <x v="205"/>
    <s v="Sam, dim et JF - JOUR - Consultation"/>
    <s v="Consultation"/>
    <n v="37.5"/>
    <s v="Lejoly Emile"/>
    <m/>
    <s v="(228) Mutualia - Mutualité neutre _x000a_"/>
    <s v="Place Verte 41 4800 VERVIERS"/>
    <s v="Différé"/>
    <s v="⅓ payant C"/>
    <s v="Oui"/>
    <n v="37.5"/>
    <n v="1.5"/>
    <x v="9"/>
    <n v="35.85"/>
    <x v="6"/>
    <m/>
    <x v="0"/>
    <n v="37.35"/>
    <x v="0"/>
    <m/>
  </r>
  <r>
    <x v="71"/>
    <s v="2a"/>
    <x v="191"/>
    <s v="Sam, dim et JF - JOUR - Consultation"/>
    <s v="Consultation"/>
    <n v="37.5"/>
    <s v="Loiseau Christine"/>
    <s v="M.Méd. Thier Mère Dieu"/>
    <m/>
    <m/>
    <s v="Différé"/>
    <s v="Autres"/>
    <s v="Oui"/>
    <n v="37.5"/>
    <n v="6"/>
    <x v="9"/>
    <m/>
    <x v="2"/>
    <n v="31.5"/>
    <x v="6"/>
    <n v="37.5"/>
    <x v="0"/>
    <m/>
  </r>
  <r>
    <x v="71"/>
    <n v="7"/>
    <x v="165"/>
    <s v="Sam, dim et JF - JOUR - Visite 1 bénéficiaire"/>
    <s v="Visite"/>
    <n v="55.5"/>
    <s v="Mackels Gertrud"/>
    <m/>
    <s v="(515) Freie Krankenkasse _x000a_"/>
    <s v="Rue Saint-Hubert 49 - 1150 BRUXELLES"/>
    <s v="Différé"/>
    <s v="⅓ payant C"/>
    <s v="Oui"/>
    <n v="55.5"/>
    <n v="5"/>
    <x v="9"/>
    <n v="50.8"/>
    <x v="4"/>
    <m/>
    <x v="0"/>
    <n v="55.8"/>
    <x v="0"/>
    <m/>
  </r>
  <r>
    <x v="71"/>
    <n v="3"/>
    <x v="139"/>
    <s v="Sam, dim et JF - JOUR - Consultation"/>
    <s v="Consultation"/>
    <n v="37.5"/>
    <s v="Mamirov Salih"/>
    <m/>
    <s v="(228) Mutualia - Mutualité neutre _x000a_"/>
    <s v="Place Verte 41 4800 VERVIERS"/>
    <s v="Différé"/>
    <s v="⅓ payant C"/>
    <s v="Oui"/>
    <n v="37.5"/>
    <n v="1.5"/>
    <x v="9"/>
    <n v="35.85"/>
    <x v="6"/>
    <m/>
    <x v="0"/>
    <n v="37.35"/>
    <x v="0"/>
    <m/>
  </r>
  <r>
    <x v="71"/>
    <n v="6"/>
    <x v="41"/>
    <s v="Sam, dim et JF - JOUR - Consultation"/>
    <s v="Consultation"/>
    <n v="37.5"/>
    <s v="Rentmeister J-Claude"/>
    <s v="M.Méd. GPS med"/>
    <m/>
    <m/>
    <s v="Différé"/>
    <s v="Autres"/>
    <s v="Oui"/>
    <n v="37.5"/>
    <n v="1.5"/>
    <x v="9"/>
    <m/>
    <x v="2"/>
    <n v="36"/>
    <x v="6"/>
    <n v="37.5"/>
    <x v="0"/>
    <m/>
  </r>
  <r>
    <x v="71"/>
    <s v="1a"/>
    <x v="95"/>
    <s v="Sam, dim et JF - JOUR - Visite 1 bénéficiaire"/>
    <s v="Visite"/>
    <n v="55.5"/>
    <s v="Schmetz Marie Thérèse"/>
    <s v="La Kan Aubel"/>
    <m/>
    <m/>
    <s v="Différé"/>
    <s v="MR"/>
    <s v="Oui"/>
    <n v="55.5"/>
    <m/>
    <x v="1"/>
    <m/>
    <x v="2"/>
    <n v="55.5"/>
    <x v="2"/>
    <n v="55.5"/>
    <x v="0"/>
    <m/>
  </r>
  <r>
    <x v="71"/>
    <n v="7"/>
    <x v="165"/>
    <s v="Sam, dim et JF - JOUR - Consultation"/>
    <s v="Consultation"/>
    <n v="37.5"/>
    <s v="Verkenne Edmund"/>
    <m/>
    <s v="(137) Mutualité Chrétienne de Verviers - Eupen "/>
    <s v="Rue Laoureux 25-29  - 4800 Verviers"/>
    <s v="Différé"/>
    <s v="⅓ payant BC"/>
    <s v="Oui"/>
    <n v="33.5"/>
    <n v="1.5"/>
    <x v="9"/>
    <n v="31.94"/>
    <x v="7"/>
    <m/>
    <x v="0"/>
    <n v="33.44"/>
    <x v="0"/>
    <m/>
  </r>
  <r>
    <x v="71"/>
    <n v="6"/>
    <x v="41"/>
    <s v="Sam, dim et JF - JOUR - Visite 1 bénéficiaire"/>
    <s v="Visite"/>
    <n v="55.5"/>
    <s v="Wintjens Michel"/>
    <s v="Golden Morgen Walhorn"/>
    <m/>
    <m/>
    <s v="Différé"/>
    <s v="MR"/>
    <s v="Oui"/>
    <n v="55.5"/>
    <m/>
    <x v="1"/>
    <m/>
    <x v="2"/>
    <n v="55.5"/>
    <x v="2"/>
    <n v="55.5"/>
    <x v="0"/>
    <m/>
  </r>
  <r>
    <x v="71"/>
    <n v="7"/>
    <x v="165"/>
    <s v="Sam, dim et JF - JOUR - Consultation"/>
    <s v="Consultation"/>
    <n v="37.5"/>
    <s v="Zians Agnes"/>
    <m/>
    <s v="(515) Freie Krankenkasse _x000a_"/>
    <s v="Rue Saint-Hubert 49 - 1150 BRUXELLES"/>
    <s v="Différé"/>
    <s v="⅓ payant C"/>
    <s v="Oui"/>
    <n v="33.5"/>
    <n v="1.5"/>
    <x v="9"/>
    <n v="31.94"/>
    <x v="4"/>
    <m/>
    <x v="0"/>
    <n v="33.44"/>
    <x v="0"/>
    <m/>
  </r>
  <r>
    <x v="71"/>
    <s v="2b"/>
    <x v="40"/>
    <s v="Sam, dim et JF - JOUR - Visite 1 bénéficiaire"/>
    <s v="Visite"/>
    <n v="55.5"/>
    <s v="Pinckers Viviane"/>
    <m/>
    <s v="(319) Solidaris - Mutualité socialiste et syndicale de la Province de Liège _x000a_"/>
    <s v="Chaussée de Mons 228 1480 TUBIZE "/>
    <s v="Différé"/>
    <s v="⅓ payant C"/>
    <s v="Oui"/>
    <n v="55.5"/>
    <n v="5"/>
    <x v="9"/>
    <n v="50.8"/>
    <x v="7"/>
    <m/>
    <x v="0"/>
    <n v="55.8"/>
    <x v="0"/>
    <m/>
  </r>
  <r>
    <x v="71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a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b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b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b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b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b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1b"/>
    <x v="11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2a"/>
    <x v="191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71"/>
    <n v="3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3"/>
    <x v="139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1"/>
    <n v="4"/>
    <x v="205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71"/>
    <n v="4"/>
    <x v="20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4"/>
    <x v="205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6"/>
    <x v="4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7"/>
    <x v="165"/>
    <s v="Sam, dim et JF - JOUR - Consultation"/>
    <s v="Consultation"/>
    <n v="37.5"/>
    <m/>
    <m/>
    <m/>
    <m/>
    <s v="Cash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6"/>
    <n v="33.5"/>
    <x v="0"/>
    <m/>
  </r>
  <r>
    <x v="71"/>
    <s v="nuit 1"/>
    <x v="63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71"/>
    <s v="nuit 1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nuit 1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1"/>
    <s v="nuit 2"/>
    <x v="49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1"/>
    <s v="nuit 2"/>
    <x v="49"/>
    <s v="Sam, dim et JF - NUIT - Visite 1 bénéficiaire"/>
    <s v="Visite"/>
    <n v="85"/>
    <m/>
    <m/>
    <m/>
    <m/>
    <s v="Cash"/>
    <m/>
    <m/>
    <n v="85"/>
    <m/>
    <x v="1"/>
    <m/>
    <x v="2"/>
    <n v="85"/>
    <x v="6"/>
    <n v="85"/>
    <x v="0"/>
    <m/>
  </r>
  <r>
    <x v="71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1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1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2"/>
    <s v="nuit 1"/>
    <x v="167"/>
    <s v="Vend et veille JF - JOUR - Consultation"/>
    <s v="Consultation"/>
    <n v="29"/>
    <s v="Durmusoglu Fatima Sukeyna"/>
    <m/>
    <s v="(506) Omnimut mutualité libre de Wallonie _x000a_"/>
    <s v="Rue Natalis 47 B 4020 LIEGE "/>
    <s v="Différé"/>
    <s v="⅓ payant C"/>
    <s v="Oui"/>
    <n v="29"/>
    <n v="1.5"/>
    <x v="9"/>
    <m/>
    <x v="2"/>
    <m/>
    <x v="0"/>
    <n v="1.5"/>
    <x v="3"/>
    <m/>
  </r>
  <r>
    <x v="72"/>
    <s v="nuit 1"/>
    <x v="167"/>
    <s v="Vend et veille JF - JOUR - Visite 1 bénéficiare"/>
    <s v="Visite"/>
    <n v="49.5"/>
    <s v="Falla Rodolphe"/>
    <m/>
    <s v="(137) Mutualité Chrétienne de Verviers - Eupen "/>
    <s v="Rue Laoureux 25-29  - 4800 Verviers"/>
    <s v="Différé"/>
    <s v="⅓ payant C"/>
    <s v="Oui"/>
    <n v="49.29"/>
    <n v="6"/>
    <x v="9"/>
    <n v="33.31"/>
    <x v="7"/>
    <m/>
    <x v="0"/>
    <n v="39.31"/>
    <x v="0"/>
    <m/>
  </r>
  <r>
    <x v="72"/>
    <s v="nuit 1"/>
    <x v="167"/>
    <s v="Vend et veille JF - JOUR - Consultation"/>
    <s v="Consultation"/>
    <n v="29"/>
    <s v="Houho Khalid"/>
    <m/>
    <s v="(319) Solidaris - Mutualité socialiste et syndicale de la Province de Liège _x000a_"/>
    <s v="Chaussée de Mons 228 1480 TUBIZE "/>
    <s v="Différé"/>
    <s v="⅓ payant BC"/>
    <s v="Oui"/>
    <n v="29"/>
    <n v="1.5"/>
    <x v="9"/>
    <n v="27.59"/>
    <x v="6"/>
    <m/>
    <x v="0"/>
    <n v="29.09"/>
    <x v="0"/>
    <m/>
  </r>
  <r>
    <x v="72"/>
    <s v="nuit 1"/>
    <x v="167"/>
    <s v="Vend et veille JF - JOUR - Visite 1 bénéficiare"/>
    <s v="Visite"/>
    <n v="49.5"/>
    <s v="Peeters Annette"/>
    <m/>
    <s v="(137) Mutualité Chrétienne de Verviers - Eupen "/>
    <s v="Rue Laoureux 25-29  - 4800 Verviers"/>
    <s v="Différé"/>
    <s v="⅓ payant C"/>
    <s v="Oui"/>
    <n v="49.29"/>
    <n v="6"/>
    <x v="9"/>
    <n v="33.31"/>
    <x v="6"/>
    <m/>
    <x v="0"/>
    <n v="39.31"/>
    <x v="0"/>
    <m/>
  </r>
  <r>
    <x v="72"/>
    <s v="nuit 1"/>
    <x v="167"/>
    <s v="Vend et veille JF - JOUR - Consultation"/>
    <s v="Consultation"/>
    <n v="29"/>
    <s v="Rajwinder Kaur (Réfugiée)"/>
    <m/>
    <m/>
    <m/>
    <s v="Différé"/>
    <s v="Autres"/>
    <s v="Oui"/>
    <n v="29"/>
    <m/>
    <x v="1"/>
    <m/>
    <x v="2"/>
    <m/>
    <x v="0"/>
    <n v="0"/>
    <x v="1"/>
    <s v="Réfugiée politique"/>
  </r>
  <r>
    <x v="72"/>
    <s v="nuit 1"/>
    <x v="167"/>
    <s v="Vend et veille JF - NUIT - Consultation"/>
    <s v="Consultation"/>
    <n v="50"/>
    <s v="Schoefs Mathéo"/>
    <s v="M.Méd. Brassero"/>
    <m/>
    <m/>
    <s v="Différé"/>
    <s v="Autres"/>
    <s v="Oui"/>
    <n v="50"/>
    <m/>
    <x v="1"/>
    <m/>
    <x v="2"/>
    <n v="48.69"/>
    <x v="2"/>
    <n v="48.69"/>
    <x v="0"/>
    <m/>
  </r>
  <r>
    <x v="72"/>
    <s v="nuit 1"/>
    <x v="167"/>
    <s v="Vend et veille JF - JOUR - Consultation"/>
    <s v="Consultation"/>
    <n v="29"/>
    <m/>
    <m/>
    <m/>
    <m/>
    <s v="Bancontact"/>
    <m/>
    <m/>
    <n v="29"/>
    <m/>
    <x v="1"/>
    <m/>
    <x v="2"/>
    <n v="29"/>
    <x v="6"/>
    <n v="29"/>
    <x v="0"/>
    <m/>
  </r>
  <r>
    <x v="72"/>
    <s v="nuit 1"/>
    <x v="167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2"/>
    <s v="nuit 2"/>
    <x v="47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2"/>
    <s v="nuit 2"/>
    <x v="47"/>
    <s v="Vend et veille JF - NUIT - Visite 1 bénéficiare"/>
    <s v="Visite"/>
    <n v="85"/>
    <m/>
    <m/>
    <m/>
    <m/>
    <s v="Bancontact"/>
    <m/>
    <m/>
    <n v="85"/>
    <m/>
    <x v="1"/>
    <m/>
    <x v="2"/>
    <n v="85"/>
    <x v="6"/>
    <n v="85"/>
    <x v="0"/>
    <m/>
  </r>
  <r>
    <x v="72"/>
    <s v="nuit 3"/>
    <x v="28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s v="2a"/>
    <x v="119"/>
    <s v="Sam, dim et JF - JOUR - Consultation"/>
    <s v="Consultation"/>
    <n v="37.5"/>
    <s v="Beelaerts Romane"/>
    <m/>
    <s v="(137) Mutualité Chrétienne de Verviers - Eupen "/>
    <s v="Rue Laoureux 25-29  - 4800 Verviers"/>
    <s v="Différé"/>
    <s v="⅓ payant BC"/>
    <s v="Oui"/>
    <n v="37.5"/>
    <n v="1.5"/>
    <x v="9"/>
    <n v="35.85"/>
    <x v="7"/>
    <m/>
    <x v="0"/>
    <n v="37.35"/>
    <x v="0"/>
    <m/>
  </r>
  <r>
    <x v="73"/>
    <s v="1a"/>
    <x v="149"/>
    <s v="Sam, dim et JF - JOUR - Consultation"/>
    <s v="Consultation"/>
    <n v="37.5"/>
    <s v="De Fresart Arthur"/>
    <m/>
    <s v="(137) Mutualité Chrétienne de Verviers - Eupen "/>
    <s v="Rue Laoureux 25-29  - 4800 Verviers"/>
    <s v="Différé"/>
    <s v="⅓ payant NP"/>
    <s v="Oui"/>
    <n v="37.5"/>
    <m/>
    <x v="1"/>
    <n v="35.85"/>
    <x v="7"/>
    <m/>
    <x v="0"/>
    <n v="35.85"/>
    <x v="0"/>
    <m/>
  </r>
  <r>
    <x v="73"/>
    <n v="6"/>
    <x v="152"/>
    <s v="Sam, dim et JF - JOUR - Consultation"/>
    <s v="Consultation"/>
    <n v="37.5"/>
    <s v="Forster Nicolas"/>
    <s v="GPS Med"/>
    <m/>
    <m/>
    <s v="Différé"/>
    <s v="Autres"/>
    <s v="Oui"/>
    <n v="37.5"/>
    <n v="6"/>
    <x v="9"/>
    <m/>
    <x v="2"/>
    <n v="31.5"/>
    <x v="2"/>
    <n v="37.5"/>
    <x v="0"/>
    <m/>
  </r>
  <r>
    <x v="73"/>
    <n v="7"/>
    <x v="1"/>
    <s v="Sam, dim et JF - JOUR - Visite 1 bénéficiaire"/>
    <s v="Visite"/>
    <n v="55.5"/>
    <s v="Heinrichs Stefan"/>
    <s v="M.Méd. Pro Gesund"/>
    <m/>
    <m/>
    <s v="Différé"/>
    <s v="Autres"/>
    <s v="Oui"/>
    <n v="55.5"/>
    <n v="19"/>
    <x v="9"/>
    <m/>
    <x v="2"/>
    <n v="36.5"/>
    <x v="2"/>
    <n v="55.5"/>
    <x v="0"/>
    <m/>
  </r>
  <r>
    <x v="73"/>
    <s v="2a"/>
    <x v="119"/>
    <s v="Sam, dim et JF - JOUR - Consultation"/>
    <s v="Consultation"/>
    <n v="37.5"/>
    <s v="Jacquemin Anne"/>
    <s v="M.Méd. Thier Mère Dieu"/>
    <m/>
    <m/>
    <s v="Différé"/>
    <s v="Autres"/>
    <s v="Oui"/>
    <n v="37.5"/>
    <n v="6"/>
    <x v="9"/>
    <m/>
    <x v="2"/>
    <n v="31.5"/>
    <x v="2"/>
    <n v="37.5"/>
    <x v="0"/>
    <m/>
  </r>
  <r>
    <x v="73"/>
    <n v="7"/>
    <x v="1"/>
    <s v="Sam, dim et JF - JOUR - Visite 1 bénéficiaire"/>
    <s v="Visite"/>
    <n v="55.5"/>
    <s v="Jodocy Agnes"/>
    <m/>
    <s v="(137) Mutualité Chrétienne de Verviers - Eupen "/>
    <s v="Rue Laoureux 25-29  - 4800 Verviers"/>
    <s v="Différé"/>
    <s v="⅓ payant C"/>
    <s v="Oui"/>
    <n v="55.5"/>
    <n v="5"/>
    <x v="9"/>
    <n v="50.8"/>
    <x v="7"/>
    <m/>
    <x v="0"/>
    <n v="55.8"/>
    <x v="0"/>
    <m/>
  </r>
  <r>
    <x v="73"/>
    <s v="1a"/>
    <x v="149"/>
    <s v="Sam, dim et JF - JOUR - Visite 1 bénéficiaire"/>
    <s v="Visite"/>
    <n v="55.5"/>
    <s v="Lemaire Thérèse"/>
    <s v="Leonardo Da Vinci Welkenraedt"/>
    <m/>
    <m/>
    <s v="Différé"/>
    <s v="MR"/>
    <s v="Oui"/>
    <n v="55.5"/>
    <m/>
    <x v="1"/>
    <m/>
    <x v="2"/>
    <m/>
    <x v="0"/>
    <n v="0"/>
    <x v="2"/>
    <s v="Envoyé rappel à 087850256 Lemaire Robert Rue d'Eynatten 5 à raeren, il a fait le paiement mais pas a gef dg, cbc -&gt; voir bnp paribas be96 1430 8690 2405"/>
  </r>
  <r>
    <x v="73"/>
    <s v="2a"/>
    <x v="119"/>
    <s v="Sam, dim et JF - JOUR - Consultation"/>
    <s v="Consultation"/>
    <n v="37.5"/>
    <s v="Mbila Makila Eric"/>
    <s v="M.Méd. Bulle D'air"/>
    <m/>
    <m/>
    <s v="Différé"/>
    <s v="Autres"/>
    <s v="Oui"/>
    <n v="37.5"/>
    <n v="1.5"/>
    <x v="9"/>
    <m/>
    <x v="2"/>
    <n v="36"/>
    <x v="2"/>
    <n v="37.5"/>
    <x v="0"/>
    <m/>
  </r>
  <r>
    <x v="73"/>
    <s v="2a"/>
    <x v="119"/>
    <s v="Sam, dim et JF - JOUR - Consultation"/>
    <s v="Consultation"/>
    <n v="37.5"/>
    <s v="Muntu Joshua"/>
    <s v="M.Méd. Bulle D'air"/>
    <m/>
    <m/>
    <s v="Différé"/>
    <s v="Autres"/>
    <s v="Oui"/>
    <n v="37.5"/>
    <n v="1.5"/>
    <x v="9"/>
    <m/>
    <x v="2"/>
    <n v="36"/>
    <x v="2"/>
    <n v="37.5"/>
    <x v="0"/>
    <m/>
  </r>
  <r>
    <x v="73"/>
    <s v="2a"/>
    <x v="119"/>
    <s v="Sam, dim et JF - JOUR - Consultation"/>
    <s v="Consultation"/>
    <n v="37.5"/>
    <s v="Ocak Maral"/>
    <m/>
    <s v="(228) Mutualia - Mutualité neutre _x000a_"/>
    <s v="Place Verte 41 4800 VERVIERS"/>
    <s v="Différé"/>
    <s v="⅓ payant BC"/>
    <s v="Oui"/>
    <n v="37.5"/>
    <n v="1.5"/>
    <x v="9"/>
    <m/>
    <x v="2"/>
    <m/>
    <x v="0"/>
    <n v="1.5"/>
    <x v="3"/>
    <m/>
  </r>
  <r>
    <x v="73"/>
    <s v="nuit 2"/>
    <x v="82"/>
    <s v="Sam, dim et JF - NUIT - Visite 1 bénéficiaire"/>
    <s v="Visite"/>
    <n v="85"/>
    <s v="Osmanovic /Fatzing. Emira"/>
    <s v="Les Bleuets Spa"/>
    <m/>
    <m/>
    <s v="Différé"/>
    <s v="MR"/>
    <s v="Oui"/>
    <n v="85"/>
    <m/>
    <x v="1"/>
    <m/>
    <x v="2"/>
    <n v="85"/>
    <x v="2"/>
    <n v="85"/>
    <x v="0"/>
    <m/>
  </r>
  <r>
    <x v="73"/>
    <n v="7"/>
    <x v="1"/>
    <s v="Sam, dim et JF - JOUR - Visite 1 bénéficiaire"/>
    <s v="Visite"/>
    <n v="55.5"/>
    <s v="Rauw Mariette"/>
    <s v="M.Méd. Pro Gesund"/>
    <m/>
    <m/>
    <s v="Différé"/>
    <s v="Autres"/>
    <s v="Oui"/>
    <n v="55.5"/>
    <n v="19"/>
    <x v="9"/>
    <m/>
    <x v="2"/>
    <n v="36.5"/>
    <x v="2"/>
    <n v="55.5"/>
    <x v="0"/>
    <m/>
  </r>
  <r>
    <x v="73"/>
    <s v="1a"/>
    <x v="149"/>
    <s v="Sam, dim et JF - JOUR - Consultation"/>
    <s v="Consultation"/>
    <n v="37.5"/>
    <s v="Sabbia Emmanuelle"/>
    <m/>
    <s v="(137) Mutualité Chrétienne de Verviers - Eupen "/>
    <s v="Rue Laoureux 25-29  - 4800 Verviers"/>
    <s v="Différé"/>
    <s v="⅓ payant NP"/>
    <s v="Oui"/>
    <n v="37.5"/>
    <m/>
    <x v="1"/>
    <n v="35.85"/>
    <x v="7"/>
    <m/>
    <x v="0"/>
    <n v="35.85"/>
    <x v="0"/>
    <m/>
  </r>
  <r>
    <x v="73"/>
    <n v="6"/>
    <x v="152"/>
    <s v="Sam, dim et JF - JOUR - Consultation"/>
    <s v="Consultation"/>
    <n v="37.5"/>
    <s v="Schmatz André"/>
    <s v="GPS Med"/>
    <m/>
    <m/>
    <s v="Différé"/>
    <s v="Autres"/>
    <s v="Oui"/>
    <n v="37.5"/>
    <n v="6"/>
    <x v="9"/>
    <m/>
    <x v="2"/>
    <n v="31.5"/>
    <x v="2"/>
    <n v="37.5"/>
    <x v="0"/>
    <m/>
  </r>
  <r>
    <x v="73"/>
    <n v="7"/>
    <x v="1"/>
    <s v="Sam, dim et JF - JOUR - Consultation"/>
    <s v="Consultation"/>
    <n v="37.5"/>
    <s v="Siquet Inge"/>
    <s v="M.Méd. Pro Gesund"/>
    <m/>
    <m/>
    <s v="Différé"/>
    <s v="Autres"/>
    <s v="Oui"/>
    <n v="37.5"/>
    <n v="1.5"/>
    <x v="9"/>
    <m/>
    <x v="2"/>
    <n v="36"/>
    <x v="2"/>
    <n v="37.5"/>
    <x v="0"/>
    <m/>
  </r>
  <r>
    <x v="73"/>
    <n v="7"/>
    <x v="1"/>
    <s v="Sam, dim et JF - JOUR - Consultation"/>
    <s v="Consultation"/>
    <n v="37.5"/>
    <s v="Stoffels Zita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3"/>
    <n v="3"/>
    <x v="87"/>
    <s v="Sam, dim et JF - JOUR - Consultation"/>
    <s v="Consultation"/>
    <n v="37.5"/>
    <s v="El Harmouchi Kais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6"/>
    <m/>
    <x v="0"/>
    <n v="37.35"/>
    <x v="0"/>
    <m/>
  </r>
  <r>
    <x v="73"/>
    <s v="1b"/>
    <x v="143"/>
    <s v="Sam, dim et JF - JOUR - Visite 1 bénéficiaire"/>
    <s v="Visite"/>
    <n v="55.5"/>
    <s v="Gierckens Hubertine"/>
    <s v="Sainte Famille Thimister"/>
    <m/>
    <m/>
    <s v="Différé"/>
    <s v="MR"/>
    <s v="Oui"/>
    <n v="55.5"/>
    <m/>
    <x v="1"/>
    <m/>
    <x v="2"/>
    <n v="55.5"/>
    <x v="11"/>
    <n v="55.5"/>
    <x v="0"/>
    <m/>
  </r>
  <r>
    <x v="73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5"/>
    <x v="26"/>
    <s v="Sam, dim et JF - JOUR - Visite 1 bénéficiaire"/>
    <s v="Visite"/>
    <n v="55.5"/>
    <s v="Esser Henri"/>
    <s v="La Bouvière Vielsam"/>
    <m/>
    <m/>
    <s v="Différé"/>
    <s v="MR"/>
    <s v="Oui"/>
    <n v="55.5"/>
    <m/>
    <x v="1"/>
    <m/>
    <x v="2"/>
    <n v="55.5"/>
    <x v="2"/>
    <n v="55.5"/>
    <x v="0"/>
    <m/>
  </r>
  <r>
    <x v="73"/>
    <n v="5"/>
    <x v="26"/>
    <s v="Sam, dim et JF - JOUR - Visite 1 bénéficiaire"/>
    <s v="Visite"/>
    <n v="55.5"/>
    <s v="Gonay Marie"/>
    <s v="La Bouvière Vielsam"/>
    <m/>
    <m/>
    <s v="Différé"/>
    <s v="MR"/>
    <s v="Oui"/>
    <n v="55.5"/>
    <m/>
    <x v="1"/>
    <m/>
    <x v="2"/>
    <n v="55.5"/>
    <x v="2"/>
    <n v="55.5"/>
    <x v="0"/>
    <m/>
  </r>
  <r>
    <x v="73"/>
    <n v="5"/>
    <x v="26"/>
    <s v="Sam, dim et JF - JOUR - Consultation"/>
    <s v="Consultation"/>
    <n v="37.5"/>
    <s v="Lieber Simon"/>
    <m/>
    <s v="(323) Mutualité socialiste du Luxembourg _x000a_"/>
    <s v="Chaussée de Mons 228 1480 TUBIZE "/>
    <s v="Différé"/>
    <s v="⅓ payant BC"/>
    <s v="Oui"/>
    <n v="37.5"/>
    <n v="5"/>
    <x v="9"/>
    <n v="35.85"/>
    <x v="6"/>
    <m/>
    <x v="0"/>
    <n v="40.85"/>
    <x v="0"/>
    <m/>
  </r>
  <r>
    <x v="73"/>
    <n v="5"/>
    <x v="26"/>
    <s v="Sam, dim et JF - JOUR - Visite 1 bénéficiaire"/>
    <s v="Visite"/>
    <n v="55.5"/>
    <s v="Santkin Gabrielle"/>
    <s v="PH. Wathelet La Gleize"/>
    <m/>
    <m/>
    <s v="Différé"/>
    <s v="MR"/>
    <s v="Oui"/>
    <n v="55.5"/>
    <m/>
    <x v="1"/>
    <m/>
    <x v="2"/>
    <n v="55.5"/>
    <x v="2"/>
    <n v="55.5"/>
    <x v="0"/>
    <m/>
  </r>
  <r>
    <x v="73"/>
    <n v="5"/>
    <x v="26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73"/>
    <n v="5"/>
    <x v="26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73"/>
    <n v="5"/>
    <x v="26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73"/>
    <n v="5"/>
    <x v="26"/>
    <s v="Sam, dim et JF - JOUR - Consultation"/>
    <s v="Consultation"/>
    <n v="37.5"/>
    <m/>
    <m/>
    <m/>
    <m/>
    <s v="Bancontact"/>
    <m/>
    <m/>
    <n v="37"/>
    <m/>
    <x v="1"/>
    <m/>
    <x v="2"/>
    <n v="37"/>
    <x v="6"/>
    <n v="37"/>
    <x v="0"/>
    <m/>
  </r>
  <r>
    <x v="73"/>
    <s v="nuit 1"/>
    <x v="40"/>
    <s v="Sam, dim et JF - NUIT - Consultation"/>
    <s v="Consultation"/>
    <n v="50"/>
    <s v="Daoust Florence"/>
    <m/>
    <s v="(228) Mutualia - Mutualité neutre _x000a_"/>
    <s v="Place Verte 41 4800 VERVIERS"/>
    <s v="Différé"/>
    <s v="⅓ payant BC"/>
    <s v="Oui"/>
    <n v="50"/>
    <n v="6"/>
    <x v="9"/>
    <m/>
    <x v="2"/>
    <m/>
    <x v="0"/>
    <n v="6"/>
    <x v="3"/>
    <m/>
  </r>
  <r>
    <x v="73"/>
    <s v="nuit 1"/>
    <x v="40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73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n v="3"/>
    <x v="87"/>
    <s v="Sam, dim et JF - JOUR - Visite 1 bénéficiaire"/>
    <s v="Visite"/>
    <n v="55.5"/>
    <s v="Trillet Julie"/>
    <s v="Château Sous - Bois  Spa"/>
    <m/>
    <m/>
    <s v="Différé"/>
    <s v="MR"/>
    <s v="Oui"/>
    <n v="55.5"/>
    <m/>
    <x v="1"/>
    <m/>
    <x v="2"/>
    <n v="55.5"/>
    <x v="2"/>
    <n v="55.5"/>
    <x v="0"/>
    <m/>
  </r>
  <r>
    <x v="73"/>
    <n v="3"/>
    <x v="87"/>
    <s v="Sam, dim et JF - JOUR - Consultation"/>
    <s v="Consultation"/>
    <n v="37.5"/>
    <m/>
    <m/>
    <m/>
    <m/>
    <s v="Cash"/>
    <m/>
    <m/>
    <n v="38.5"/>
    <m/>
    <x v="1"/>
    <m/>
    <x v="2"/>
    <n v="38.5"/>
    <x v="6"/>
    <n v="38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s v="1a"/>
    <x v="149"/>
    <s v="Sam, dim et JF - JOUR - Consultation"/>
    <s v="Consultation"/>
    <n v="37.5"/>
    <m/>
    <m/>
    <m/>
    <m/>
    <s v="Cash"/>
    <m/>
    <m/>
    <n v="37.4"/>
    <m/>
    <x v="1"/>
    <m/>
    <x v="2"/>
    <n v="37.4"/>
    <x v="6"/>
    <n v="37.4"/>
    <x v="0"/>
    <m/>
  </r>
  <r>
    <x v="73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1a"/>
    <x v="149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3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a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Visite 1 bénéficiaire"/>
    <s v="Visite"/>
    <n v="55.5"/>
    <m/>
    <m/>
    <m/>
    <m/>
    <s v="Cash"/>
    <m/>
    <m/>
    <n v="55.6"/>
    <m/>
    <x v="1"/>
    <m/>
    <x v="2"/>
    <n v="55.6"/>
    <x v="6"/>
    <n v="55.6"/>
    <x v="0"/>
    <m/>
  </r>
  <r>
    <x v="73"/>
    <s v="2b"/>
    <x v="75"/>
    <s v="Sam, dim et JF - JOUR - Visite 1 bénéficiaire"/>
    <s v="Visite"/>
    <n v="55.5"/>
    <m/>
    <m/>
    <m/>
    <m/>
    <s v="Cash"/>
    <m/>
    <m/>
    <n v="55.6"/>
    <m/>
    <x v="1"/>
    <m/>
    <x v="2"/>
    <n v="55.6"/>
    <x v="6"/>
    <n v="55.6"/>
    <x v="0"/>
    <m/>
  </r>
  <r>
    <x v="73"/>
    <s v="2b"/>
    <x v="75"/>
    <s v="Sam, dim et JF - JOUR - Consultation"/>
    <s v="Consultation"/>
    <n v="37.5"/>
    <m/>
    <m/>
    <m/>
    <m/>
    <s v="Bancontact"/>
    <m/>
    <m/>
    <n v="37.35"/>
    <m/>
    <x v="1"/>
    <m/>
    <x v="2"/>
    <n v="37.35"/>
    <x v="6"/>
    <n v="37.3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2b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3"/>
    <x v="87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3"/>
    <n v="7"/>
    <x v="1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nuit 2"/>
    <x v="8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s v="nuit 2"/>
    <x v="8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s v="nuit 2"/>
    <x v="8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3"/>
    <s v="nuit 3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3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4"/>
    <s v="nuit 3"/>
    <x v="108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74"/>
    <s v="2b"/>
    <x v="206"/>
    <s v="Sam, dim et JF - JOUR - Consultation"/>
    <s v="Consultation"/>
    <n v="37.5"/>
    <s v="Azaquaj Atika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5.85"/>
    <x v="6"/>
    <m/>
    <x v="0"/>
    <n v="37.35"/>
    <x v="0"/>
    <m/>
  </r>
  <r>
    <x v="74"/>
    <s v="nuit 1"/>
    <x v="185"/>
    <s v="Sam, dim et JF - JOUR - Consultation"/>
    <s v="Consultation"/>
    <n v="37.5"/>
    <s v="Bebronne Tayler"/>
    <s v="M.Méd. Brassero"/>
    <m/>
    <m/>
    <s v="Différé"/>
    <s v="Autres"/>
    <s v="Oui"/>
    <n v="37.5"/>
    <m/>
    <x v="1"/>
    <m/>
    <x v="2"/>
    <n v="36.35"/>
    <x v="2"/>
    <n v="36.35"/>
    <x v="0"/>
    <m/>
  </r>
  <r>
    <x v="74"/>
    <s v="1b"/>
    <x v="102"/>
    <s v="Sam, dim et JF - JOUR - Visite 1 bénéficiaire"/>
    <s v="Visite"/>
    <n v="55.5"/>
    <s v="Benoit Alain"/>
    <s v="Les Mirabelles Thimister"/>
    <m/>
    <m/>
    <s v="Différé"/>
    <s v="MR"/>
    <s v="Oui"/>
    <n v="55.5"/>
    <m/>
    <x v="1"/>
    <m/>
    <x v="2"/>
    <n v="55.5"/>
    <x v="2"/>
    <n v="55.5"/>
    <x v="0"/>
    <m/>
  </r>
  <r>
    <x v="74"/>
    <s v="nuit 1"/>
    <x v="185"/>
    <s v="Sam, dim et JF - NUIT - Consultation"/>
    <s v="Consultation"/>
    <n v="50"/>
    <s v="Brebois Josiane"/>
    <m/>
    <s v="(137) Mutualité Chrétienne de Verviers - Eupen "/>
    <s v="Rue Laoureux 25-29  - 4800 Verviers"/>
    <s v="Différé"/>
    <s v="⅓ payant BC"/>
    <s v="Oui"/>
    <n v="50"/>
    <n v="1.5"/>
    <x v="9"/>
    <n v="48.19"/>
    <x v="7"/>
    <m/>
    <x v="0"/>
    <n v="49.69"/>
    <x v="0"/>
    <m/>
  </r>
  <r>
    <x v="74"/>
    <s v="2a"/>
    <x v="20"/>
    <s v="Sam, dim et JF - JOUR - Visite 1 bénéficiaire"/>
    <s v="Visite"/>
    <n v="55.5"/>
    <s v="Dubois Marie Louise"/>
    <s v="Au Fil De Hoegne Pepinster"/>
    <m/>
    <m/>
    <s v="Différé"/>
    <s v="MR"/>
    <s v="Oui"/>
    <n v="55.5"/>
    <m/>
    <x v="1"/>
    <m/>
    <x v="2"/>
    <n v="55.5"/>
    <x v="2"/>
    <n v="55.5"/>
    <x v="0"/>
    <m/>
  </r>
  <r>
    <x v="74"/>
    <n v="7"/>
    <x v="28"/>
    <s v="Sam, dim et JF - JOUR - Consultation"/>
    <s v="Consultation"/>
    <n v="37.5"/>
    <s v="Faymonville John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4"/>
    <s v="2b"/>
    <x v="206"/>
    <s v="Sam, dim et JF - JOUR - Visite 1 bénéficiaire"/>
    <s v="Visite"/>
    <n v="55.5"/>
    <s v="Klein Jenny"/>
    <s v="Couquemont Dison"/>
    <m/>
    <m/>
    <s v="Différé"/>
    <s v="MR"/>
    <s v="Oui"/>
    <n v="55.5"/>
    <m/>
    <x v="1"/>
    <m/>
    <x v="2"/>
    <n v="55.5"/>
    <x v="11"/>
    <n v="55.5"/>
    <x v="0"/>
    <m/>
  </r>
  <r>
    <x v="74"/>
    <s v="2b"/>
    <x v="206"/>
    <s v="Sam, dim et JF - JOUR - Consultation"/>
    <s v="Consultation"/>
    <n v="37.5"/>
    <s v="Lepas Jennifer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6"/>
    <m/>
    <x v="0"/>
    <n v="37.35"/>
    <x v="0"/>
    <m/>
  </r>
  <r>
    <x v="74"/>
    <s v="nuit 1"/>
    <x v="185"/>
    <s v="Sam, dim et JF - JOUR - Consultation"/>
    <s v="Consultation"/>
    <n v="37.5"/>
    <s v="Mathieu Eleana"/>
    <m/>
    <s v="(319) Solidaris - Mutualité socialiste et syndicale de la Province de Liège _x000a_"/>
    <s v="Chaussée de Mons 228 1480 TUBIZE "/>
    <s v="Différé"/>
    <s v="⅓ payant BC"/>
    <s v="Oui"/>
    <n v="37.5"/>
    <n v="6"/>
    <x v="9"/>
    <n v="31.35"/>
    <x v="6"/>
    <m/>
    <x v="0"/>
    <n v="37.35"/>
    <x v="0"/>
    <m/>
  </r>
  <r>
    <x v="74"/>
    <s v="1b"/>
    <x v="102"/>
    <s v="Sam, dim et JF - JOUR - Consultation"/>
    <s v="Consultation"/>
    <n v="37.5"/>
    <s v="Meessen Gilbert"/>
    <m/>
    <s v="(319) Solidaris - Mutualité socialiste et syndicale de la Province de Liège _x000a_"/>
    <s v="Chaussée de Mons 228 1480 TUBIZE "/>
    <s v="Différé"/>
    <s v="⅓ payant C"/>
    <s v="Oui"/>
    <n v="37.5"/>
    <n v="2"/>
    <x v="9"/>
    <n v="35.85"/>
    <x v="6"/>
    <m/>
    <x v="0"/>
    <n v="37.85"/>
    <x v="0"/>
    <m/>
  </r>
  <r>
    <x v="74"/>
    <n v="4"/>
    <x v="104"/>
    <s v="Sam, dim et JF - JOUR - Visite 1 bénéficiaire"/>
    <s v="Visite"/>
    <n v="55.5"/>
    <s v="Michels Catharina"/>
    <s v="Grand Fa Malmedy"/>
    <m/>
    <m/>
    <s v="Différé"/>
    <s v="MR"/>
    <s v="Oui"/>
    <n v="55.6"/>
    <m/>
    <x v="1"/>
    <m/>
    <x v="2"/>
    <m/>
    <x v="0"/>
    <n v="0"/>
    <x v="2"/>
    <s v="Envoyé au Notaire Maraite Malmedy"/>
  </r>
  <r>
    <x v="74"/>
    <n v="7"/>
    <x v="28"/>
    <s v="Sam, dim et JF - JOUR - Consultation"/>
    <s v="Consultation"/>
    <n v="37.5"/>
    <s v="Noe Josef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4"/>
    <n v="3"/>
    <x v="94"/>
    <s v="Sam, dim et JF - JOUR - Consultation"/>
    <s v="Consultation"/>
    <n v="37.5"/>
    <s v="Rorive Anaelle"/>
    <m/>
    <s v="(506) Omnimut mutualité libre de Wallonie _x000a_"/>
    <s v="Rue Natalis 47 B 4020 LIEGE "/>
    <s v="Différé"/>
    <s v="⅓ payant C"/>
    <s v="Oui"/>
    <n v="37.5"/>
    <n v="1"/>
    <x v="9"/>
    <n v="35.85"/>
    <x v="3"/>
    <m/>
    <x v="0"/>
    <n v="36.85"/>
    <x v="0"/>
    <m/>
  </r>
  <r>
    <x v="74"/>
    <s v="2b"/>
    <x v="206"/>
    <s v="Sam, dim et JF - JOUR - Visite 1 bénéficiaire"/>
    <s v="Visite"/>
    <n v="55.5"/>
    <s v="Rouneau Roger"/>
    <m/>
    <s v="(319) Solidaris - Mutualité socialiste et syndicale de la Province de Liège _x000a_"/>
    <s v="Chaussée de Mons 228 1480 TUBIZE "/>
    <s v="Différé"/>
    <s v="⅓ payant C"/>
    <s v="Oui"/>
    <n v="55.5"/>
    <n v="5.5"/>
    <x v="9"/>
    <n v="38.1"/>
    <x v="6"/>
    <m/>
    <x v="0"/>
    <n v="43.6"/>
    <x v="0"/>
    <m/>
  </r>
  <r>
    <x v="74"/>
    <n v="7"/>
    <x v="28"/>
    <s v="Sam, dim et JF - JOUR - Consultation"/>
    <s v="Consultation"/>
    <n v="37.5"/>
    <s v="Van Deurzen Christiane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4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1a"/>
    <x v="71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74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a"/>
    <x v="2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b"/>
    <x v="20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b"/>
    <x v="20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b"/>
    <x v="20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2b"/>
    <x v="20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74"/>
    <n v="3"/>
    <x v="94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74"/>
    <n v="3"/>
    <x v="94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4"/>
    <n v="3"/>
    <x v="94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4"/>
    <x v="104"/>
    <s v="Sam, dim et JF - JOUR - Consultation"/>
    <s v="Consultation"/>
    <n v="37.5"/>
    <m/>
    <m/>
    <m/>
    <m/>
    <s v="Bancontact"/>
    <s v="Admin. De biens"/>
    <m/>
    <n v="37.5"/>
    <m/>
    <x v="1"/>
    <m/>
    <x v="2"/>
    <n v="37.5"/>
    <x v="6"/>
    <n v="37.5"/>
    <x v="0"/>
    <m/>
  </r>
  <r>
    <x v="74"/>
    <n v="5"/>
    <x v="91"/>
    <s v="Sam, dim et JF - JOUR - Visite 1 bénéficiaire"/>
    <s v="Visite"/>
    <n v="55.5"/>
    <m/>
    <m/>
    <m/>
    <m/>
    <s v="Bancontact"/>
    <m/>
    <m/>
    <n v="57"/>
    <m/>
    <x v="1"/>
    <m/>
    <x v="2"/>
    <n v="57"/>
    <x v="6"/>
    <n v="57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nuit 1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4"/>
    <s v="nuit 2"/>
    <x v="144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4"/>
    <s v="nuit 2"/>
    <x v="144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4"/>
    <s v="nuit 2"/>
    <x v="144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4"/>
    <s v="nuit 2"/>
    <x v="144"/>
    <s v="Sam, dim et JF - NUIT - Consultation"/>
    <s v="Consultation"/>
    <n v="50"/>
    <m/>
    <m/>
    <m/>
    <m/>
    <s v="Bancontact"/>
    <m/>
    <m/>
    <n v="100"/>
    <m/>
    <x v="1"/>
    <m/>
    <x v="2"/>
    <n v="100"/>
    <x v="6"/>
    <n v="100"/>
    <x v="0"/>
    <m/>
  </r>
  <r>
    <x v="75"/>
    <s v="nuit 3"/>
    <x v="51"/>
    <s v="Vend et veille JF - JOUR - Consultation"/>
    <s v="Consultation"/>
    <n v="29"/>
    <m/>
    <m/>
    <m/>
    <m/>
    <s v="Bancontact"/>
    <m/>
    <m/>
    <n v="29"/>
    <m/>
    <x v="1"/>
    <m/>
    <x v="2"/>
    <n v="29"/>
    <x v="6"/>
    <n v="29"/>
    <x v="0"/>
    <m/>
  </r>
  <r>
    <x v="75"/>
    <s v="nuit 2"/>
    <x v="87"/>
    <s v="Vend et veille JF - NUIT - Visite 1 bénéficiare"/>
    <s v="Visite"/>
    <n v="85"/>
    <s v="Krings Marie - Thérèse"/>
    <s v="Grand Fa Malmédy"/>
    <m/>
    <m/>
    <s v="Différé"/>
    <s v="MR"/>
    <s v="Oui"/>
    <n v="85"/>
    <m/>
    <x v="1"/>
    <m/>
    <x v="2"/>
    <n v="85"/>
    <x v="11"/>
    <n v="85"/>
    <x v="0"/>
    <m/>
  </r>
  <r>
    <x v="75"/>
    <s v="nuit 2"/>
    <x v="87"/>
    <s v="Vend et veille JF - JOUR - Consultation"/>
    <s v="Consultation"/>
    <n v="29"/>
    <m/>
    <m/>
    <m/>
    <m/>
    <s v="Bancontact"/>
    <m/>
    <m/>
    <n v="37.5"/>
    <m/>
    <x v="1"/>
    <m/>
    <x v="2"/>
    <n v="37.5"/>
    <x v="6"/>
    <n v="37.5"/>
    <x v="0"/>
    <m/>
  </r>
  <r>
    <x v="75"/>
    <s v="nuit 1"/>
    <x v="5"/>
    <s v="Vend et veille JF - JOUR - Consultation"/>
    <s v="Consultation"/>
    <n v="29"/>
    <m/>
    <m/>
    <m/>
    <m/>
    <s v="Bancontact"/>
    <m/>
    <m/>
    <n v="29"/>
    <m/>
    <x v="1"/>
    <m/>
    <x v="2"/>
    <n v="29"/>
    <x v="6"/>
    <n v="29"/>
    <x v="0"/>
    <m/>
  </r>
  <r>
    <x v="75"/>
    <s v="nuit 1"/>
    <x v="5"/>
    <s v="Vend et veille JF - JOUR - Consultation"/>
    <s v="Consultation"/>
    <n v="29"/>
    <m/>
    <m/>
    <m/>
    <m/>
    <s v="Bancontact"/>
    <m/>
    <m/>
    <n v="29"/>
    <m/>
    <x v="1"/>
    <m/>
    <x v="2"/>
    <n v="29"/>
    <x v="6"/>
    <n v="29"/>
    <x v="0"/>
    <m/>
  </r>
  <r>
    <x v="75"/>
    <s v="nuit 1"/>
    <x v="5"/>
    <s v="Vend et veille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6"/>
    <n v="3"/>
    <x v="89"/>
    <s v="Sam, dim et JF - JOUR - Visite 1 bénéficiaire"/>
    <s v="Visite"/>
    <n v="55.5"/>
    <s v="Aerts Olivier"/>
    <m/>
    <s v="(228) Mutualia - Mutualité neutre _x000a_"/>
    <s v="Place Verte 41 4800 VERVIERS"/>
    <s v="Différé"/>
    <s v="Virement"/>
    <s v="Non"/>
    <n v="55.5"/>
    <m/>
    <x v="1"/>
    <m/>
    <x v="2"/>
    <n v="55.5"/>
    <x v="2"/>
    <n v="55.5"/>
    <x v="0"/>
    <m/>
  </r>
  <r>
    <x v="76"/>
    <s v="nuit 2"/>
    <x v="61"/>
    <s v="Sam, dim et JF - JOUR - Consultation"/>
    <s v="Consultation"/>
    <n v="37.5"/>
    <s v="Bouchnak Aya"/>
    <m/>
    <s v="(323) Mutualité socialiste du Luxembourg _x000a_"/>
    <s v="Chaussée de Mons 228 1480 TUBIZE "/>
    <s v="Différé"/>
    <s v="⅓ payant C"/>
    <s v="Oui"/>
    <n v="37.5"/>
    <n v="1.5"/>
    <x v="9"/>
    <n v="43.69"/>
    <x v="2"/>
    <m/>
    <x v="0"/>
    <n v="1.5"/>
    <x v="3"/>
    <s v="Virement 16/08/2017"/>
  </r>
  <r>
    <x v="76"/>
    <s v="2b"/>
    <x v="175"/>
    <s v="Sam, dim et JF - JOUR - Consultation"/>
    <s v="Consultation"/>
    <n v="37.5"/>
    <s v="Briamont Shanice"/>
    <s v="M.Méd. Mosaïque"/>
    <m/>
    <m/>
    <s v="Différé"/>
    <s v="Autres"/>
    <s v="Oui"/>
    <n v="37.5"/>
    <m/>
    <x v="1"/>
    <m/>
    <x v="2"/>
    <n v="36.35"/>
    <x v="2"/>
    <n v="36.35"/>
    <x v="0"/>
    <m/>
  </r>
  <r>
    <x v="76"/>
    <s v="2b"/>
    <x v="175"/>
    <s v="Sam, dim et JF - JOUR - Consultation"/>
    <s v="Consultation"/>
    <n v="37.5"/>
    <s v="Chabotier Noémie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2"/>
    <m/>
    <x v="0"/>
    <n v="0"/>
    <x v="3"/>
    <s v="Virement 16/08/2017"/>
  </r>
  <r>
    <x v="76"/>
    <n v="6"/>
    <x v="38"/>
    <s v="Sam, dim et JF - JOUR - Visite 1 bénéficiaire"/>
    <s v="Visite"/>
    <n v="55.5"/>
    <s v="Crombach Winand"/>
    <s v="Golden Morgen Walhorn"/>
    <m/>
    <m/>
    <s v="Différé"/>
    <s v="MR"/>
    <s v="Oui"/>
    <n v="55.5"/>
    <m/>
    <x v="1"/>
    <m/>
    <x v="2"/>
    <n v="55.5"/>
    <x v="2"/>
    <n v="55.5"/>
    <x v="0"/>
    <m/>
  </r>
  <r>
    <x v="76"/>
    <n v="4"/>
    <x v="127"/>
    <s v="Sam, dim et JF - JOUR - Consultation"/>
    <s v="Consultation"/>
    <n v="37.5"/>
    <s v="De Biase Luigi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6"/>
    <s v="2b"/>
    <x v="175"/>
    <s v="Sam, dim et JF - JOUR - Consultation"/>
    <s v="Consultation"/>
    <n v="37.5"/>
    <s v="Demonceau Laura"/>
    <s v="M.Méd. Thier Mère Dieu"/>
    <m/>
    <m/>
    <s v="Différé"/>
    <s v="Autres"/>
    <s v="Oui"/>
    <n v="37.5"/>
    <m/>
    <x v="1"/>
    <m/>
    <x v="2"/>
    <n v="36.35"/>
    <x v="2"/>
    <n v="36.35"/>
    <x v="0"/>
    <m/>
  </r>
  <r>
    <x v="76"/>
    <n v="3"/>
    <x v="89"/>
    <s v="Sam, dim et JF - JOUR - Visite 1 bénéficiaire"/>
    <s v="Visite"/>
    <n v="55.5"/>
    <s v="Deru Marie - Theres"/>
    <s v="Sainte Joséphine Theux"/>
    <m/>
    <m/>
    <s v="Différé"/>
    <s v="MR"/>
    <s v="Oui"/>
    <n v="55.5"/>
    <m/>
    <x v="1"/>
    <m/>
    <x v="2"/>
    <n v="55.5"/>
    <x v="12"/>
    <n v="55.5"/>
    <x v="0"/>
    <m/>
  </r>
  <r>
    <x v="76"/>
    <s v="2a"/>
    <x v="191"/>
    <s v="Sam, dim et JF - JOUR - Visite 1 bénéficiaire"/>
    <s v="Visite"/>
    <n v="55.5"/>
    <s v="Devillers Camille"/>
    <s v="CPAS Pepinster"/>
    <m/>
    <m/>
    <s v="Différé"/>
    <s v="MR"/>
    <s v="Oui"/>
    <n v="55.5"/>
    <m/>
    <x v="1"/>
    <m/>
    <x v="2"/>
    <n v="55.5"/>
    <x v="2"/>
    <n v="55.5"/>
    <x v="0"/>
    <m/>
  </r>
  <r>
    <x v="76"/>
    <n v="7"/>
    <x v="44"/>
    <s v="Sam, dim et JF - JOUR - Consultation"/>
    <s v="Consultation"/>
    <n v="37.5"/>
    <s v="Fickers Loic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6"/>
    <s v="1b"/>
    <x v="85"/>
    <s v="Sam, dim et JF - JOUR - Visite 1 bénéficiaire"/>
    <s v="Visite"/>
    <n v="55.5"/>
    <s v="Gierckens Hubertine"/>
    <s v="Sainte Famille Thimister "/>
    <m/>
    <m/>
    <s v="Différé"/>
    <s v="MR"/>
    <s v="Oui"/>
    <n v="55.5"/>
    <m/>
    <x v="1"/>
    <m/>
    <x v="2"/>
    <n v="55.5"/>
    <x v="11"/>
    <n v="55.5"/>
    <x v="0"/>
    <m/>
  </r>
  <r>
    <x v="76"/>
    <n v="3"/>
    <x v="89"/>
    <s v="Sam, dim et JF - JOUR - Visite 1 bénéficiaire"/>
    <s v="Visite"/>
    <n v="55.5"/>
    <s v="Hackin Claude"/>
    <s v="Heures Claires Spa"/>
    <m/>
    <m/>
    <s v="Différé"/>
    <s v="MR"/>
    <s v="Oui"/>
    <n v="55.5"/>
    <m/>
    <x v="1"/>
    <m/>
    <x v="2"/>
    <n v="55"/>
    <x v="2"/>
    <n v="55"/>
    <x v="0"/>
    <m/>
  </r>
  <r>
    <x v="76"/>
    <s v="1a"/>
    <x v="138"/>
    <s v="Sam, dim et JF - JOUR - Consultation"/>
    <s v="Consultation"/>
    <n v="37.5"/>
    <s v="Halkin Nessy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2"/>
    <m/>
    <x v="0"/>
    <n v="0"/>
    <x v="3"/>
    <s v="Virement 16/08/2017"/>
  </r>
  <r>
    <x v="76"/>
    <n v="3"/>
    <x v="89"/>
    <s v="Sam, dim et JF - JOUR - Visite 1 bénéficiaire"/>
    <s v="Visite"/>
    <n v="55.5"/>
    <s v="Hausman Danielle"/>
    <m/>
    <s v="(137) Mutualité Chrétienne de Verviers - Eupen "/>
    <s v="Rue Laoureux 25-29  - 4800 Verviers"/>
    <s v="Différé"/>
    <s v="⅓ payant BC"/>
    <s v="Oui"/>
    <n v="55.5"/>
    <n v="5"/>
    <x v="9"/>
    <n v="50.8"/>
    <x v="7"/>
    <m/>
    <x v="0"/>
    <n v="55.8"/>
    <x v="0"/>
    <m/>
  </r>
  <r>
    <x v="76"/>
    <s v="nuit 1"/>
    <x v="7"/>
    <s v="Sam, dim et JF - NUIT - Consultation"/>
    <s v="Consultation"/>
    <n v="50"/>
    <s v="Viegas Nunes Kyle"/>
    <m/>
    <s v="(137) Mutualité Chrétienne de Verviers - Eupen _x000a_"/>
    <s v="Rue Laoureux 25-29  - 4800 Verviers"/>
    <s v="Différé"/>
    <s v="⅓ payant BC"/>
    <s v="Oui"/>
    <n v="50"/>
    <n v="3.5"/>
    <x v="9"/>
    <n v="23.5"/>
    <x v="8"/>
    <m/>
    <x v="0"/>
    <n v="27"/>
    <x v="0"/>
    <m/>
  </r>
  <r>
    <x v="76"/>
    <n v="3"/>
    <x v="89"/>
    <s v="Sam, dim et JF - JOUR - Consultation"/>
    <s v="Consultation"/>
    <n v="37.5"/>
    <s v="Lamar Jérome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2"/>
    <m/>
    <x v="0"/>
    <n v="1.5"/>
    <x v="3"/>
    <s v="Virement 16/08/2017"/>
  </r>
  <r>
    <x v="76"/>
    <n v="6"/>
    <x v="38"/>
    <s v="Sam, dim et JF - JOUR - Visite 1 bénéficiaire"/>
    <s v="Visite"/>
    <n v="55.5"/>
    <s v="Jungbluth Bertha"/>
    <m/>
    <s v="(137) Mutualité Chrétienne de Verviers - Eupen "/>
    <s v="Rue Laoureux 25-29  - 4800 Verviers"/>
    <s v="Différé"/>
    <s v="⅓ payant C"/>
    <s v="Non"/>
    <n v="55.5"/>
    <n v="5"/>
    <x v="9"/>
    <m/>
    <x v="2"/>
    <m/>
    <x v="0"/>
    <n v="5"/>
    <x v="1"/>
    <m/>
  </r>
  <r>
    <x v="76"/>
    <n v="4"/>
    <x v="127"/>
    <s v="Sam, dim et JF - JOUR - Visite 1 bénéficiaire"/>
    <s v="Visite"/>
    <n v="55.5"/>
    <s v="Justin Franz"/>
    <s v="Grand Fa Malmédy"/>
    <m/>
    <m/>
    <s v="Différé"/>
    <s v="MR"/>
    <s v="Oui"/>
    <n v="55.5"/>
    <m/>
    <x v="1"/>
    <m/>
    <x v="2"/>
    <n v="55.5"/>
    <x v="11"/>
    <n v="55.5"/>
    <x v="0"/>
    <m/>
  </r>
  <r>
    <x v="76"/>
    <s v="nuit 3"/>
    <x v="193"/>
    <s v="Sam, dim et JF - NUIT - Consultation"/>
    <s v="Consultation"/>
    <n v="50"/>
    <s v="Kohn Sarah"/>
    <s v="M.Méd. Pro Gesund"/>
    <m/>
    <m/>
    <s v="Différé"/>
    <s v="Autres"/>
    <s v="Oui"/>
    <n v="50"/>
    <n v="6"/>
    <x v="9"/>
    <m/>
    <x v="2"/>
    <n v="44"/>
    <x v="2"/>
    <n v="50"/>
    <x v="0"/>
    <m/>
  </r>
  <r>
    <x v="76"/>
    <s v="2b"/>
    <x v="175"/>
    <s v="Sam, dim et JF - JOUR - Consultation"/>
    <s v="Consultation"/>
    <n v="37.5"/>
    <s v="Letiexhe Anouchka"/>
    <m/>
    <s v="(228) Mutualia - Mutualité neutre _x000a_"/>
    <s v="Place Verte 41 4800 VERVIERS"/>
    <s v="Différé"/>
    <s v="⅓ payant NP"/>
    <s v="Oui"/>
    <n v="37.5"/>
    <m/>
    <x v="1"/>
    <n v="35.85"/>
    <x v="3"/>
    <m/>
    <x v="0"/>
    <n v="35.85"/>
    <x v="0"/>
    <m/>
  </r>
  <r>
    <x v="76"/>
    <n v="7"/>
    <x v="44"/>
    <s v="Sam, dim et JF - JOUR - Consultation"/>
    <s v="Consultation"/>
    <n v="37.5"/>
    <s v="Litfin Elke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6"/>
    <n v="3"/>
    <x v="89"/>
    <s v="Sam, dim et JF - JOUR - Consultation"/>
    <s v="Consultation"/>
    <n v="37.5"/>
    <s v="Moray Maude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6"/>
    <s v="2a"/>
    <x v="191"/>
    <s v="Sam, dim et JF - JOUR - Consultation"/>
    <s v="Consultation"/>
    <n v="37.5"/>
    <s v="Nkanga-Bontamba Antoinette"/>
    <m/>
    <s v="(137) Mutualité Chrétienne de Verviers - Eupen "/>
    <s v="Rue Laoureux 25-29  - 4800 Verviers"/>
    <s v="Différé"/>
    <s v="⅓ payant BC"/>
    <s v="Oui"/>
    <n v="37.5"/>
    <n v="1.5"/>
    <x v="9"/>
    <n v="35.85"/>
    <x v="7"/>
    <m/>
    <x v="0"/>
    <n v="37.35"/>
    <x v="0"/>
    <m/>
  </r>
  <r>
    <x v="76"/>
    <n v="3"/>
    <x v="89"/>
    <s v="Sam, dim et JF - JOUR - Visite 1 bénéficiaire"/>
    <s v="Visite"/>
    <n v="55.5"/>
    <s v="Nullens Marguerite"/>
    <s v="Heures Claires Spa"/>
    <m/>
    <m/>
    <s v="Différé"/>
    <s v="MR"/>
    <s v="Oui"/>
    <n v="55.5"/>
    <m/>
    <x v="1"/>
    <m/>
    <x v="2"/>
    <n v="55.5"/>
    <x v="2"/>
    <n v="55.5"/>
    <x v="0"/>
    <m/>
  </r>
  <r>
    <x v="76"/>
    <n v="7"/>
    <x v="44"/>
    <s v="Sam, dim et JF - JOUR - Consultation"/>
    <s v="Consultation"/>
    <n v="37.5"/>
    <s v="Ohlemacher Joscha"/>
    <s v="M.Méd. Pro Gesund"/>
    <m/>
    <m/>
    <s v="Différé"/>
    <s v="Autres"/>
    <s v="Oui"/>
    <n v="37.5"/>
    <n v="6"/>
    <x v="9"/>
    <m/>
    <x v="2"/>
    <n v="31.5"/>
    <x v="12"/>
    <n v="37.5"/>
    <x v="0"/>
    <m/>
  </r>
  <r>
    <x v="76"/>
    <s v="1a"/>
    <x v="138"/>
    <s v="Sam, dim et JF - JOUR - Consultation"/>
    <s v="Consultation"/>
    <n v="37.5"/>
    <s v="Sabbia Emmanuelle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6"/>
    <n v="6"/>
    <x v="38"/>
    <s v="Sam, dim et JF - JOUR - Visite 1 bénéficiaire"/>
    <s v="Visite"/>
    <n v="55.5"/>
    <s v="Schneider Manfred"/>
    <s v="Golden Morgen Walhorn"/>
    <m/>
    <m/>
    <s v="Différé"/>
    <s v="MR"/>
    <s v="Oui"/>
    <n v="55.5"/>
    <m/>
    <x v="1"/>
    <m/>
    <x v="2"/>
    <n v="55.5"/>
    <x v="2"/>
    <n v="55.5"/>
    <x v="0"/>
    <m/>
  </r>
  <r>
    <x v="76"/>
    <s v="nuit 2"/>
    <x v="61"/>
    <s v="Sam, dim et JF - NUIT - Visite 1 bénéficiaire"/>
    <s v="Visite"/>
    <n v="85"/>
    <s v="Servaty Mathilde"/>
    <s v="Philippe Wathelet La Gleize"/>
    <m/>
    <m/>
    <s v="Différé"/>
    <s v="MR"/>
    <s v="Oui"/>
    <n v="85"/>
    <m/>
    <x v="1"/>
    <m/>
    <x v="2"/>
    <n v="85"/>
    <x v="2"/>
    <n v="85"/>
    <x v="0"/>
    <m/>
  </r>
  <r>
    <x v="76"/>
    <n v="6"/>
    <x v="38"/>
    <s v="Sam, dim et JF - JOUR - Visite 1 bénéficiaire"/>
    <s v="Visite"/>
    <n v="55.5"/>
    <s v="Stoffels Theresia"/>
    <s v="St Joseph Eupen"/>
    <m/>
    <m/>
    <s v="Différé"/>
    <s v="MR"/>
    <s v="Oui"/>
    <n v="55.5"/>
    <m/>
    <x v="1"/>
    <m/>
    <x v="2"/>
    <n v="55.5"/>
    <x v="2"/>
    <n v="55.5"/>
    <x v="0"/>
    <m/>
  </r>
  <r>
    <x v="76"/>
    <s v="1b"/>
    <x v="27"/>
    <s v="Sam, dim et JF - JOUR - Consultation"/>
    <s v="Consultation"/>
    <n v="37.5"/>
    <s v="Vanguers c / Vanden Christine  "/>
    <s v="MM Brasero"/>
    <s v="(137) Mutualité Chrétienne de Verviers - Eupen "/>
    <s v="Rue Laoureux 25-29  - 4800 Verviers"/>
    <s v="Différé"/>
    <s v="⅓ payant C"/>
    <s v="Oui"/>
    <n v="37.5"/>
    <n v="1.5"/>
    <x v="9"/>
    <m/>
    <x v="2"/>
    <n v="35.22"/>
    <x v="2"/>
    <n v="36.72"/>
    <x v="0"/>
    <m/>
  </r>
  <r>
    <x v="76"/>
    <s v="2a"/>
    <x v="191"/>
    <s v="Sam, dim et JF - JOUR - Visite 1 bénéficiaire"/>
    <s v="Visite"/>
    <n v="55.5"/>
    <s v="Verselle Nicole"/>
    <s v="La Providence Verviers"/>
    <m/>
    <m/>
    <s v="Différé"/>
    <s v="MR"/>
    <s v="Oui"/>
    <n v="55.5"/>
    <m/>
    <x v="1"/>
    <m/>
    <x v="2"/>
    <n v="55.5"/>
    <x v="12"/>
    <n v="55.5"/>
    <x v="0"/>
    <m/>
  </r>
  <r>
    <x v="76"/>
    <s v="2a"/>
    <x v="191"/>
    <s v="Sam, dim et JF - JOUR - Consultation"/>
    <s v="Consultation"/>
    <n v="37.5"/>
    <s v="Yoruk Bayram"/>
    <m/>
    <s v="(516) Ziekenfonds SECUREX _x000a_Mutualité SECUREX_x000a_"/>
    <s v="Avenue de Tervuren 43 1040 BRUXELLES"/>
    <s v="Différé"/>
    <s v="⅓ payant BC"/>
    <s v="Oui"/>
    <n v="37.5"/>
    <n v="1.5"/>
    <x v="9"/>
    <n v="31.35"/>
    <x v="3"/>
    <m/>
    <x v="0"/>
    <n v="32.85"/>
    <x v="0"/>
    <m/>
  </r>
  <r>
    <x v="76"/>
    <n v="5"/>
    <x v="39"/>
    <s v="Sam, dim et JF - JOUR - Consultation"/>
    <s v="Consultation"/>
    <n v="37.5"/>
    <s v="Decupere Noah"/>
    <m/>
    <s v="(137) Mutualité Chrétienne de Verviers - Eupen "/>
    <s v="Rue Laoureux 25-29  - 4800 Verviers"/>
    <s v="Différé"/>
    <s v="⅓ payant C"/>
    <s v="Oui"/>
    <n v="37.5"/>
    <n v="1.5"/>
    <x v="9"/>
    <n v="35.85"/>
    <x v="7"/>
    <m/>
    <x v="0"/>
    <n v="37.35"/>
    <x v="0"/>
    <m/>
  </r>
  <r>
    <x v="76"/>
    <n v="5"/>
    <x v="39"/>
    <s v="Sam, dim et JF - JOUR - Consultation"/>
    <s v="Consultation"/>
    <n v="37.5"/>
    <s v="Renard Christopher"/>
    <s v="CPAS Vielsam"/>
    <m/>
    <m/>
    <s v="Différé"/>
    <s v="CPAS"/>
    <s v="Oui"/>
    <n v="37.5"/>
    <m/>
    <x v="1"/>
    <m/>
    <x v="2"/>
    <n v="37.5"/>
    <x v="9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Cash"/>
    <m/>
    <m/>
    <n v="35"/>
    <m/>
    <x v="1"/>
    <m/>
    <x v="2"/>
    <n v="35"/>
    <x v="6"/>
    <n v="35"/>
    <x v="0"/>
    <m/>
  </r>
  <r>
    <x v="76"/>
    <s v="1a"/>
    <x v="138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s v="1a"/>
    <x v="138"/>
    <s v="Sam, dim et JF - JOUR - Visite 1 bénéficiaire"/>
    <s v="Visite"/>
    <n v="55.5"/>
    <m/>
    <m/>
    <m/>
    <m/>
    <s v="Cash"/>
    <m/>
    <m/>
    <n v="56"/>
    <m/>
    <x v="1"/>
    <m/>
    <x v="2"/>
    <n v="56"/>
    <x v="6"/>
    <n v="56"/>
    <x v="0"/>
    <m/>
  </r>
  <r>
    <x v="76"/>
    <s v="1a"/>
    <x v="138"/>
    <s v="Sam, dim et JF - JOUR - Visite 1 bénéficiaire"/>
    <s v="Visite"/>
    <n v="55.5"/>
    <m/>
    <m/>
    <m/>
    <m/>
    <s v="Cash"/>
    <m/>
    <m/>
    <n v="56"/>
    <m/>
    <x v="1"/>
    <m/>
    <x v="2"/>
    <n v="56"/>
    <x v="6"/>
    <n v="56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a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b"/>
    <x v="85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6"/>
    <s v="2a"/>
    <x v="191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b"/>
    <x v="175"/>
    <s v="Sam, dim et JF - JOUR - Visite 1 bénéficiaire"/>
    <s v="Visite"/>
    <n v="55.5"/>
    <m/>
    <m/>
    <m/>
    <m/>
    <s v="Cash"/>
    <m/>
    <m/>
    <n v="55.5"/>
    <m/>
    <x v="1"/>
    <m/>
    <x v="2"/>
    <n v="55.5"/>
    <x v="6"/>
    <n v="55.5"/>
    <x v="0"/>
    <m/>
  </r>
  <r>
    <x v="76"/>
    <s v="2b"/>
    <x v="175"/>
    <s v="Sam, dim et JF - JOUR - Visite 1 bénéficiaire"/>
    <s v="Visite"/>
    <n v="55.5"/>
    <m/>
    <m/>
    <m/>
    <m/>
    <s v="Cash"/>
    <m/>
    <m/>
    <n v="55"/>
    <m/>
    <x v="1"/>
    <m/>
    <x v="2"/>
    <n v="55"/>
    <x v="6"/>
    <n v="55"/>
    <x v="0"/>
    <m/>
  </r>
  <r>
    <x v="76"/>
    <s v="2b"/>
    <x v="175"/>
    <s v="Sam, dim et JF - JOUR - Visite 1 bénéficiaire"/>
    <s v="Visite"/>
    <n v="55.5"/>
    <m/>
    <m/>
    <m/>
    <m/>
    <s v="Cash"/>
    <m/>
    <m/>
    <n v="55"/>
    <m/>
    <x v="1"/>
    <m/>
    <x v="2"/>
    <n v="55"/>
    <x v="6"/>
    <n v="55"/>
    <x v="0"/>
    <m/>
  </r>
  <r>
    <x v="76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6"/>
    <n v="3"/>
    <x v="89"/>
    <s v="Sam, dim et JF - JOUR - Consultation"/>
    <s v="Consultation"/>
    <n v="37.5"/>
    <m/>
    <m/>
    <m/>
    <m/>
    <s v="Bancontact"/>
    <m/>
    <m/>
    <n v="117"/>
    <m/>
    <x v="1"/>
    <m/>
    <x v="2"/>
    <n v="117"/>
    <x v="6"/>
    <n v="117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3"/>
    <x v="8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Cash"/>
    <m/>
    <m/>
    <n v="37.200000000000003"/>
    <m/>
    <x v="1"/>
    <m/>
    <x v="2"/>
    <n v="37.200000000000003"/>
    <x v="6"/>
    <n v="37.200000000000003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4"/>
    <x v="1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nuit 1"/>
    <x v="7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6"/>
    <s v="nuit 1"/>
    <x v="7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6"/>
    <s v="nuit 1"/>
    <x v="7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6"/>
    <s v="nuit 1"/>
    <x v="7"/>
    <s v="Sam, dim et JF - NUIT - Consultation"/>
    <s v="Consultation"/>
    <n v="50"/>
    <m/>
    <m/>
    <m/>
    <m/>
    <s v="Bancontact"/>
    <m/>
    <m/>
    <n v="50"/>
    <m/>
    <x v="1"/>
    <m/>
    <x v="2"/>
    <n v="50"/>
    <x v="6"/>
    <n v="50"/>
    <x v="0"/>
    <m/>
  </r>
  <r>
    <x v="76"/>
    <s v="nuit 3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b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Visite 1 bénéficiaire"/>
    <s v="Visite"/>
    <n v="55.5"/>
    <s v="Cupper Josette"/>
    <s v="Bel Fays Limbourg"/>
    <m/>
    <m/>
    <s v="Différé"/>
    <s v="MR"/>
    <s v="Oui"/>
    <n v="55.5"/>
    <m/>
    <x v="1"/>
    <m/>
    <x v="2"/>
    <n v="55.5"/>
    <x v="2"/>
    <n v="55.5"/>
    <x v="0"/>
    <m/>
  </r>
  <r>
    <x v="77"/>
    <n v="5"/>
    <x v="82"/>
    <s v="Sam, dim et JF - JOUR - Consultation"/>
    <s v="Consultation"/>
    <n v="37.5"/>
    <s v="De Maere D'Aertrycke Elisabeth"/>
    <m/>
    <s v="(509) Partena - Mutualité libre _x000a_"/>
    <s v="Boulevard Louis Mettewie 74-76 1080 BRUXELLES "/>
    <s v="Différé"/>
    <s v="⅓ payant C"/>
    <s v="Oui"/>
    <n v="37.5"/>
    <n v="1.5"/>
    <x v="9"/>
    <n v="23.5"/>
    <x v="3"/>
    <m/>
    <x v="0"/>
    <n v="25"/>
    <x v="0"/>
    <m/>
  </r>
  <r>
    <x v="77"/>
    <n v="5"/>
    <x v="82"/>
    <s v="Sam, dim et JF - JOUR - Visite 1 bénéficiaire"/>
    <s v="Visite"/>
    <n v="55.5"/>
    <s v="Deprez Louis"/>
    <s v="La Bouvière Vielsam"/>
    <m/>
    <m/>
    <s v="Différé"/>
    <s v="MR"/>
    <s v="Oui"/>
    <n v="55.5"/>
    <m/>
    <x v="1"/>
    <m/>
    <x v="2"/>
    <n v="55.5"/>
    <x v="2"/>
    <n v="55.5"/>
    <x v="0"/>
    <m/>
  </r>
  <r>
    <x v="77"/>
    <n v="5"/>
    <x v="82"/>
    <s v="Sam, dim et JF - JOUR - Visite 1 bénéficiaire"/>
    <s v="Visite"/>
    <n v="55.5"/>
    <s v="Germeau François"/>
    <m/>
    <s v="(132) Mutualité chrétienne de la Province de Luxembourg "/>
    <s v="Rue de la Moselle 7-9 6700 ARLON "/>
    <s v="Différé"/>
    <s v="⅓ payant C"/>
    <s v="Oui"/>
    <n v="55.5"/>
    <n v="3"/>
    <x v="9"/>
    <n v="69.55"/>
    <x v="6"/>
    <m/>
    <x v="0"/>
    <n v="72.55"/>
    <x v="0"/>
    <m/>
  </r>
  <r>
    <x v="77"/>
    <n v="4"/>
    <x v="104"/>
    <s v="Sam, dim et JF - JOUR - Visite 1 bénéficiaire"/>
    <s v="Visite"/>
    <n v="55.5"/>
    <s v="Gonay Madeleine"/>
    <s v="Les Jardins D'Elisabeth Waimes"/>
    <m/>
    <m/>
    <s v="Différé"/>
    <s v="MR"/>
    <s v="Oui"/>
    <n v="55.5"/>
    <m/>
    <x v="1"/>
    <m/>
    <x v="2"/>
    <n v="55.5"/>
    <x v="11"/>
    <n v="55.5"/>
    <x v="0"/>
    <m/>
  </r>
  <r>
    <x v="77"/>
    <s v="2b"/>
    <x v="109"/>
    <s v="Sam, dim et JF - JOUR - Consultation"/>
    <s v="Consultation"/>
    <n v="37.5"/>
    <s v="Grisselin Nathalie"/>
    <m/>
    <s v="(319) Solidaris - Mutualité socialiste et syndicale de la Province de Liège _x000a_"/>
    <s v="Chaussée de Mons 228 1480 TUBIZE "/>
    <s v="Différé"/>
    <s v="⅓ payant C"/>
    <s v="Oui"/>
    <n v="37.5"/>
    <n v="1.5"/>
    <x v="9"/>
    <n v="35.85"/>
    <x v="2"/>
    <m/>
    <x v="0"/>
    <n v="1.5"/>
    <x v="3"/>
    <s v="Virement 16/08/2017"/>
  </r>
  <r>
    <x v="77"/>
    <s v="2b"/>
    <x v="109"/>
    <s v="Sam, dim et JF - JOUR - Consultation"/>
    <s v="Consultation"/>
    <n v="37.5"/>
    <s v="Henrard Maeva"/>
    <m/>
    <s v="(228) Mutualia - Mutualité neutre _x000a_"/>
    <s v="Place Verte 41 4800 VERVIERS"/>
    <s v="Différé"/>
    <s v="⅓ payant BC"/>
    <s v="Oui"/>
    <n v="37.5"/>
    <n v="1.5"/>
    <x v="9"/>
    <n v="35.85"/>
    <x v="3"/>
    <m/>
    <x v="0"/>
    <n v="37.35"/>
    <x v="0"/>
    <m/>
  </r>
  <r>
    <x v="77"/>
    <n v="7"/>
    <x v="90"/>
    <s v="Sam, dim et JF - JOUR - Consultation"/>
    <s v="Consultation"/>
    <n v="37.5"/>
    <s v="Hilgers Olivier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7"/>
    <n v="3"/>
    <x v="45"/>
    <s v="Sam, dim et JF - JOUR - Visite 1 bénéficiaire"/>
    <s v="Visite"/>
    <n v="55.5"/>
    <s v="Huysmans Yves"/>
    <s v="Heures Claires Spa"/>
    <m/>
    <m/>
    <s v="Différé"/>
    <s v="MR"/>
    <s v="Oui"/>
    <n v="55.5"/>
    <m/>
    <x v="1"/>
    <m/>
    <x v="2"/>
    <n v="55.5"/>
    <x v="2"/>
    <n v="55.5"/>
    <x v="0"/>
    <m/>
  </r>
  <r>
    <x v="77"/>
    <n v="7"/>
    <x v="90"/>
    <s v="Sam, dim et JF - JOUR - Consultation"/>
    <s v="Consultation"/>
    <n v="37.5"/>
    <s v="Jouck Marco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7"/>
    <n v="7"/>
    <x v="90"/>
    <s v="Sam, dim et JF - JOUR - Visite 1 bénéficiaire"/>
    <s v="Visite"/>
    <n v="55.5"/>
    <s v="Kringels Julius"/>
    <m/>
    <s v="(137) Mutualité Chrétienne de Verviers - Eupen "/>
    <s v="Rue Laoureux 25-29  - 4800 Verviers"/>
    <s v="Différé"/>
    <s v="⅓ payant C"/>
    <s v="Oui"/>
    <n v="55.5"/>
    <n v="5"/>
    <x v="9"/>
    <n v="55.6"/>
    <x v="7"/>
    <m/>
    <x v="0"/>
    <n v="60.6"/>
    <x v="0"/>
    <m/>
  </r>
  <r>
    <x v="77"/>
    <n v="6"/>
    <x v="125"/>
    <s v="Sam, dim et JF - JOUR - Visite 1 bénéficiaire"/>
    <s v="Visite"/>
    <n v="55.5"/>
    <s v="Krings Katharina"/>
    <s v="Sainte Catherine Walhorn"/>
    <m/>
    <m/>
    <s v="Différé"/>
    <s v="MR"/>
    <s v="Oui"/>
    <n v="55.5"/>
    <m/>
    <x v="1"/>
    <m/>
    <x v="2"/>
    <n v="55.5"/>
    <x v="2"/>
    <n v="55.5"/>
    <x v="0"/>
    <m/>
  </r>
  <r>
    <x v="77"/>
    <s v="2a"/>
    <x v="111"/>
    <s v="Sam, dim et JF - JOUR - Visite 1 bénéficiaire"/>
    <s v="Visite"/>
    <n v="55.5"/>
    <s v="Lecloux Antoinette"/>
    <s v="Bon Air"/>
    <m/>
    <m/>
    <s v="Différé"/>
    <s v="MR"/>
    <s v="Non"/>
    <n v="55.5"/>
    <m/>
    <x v="1"/>
    <m/>
    <x v="2"/>
    <n v="50.5"/>
    <x v="12"/>
    <n v="50.5"/>
    <x v="0"/>
    <m/>
  </r>
  <r>
    <x v="77"/>
    <n v="3"/>
    <x v="45"/>
    <s v="Sam, dim et JF - JOUR - Consultation"/>
    <s v="Consultation"/>
    <n v="37.5"/>
    <s v="Renier Aurélie"/>
    <m/>
    <s v="(319) Solidaris - Mutualité socialiste et syndicale de la Province de Liège _x000a_"/>
    <s v="Chaussée de Mons 228 1480 TUBIZE "/>
    <s v="Différé"/>
    <s v="⅓ payant BC"/>
    <s v="Oui"/>
    <n v="37.5"/>
    <n v="1.5"/>
    <x v="9"/>
    <n v="35.85"/>
    <x v="2"/>
    <m/>
    <x v="0"/>
    <n v="1.5"/>
    <x v="3"/>
    <s v="Virement 16/08/2017"/>
  </r>
  <r>
    <x v="77"/>
    <s v="nuit 1"/>
    <x v="156"/>
    <s v="Sam, dim et JF - NUIT - Visite 1 bénéficiaire"/>
    <s v="Visite"/>
    <n v="85"/>
    <s v="Rensonnet Renée"/>
    <s v="Les Hêtres Verviers"/>
    <m/>
    <m/>
    <s v="Différé"/>
    <s v="MR"/>
    <s v="Oui"/>
    <n v="85"/>
    <m/>
    <x v="1"/>
    <m/>
    <x v="2"/>
    <n v="85"/>
    <x v="9"/>
    <n v="85"/>
    <x v="0"/>
    <m/>
  </r>
  <r>
    <x v="77"/>
    <n v="4"/>
    <x v="104"/>
    <s v="Sam, dim et JF - JOUR - Visite 1 bénéficiaire"/>
    <s v="Visite"/>
    <n v="55.5"/>
    <s v="Serexhe Charles"/>
    <s v="Les Arcades Malmédy"/>
    <m/>
    <m/>
    <s v="Différé"/>
    <s v="MR"/>
    <s v="Oui"/>
    <n v="135.13"/>
    <m/>
    <x v="1"/>
    <m/>
    <x v="2"/>
    <n v="135.13"/>
    <x v="2"/>
    <n v="135.13"/>
    <x v="0"/>
    <m/>
  </r>
  <r>
    <x v="77"/>
    <s v="2b"/>
    <x v="109"/>
    <s v="Sam, dim et JF - JOUR - Visite 1 bénéficiaire"/>
    <s v="Visite"/>
    <n v="55.5"/>
    <s v="Torcasio Palma"/>
    <s v="Les Hêtres"/>
    <m/>
    <m/>
    <s v="Différé"/>
    <s v="MR"/>
    <s v="Oui"/>
    <n v="55.5"/>
    <m/>
    <x v="1"/>
    <m/>
    <x v="2"/>
    <n v="55.5"/>
    <x v="2"/>
    <n v="55.5"/>
    <x v="0"/>
    <m/>
  </r>
  <r>
    <x v="77"/>
    <n v="5"/>
    <x v="82"/>
    <s v="Sam, dim et JF - JOUR - Visite 1 bénéficiaire"/>
    <s v="Visite"/>
    <n v="55.5"/>
    <s v="Undorf Danielle"/>
    <s v="Ph. Wathelet Stoumont"/>
    <m/>
    <m/>
    <s v="Différé"/>
    <s v="MR"/>
    <s v="Oui"/>
    <n v="55.5"/>
    <m/>
    <x v="1"/>
    <m/>
    <x v="2"/>
    <n v="55.5"/>
    <x v="2"/>
    <n v="55.5"/>
    <x v="0"/>
    <m/>
  </r>
  <r>
    <x v="77"/>
    <n v="7"/>
    <x v="90"/>
    <s v="Sam, dim et JF - JOUR - Consultation"/>
    <s v="Consultation"/>
    <n v="37.5"/>
    <s v="Wagner Frédéric"/>
    <s v="M.Méd. Pro Gesund"/>
    <m/>
    <m/>
    <s v="Différé"/>
    <s v="Autres"/>
    <s v="Oui"/>
    <n v="37.5"/>
    <n v="6"/>
    <x v="9"/>
    <m/>
    <x v="2"/>
    <n v="31.5"/>
    <x v="2"/>
    <n v="37.5"/>
    <x v="0"/>
    <m/>
  </r>
  <r>
    <x v="77"/>
    <n v="5"/>
    <x v="82"/>
    <s v="Sam, dim et JF - JOUR - Visite 1 bénéficiaire"/>
    <s v="Visite"/>
    <n v="55.5"/>
    <s v="Weber Jacqueline"/>
    <m/>
    <s v="(228) Mutualia - Mutualité neutre _x000a_"/>
    <s v="Place Verte 41 4800 VERVIERS"/>
    <s v="Différé"/>
    <s v="⅓ payant C"/>
    <s v="Oui"/>
    <n v="55.5"/>
    <n v="3"/>
    <x v="9"/>
    <n v="50.8"/>
    <x v="3"/>
    <m/>
    <x v="0"/>
    <n v="53.8"/>
    <x v="0"/>
    <m/>
  </r>
  <r>
    <x v="77"/>
    <n v="6"/>
    <x v="125"/>
    <s v="Sam, dim et JF - JOUR - Visite 1 bénéficiaire"/>
    <s v="Visite"/>
    <n v="55.5"/>
    <s v="Wendt Mario"/>
    <m/>
    <s v="(515) Freie Krankenkasse _x000a_"/>
    <s v="Rue Saint-Hubert 49 - 1150 BRUXELLES"/>
    <s v="Différé"/>
    <s v="⅓ payant C"/>
    <s v="Oui"/>
    <n v="55.5"/>
    <n v="5"/>
    <x v="9"/>
    <n v="50.8"/>
    <x v="7"/>
    <m/>
    <x v="0"/>
    <n v="55.8"/>
    <x v="0"/>
    <m/>
  </r>
  <r>
    <x v="77"/>
    <s v="2b"/>
    <x v="109"/>
    <s v="Sam, dim et JF - JOUR - Consultation"/>
    <s v="Consultation"/>
    <n v="37.5"/>
    <s v="Wouters Christian"/>
    <m/>
    <s v="(228) Mutualia - Mutualité neutre _x000a_"/>
    <s v="Place Verte 41 4800 VERVIERS"/>
    <s v="Différé"/>
    <s v="⅓ payant C"/>
    <s v="Oui"/>
    <n v="37.5"/>
    <n v="1.5"/>
    <x v="9"/>
    <n v="35.85"/>
    <x v="3"/>
    <m/>
    <x v="0"/>
    <n v="37.35"/>
    <x v="0"/>
    <m/>
  </r>
  <r>
    <x v="77"/>
    <s v="2b"/>
    <x v="109"/>
    <s v="Sam, dim et JF - JOUR - Visite 1 bénéficiaire"/>
    <s v="Visite"/>
    <n v="55.5"/>
    <m/>
    <m/>
    <m/>
    <m/>
    <s v="Cash"/>
    <m/>
    <m/>
    <n v="57"/>
    <m/>
    <x v="1"/>
    <m/>
    <x v="2"/>
    <n v="57"/>
    <x v="6"/>
    <n v="57"/>
    <x v="0"/>
    <m/>
  </r>
  <r>
    <x v="77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1b"/>
    <x v="204"/>
    <s v="Sam, dim et JF - JOUR - Consultation"/>
    <s v="Consultation"/>
    <n v="37.5"/>
    <m/>
    <m/>
    <m/>
    <m/>
    <s v="Cash"/>
    <m/>
    <m/>
    <n v="34"/>
    <m/>
    <x v="1"/>
    <m/>
    <x v="2"/>
    <n v="34"/>
    <x v="6"/>
    <n v="34"/>
    <x v="0"/>
    <m/>
  </r>
  <r>
    <x v="77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7"/>
    <s v="1b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6"/>
    <n v="34"/>
    <x v="0"/>
    <m/>
  </r>
  <r>
    <x v="77"/>
    <s v="1b"/>
    <x v="204"/>
    <s v="Sam, dim et JF - JOUR - Consultation"/>
    <s v="Consultation"/>
    <n v="37.5"/>
    <m/>
    <m/>
    <m/>
    <m/>
    <s v="Bancontact"/>
    <m/>
    <m/>
    <n v="68"/>
    <m/>
    <x v="1"/>
    <m/>
    <x v="2"/>
    <n v="68"/>
    <x v="6"/>
    <n v="68"/>
    <x v="0"/>
    <m/>
  </r>
  <r>
    <x v="77"/>
    <s v="2a"/>
    <x v="111"/>
    <s v="Sam, dim et JF - JOUR - Visite 1 bénéficiaire"/>
    <s v="Visite"/>
    <n v="55.5"/>
    <m/>
    <m/>
    <m/>
    <m/>
    <s v="Cash"/>
    <m/>
    <m/>
    <n v="55"/>
    <m/>
    <x v="1"/>
    <m/>
    <x v="2"/>
    <n v="55"/>
    <x v="6"/>
    <n v="55"/>
    <x v="0"/>
    <m/>
  </r>
  <r>
    <x v="77"/>
    <s v="2a"/>
    <x v="111"/>
    <s v="Sam, dim et JF - JOUR - Consultation"/>
    <s v="Consultation"/>
    <n v="37.5"/>
    <m/>
    <m/>
    <m/>
    <m/>
    <s v="Cash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6"/>
    <n v="35"/>
    <x v="0"/>
    <m/>
  </r>
  <r>
    <x v="77"/>
    <n v="3"/>
    <x v="45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7"/>
    <n v="3"/>
    <x v="45"/>
    <s v="Sam, dim et JF - JOUR - Visite 1 bénéficiaire"/>
    <s v="Visite"/>
    <n v="55.5"/>
    <m/>
    <m/>
    <m/>
    <m/>
    <s v="Bancontact"/>
    <m/>
    <m/>
    <n v="55.5"/>
    <m/>
    <x v="1"/>
    <m/>
    <x v="2"/>
    <n v="55.5"/>
    <x v="6"/>
    <n v="55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4"/>
    <x v="104"/>
    <s v="Sam, dim et JF - JOUR - Visite 1 bénéficiaire"/>
    <s v="Visite"/>
    <n v="55.5"/>
    <m/>
    <m/>
    <m/>
    <m/>
    <s v="Bancontact"/>
    <m/>
    <m/>
    <n v="55"/>
    <m/>
    <x v="1"/>
    <m/>
    <x v="2"/>
    <n v="55"/>
    <x v="6"/>
    <n v="5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6"/>
    <n v="37.5"/>
    <x v="0"/>
    <m/>
  </r>
  <r>
    <x v="77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1"/>
    <x v="156"/>
    <s v="Sam, dim et JF - JOUR - Consultation"/>
    <s v="Consultation"/>
    <n v="37.5"/>
    <m/>
    <m/>
    <m/>
    <m/>
    <s v="Cash"/>
    <m/>
    <m/>
    <n v="37"/>
    <m/>
    <x v="1"/>
    <m/>
    <x v="2"/>
    <n v="37"/>
    <x v="6"/>
    <n v="37"/>
    <x v="0"/>
    <m/>
  </r>
  <r>
    <x v="77"/>
    <s v="nuit 1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1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1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1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1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1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6"/>
    <n v="37.5"/>
    <x v="0"/>
    <m/>
  </r>
  <r>
    <x v="77"/>
    <s v="nuit 2"/>
    <x v="3"/>
    <s v="Sam, dim et JF - NUIT - Consultation"/>
    <s v="Consultation"/>
    <n v="50"/>
    <m/>
    <m/>
    <m/>
    <m/>
    <s v="Bancontact"/>
    <m/>
    <m/>
    <n v="45.78"/>
    <m/>
    <x v="1"/>
    <m/>
    <x v="2"/>
    <n v="45.78"/>
    <x v="6"/>
    <n v="45.78"/>
    <x v="0"/>
    <m/>
  </r>
  <r>
    <x v="77"/>
    <s v="nuit 3"/>
    <x v="90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77"/>
    <s v="nuit 3"/>
    <x v="90"/>
    <s v="Sam, dim et JF - NUIT - Consultation"/>
    <s v="Consultation"/>
    <n v="50"/>
    <m/>
    <m/>
    <m/>
    <m/>
    <s v="Cash"/>
    <m/>
    <m/>
    <n v="50"/>
    <m/>
    <x v="1"/>
    <m/>
    <x v="2"/>
    <n v="50"/>
    <x v="6"/>
    <n v="50"/>
    <x v="0"/>
    <m/>
  </r>
  <r>
    <x v="78"/>
    <s v="nuit 1"/>
    <x v="58"/>
    <s v="Vend et veille JF - NUIT - Consultation"/>
    <s v="Consultation"/>
    <n v="50"/>
    <s v="Midar Dounia Aziza"/>
    <s v="M.Méd. Thier Mère Dieu - Heusy"/>
    <m/>
    <m/>
    <s v="Différé"/>
    <s v="Autres"/>
    <s v="Oui"/>
    <n v="50"/>
    <n v="1.5"/>
    <x v="10"/>
    <m/>
    <x v="2"/>
    <m/>
    <x v="0"/>
    <n v="1.5"/>
    <x v="2"/>
    <s v="Pas inscrit là bas"/>
  </r>
  <r>
    <x v="78"/>
    <s v="nuit 1"/>
    <x v="58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78"/>
    <s v="nuit 2"/>
    <x v="55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78"/>
    <s v="nuit 2"/>
    <x v="55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78"/>
    <s v="nuit 2"/>
    <x v="55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78"/>
    <s v="nuit 2"/>
    <x v="55"/>
    <s v="Vend et veille JF - NUIT - Visite 1 bénéficiare"/>
    <s v="Visite"/>
    <n v="85"/>
    <m/>
    <m/>
    <m/>
    <m/>
    <s v="Bancontact"/>
    <m/>
    <m/>
    <n v="85"/>
    <m/>
    <x v="1"/>
    <m/>
    <x v="2"/>
    <n v="85"/>
    <x v="13"/>
    <n v="85"/>
    <x v="0"/>
    <m/>
  </r>
  <r>
    <x v="78"/>
    <s v="nuit 2"/>
    <x v="55"/>
    <s v="Vend et veille JF - NUIT - Visite 1 bénéficiare"/>
    <s v="Visite"/>
    <n v="85"/>
    <m/>
    <m/>
    <m/>
    <m/>
    <s v="Bancontact"/>
    <m/>
    <m/>
    <n v="85"/>
    <m/>
    <x v="1"/>
    <m/>
    <x v="2"/>
    <n v="85"/>
    <x v="13"/>
    <n v="85"/>
    <x v="0"/>
    <m/>
  </r>
  <r>
    <x v="78"/>
    <s v="nuit 3"/>
    <x v="22"/>
    <s v="Vend et veille JF - JOUR - Consultation"/>
    <s v="Consultation"/>
    <n v="29"/>
    <m/>
    <m/>
    <m/>
    <m/>
    <s v="Cash"/>
    <m/>
    <m/>
    <n v="37.5"/>
    <m/>
    <x v="1"/>
    <m/>
    <x v="2"/>
    <n v="37.5"/>
    <x v="13"/>
    <n v="37.5"/>
    <x v="0"/>
    <m/>
  </r>
  <r>
    <x v="78"/>
    <s v="nuit 3"/>
    <x v="22"/>
    <s v="Vend et veille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78"/>
    <s v="nuit 3"/>
    <x v="22"/>
    <s v="Vend et veille JF - JOUR - Consultation"/>
    <s v="Consultation"/>
    <n v="29"/>
    <m/>
    <m/>
    <m/>
    <m/>
    <s v="Bancontact"/>
    <m/>
    <m/>
    <n v="37.5"/>
    <m/>
    <x v="1"/>
    <m/>
    <x v="2"/>
    <n v="37.5"/>
    <x v="13"/>
    <n v="37.5"/>
    <x v="0"/>
    <m/>
  </r>
  <r>
    <x v="78"/>
    <s v="nuit 3"/>
    <x v="22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79"/>
    <s v="2b"/>
    <x v="119"/>
    <s v="Sam, dim et JF - JOUR - Consultation"/>
    <s v="Consultation"/>
    <n v="37.5"/>
    <s v="Azzouzi Dina"/>
    <m/>
    <s v="(506) Omnimut mutualité libre de Wallonie _x000a_"/>
    <s v="Rue Natalis 47 B 4020 LIEGE "/>
    <s v="Différé"/>
    <s v="⅓ payant C"/>
    <s v="Oui"/>
    <n v="37.5"/>
    <n v="1.5"/>
    <x v="10"/>
    <n v="35.85"/>
    <x v="6"/>
    <m/>
    <x v="0"/>
    <n v="37.35"/>
    <x v="0"/>
    <m/>
  </r>
  <r>
    <x v="79"/>
    <s v="1a"/>
    <x v="153"/>
    <s v="Sam, dim et JF - JOUR - Consultation"/>
    <s v="Consultation"/>
    <n v="37.5"/>
    <s v="Berisha Elmedin"/>
    <m/>
    <s v="(228) Mutualia - Mutualité neutre _x000a_"/>
    <s v="Place Verte 41 4800 VERVIERS"/>
    <s v="Différé"/>
    <s v="⅓ payant C"/>
    <s v="Oui"/>
    <n v="37.5"/>
    <n v="2"/>
    <x v="10"/>
    <n v="35.85"/>
    <x v="3"/>
    <m/>
    <x v="0"/>
    <n v="37.85"/>
    <x v="0"/>
    <m/>
  </r>
  <r>
    <x v="79"/>
    <s v="2b"/>
    <x v="119"/>
    <s v="Sam, dim et JF - JOUR - Consultation"/>
    <s v="Consultation"/>
    <n v="37.5"/>
    <s v="Boulanger Sarah"/>
    <s v="La Bulle D'Air Dison"/>
    <m/>
    <m/>
    <s v="Différé"/>
    <s v="Autres"/>
    <s v="Oui"/>
    <n v="37.5"/>
    <n v="1.5"/>
    <x v="10"/>
    <m/>
    <x v="2"/>
    <n v="36"/>
    <x v="2"/>
    <n v="37.5"/>
    <x v="0"/>
    <m/>
  </r>
  <r>
    <x v="79"/>
    <s v="1b"/>
    <x v="85"/>
    <s v="Sam, dim et JF - JOUR - Visite 1 bénéficiaire"/>
    <s v="Visite"/>
    <n v="55.5"/>
    <s v="Bourseaux Marie"/>
    <s v="Régina Montzen"/>
    <m/>
    <m/>
    <s v="Différé"/>
    <s v="MR"/>
    <s v="Oui"/>
    <n v="55.5"/>
    <m/>
    <x v="1"/>
    <m/>
    <x v="2"/>
    <n v="55.5"/>
    <x v="2"/>
    <n v="55.5"/>
    <x v="0"/>
    <m/>
  </r>
  <r>
    <x v="79"/>
    <s v="2b"/>
    <x v="119"/>
    <s v="Sam, dim et JF - JOUR - Consultation"/>
    <s v="Consultation"/>
    <n v="37.5"/>
    <s v="Catoul Nathalie"/>
    <s v="MM Thier mere dieu"/>
    <s v="(137) Mutualité Chrétienne de Verviers - Eupen "/>
    <s v="Rue Laoureux 25-29  - 4800 Verviers"/>
    <s v="Différé"/>
    <s v="⅓ payant C"/>
    <s v="Oui"/>
    <n v="37.5"/>
    <n v="1.5"/>
    <x v="10"/>
    <m/>
    <x v="2"/>
    <n v="36"/>
    <x v="11"/>
    <n v="37.5"/>
    <x v="0"/>
    <m/>
  </r>
  <r>
    <x v="79"/>
    <s v="nuit 2"/>
    <x v="19"/>
    <s v="Sam, dim et JF - NUIT - Visite 1 bénéficiaire"/>
    <s v="Visite"/>
    <n v="85"/>
    <s v="Christian Leonce"/>
    <s v="Ste Joséphine Theux"/>
    <m/>
    <m/>
    <s v="Différé"/>
    <s v="MR"/>
    <s v="Oui"/>
    <n v="85"/>
    <m/>
    <x v="1"/>
    <m/>
    <x v="2"/>
    <n v="85"/>
    <x v="0"/>
    <n v="0"/>
    <x v="2"/>
    <s v="Virement 13/09/2017"/>
  </r>
  <r>
    <x v="79"/>
    <n v="5"/>
    <x v="15"/>
    <s v="Sam, dim et JF - JOUR - Consultation"/>
    <s v="Consultation"/>
    <n v="37.5"/>
    <s v="Counasse Josée"/>
    <m/>
    <s v="(509) Partena - Mutualité libre _x000a_"/>
    <m/>
    <s v="Différé"/>
    <s v="⅓ payant C"/>
    <s v="Oui"/>
    <n v="37.5"/>
    <n v="1.5"/>
    <x v="10"/>
    <m/>
    <x v="2"/>
    <m/>
    <x v="0"/>
    <n v="1.5"/>
    <x v="3"/>
    <m/>
  </r>
  <r>
    <x v="79"/>
    <n v="7"/>
    <x v="28"/>
    <s v="Sam, dim et JF - JOUR - Visite 1 bénéficiaire"/>
    <s v="Visite"/>
    <n v="55.5"/>
    <s v="Cremer Catharina"/>
    <m/>
    <s v="(620) Section de Malmedy _x000a_"/>
    <s v="Rue Wibald 5 4960 MALMEDY"/>
    <s v="Différé"/>
    <s v="⅓ payant C"/>
    <s v="Oui"/>
    <n v="55.5"/>
    <n v="5"/>
    <x v="10"/>
    <n v="50.8"/>
    <x v="7"/>
    <m/>
    <x v="0"/>
    <n v="55.8"/>
    <x v="0"/>
    <m/>
  </r>
  <r>
    <x v="79"/>
    <s v="nuit 2"/>
    <x v="19"/>
    <s v="Sam, dim et JF - NUIT - Visite 1 bénéficiaire"/>
    <s v="Visite"/>
    <n v="85"/>
    <s v="Denooz Aline"/>
    <s v="Franchimontois Theux"/>
    <m/>
    <m/>
    <s v="Différé"/>
    <s v="MR"/>
    <s v="Oui"/>
    <n v="85"/>
    <m/>
    <x v="1"/>
    <m/>
    <x v="2"/>
    <n v="85"/>
    <x v="2"/>
    <n v="85"/>
    <x v="0"/>
    <m/>
  </r>
  <r>
    <x v="79"/>
    <n v="7"/>
    <x v="28"/>
    <s v="Sam, dim et JF - JOUR - Consultation"/>
    <s v="Consultation"/>
    <n v="37.5"/>
    <s v="Drösch Michelle"/>
    <s v="M.Méd. Pro Gesund"/>
    <m/>
    <m/>
    <s v="Différé"/>
    <s v="Autres"/>
    <s v="Oui"/>
    <n v="37.5"/>
    <n v="6"/>
    <x v="10"/>
    <m/>
    <x v="2"/>
    <n v="31.5"/>
    <x v="2"/>
    <n v="37.5"/>
    <x v="0"/>
    <m/>
  </r>
  <r>
    <x v="79"/>
    <n v="7"/>
    <x v="28"/>
    <s v="Sam, dim et JF - JOUR - Visite 1 bénéficiaire"/>
    <s v="Visite"/>
    <n v="55.5"/>
    <s v="Fank Maria"/>
    <m/>
    <s v="(137) Mutualité Chrétienne de Verviers - Eupen "/>
    <s v="Rue Laoureux 25-29  - 4800 Verviers"/>
    <s v="Différé"/>
    <s v="⅓ payant C"/>
    <s v="Oui"/>
    <n v="55.5"/>
    <n v="5"/>
    <x v="10"/>
    <n v="55.6"/>
    <x v="7"/>
    <m/>
    <x v="0"/>
    <n v="60.6"/>
    <x v="0"/>
    <m/>
  </r>
  <r>
    <x v="79"/>
    <s v="2a"/>
    <x v="176"/>
    <s v="Sam, dim et JF - JOUR - Visite 1 bénéficiaire"/>
    <s v="Visite"/>
    <n v="55.5"/>
    <s v="Gille Danielle"/>
    <m/>
    <s v="(137) Mutualité Chrétienne de Verviers - Eupen "/>
    <s v="Rue Laoureux 25-29  - 4800 Verviers"/>
    <s v="Différé"/>
    <s v="⅓ payant NP"/>
    <s v="Oui"/>
    <n v="55.5"/>
    <m/>
    <x v="1"/>
    <n v="50.8"/>
    <x v="7"/>
    <m/>
    <x v="0"/>
    <n v="50.8"/>
    <x v="0"/>
    <m/>
  </r>
  <r>
    <x v="79"/>
    <s v="2b"/>
    <x v="119"/>
    <s v="Sam, dim et JF - JOUR - Visite 1 bénéficiaire"/>
    <s v="Visite"/>
    <n v="55.5"/>
    <s v="Remy Nadia"/>
    <s v="La Barcarolle Verviers"/>
    <m/>
    <m/>
    <s v="Différé"/>
    <s v="MR"/>
    <s v="Oui"/>
    <n v="55.5"/>
    <m/>
    <x v="1"/>
    <m/>
    <x v="2"/>
    <n v="55.5"/>
    <x v="9"/>
    <n v="55.5"/>
    <x v="0"/>
    <m/>
  </r>
  <r>
    <x v="79"/>
    <n v="7"/>
    <x v="28"/>
    <s v="Sam, dim et JF - JOUR - Consultation"/>
    <s v="Consultation"/>
    <n v="37.5"/>
    <s v="Held Jim"/>
    <s v="M.Méd. Pro Gesund"/>
    <m/>
    <m/>
    <s v="Différé"/>
    <s v="Autres"/>
    <s v="Oui"/>
    <n v="37.5"/>
    <n v="6"/>
    <x v="10"/>
    <m/>
    <x v="2"/>
    <n v="31.5"/>
    <x v="2"/>
    <n v="37.5"/>
    <x v="0"/>
    <m/>
  </r>
  <r>
    <x v="79"/>
    <s v="2b"/>
    <x v="119"/>
    <s v="Sam, dim et JF - JOUR - Consultation"/>
    <s v="Consultation"/>
    <n v="37.5"/>
    <s v="Léonard Genevieve"/>
    <m/>
    <s v="(137) Mutualité Chrétienne de Verviers - Eupen "/>
    <s v="Rue Laoureux 25-29  - 4800 Verviers"/>
    <s v="Différé"/>
    <s v="⅓ payant BC"/>
    <s v="Oui"/>
    <n v="37.5"/>
    <n v="1.5"/>
    <x v="10"/>
    <n v="35.85"/>
    <x v="7"/>
    <m/>
    <x v="0"/>
    <n v="37.35"/>
    <x v="0"/>
    <m/>
  </r>
  <r>
    <x v="79"/>
    <s v="2a"/>
    <x v="176"/>
    <s v="Sam, dim et JF - JOUR - Visite 1 bénéficiaire"/>
    <s v="Visite"/>
    <n v="55.5"/>
    <s v="Loward José"/>
    <m/>
    <s v="(228) Mutualia - Mutualité neutre _x000a_"/>
    <s v="Place Verte 41 4800 VERVIERS"/>
    <s v="Différé"/>
    <s v="⅓ payant C"/>
    <s v="Oui"/>
    <n v="55.5"/>
    <n v="5"/>
    <x v="10"/>
    <n v="50.8"/>
    <x v="3"/>
    <m/>
    <x v="0"/>
    <n v="55.8"/>
    <x v="0"/>
    <m/>
  </r>
  <r>
    <x v="79"/>
    <s v="nuit 3"/>
    <x v="57"/>
    <s v="Sam, dim et JF - NUIT - Visite 1 bénéficiaire"/>
    <s v="Visite"/>
    <n v="85"/>
    <s v="Mackels Gertrud"/>
    <m/>
    <s v="(515) Freie Krankenkasse _x000a_"/>
    <s v="Rue Saint-Hubert 49 - 1150 BRUXELLES"/>
    <s v="Différé"/>
    <s v="⅓ payant C"/>
    <s v="Oui"/>
    <n v="85"/>
    <n v="7"/>
    <x v="10"/>
    <n v="78.5"/>
    <x v="7"/>
    <m/>
    <x v="0"/>
    <n v="85.5"/>
    <x v="0"/>
    <m/>
  </r>
  <r>
    <x v="79"/>
    <n v="7"/>
    <x v="28"/>
    <s v="Sam, dim et JF - JOUR - Consultation"/>
    <s v="Consultation"/>
    <n v="37.5"/>
    <s v="Mertes Elena"/>
    <m/>
    <s v="(515) Freie Krankenkasse _x000a_"/>
    <s v="Rue Saint-Hubert 49 - 1150 BRUXELLES"/>
    <s v="Différé"/>
    <s v="⅓ payant C"/>
    <s v="Oui"/>
    <n v="37.5"/>
    <n v="1.5"/>
    <x v="10"/>
    <n v="35.85"/>
    <x v="7"/>
    <m/>
    <x v="0"/>
    <n v="37.35"/>
    <x v="0"/>
    <m/>
  </r>
  <r>
    <x v="79"/>
    <n v="3"/>
    <x v="207"/>
    <s v="Sam, dim et JF - JOUR - Consultation"/>
    <s v="Consultation"/>
    <n v="37.5"/>
    <s v="Mesnard Sylvie"/>
    <s v="Domaine Les Sorbiers Spa"/>
    <m/>
    <m/>
    <s v="Différé"/>
    <s v="MR"/>
    <s v="Oui"/>
    <n v="37.5"/>
    <m/>
    <x v="1"/>
    <m/>
    <x v="2"/>
    <n v="37.5"/>
    <x v="2"/>
    <n v="37.5"/>
    <x v="0"/>
    <m/>
  </r>
  <r>
    <x v="79"/>
    <s v="1b"/>
    <x v="85"/>
    <s v="Sam, dim et JF - JOUR - Visite 1 bénéficiaire"/>
    <s v="Visite"/>
    <n v="55.5"/>
    <s v="Mustafa Skender"/>
    <m/>
    <s v="(515) Freie Krankenkasse _x000a_"/>
    <s v="Rue Saint-Hubert 49 - 1150 BRUXELLES"/>
    <s v="Différé"/>
    <s v="⅓ payant C"/>
    <s v="Oui"/>
    <n v="55.5"/>
    <n v="5"/>
    <x v="10"/>
    <n v="50.8"/>
    <x v="7"/>
    <m/>
    <x v="0"/>
    <n v="55.8"/>
    <x v="0"/>
    <m/>
  </r>
  <r>
    <x v="79"/>
    <s v="1a"/>
    <x v="153"/>
    <s v="Sam, dim et JF - JOUR - Visite 1 bénéficiaire"/>
    <s v="Visite"/>
    <n v="55.5"/>
    <s v="Nicolas Jean"/>
    <s v="Sainte Elisabeth Herve"/>
    <m/>
    <m/>
    <s v="Différé"/>
    <s v="MR"/>
    <s v="Oui"/>
    <n v="55.5"/>
    <m/>
    <x v="1"/>
    <m/>
    <x v="2"/>
    <n v="55.5"/>
    <x v="2"/>
    <n v="55.5"/>
    <x v="0"/>
    <m/>
  </r>
  <r>
    <x v="79"/>
    <s v="1b"/>
    <x v="85"/>
    <s v="Sam, dim et JF - JOUR - Visite 1 bénéficiaire"/>
    <s v="Visite"/>
    <n v="55.5"/>
    <s v="Nols Mathieu"/>
    <m/>
    <s v="(137) Mutualité Chrétienne de Verviers - Eupen "/>
    <s v="Rue Laoureux 25-29  - 4800 Verviers"/>
    <s v="Différé"/>
    <s v="⅓ payant NP"/>
    <s v="Oui"/>
    <n v="55.5"/>
    <m/>
    <x v="1"/>
    <n v="37.479999999999997"/>
    <x v="7"/>
    <m/>
    <x v="0"/>
    <n v="37.479999999999997"/>
    <x v="0"/>
    <m/>
  </r>
  <r>
    <x v="79"/>
    <s v="1a"/>
    <x v="153"/>
    <s v="Sam, dim et JF - JOUR - Consultation"/>
    <s v="Consultation"/>
    <n v="37.5"/>
    <s v="Nols Zoe"/>
    <m/>
    <s v="(137) Mutualité Chrétienne de Verviers - Eupen "/>
    <s v="Rue Laoureux 25-29  - 4800 Verviers"/>
    <s v="Différé"/>
    <s v="⅓ payant C"/>
    <s v="Oui"/>
    <n v="37.5"/>
    <n v="2"/>
    <x v="10"/>
    <n v="35.85"/>
    <x v="7"/>
    <m/>
    <x v="0"/>
    <n v="37.85"/>
    <x v="0"/>
    <m/>
  </r>
  <r>
    <x v="79"/>
    <n v="4"/>
    <x v="120"/>
    <s v="Sam, dim et JF - JOUR - Consultation"/>
    <s v="Consultation"/>
    <n v="37.5"/>
    <s v="Pereira Teixeira Magali"/>
    <m/>
    <s v="(319) Solidaris - Mutualité socialiste et syndicale de la Province de Liège _x000a_"/>
    <s v="Chaussée de Mons 228 1480 TUBIZE "/>
    <s v="Différé"/>
    <s v="⅓ payant BC"/>
    <s v="Oui"/>
    <n v="37.5"/>
    <n v="1.5"/>
    <x v="10"/>
    <n v="35.85"/>
    <x v="6"/>
    <m/>
    <x v="0"/>
    <n v="37.35"/>
    <x v="0"/>
    <m/>
  </r>
  <r>
    <x v="79"/>
    <s v="1b"/>
    <x v="27"/>
    <s v="Sam, dim et JF - JOUR - Consultation"/>
    <s v="Consultation"/>
    <n v="37.5"/>
    <s v="Radermecker Alice"/>
    <m/>
    <s v="(137) Mutualité Chrétienne de Verviers - Eupen "/>
    <s v="Rue Laoureux 25-29  - 4800 Verviers"/>
    <s v="Différé"/>
    <s v="⅓ payant C"/>
    <s v="Oui"/>
    <n v="37.5"/>
    <n v="1.5"/>
    <x v="10"/>
    <n v="35.85"/>
    <x v="7"/>
    <m/>
    <x v="0"/>
    <n v="37.35"/>
    <x v="0"/>
    <m/>
  </r>
  <r>
    <x v="79"/>
    <s v="1a"/>
    <x v="153"/>
    <s v="Sam, dim et JF - JOUR - Consultation"/>
    <s v="Consultation"/>
    <n v="37.5"/>
    <s v="Romahn Dorotea"/>
    <m/>
    <s v="(137) Mutualité Chrétienne de Verviers - Eupen "/>
    <s v="Rue Laoureux 25-29  - 4800 Verviers"/>
    <s v="Différé"/>
    <s v="⅓ payant C"/>
    <s v="Oui"/>
    <n v="37.5"/>
    <n v="2"/>
    <x v="10"/>
    <n v="35.85"/>
    <x v="7"/>
    <m/>
    <x v="0"/>
    <n v="37.85"/>
    <x v="0"/>
    <m/>
  </r>
  <r>
    <x v="79"/>
    <s v="nuit 3"/>
    <x v="57"/>
    <s v="Sam, dim et JF - NUIT - Consultation"/>
    <s v="Consultation"/>
    <n v="50"/>
    <s v="Schmidt Luise"/>
    <s v="M.Méd. Pro Gesund"/>
    <m/>
    <m/>
    <s v="Différé"/>
    <s v="Autres"/>
    <s v="Oui"/>
    <n v="50"/>
    <n v="6"/>
    <x v="10"/>
    <m/>
    <x v="2"/>
    <n v="44"/>
    <x v="2"/>
    <n v="50"/>
    <x v="0"/>
    <m/>
  </r>
  <r>
    <x v="79"/>
    <s v="2b"/>
    <x v="119"/>
    <s v="Sam, dim et JF - JOUR - Consultation"/>
    <s v="Consultation"/>
    <n v="37.5"/>
    <s v="Theunissen Aliyah"/>
    <m/>
    <s v="(137) Mutualité Chrétienne de Verviers - Eupen "/>
    <s v="Rue Laoureux 25-29  - 4800 Verviers"/>
    <s v="Différé"/>
    <s v="⅓ payant BC"/>
    <s v="Oui"/>
    <n v="37.5"/>
    <n v="1.5"/>
    <x v="10"/>
    <n v="35.85"/>
    <x v="7"/>
    <m/>
    <x v="0"/>
    <n v="37.35"/>
    <x v="0"/>
    <m/>
  </r>
  <r>
    <x v="79"/>
    <s v="1b"/>
    <x v="27"/>
    <s v="Sam, dim et JF - JOUR - Consultation"/>
    <s v="Consultation"/>
    <n v="37.5"/>
    <s v="Vanderdonck Marie"/>
    <m/>
    <s v="(126) Christelijk ziekenfonds Sint-Michielsbond"/>
    <s v="Haachtsesteenweg 1805 1130 BRUSSEL"/>
    <s v="Différé"/>
    <s v="⅓ payant C"/>
    <s v="Oui"/>
    <n v="37.5"/>
    <n v="1.5"/>
    <x v="10"/>
    <n v="35.85"/>
    <x v="7"/>
    <m/>
    <x v="0"/>
    <n v="37.35"/>
    <x v="0"/>
    <m/>
  </r>
  <r>
    <x v="79"/>
    <n v="4"/>
    <x v="120"/>
    <s v="Sam, dim et JF - JOUR - Consultation"/>
    <s v="Consultation"/>
    <n v="37.5"/>
    <s v="Warnon Marie - France"/>
    <m/>
    <s v="(137) Mutualité Chrétienne de Verviers - Eupen "/>
    <s v="Rue Laoureux 25-29  - 4800 Verviers"/>
    <s v="Différé"/>
    <s v="⅓ payant BC"/>
    <s v="Oui"/>
    <n v="37.5"/>
    <n v="1.5"/>
    <x v="10"/>
    <n v="35.85"/>
    <x v="7"/>
    <m/>
    <x v="0"/>
    <n v="37.35"/>
    <x v="0"/>
    <m/>
  </r>
  <r>
    <x v="79"/>
    <s v="nuit 1"/>
    <x v="52"/>
    <s v="Sam, dim et JF - NUIT - Consultation"/>
    <s v="Consultation"/>
    <n v="50"/>
    <s v="Soysuren Zohre"/>
    <m/>
    <s v="(228) Mutualia - Mutualité neutre _x000a_"/>
    <m/>
    <s v="Différé"/>
    <s v="Virement"/>
    <s v="Oui"/>
    <n v="50"/>
    <m/>
    <x v="1"/>
    <m/>
    <x v="2"/>
    <n v="50"/>
    <x v="2"/>
    <n v="50"/>
    <x v="0"/>
    <m/>
  </r>
  <r>
    <x v="79"/>
    <s v="nuit 1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nuit 1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nuit 1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nuit 1"/>
    <x v="52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7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b"/>
    <x v="85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a"/>
    <x v="176"/>
    <s v="Sam, dim et JF - JOUR - Consultation"/>
    <s v="Consultation"/>
    <n v="37.5"/>
    <m/>
    <m/>
    <m/>
    <m/>
    <s v="Bancontact"/>
    <m/>
    <m/>
    <n v="120.13"/>
    <m/>
    <x v="1"/>
    <m/>
    <x v="2"/>
    <n v="120.13"/>
    <x v="13"/>
    <n v="120.13"/>
    <x v="0"/>
    <m/>
  </r>
  <r>
    <x v="79"/>
    <s v="2b"/>
    <x v="119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2b"/>
    <x v="11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3"/>
    <x v="207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4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79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5"/>
    <x v="15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79"/>
    <n v="5"/>
    <x v="15"/>
    <s v="Sam, dim et JF - JOUR - Consultation"/>
    <s v="Consultation"/>
    <n v="37.5"/>
    <m/>
    <m/>
    <m/>
    <m/>
    <s v="Bancontact"/>
    <m/>
    <m/>
    <n v="87.5"/>
    <m/>
    <x v="1"/>
    <m/>
    <x v="2"/>
    <n v="87.5"/>
    <x v="13"/>
    <n v="87.5"/>
    <x v="0"/>
    <m/>
  </r>
  <r>
    <x v="79"/>
    <n v="6"/>
    <x v="86"/>
    <s v="Sam, dim et JF - JOUR - Consultation"/>
    <s v="Consultation"/>
    <n v="37.5"/>
    <m/>
    <m/>
    <m/>
    <m/>
    <s v="Cash"/>
    <m/>
    <m/>
    <n v="37"/>
    <m/>
    <x v="1"/>
    <m/>
    <x v="2"/>
    <n v="37"/>
    <x v="13"/>
    <n v="37"/>
    <x v="0"/>
    <m/>
  </r>
  <r>
    <x v="79"/>
    <n v="6"/>
    <x v="86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nuit 2"/>
    <x v="19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79"/>
    <s v="nuit 3"/>
    <x v="57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79"/>
    <s v="nuit 3"/>
    <x v="57"/>
    <s v="Sam, dim et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79"/>
    <s v="1b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79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79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nuit 2"/>
    <x v="65"/>
    <s v="Sam, dim et JF - NUIT - Visite 1 bénéficiaire"/>
    <s v="Visite"/>
    <n v="85"/>
    <s v="Albert Veronique"/>
    <m/>
    <s v="(137) Mutualité Chrétienne de Verviers - Eupen "/>
    <s v="Rue Laoureux 25-29  - 4800 Verviers"/>
    <s v="Différé"/>
    <s v="⅓ payant BC"/>
    <s v="Oui"/>
    <n v="85"/>
    <n v="7.5"/>
    <x v="10"/>
    <n v="78.5"/>
    <x v="7"/>
    <m/>
    <x v="0"/>
    <n v="86"/>
    <x v="0"/>
    <m/>
  </r>
  <r>
    <x v="80"/>
    <n v="7"/>
    <x v="97"/>
    <s v="Sam, dim et JF - JOUR - Consultation"/>
    <s v="Consultation"/>
    <n v="37.5"/>
    <s v="Behrens Inge"/>
    <s v="M.Méd. Pro Gesund"/>
    <m/>
    <m/>
    <s v="Différé"/>
    <s v="Autres"/>
    <s v="Oui"/>
    <n v="37.5"/>
    <n v="6"/>
    <x v="10"/>
    <m/>
    <x v="2"/>
    <n v="31.5"/>
    <x v="2"/>
    <n v="37.5"/>
    <x v="0"/>
    <m/>
  </r>
  <r>
    <x v="80"/>
    <s v="nuit 1"/>
    <x v="188"/>
    <s v="Sam, dim et JF - NUIT - Visite 1 bénéficiaire"/>
    <s v="Visite"/>
    <n v="85"/>
    <s v="Berger Jeanne"/>
    <m/>
    <s v="(137) Mutualité Chrétienne de Verviers - Eupen "/>
    <s v="Rue Laoureux 25-29  - 4800 Verviers"/>
    <s v="Différé"/>
    <s v="⅓ payant C"/>
    <s v="Oui"/>
    <n v="85"/>
    <n v="7"/>
    <x v="10"/>
    <n v="78.5"/>
    <x v="7"/>
    <m/>
    <x v="0"/>
    <n v="85.5"/>
    <x v="0"/>
    <m/>
  </r>
  <r>
    <x v="80"/>
    <n v="3"/>
    <x v="72"/>
    <s v="Sam, dim et JF - JOUR - Consultation"/>
    <s v="Consultation"/>
    <n v="37.5"/>
    <s v="Bourguignon Laurent"/>
    <m/>
    <s v="(137) Mutualité Chrétienne de Verviers - Eupen "/>
    <s v="Rue Laoureux 25-29  - 4800 Verviers"/>
    <s v="Différé"/>
    <s v="⅓ payant BC"/>
    <s v="Oui"/>
    <n v="37.5"/>
    <n v="1.5"/>
    <x v="10"/>
    <n v="35.85"/>
    <x v="7"/>
    <m/>
    <x v="0"/>
    <n v="37.35"/>
    <x v="0"/>
    <m/>
  </r>
  <r>
    <x v="80"/>
    <n v="3"/>
    <x v="72"/>
    <s v="Sam, dim et JF - JOUR - Visite 1 bénéficiaire"/>
    <s v="Visite"/>
    <n v="55.5"/>
    <s v="Bouteille Marianne"/>
    <m/>
    <s v="(137) Mutualité Chrétienne de Verviers - Eupen "/>
    <s v="Rue Laoureux 25-29  - 4800 Verviers"/>
    <s v="Différé"/>
    <s v="⅓ payant BC"/>
    <s v="Oui"/>
    <n v="55.5"/>
    <n v="5"/>
    <x v="10"/>
    <n v="50.8"/>
    <x v="7"/>
    <m/>
    <x v="0"/>
    <n v="55.8"/>
    <x v="0"/>
    <m/>
  </r>
  <r>
    <x v="80"/>
    <s v="nuit 2"/>
    <x v="65"/>
    <s v="Sam, dim et JF - NUIT - Visite 1 bénéficiaire"/>
    <s v="Visite"/>
    <n v="85"/>
    <s v="Conradt Juliette"/>
    <s v="Château Sous Bois Spa"/>
    <m/>
    <m/>
    <s v="Différé"/>
    <s v="MR"/>
    <s v="Oui"/>
    <n v="85"/>
    <m/>
    <x v="1"/>
    <m/>
    <x v="2"/>
    <n v="85"/>
    <x v="11"/>
    <n v="85"/>
    <x v="0"/>
    <m/>
  </r>
  <r>
    <x v="80"/>
    <n v="3"/>
    <x v="72"/>
    <s v="Sam, dim et JF - JOUR - Visite 1 bénéficiaire"/>
    <s v="Visite"/>
    <n v="55.5"/>
    <s v="Conradt Juliette"/>
    <m/>
    <m/>
    <m/>
    <s v="Différé"/>
    <s v="MR"/>
    <s v="Oui"/>
    <n v="55.5"/>
    <m/>
    <x v="1"/>
    <m/>
    <x v="2"/>
    <n v="55.5"/>
    <x v="11"/>
    <n v="55.5"/>
    <x v="0"/>
    <m/>
  </r>
  <r>
    <x v="80"/>
    <s v="1b"/>
    <x v="17"/>
    <s v="Sam, dim et JF - JOUR - Consultation"/>
    <s v="Consultation"/>
    <n v="37.5"/>
    <s v="Crépin Mélanie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6"/>
    <m/>
    <x v="0"/>
    <n v="37.35"/>
    <x v="0"/>
    <m/>
  </r>
  <r>
    <x v="80"/>
    <s v="1a"/>
    <x v="134"/>
    <s v="Sam, dim et JF - JOUR - Visite 1 bénéficiaire"/>
    <s v="Visite"/>
    <n v="55.5"/>
    <s v="Fey Elisabeth"/>
    <s v="Léonardo Da Vinci Welkenraedt"/>
    <m/>
    <m/>
    <s v="Différé"/>
    <s v="MR"/>
    <s v="Oui"/>
    <n v="55.5"/>
    <m/>
    <x v="1"/>
    <m/>
    <x v="2"/>
    <n v="55.5"/>
    <x v="11"/>
    <n v="55.5"/>
    <x v="0"/>
    <m/>
  </r>
  <r>
    <x v="80"/>
    <n v="6"/>
    <x v="99"/>
    <s v="Sam, dim et JF - JOUR - Consultation"/>
    <s v="Consultation"/>
    <n v="37.5"/>
    <s v="Goor Mathias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3.35"/>
    <x v="6"/>
    <m/>
    <x v="0"/>
    <n v="34.85"/>
    <x v="0"/>
    <m/>
  </r>
  <r>
    <x v="80"/>
    <n v="3"/>
    <x v="72"/>
    <s v="Sam, dim et JF - JOUR - Visite 1 bénéficiaire"/>
    <s v="Visite"/>
    <n v="55.5"/>
    <s v="Henkinet Georgette"/>
    <m/>
    <s v="(137) Mutualité Chrétienne de Verviers - Eupen "/>
    <s v="Rue Laoureux 25-29  - 4800 Verviers"/>
    <s v="Différé"/>
    <s v="⅓ payant BC"/>
    <s v="Oui"/>
    <n v="55.5"/>
    <n v="5.5"/>
    <x v="10"/>
    <n v="50.8"/>
    <x v="7"/>
    <m/>
    <x v="0"/>
    <n v="56.3"/>
    <x v="0"/>
    <m/>
  </r>
  <r>
    <x v="80"/>
    <n v="6"/>
    <x v="99"/>
    <s v="Sam, dim et JF - JOUR - Visite 1 bénéficiaire"/>
    <s v="Visite"/>
    <n v="55.5"/>
    <s v="Janssen Wilhelm"/>
    <s v="St Franziskus Eupen"/>
    <m/>
    <m/>
    <s v="Différé"/>
    <s v="MR"/>
    <s v="Oui"/>
    <n v="55.5"/>
    <m/>
    <x v="1"/>
    <m/>
    <x v="2"/>
    <n v="55.5"/>
    <x v="2"/>
    <n v="55.5"/>
    <x v="0"/>
    <m/>
  </r>
  <r>
    <x v="80"/>
    <s v="nuit 1"/>
    <x v="188"/>
    <s v="Sam, dim et JF - NUIT - Visite 1 bénéficiaire"/>
    <s v="Visite"/>
    <n v="85"/>
    <s v="Janssen Wilhelm"/>
    <s v="St Franziskus Eupen"/>
    <m/>
    <m/>
    <s v="Différé"/>
    <s v="MR"/>
    <s v="Oui"/>
    <n v="85"/>
    <m/>
    <x v="1"/>
    <m/>
    <x v="2"/>
    <n v="85"/>
    <x v="2"/>
    <n v="85"/>
    <x v="0"/>
    <m/>
  </r>
  <r>
    <x v="80"/>
    <n v="7"/>
    <x v="97"/>
    <s v="Sam, dim et JF - JOUR - Consultation"/>
    <s v="Consultation"/>
    <n v="37.5"/>
    <s v="Jates Laurent"/>
    <s v="MM Pro Gesund"/>
    <s v="(137) Mutualité Chrétienne de Verviers - Eupen "/>
    <s v="Rue Laoureux 25-29  - 4800 Verviers"/>
    <s v="Différé"/>
    <s v="⅓ payant C"/>
    <s v="Oui"/>
    <n v="37.5"/>
    <n v="1.5"/>
    <x v="10"/>
    <m/>
    <x v="2"/>
    <n v="36"/>
    <x v="11"/>
    <n v="37.5"/>
    <x v="0"/>
    <m/>
  </r>
  <r>
    <x v="80"/>
    <n v="6"/>
    <x v="99"/>
    <s v="Sam, dim et JF - JOUR - Consultation"/>
    <s v="Consultation"/>
    <n v="37.5"/>
    <s v="Khalmachova Varvara"/>
    <m/>
    <s v="(137) Mutualité Chrétienne de Verviers - Eupen "/>
    <s v="Rue Laoureux 25-29  - 4800 Verviers"/>
    <s v="Différé"/>
    <s v="⅓ payant C"/>
    <s v="Oui"/>
    <n v="37.5"/>
    <n v="1.5"/>
    <x v="10"/>
    <n v="35.85"/>
    <x v="7"/>
    <m/>
    <x v="0"/>
    <n v="37.35"/>
    <x v="0"/>
    <m/>
  </r>
  <r>
    <x v="80"/>
    <s v="1b"/>
    <x v="17"/>
    <s v="Sam, dim et JF - JOUR - Consultation"/>
    <s v="Consultation"/>
    <n v="37.5"/>
    <s v="Libert Renée"/>
    <m/>
    <s v="(137) Mutualité Chrétienne de Verviers - Eupen "/>
    <s v="Rue Laoureux 25-29  - 4800 Verviers"/>
    <s v="Différé"/>
    <s v="⅓ payant BC"/>
    <s v="Oui"/>
    <n v="37.5"/>
    <n v="1.5"/>
    <x v="10"/>
    <n v="35.85"/>
    <x v="7"/>
    <m/>
    <x v="0"/>
    <n v="37.35"/>
    <x v="0"/>
    <m/>
  </r>
  <r>
    <x v="80"/>
    <s v="nuit 2"/>
    <x v="65"/>
    <s v="Sam, dim et JF - NUIT - Visite 1 bénéficiaire"/>
    <s v="Visite"/>
    <n v="85"/>
    <s v="Lieutenant Henriette"/>
    <s v="Résidence Du Lac Spa"/>
    <m/>
    <m/>
    <s v="Différé"/>
    <s v="MR"/>
    <s v="Oui"/>
    <n v="164"/>
    <m/>
    <x v="1"/>
    <m/>
    <x v="2"/>
    <n v="164"/>
    <x v="11"/>
    <n v="164"/>
    <x v="0"/>
    <m/>
  </r>
  <r>
    <x v="80"/>
    <n v="5"/>
    <x v="128"/>
    <s v="Sam, dim et JF - JOUR - Visite 1 bénéficiaire"/>
    <s v="Visite"/>
    <n v="55.5"/>
    <s v="Miny Rosa"/>
    <m/>
    <s v="(323) Mutualité socialiste du Luxembourg _x000a_"/>
    <s v="Chaussée de Mons 228 1480 TUBIZE "/>
    <s v="Différé"/>
    <s v="⅓ payant NP"/>
    <s v="Oui"/>
    <n v="55.5"/>
    <m/>
    <x v="1"/>
    <n v="50.8"/>
    <x v="6"/>
    <m/>
    <x v="0"/>
    <n v="50.8"/>
    <x v="0"/>
    <m/>
  </r>
  <r>
    <x v="80"/>
    <n v="7"/>
    <x v="97"/>
    <s v="Sam, dim et JF - JOUR - Consultation"/>
    <s v="Consultation"/>
    <n v="37.5"/>
    <s v="Post Renate"/>
    <m/>
    <s v="(137) Mutualité Chrétienne de Verviers - Eupen "/>
    <s v="Rue Laoureux 25-29  - 4800 Verviers"/>
    <s v="Différé"/>
    <s v="⅓ payant C"/>
    <s v="Oui"/>
    <n v="37.5"/>
    <n v="1.5"/>
    <x v="10"/>
    <n v="35.85"/>
    <x v="7"/>
    <m/>
    <x v="0"/>
    <n v="37.35"/>
    <x v="0"/>
    <m/>
  </r>
  <r>
    <x v="80"/>
    <n v="5"/>
    <x v="128"/>
    <s v="Sam, dim et JF - JOUR - Consultation"/>
    <s v="Consultation"/>
    <n v="37.5"/>
    <s v="Rualonga Tiago"/>
    <m/>
    <s v="(319) Solidaris - Mutualité socialiste et syndicale de la Province de Liège _x000a_"/>
    <s v="Chaussée de Mons 228 1480 TUBIZE "/>
    <s v="Différé"/>
    <s v="⅓ payant C"/>
    <s v="Oui"/>
    <n v="37.5"/>
    <n v="1"/>
    <x v="10"/>
    <n v="35.85"/>
    <x v="6"/>
    <m/>
    <x v="0"/>
    <n v="36.85"/>
    <x v="0"/>
    <m/>
  </r>
  <r>
    <x v="80"/>
    <s v="1b"/>
    <x v="17"/>
    <s v="Sam, dim et JF - JOUR - Consultation"/>
    <s v="Consultation"/>
    <n v="37.5"/>
    <s v="Spronck Germaine"/>
    <m/>
    <s v="(137) Mutualité Chrétienne de Verviers - Eupen "/>
    <s v="Rue Laoureux 25-29  - 4800 Verviers"/>
    <s v="Différé"/>
    <s v="⅓ payant C"/>
    <s v="Oui"/>
    <n v="37.5"/>
    <n v="1.5"/>
    <x v="10"/>
    <n v="35.85"/>
    <x v="7"/>
    <m/>
    <x v="0"/>
    <n v="37.35"/>
    <x v="0"/>
    <m/>
  </r>
  <r>
    <x v="80"/>
    <s v="nuit 2"/>
    <x v="65"/>
    <s v="Sam, dim et JF - NUIT - Visite 1 bénéficiaire"/>
    <s v="Visite"/>
    <n v="85"/>
    <s v="Xhayet Maria"/>
    <m/>
    <s v="(319) Solidaris - Mutualité socialiste et syndicale de la Province de Liège _x000a_"/>
    <s v="Chaussée de Mons 228 1480 TUBIZE "/>
    <s v="Différé"/>
    <s v="⅓ payant C"/>
    <s v="Oui"/>
    <n v="85"/>
    <n v="7.5"/>
    <x v="10"/>
    <n v="78.5"/>
    <x v="8"/>
    <m/>
    <x v="0"/>
    <n v="86"/>
    <x v="0"/>
    <m/>
  </r>
  <r>
    <x v="80"/>
    <s v="2b"/>
    <x v="84"/>
    <s v="Sam, dim et JF - JOUR - Visite 1 bénéficiaire"/>
    <s v="Visite"/>
    <n v="55.5"/>
    <s v="De Meulenaere Jacqueline"/>
    <m/>
    <s v="(319) Solidaris - Mutualité socialiste et syndicale de la Province de Liège _x000a_"/>
    <s v="Chaussée de Mons 228 1480 TUBIZE "/>
    <s v="Différé"/>
    <s v="⅓ payant C"/>
    <s v="Oui"/>
    <n v="55.5"/>
    <n v="5"/>
    <x v="10"/>
    <n v="50.8"/>
    <x v="6"/>
    <m/>
    <x v="0"/>
    <n v="55.8"/>
    <x v="0"/>
    <m/>
  </r>
  <r>
    <x v="80"/>
    <s v="2b"/>
    <x v="84"/>
    <s v="Sam, dim et JF - JOUR - Visite 1 bénéficiaire"/>
    <s v="Visite"/>
    <n v="55.5"/>
    <s v="Herzet Florentine"/>
    <m/>
    <s v="(137) Mutualité Chrétienne de Verviers - Eupen "/>
    <s v="Rue Laoureux 25-29  - 4800 Verviers"/>
    <s v="Différé"/>
    <s v="⅓ payant C"/>
    <s v="Oui"/>
    <n v="55.5"/>
    <n v="5"/>
    <x v="10"/>
    <n v="50.8"/>
    <x v="7"/>
    <m/>
    <x v="0"/>
    <n v="55.8"/>
    <x v="0"/>
    <m/>
  </r>
  <r>
    <x v="80"/>
    <s v="2b"/>
    <x v="84"/>
    <s v="Sam, dim et JF - JOUR - Consultation"/>
    <s v="Consultation"/>
    <n v="37.5"/>
    <s v="Léa Laverdeur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1.35"/>
    <x v="6"/>
    <m/>
    <x v="0"/>
    <n v="32.85"/>
    <x v="0"/>
    <m/>
  </r>
  <r>
    <x v="80"/>
    <s v="2b"/>
    <x v="84"/>
    <s v="Sam, dim et JF - JOUR - Consultation"/>
    <s v="Consultation"/>
    <n v="37.5"/>
    <s v="Mullabazi Anita"/>
    <m/>
    <s v="(137) Mutualité Chrétienne de Verviers - Eupen "/>
    <s v="Rue Laoureux 25-29  - 4800 Verviers"/>
    <s v="Différé"/>
    <s v="⅓ payant C"/>
    <s v="Oui"/>
    <n v="37.5"/>
    <n v="1.5"/>
    <x v="10"/>
    <n v="35.85"/>
    <x v="7"/>
    <m/>
    <x v="0"/>
    <n v="37.35"/>
    <x v="0"/>
    <m/>
  </r>
  <r>
    <x v="80"/>
    <s v="2b"/>
    <x v="84"/>
    <s v="Sam, dim et JF - JOUR - Visite 1 bénéficiaire"/>
    <s v="Visite"/>
    <n v="55.5"/>
    <s v="Pinckers Viviane"/>
    <s v="M.Méd. Thier Mère Dieu - Heusy"/>
    <m/>
    <m/>
    <s v="Différé"/>
    <s v="Autres"/>
    <s v="Oui"/>
    <n v="55.5"/>
    <n v="5"/>
    <x v="10"/>
    <m/>
    <x v="2"/>
    <n v="50.5"/>
    <x v="11"/>
    <n v="55.5"/>
    <x v="0"/>
    <m/>
  </r>
  <r>
    <x v="8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nuit 3"/>
    <x v="51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80"/>
    <s v="1a"/>
    <x v="134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2a"/>
    <x v="7"/>
    <s v="Sam, dim et JF - JOUR - Consultation"/>
    <s v="Consultation"/>
    <n v="37.5"/>
    <m/>
    <m/>
    <m/>
    <m/>
    <s v="Bancontact"/>
    <m/>
    <m/>
    <n v="37.53"/>
    <m/>
    <x v="1"/>
    <m/>
    <x v="2"/>
    <n v="37.53"/>
    <x v="13"/>
    <n v="37.53"/>
    <x v="0"/>
    <m/>
  </r>
  <r>
    <x v="80"/>
    <n v="3"/>
    <x v="72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0"/>
    <n v="3"/>
    <x v="72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3"/>
    <x v="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4"/>
    <x v="2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4"/>
    <x v="2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0"/>
    <n v="4"/>
    <x v="2"/>
    <s v="Sam, dim et JF - JOUR - Consultation"/>
    <s v="Consultation"/>
    <n v="37.5"/>
    <m/>
    <m/>
    <m/>
    <m/>
    <s v="Bancontact"/>
    <m/>
    <m/>
    <n v="37.57"/>
    <m/>
    <x v="1"/>
    <m/>
    <x v="2"/>
    <n v="37.57"/>
    <x v="13"/>
    <n v="37.57"/>
    <x v="0"/>
    <m/>
  </r>
  <r>
    <x v="80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0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n v="7"/>
    <x v="9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0"/>
    <s v="nuit 1"/>
    <x v="188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0"/>
    <s v="nuit 2"/>
    <x v="65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0"/>
    <s v="nuit 2"/>
    <x v="65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0"/>
    <s v="nuit 2"/>
    <x v="65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1"/>
    <s v="nuit 1"/>
    <x v="155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81"/>
    <s v="nuit 2"/>
    <x v="91"/>
    <s v="Sam, dim et JF - NUIT - Visite 1 bénéficiaire"/>
    <s v="Visite"/>
    <n v="85"/>
    <s v="Nailis Madeleine"/>
    <s v="Grand Fa Malmédy"/>
    <m/>
    <m/>
    <s v="Différé"/>
    <s v="MR"/>
    <s v="Oui"/>
    <n v="85"/>
    <m/>
    <x v="1"/>
    <m/>
    <x v="2"/>
    <n v="85"/>
    <x v="11"/>
    <n v="85"/>
    <x v="0"/>
    <m/>
  </r>
  <r>
    <x v="81"/>
    <s v="nuit 3"/>
    <x v="44"/>
    <s v="Sam, dim et JF - NUIT - Consultation"/>
    <s v="Consultation"/>
    <n v="50"/>
    <s v="Palm Walter Gustav"/>
    <m/>
    <s v="(515) Freie Krankenkasse _x000a_"/>
    <s v="Rue Saint-Hubert 49 - 1150 BRUXELLES"/>
    <s v="Différé"/>
    <s v="⅓ payant C"/>
    <s v="Oui"/>
    <n v="50"/>
    <n v="1.5"/>
    <x v="10"/>
    <m/>
    <x v="2"/>
    <m/>
    <x v="0"/>
    <n v="1.5"/>
    <x v="3"/>
    <m/>
  </r>
  <r>
    <x v="81"/>
    <s v="nuit 3"/>
    <x v="44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1"/>
    <s v="nuit 3"/>
    <x v="44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2"/>
    <s v="nuit 3"/>
    <x v="50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82"/>
    <n v="4"/>
    <x v="205"/>
    <s v="Sam, dim et JF - JOUR - Consultation"/>
    <s v="Consultation"/>
    <n v="37.5"/>
    <s v="De - Graef Vanessa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82"/>
    <s v="2b"/>
    <x v="142"/>
    <s v="Sam, dim et JF - JOUR - Consultation"/>
    <s v="Consultation"/>
    <n v="37.5"/>
    <s v="Devroe Pierre"/>
    <m/>
    <s v="(527) Partenamut"/>
    <m/>
    <s v="Différé"/>
    <s v="⅓ payant C"/>
    <s v="Oui"/>
    <n v="37.5"/>
    <n v="1"/>
    <x v="10"/>
    <n v="35.85"/>
    <x v="6"/>
    <m/>
    <x v="0"/>
    <n v="36.85"/>
    <x v="0"/>
    <m/>
  </r>
  <r>
    <x v="82"/>
    <s v="1b"/>
    <x v="85"/>
    <s v="Sam, dim et JF - JOUR - Visite 1 bénéficiaire"/>
    <s v="Visite"/>
    <n v="55.5"/>
    <s v="Dumoulin Joséphine"/>
    <s v="Sainte Famille Thimister Clermont"/>
    <m/>
    <m/>
    <s v="Différé"/>
    <s v="MR"/>
    <s v="Oui"/>
    <n v="55.5"/>
    <m/>
    <x v="1"/>
    <m/>
    <x v="2"/>
    <n v="55.5"/>
    <x v="12"/>
    <n v="55.5"/>
    <x v="0"/>
    <m/>
  </r>
  <r>
    <x v="82"/>
    <s v="2a"/>
    <x v="141"/>
    <s v="Sam, dim et JF - JOUR - Consultation"/>
    <s v="Consultation"/>
    <n v="37.5"/>
    <s v="Evrard Alain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82"/>
    <s v="2b"/>
    <x v="142"/>
    <s v="Sam, dim et JF - JOUR - Consultation"/>
    <s v="Consultation"/>
    <n v="37.5"/>
    <s v="Ferreira Fernandez Souleyman"/>
    <m/>
    <s v="(228) Mutualia - Mutualité neutre _x000a_"/>
    <s v="Place Verte 41 4800 VERVIERS"/>
    <s v="Différé"/>
    <s v="⅓ payant C"/>
    <s v="Oui"/>
    <n v="37.5"/>
    <n v="1"/>
    <x v="10"/>
    <n v="35.85"/>
    <x v="3"/>
    <m/>
    <x v="0"/>
    <n v="36.85"/>
    <x v="0"/>
    <m/>
  </r>
  <r>
    <x v="82"/>
    <n v="7"/>
    <x v="50"/>
    <s v="Sam, dim et JF - JOUR - Consultation"/>
    <s v="Consultation"/>
    <n v="37.5"/>
    <s v="Grosjean Elias"/>
    <s v="Pro Gesund"/>
    <m/>
    <m/>
    <s v="Différé"/>
    <s v="Autres"/>
    <s v="Oui"/>
    <n v="37.5"/>
    <m/>
    <x v="1"/>
    <m/>
    <x v="2"/>
    <n v="31.5"/>
    <x v="2"/>
    <n v="31.5"/>
    <x v="0"/>
    <m/>
  </r>
  <r>
    <x v="82"/>
    <n v="7"/>
    <x v="50"/>
    <s v="Sam, dim et JF - JOUR - Visite 1 bénéficiaire"/>
    <s v="Visite"/>
    <n v="55.5"/>
    <s v="Hilgers  Karl-Heins"/>
    <s v="Helmut Hilgers - THÖMMER BERG 24 Bracht - Burg-Reuland 4790"/>
    <m/>
    <m/>
    <s v="Différé"/>
    <s v="MR"/>
    <s v="Oui"/>
    <n v="55.5"/>
    <m/>
    <x v="1"/>
    <m/>
    <x v="2"/>
    <n v="55.5"/>
    <x v="11"/>
    <n v="55.5"/>
    <x v="0"/>
    <m/>
  </r>
  <r>
    <x v="82"/>
    <s v="1b"/>
    <x v="85"/>
    <s v="Sam, dim et JF - JOUR - Visite 1 bénéficiaire"/>
    <s v="Visite"/>
    <n v="55.5"/>
    <s v="Ianni Maria"/>
    <s v="BelFays Limbourg"/>
    <m/>
    <m/>
    <s v="Différé"/>
    <s v="MR"/>
    <s v="Oui"/>
    <n v="55.5"/>
    <m/>
    <x v="1"/>
    <m/>
    <x v="2"/>
    <n v="55.5"/>
    <x v="2"/>
    <n v="55.5"/>
    <x v="0"/>
    <m/>
  </r>
  <r>
    <x v="82"/>
    <n v="4"/>
    <x v="205"/>
    <s v="Sam, dim et JF - JOUR - Consultation"/>
    <s v="Consultation"/>
    <n v="37.5"/>
    <s v="Kupper Marie"/>
    <m/>
    <s v="(137) Mutualité Chrétienne de Verviers - Eupen "/>
    <s v="Rue Laoureux 25-29  - 4800 Verviers"/>
    <s v="Différé"/>
    <s v="⅓ payant C"/>
    <s v="Oui"/>
    <n v="78.2"/>
    <n v="1.5"/>
    <x v="10"/>
    <n v="76.55"/>
    <x v="6"/>
    <m/>
    <x v="0"/>
    <n v="78.05"/>
    <x v="0"/>
    <m/>
  </r>
  <r>
    <x v="82"/>
    <n v="4"/>
    <x v="205"/>
    <s v="Sam, dim et JF - JOUR - Visite 1 bénéficiaire"/>
    <s v="Visite"/>
    <n v="55.5"/>
    <s v="Lecmien Anne"/>
    <m/>
    <s v="(319) Solidaris - Mutualité socialiste et syndicale de la Province de Liège _x000a_"/>
    <s v="Chaussée de Mons 228 1480 TUBIZE "/>
    <s v="Différé"/>
    <s v="⅓ payant C"/>
    <s v="Oui"/>
    <n v="55.5"/>
    <n v="5"/>
    <x v="10"/>
    <n v="50.8"/>
    <x v="3"/>
    <m/>
    <x v="0"/>
    <n v="55.8"/>
    <x v="0"/>
    <m/>
  </r>
  <r>
    <x v="82"/>
    <s v="2b"/>
    <x v="142"/>
    <s v="Sam, dim et JF - JOUR - Visite 1 bénéficiaire"/>
    <s v="Visite"/>
    <n v="55.5"/>
    <s v="Madou Lutgarde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5.6"/>
    <x v="3"/>
    <m/>
    <x v="0"/>
    <n v="55.6"/>
    <x v="0"/>
    <m/>
  </r>
  <r>
    <x v="82"/>
    <s v="2a"/>
    <x v="141"/>
    <s v="Sam, dim et JF - JOUR - Consultation"/>
    <s v="Consultation"/>
    <n v="37.5"/>
    <s v="Nols Madeleine"/>
    <m/>
    <s v="(228) Mutualia - Mutualité neutre _x000a_"/>
    <s v="Place Verte 41 4800 VERVIERS"/>
    <s v="Différé"/>
    <s v="⅓ payant C"/>
    <s v="Oui"/>
    <n v="37.5"/>
    <n v="1.5"/>
    <x v="10"/>
    <n v="23.5"/>
    <x v="3"/>
    <m/>
    <x v="0"/>
    <n v="25"/>
    <x v="0"/>
    <m/>
  </r>
  <r>
    <x v="82"/>
    <s v="2a"/>
    <x v="141"/>
    <s v="Sam, dim et JF - JOUR - Visite 1 bénéficiaire"/>
    <s v="Visite"/>
    <n v="55.5"/>
    <s v="Plaxa Stéphanie"/>
    <s v="Couquemont Dison"/>
    <m/>
    <m/>
    <s v="Différé"/>
    <s v="MR"/>
    <s v="Oui"/>
    <n v="55.5"/>
    <m/>
    <x v="1"/>
    <m/>
    <x v="2"/>
    <n v="55.5"/>
    <x v="12"/>
    <n v="55.5"/>
    <x v="0"/>
    <m/>
  </r>
  <r>
    <x v="82"/>
    <n v="3"/>
    <x v="133"/>
    <s v="Sam, dim et JF - JOUR - Visite 1 bénéficiaire"/>
    <s v="Visite"/>
    <n v="55.5"/>
    <s v="Schmitz Margarethe"/>
    <s v="La Charmille Jalhay"/>
    <m/>
    <m/>
    <s v="Différé"/>
    <s v="MR"/>
    <s v="Oui"/>
    <n v="55.5"/>
    <m/>
    <x v="1"/>
    <m/>
    <x v="2"/>
    <n v="55.5"/>
    <x v="9"/>
    <n v="55.5"/>
    <x v="0"/>
    <m/>
  </r>
  <r>
    <x v="82"/>
    <s v="nuit 1"/>
    <x v="40"/>
    <s v="Vend et veille JF - NUIT - Visite 1 bénéficiare"/>
    <s v="Visite"/>
    <n v="85"/>
    <s v="Linckens Joseph"/>
    <s v="Bon Air  Petit -  Rechain"/>
    <m/>
    <m/>
    <s v="Différé"/>
    <s v="MR"/>
    <s v="Oui"/>
    <n v="85"/>
    <m/>
    <x v="1"/>
    <m/>
    <x v="2"/>
    <n v="85"/>
    <x v="9"/>
    <n v="85"/>
    <x v="0"/>
    <m/>
  </r>
  <r>
    <x v="82"/>
    <s v="nuit 1"/>
    <x v="40"/>
    <s v="Vend et veille JF - NUIT - Visite 1 bénéficiare"/>
    <s v="Visite"/>
    <n v="85"/>
    <s v="Lorquet Catherine"/>
    <s v="La Kan Aubel"/>
    <m/>
    <m/>
    <s v="Différé"/>
    <s v="MR"/>
    <s v="Oui"/>
    <n v="85"/>
    <m/>
    <x v="1"/>
    <m/>
    <x v="2"/>
    <n v="85"/>
    <x v="2"/>
    <n v="85"/>
    <x v="0"/>
    <m/>
  </r>
  <r>
    <x v="82"/>
    <s v="nuit 1"/>
    <x v="40"/>
    <s v="Sam, dim et JF - JOUR - Consultation"/>
    <s v="Consultation"/>
    <n v="37.5"/>
    <m/>
    <m/>
    <m/>
    <m/>
    <s v="Bancontact"/>
    <m/>
    <m/>
    <n v="29"/>
    <m/>
    <x v="1"/>
    <m/>
    <x v="2"/>
    <n v="29"/>
    <x v="13"/>
    <n v="29"/>
    <x v="0"/>
    <m/>
  </r>
  <r>
    <x v="82"/>
    <s v="nuit 1"/>
    <x v="40"/>
    <s v="Sam, dim et JF - JOUR - Consultation"/>
    <s v="Consultation"/>
    <n v="37.5"/>
    <m/>
    <m/>
    <m/>
    <m/>
    <s v="Bancontact"/>
    <m/>
    <m/>
    <n v="29"/>
    <m/>
    <x v="1"/>
    <m/>
    <x v="2"/>
    <n v="29"/>
    <x v="13"/>
    <n v="29"/>
    <x v="0"/>
    <m/>
  </r>
  <r>
    <x v="82"/>
    <s v="nuit 1"/>
    <x v="40"/>
    <s v="Sam, dim et JF - JOUR - Consultation"/>
    <s v="Consultation"/>
    <n v="37.5"/>
    <m/>
    <m/>
    <m/>
    <m/>
    <s v="Bancontact"/>
    <m/>
    <m/>
    <n v="29"/>
    <m/>
    <x v="1"/>
    <m/>
    <x v="2"/>
    <n v="29"/>
    <x v="13"/>
    <n v="29"/>
    <x v="0"/>
    <m/>
  </r>
  <r>
    <x v="82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a"/>
    <x v="1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1b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a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2"/>
    <s v="2b"/>
    <x v="142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2b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82"/>
    <n v="3"/>
    <x v="133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82"/>
    <n v="3"/>
    <x v="13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2"/>
    <n v="3"/>
    <x v="133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2"/>
    <n v="4"/>
    <x v="205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Cash"/>
    <m/>
    <m/>
    <n v="40"/>
    <m/>
    <x v="1"/>
    <m/>
    <x v="2"/>
    <n v="40"/>
    <x v="13"/>
    <n v="40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6"/>
    <x v="21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2"/>
    <n v="6"/>
    <x v="21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n v="7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2"/>
    <s v="nuit 2"/>
    <x v="120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2"/>
    <s v="nuit 2"/>
    <x v="120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3"/>
    <n v="6"/>
    <x v="73"/>
    <s v="Sam, dim et JF - JOUR - Consultation"/>
    <s v="Consultation"/>
    <n v="37.5"/>
    <s v="Campo Anne - Marie"/>
    <m/>
    <s v="(137) Mutualité Chrétienne de Verviers - Eupen "/>
    <s v="Rue Laoureux 25-29  - 4800 Verviers"/>
    <s v="Différé"/>
    <s v="⅓ payant C"/>
    <s v="Oui"/>
    <n v="37.5"/>
    <n v="1"/>
    <x v="10"/>
    <n v="35.85"/>
    <x v="6"/>
    <m/>
    <x v="0"/>
    <n v="36.85"/>
    <x v="0"/>
    <m/>
  </r>
  <r>
    <x v="83"/>
    <s v="2b"/>
    <x v="195"/>
    <s v="Sam, dim et JF - JOUR - Consultation"/>
    <s v="Consultation"/>
    <n v="37.5"/>
    <s v="Diepart Lucien"/>
    <m/>
    <s v="(228) Mutualia - Mutualité neutre _x000a_"/>
    <s v="Place Verte 41 4800 VERVIERS"/>
    <s v="Différé"/>
    <s v="⅓ payant NP"/>
    <s v="Oui"/>
    <n v="37.5"/>
    <m/>
    <x v="1"/>
    <n v="31.35"/>
    <x v="3"/>
    <m/>
    <x v="0"/>
    <n v="31.35"/>
    <x v="0"/>
    <m/>
  </r>
  <r>
    <x v="83"/>
    <s v="nuit 3"/>
    <x v="68"/>
    <s v="Sam, dim et JF - NUIT - Visite 1 bénéficiaire"/>
    <s v="Visite"/>
    <n v="85"/>
    <s v="Dosquet Erno"/>
    <m/>
    <s v="(137) Mutualité Chrétienne de Verviers - Eupen "/>
    <s v="Rue Laoureux 25-29  - 4800 Verviers"/>
    <s v="Différé"/>
    <s v="⅓ payant NP"/>
    <s v="Oui"/>
    <n v="85"/>
    <m/>
    <x v="1"/>
    <n v="78.5"/>
    <x v="6"/>
    <m/>
    <x v="0"/>
    <n v="78.5"/>
    <x v="0"/>
    <m/>
  </r>
  <r>
    <x v="83"/>
    <n v="6"/>
    <x v="73"/>
    <s v="Sam, dim et JF - JOUR - Visite 1 bénéficiaire"/>
    <s v="Visite"/>
    <n v="55.5"/>
    <s v="Friedrichs Elisabeth Katharina"/>
    <m/>
    <s v="(610) Office régional d'Eupen _x000a_"/>
    <s v="Brauereihof 5 4700 EUPEN"/>
    <s v="Différé"/>
    <s v="⅓ payant C"/>
    <s v="Oui"/>
    <n v="55.5"/>
    <n v="1"/>
    <x v="10"/>
    <n v="50.8"/>
    <x v="3"/>
    <m/>
    <x v="0"/>
    <n v="51.8"/>
    <x v="0"/>
    <m/>
  </r>
  <r>
    <x v="83"/>
    <s v="nuit 2"/>
    <x v="114"/>
    <s v="Sam, dim et JF - NUIT - Visite 1 bénéficiaire"/>
    <s v="Visite"/>
    <n v="85"/>
    <s v="Gabriel Mélissa"/>
    <m/>
    <s v="(319) Solidaris - Mutualité socialiste et syndicale de la Province de Liège _x000a_"/>
    <s v="Chaussée de Mons 228 1480 TUBIZE "/>
    <s v="Différé"/>
    <s v="⅓ payant C"/>
    <s v="Oui"/>
    <n v="85"/>
    <n v="7"/>
    <x v="10"/>
    <n v="78.5"/>
    <x v="3"/>
    <m/>
    <x v="0"/>
    <n v="85.5"/>
    <x v="0"/>
    <m/>
  </r>
  <r>
    <x v="83"/>
    <s v="2b"/>
    <x v="195"/>
    <s v="Sam, dim et JF - JOUR - Consultation"/>
    <s v="Consultation"/>
    <n v="37.5"/>
    <s v="Genette Justine"/>
    <m/>
    <s v="(137) Mutualité Chrétienne de Verviers - Eupen "/>
    <s v="Rue Laoureux 25-29  - 4800 Verviers"/>
    <s v="Différé"/>
    <s v="⅓ payant NP"/>
    <s v="Oui"/>
    <n v="37.5"/>
    <m/>
    <x v="1"/>
    <n v="31.35"/>
    <x v="6"/>
    <m/>
    <x v="0"/>
    <n v="31.35"/>
    <x v="0"/>
    <m/>
  </r>
  <r>
    <x v="83"/>
    <n v="5"/>
    <x v="79"/>
    <s v="Sam, dim et JF - JOUR - Consultation"/>
    <s v="Consultation"/>
    <n v="37.5"/>
    <s v="Hesse Eryne"/>
    <m/>
    <s v="(228) Mutualia - Mutualité neutre _x000a_"/>
    <s v="Place Verte 41 4800 VERVIERS"/>
    <s v="Différé"/>
    <s v="⅓ payant BC"/>
    <s v="Oui"/>
    <n v="37.5"/>
    <n v="1.5"/>
    <x v="10"/>
    <n v="27.44"/>
    <x v="3"/>
    <m/>
    <x v="0"/>
    <n v="28.94"/>
    <x v="0"/>
    <m/>
  </r>
  <r>
    <x v="83"/>
    <n v="7"/>
    <x v="165"/>
    <s v="Sam, dim et JF - JOUR - Consultation"/>
    <s v="Consultation"/>
    <n v="37.5"/>
    <s v="Hilgers Karl - Heinz"/>
    <m/>
    <s v="(515) Freie Krankenkasse _x000a_"/>
    <s v="Rue Saint-Hubert 49 - 1150 BRUXELLES"/>
    <s v="Différé"/>
    <s v="⅓ payant NP"/>
    <s v="Oui"/>
    <n v="33.5"/>
    <m/>
    <x v="1"/>
    <n v="19.59"/>
    <x v="6"/>
    <m/>
    <x v="0"/>
    <n v="19.59"/>
    <x v="0"/>
    <m/>
  </r>
  <r>
    <x v="83"/>
    <s v="2a"/>
    <x v="177"/>
    <s v="Sam, dim et JF - JOUR - Visite 1 bénéficiaire"/>
    <s v="Visite"/>
    <n v="55.5"/>
    <s v="Lecloux Antoinette"/>
    <s v="Bon Air Petit - Rechain"/>
    <m/>
    <m/>
    <s v="Différé"/>
    <s v="MR"/>
    <s v="Oui"/>
    <n v="55.5"/>
    <m/>
    <x v="1"/>
    <m/>
    <x v="2"/>
    <n v="55.5"/>
    <x v="9"/>
    <n v="55.5"/>
    <x v="0"/>
    <m/>
  </r>
  <r>
    <x v="83"/>
    <n v="3"/>
    <x v="139"/>
    <s v="Sam, dim et JF - JOUR - Visite 1 bénéficiaire"/>
    <s v="Visite"/>
    <n v="55.5"/>
    <s v="Marino Louise"/>
    <s v="Heures Claires Spa"/>
    <s v="(226) Mutualité neutre de la Santé "/>
    <s v="Rue de Chestret 4-6 4000 LIEGE"/>
    <s v="Différé"/>
    <s v="MR"/>
    <s v="Oui"/>
    <n v="55.5"/>
    <m/>
    <x v="1"/>
    <m/>
    <x v="2"/>
    <n v="55.5"/>
    <x v="11"/>
    <n v="55.5"/>
    <x v="0"/>
    <m/>
  </r>
  <r>
    <x v="83"/>
    <s v="1b"/>
    <x v="169"/>
    <s v="Sam, dim et JF - JOUR - Visite 1 bénéficiaire"/>
    <s v="Visite"/>
    <n v="55.5"/>
    <s v="Renkin Raymond"/>
    <s v="Léon D'Andrimont  Limbourg"/>
    <m/>
    <m/>
    <s v="Différé"/>
    <s v="MR"/>
    <s v="Oui"/>
    <n v="55.5"/>
    <m/>
    <x v="1"/>
    <m/>
    <x v="2"/>
    <n v="55.5"/>
    <x v="11"/>
    <n v="55.5"/>
    <x v="0"/>
    <m/>
  </r>
  <r>
    <x v="83"/>
    <s v="2b"/>
    <x v="195"/>
    <s v="Sam, dim et JF - JOUR - Consultation"/>
    <s v="Consultation"/>
    <n v="37.5"/>
    <s v="Robert Chloé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1.35"/>
    <x v="3"/>
    <m/>
    <x v="0"/>
    <n v="31.35"/>
    <x v="0"/>
    <m/>
  </r>
  <r>
    <x v="83"/>
    <s v="2b"/>
    <x v="195"/>
    <s v="Sam, dim et JF - JOUR - Consultation"/>
    <s v="Consultation"/>
    <n v="37.5"/>
    <s v="Robert Manon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1.35"/>
    <x v="3"/>
    <m/>
    <x v="0"/>
    <n v="31.35"/>
    <x v="0"/>
    <m/>
  </r>
  <r>
    <x v="83"/>
    <n v="6"/>
    <x v="73"/>
    <s v="Sam, dim et JF - JOUR - Consultation"/>
    <s v="Consultation"/>
    <n v="37.5"/>
    <s v="Schmitz Peter"/>
    <m/>
    <s v="(137) Mutualité Chrétienne de Verviers - Eupen "/>
    <s v="Rue Laoureux 25-29  - 4800 Verviers"/>
    <s v="Différé"/>
    <s v="⅓ payant C"/>
    <s v="Oui"/>
    <n v="37.5"/>
    <n v="1"/>
    <x v="10"/>
    <n v="35.85"/>
    <x v="6"/>
    <m/>
    <x v="0"/>
    <n v="36.85"/>
    <x v="0"/>
    <m/>
  </r>
  <r>
    <x v="83"/>
    <n v="6"/>
    <x v="73"/>
    <s v="Sam, dim et JF - JOUR - Consultation"/>
    <s v="Consultation"/>
    <n v="37.5"/>
    <s v="Thaeter  Andreas"/>
    <m/>
    <s v="(137) Mutualité Chrétienne de Verviers - Eupen "/>
    <s v="Rue Laoureux 25-29  - 4800 Verviers"/>
    <s v="Différé"/>
    <s v="⅓ payant C"/>
    <s v="Oui"/>
    <n v="37.5"/>
    <n v="1"/>
    <x v="10"/>
    <n v="35.85"/>
    <x v="6"/>
    <m/>
    <x v="0"/>
    <n v="36.85"/>
    <x v="0"/>
    <m/>
  </r>
  <r>
    <x v="83"/>
    <n v="4"/>
    <x v="2"/>
    <s v="Sam, dim et JF - JOUR - Consultation"/>
    <s v="Consultation"/>
    <n v="37.5"/>
    <s v="Thunus Anne - Marie"/>
    <m/>
    <s v="(137) Mutualité Chrétienne de Verviers - Eupen "/>
    <s v="Rue Laoureux 25-29  - 4800 Verviers"/>
    <s v="Différé"/>
    <s v="⅓ payant C"/>
    <s v="Oui"/>
    <n v="37.5"/>
    <n v="1"/>
    <x v="10"/>
    <n v="35.85"/>
    <x v="6"/>
    <m/>
    <x v="0"/>
    <n v="36.85"/>
    <x v="0"/>
    <m/>
  </r>
  <r>
    <x v="83"/>
    <n v="6"/>
    <x v="73"/>
    <s v="Sam, dim et JF - JOUR - Visite 1 bénéficiaire"/>
    <s v="Visite"/>
    <n v="55.5"/>
    <s v="Vogel Gerhard"/>
    <s v="Home Fabiola Eupen"/>
    <m/>
    <m/>
    <s v="Différé"/>
    <s v="MR"/>
    <s v="Oui"/>
    <n v="55.5"/>
    <m/>
    <x v="1"/>
    <m/>
    <x v="2"/>
    <n v="55.5"/>
    <x v="2"/>
    <n v="55.5"/>
    <x v="0"/>
    <m/>
  </r>
  <r>
    <x v="83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1b"/>
    <x v="169"/>
    <s v="Sam, dim et JF - JOUR - Consultation"/>
    <s v="Consultation"/>
    <n v="37.5"/>
    <m/>
    <m/>
    <m/>
    <m/>
    <s v="Bancontact"/>
    <m/>
    <m/>
    <n v="82.4"/>
    <m/>
    <x v="1"/>
    <m/>
    <x v="2"/>
    <n v="82.4"/>
    <x v="13"/>
    <n v="82.4"/>
    <x v="0"/>
    <m/>
  </r>
  <r>
    <x v="83"/>
    <s v="2a"/>
    <x v="17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a"/>
    <x v="17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a"/>
    <x v="17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3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3"/>
    <n v="3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3"/>
    <n v="3"/>
    <x v="13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3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5"/>
    <x v="7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3"/>
    <n v="5"/>
    <x v="79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5"/>
    <x v="7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n v="7"/>
    <x v="165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3"/>
    <s v="nuit 1"/>
    <x v="200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83"/>
    <s v="nuit 1"/>
    <x v="200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3"/>
    <s v="nuit 2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nuit 2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3"/>
    <s v="nuit 2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4"/>
    <s v="nuit 3"/>
    <x v="1"/>
    <s v="Sam, dim et JF - JOUR - Visite 1 bénéficiaire"/>
    <s v="Visite"/>
    <n v="55.5"/>
    <s v="Kettelhack Waltraud"/>
    <s v="Malmedyer Strasse 52/A 4780 St Vith"/>
    <m/>
    <m/>
    <s v="Différé"/>
    <s v="MR"/>
    <s v="Oui"/>
    <n v="55.5"/>
    <m/>
    <x v="1"/>
    <m/>
    <x v="2"/>
    <n v="55.5"/>
    <x v="11"/>
    <n v="55.5"/>
    <x v="0"/>
    <m/>
  </r>
  <r>
    <x v="84"/>
    <s v="nuit 1"/>
    <x v="103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4"/>
    <s v="nuit 1"/>
    <x v="103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4"/>
    <s v="nuit 1"/>
    <x v="103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4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1"/>
    <x v="103"/>
    <s v="Vend et veille JF - NUIT - Consultation"/>
    <s v="Consultation"/>
    <n v="50"/>
    <m/>
    <m/>
    <m/>
    <m/>
    <s v="Bancontact"/>
    <m/>
    <m/>
    <n v="72.599999999999994"/>
    <m/>
    <x v="1"/>
    <m/>
    <x v="2"/>
    <n v="72.599999999999994"/>
    <x v="13"/>
    <n v="72.599999999999994"/>
    <x v="0"/>
    <m/>
  </r>
  <r>
    <x v="84"/>
    <s v="nuit 2"/>
    <x v="2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4"/>
    <s v="nuit 2"/>
    <x v="209"/>
    <s v="Vend et veille JF - NUIT - Visite 1 bénéficia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4"/>
    <s v="nuit 2"/>
    <x v="209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3"/>
    <x v="1"/>
    <s v="Vend et veille JF - JOUR - Consultation"/>
    <s v="Consultation"/>
    <n v="29"/>
    <m/>
    <m/>
    <m/>
    <m/>
    <s v="Cash"/>
    <m/>
    <m/>
    <n v="29"/>
    <m/>
    <x v="1"/>
    <m/>
    <x v="2"/>
    <n v="29"/>
    <x v="13"/>
    <n v="29"/>
    <x v="0"/>
    <m/>
  </r>
  <r>
    <x v="84"/>
    <s v="nuit 3"/>
    <x v="1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4"/>
    <s v="nuit 3"/>
    <x v="1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5"/>
    <n v="4"/>
    <x v="53"/>
    <s v="Sam, dim et JF - JOUR - Consultation"/>
    <s v="Consultation"/>
    <n v="37.5"/>
    <s v="Akbel Neslihan"/>
    <m/>
    <s v="(319) Solidaris - Mutualité socialiste et syndicale de la Province de Liège _x000a_"/>
    <s v="Chaussée de Mons 228 1480 TUBIZE "/>
    <s v="Différé"/>
    <s v="⅓ payant BC"/>
    <s v="Oui"/>
    <n v="37.5"/>
    <n v="1.5"/>
    <x v="10"/>
    <n v="35.85"/>
    <x v="3"/>
    <m/>
    <x v="0"/>
    <n v="37.35"/>
    <x v="0"/>
    <m/>
  </r>
  <r>
    <x v="85"/>
    <s v="nuit 1"/>
    <x v="106"/>
    <s v="Sam, dim et JF - NUIT - Consultation"/>
    <s v="Consultation"/>
    <n v="50"/>
    <s v="Baerten Céline"/>
    <m/>
    <s v="(137) Mutualité Chrétienne de Verviers - Eupen "/>
    <s v="Rue Laoureux 25-29  - 4800 Verviers"/>
    <s v="Différé"/>
    <s v="⅓ payant C"/>
    <s v="Oui"/>
    <n v="50"/>
    <n v="1.5"/>
    <x v="10"/>
    <n v="48.19"/>
    <x v="6"/>
    <m/>
    <x v="0"/>
    <n v="49.69"/>
    <x v="0"/>
    <m/>
  </r>
  <r>
    <x v="85"/>
    <s v="nuit 3"/>
    <x v="57"/>
    <s v="Sam, dim et JF - NUIT - Consultation"/>
    <s v="Consultation"/>
    <n v="50"/>
    <s v="Barts Tamara"/>
    <s v="M.Méd. Pro Gesund"/>
    <m/>
    <m/>
    <s v="Différé"/>
    <s v="Autres"/>
    <s v="Oui"/>
    <n v="50"/>
    <n v="6"/>
    <x v="10"/>
    <m/>
    <x v="2"/>
    <n v="44"/>
    <x v="2"/>
    <n v="50"/>
    <x v="0"/>
    <m/>
  </r>
  <r>
    <x v="85"/>
    <n v="3"/>
    <x v="4"/>
    <s v="Sam, dim et JF - JOUR - Visite 1 bénéficiaire"/>
    <s v="Visite"/>
    <n v="55.5"/>
    <s v="Bovy Marie"/>
    <s v="Home  Franchimontois Theux"/>
    <m/>
    <m/>
    <s v="Différé"/>
    <s v="MR"/>
    <s v="Oui"/>
    <n v="55.5"/>
    <m/>
    <x v="1"/>
    <m/>
    <x v="2"/>
    <n v="55.5"/>
    <x v="11"/>
    <n v="55.5"/>
    <x v="0"/>
    <m/>
  </r>
  <r>
    <x v="85"/>
    <n v="6"/>
    <x v="9"/>
    <s v="Sam, dim et JF - JOUR - Consultation"/>
    <s v="Consultation"/>
    <n v="37.5"/>
    <s v="Decker Gisela"/>
    <m/>
    <s v="(137) Mutualité Chrétienne de Verviers - Eupen "/>
    <s v="Rue Laoureux 25-29  - 4800 Verviers"/>
    <s v="Différé"/>
    <s v="⅓ payant C"/>
    <s v="Oui"/>
    <n v="37.5"/>
    <n v="1.5"/>
    <x v="10"/>
    <n v="35.85"/>
    <x v="6"/>
    <m/>
    <x v="0"/>
    <n v="37.35"/>
    <x v="0"/>
    <m/>
  </r>
  <r>
    <x v="85"/>
    <n v="4"/>
    <x v="53"/>
    <s v="Sam, dim et JF - JOUR - Consultation"/>
    <s v="Consultation"/>
    <n v="37.5"/>
    <s v="Devigne Stéphanie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85"/>
    <n v="3"/>
    <x v="4"/>
    <s v="Sam, dim et JF - JOUR - Consultation"/>
    <s v="Consultation"/>
    <n v="37.5"/>
    <s v="Doom Sébastien"/>
    <m/>
    <s v="(228) Mutualia - Mutualité neutre _x000a_"/>
    <s v="Place Verte 41 4800 VERVIERS"/>
    <s v="Différé"/>
    <s v="⅓ payant C"/>
    <s v="Oui"/>
    <n v="37.5"/>
    <n v="1.5"/>
    <x v="10"/>
    <m/>
    <x v="2"/>
    <m/>
    <x v="0"/>
    <n v="1.5"/>
    <x v="3"/>
    <m/>
  </r>
  <r>
    <x v="85"/>
    <s v="nuit 1"/>
    <x v="106"/>
    <s v="Sam, dim et JF - NUIT - Visite 1 bénéficiaire"/>
    <s v="Visite"/>
    <n v="85"/>
    <s v="Fafchamps Louis"/>
    <m/>
    <s v="(137) Mutualité Chrétienne de Verviers - Eupen "/>
    <s v="Rue Laoureux 25-29  - 4800 Verviers"/>
    <s v="Différé"/>
    <s v="⅓ payant NP"/>
    <s v="Oui"/>
    <n v="85"/>
    <m/>
    <x v="1"/>
    <n v="85.24"/>
    <x v="6"/>
    <m/>
    <x v="0"/>
    <n v="85.24"/>
    <x v="0"/>
    <m/>
  </r>
  <r>
    <x v="85"/>
    <n v="4"/>
    <x v="53"/>
    <s v="Sam, dim et JF - JOUR - Consultation"/>
    <s v="Consultation"/>
    <n v="37.5"/>
    <s v="Fischer Angelika"/>
    <m/>
    <s v="(228) Mutualia - Mutualité neutre _x000a_"/>
    <s v="Place Verte 41 4800 VERVIERS"/>
    <s v="Différé"/>
    <s v="⅓ payant C"/>
    <s v="Oui"/>
    <n v="37.5"/>
    <n v="1.5"/>
    <x v="10"/>
    <n v="35.85"/>
    <x v="3"/>
    <m/>
    <x v="0"/>
    <n v="37.35"/>
    <x v="0"/>
    <m/>
  </r>
  <r>
    <x v="85"/>
    <n v="5"/>
    <x v="37"/>
    <s v="Sam, dim et JF - JOUR - Visite 1 bénéficiaire"/>
    <s v="Visite"/>
    <n v="55.5"/>
    <s v="Forthomme Adrienne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0.8"/>
    <x v="3"/>
    <m/>
    <x v="0"/>
    <n v="50.8"/>
    <x v="0"/>
    <m/>
  </r>
  <r>
    <x v="85"/>
    <s v="1a"/>
    <x v="194"/>
    <s v="Sam, dim et JF - JOUR - Visite 1 bénéficiaire"/>
    <s v="Visite"/>
    <n v="55.5"/>
    <s v="Gauthier Claire"/>
    <m/>
    <s v="(132) Mutualité chrétienne de la Province de Luxembourg "/>
    <s v="Rue de la Moselle 7-9 6700 ARLON "/>
    <s v="Différé"/>
    <s v="⅓ payant NP"/>
    <s v="Oui"/>
    <n v="55.5"/>
    <m/>
    <x v="1"/>
    <n v="37.479999999999997"/>
    <x v="3"/>
    <m/>
    <x v="0"/>
    <n v="37.479999999999997"/>
    <x v="0"/>
    <m/>
  </r>
  <r>
    <x v="85"/>
    <s v="2a"/>
    <x v="123"/>
    <s v="Sam, dim et JF - JOUR - Consultation"/>
    <s v="Consultation"/>
    <n v="37.5"/>
    <s v="Janssen Christophe"/>
    <s v="M.Méd Thier Mère Dieu"/>
    <m/>
    <m/>
    <s v="Différé"/>
    <s v="Autres"/>
    <s v="Oui"/>
    <n v="37.5"/>
    <m/>
    <x v="1"/>
    <m/>
    <x v="2"/>
    <n v="33.35"/>
    <x v="11"/>
    <n v="33.35"/>
    <x v="0"/>
    <m/>
  </r>
  <r>
    <x v="85"/>
    <s v="nuit 1"/>
    <x v="106"/>
    <s v="Sam, dim et JF - NUIT - Consultation"/>
    <s v="Consultation"/>
    <n v="50"/>
    <s v="Kayaalp Hurriyet"/>
    <m/>
    <s v="(319) Solidaris - Mutualité socialiste et syndicale de la Province de Liège _x000a_"/>
    <s v="Chaussée de Mons 228 1480 TUBIZE "/>
    <s v="Différé"/>
    <s v="⅓ payant C"/>
    <s v="Oui"/>
    <n v="50"/>
    <n v="1.5"/>
    <x v="10"/>
    <n v="48.19"/>
    <x v="3"/>
    <m/>
    <x v="0"/>
    <n v="49.69"/>
    <x v="0"/>
    <m/>
  </r>
  <r>
    <x v="85"/>
    <n v="7"/>
    <x v="57"/>
    <s v="Sam, dim et JF - JOUR - Visite 1 bénéficiaire"/>
    <s v="Visite"/>
    <n v="55.5"/>
    <s v="Kettelhack Waltraud"/>
    <s v="Malmedyer Strasse 52/A 4780 Saint - Vith"/>
    <m/>
    <m/>
    <s v="Différé"/>
    <s v="MR"/>
    <s v="Oui"/>
    <n v="55.5"/>
    <m/>
    <x v="1"/>
    <m/>
    <x v="2"/>
    <n v="55.5"/>
    <x v="11"/>
    <n v="55.5"/>
    <x v="0"/>
    <m/>
  </r>
  <r>
    <x v="85"/>
    <n v="4"/>
    <x v="53"/>
    <s v="Sam, dim et JF - JOUR - Visite 2 bénéficiaires"/>
    <s v="Visite"/>
    <n v="48"/>
    <s v="Krings Marie Thérèse"/>
    <s v="Le Grand Fa Malmédy"/>
    <m/>
    <m/>
    <s v="Différé"/>
    <s v="MR"/>
    <s v="Oui"/>
    <n v="48"/>
    <m/>
    <x v="1"/>
    <m/>
    <x v="2"/>
    <n v="48"/>
    <x v="11"/>
    <n v="48"/>
    <x v="0"/>
    <m/>
  </r>
  <r>
    <x v="85"/>
    <s v="1a"/>
    <x v="194"/>
    <s v="Sam, dim et JF - JOUR - Visite 1 bénéficiaire"/>
    <s v="Visite"/>
    <n v="55.5"/>
    <s v="Lamy Arlette"/>
    <s v="CPAS Limbourg"/>
    <m/>
    <m/>
    <s v="Différé"/>
    <s v="CPAS"/>
    <s v="Oui"/>
    <n v="55.5"/>
    <m/>
    <x v="1"/>
    <m/>
    <x v="2"/>
    <n v="55.5"/>
    <x v="11"/>
    <n v="55.5"/>
    <x v="0"/>
    <m/>
  </r>
  <r>
    <x v="85"/>
    <s v="nuit 1"/>
    <x v="106"/>
    <s v="Sam, dim et JF - NUIT - Consultation"/>
    <s v="Consultation"/>
    <n v="50"/>
    <s v="Levaux Alicia"/>
    <m/>
    <s v="(319) Solidaris - Mutualité socialiste et syndicale de la Province de Liège _x000a_"/>
    <s v="Chaussée de Mons 228 1480 TUBIZE "/>
    <s v="Différé"/>
    <s v="⅓ payant C"/>
    <s v="Oui"/>
    <n v="50"/>
    <n v="1.5"/>
    <x v="10"/>
    <n v="48.19"/>
    <x v="3"/>
    <m/>
    <x v="0"/>
    <n v="49.69"/>
    <x v="0"/>
    <m/>
  </r>
  <r>
    <x v="85"/>
    <n v="3"/>
    <x v="4"/>
    <s v="Sam, dim et JF - JOUR - Visite 1 bénéficiaire"/>
    <s v="Visite"/>
    <n v="55.5"/>
    <s v="Lonchay Albert"/>
    <m/>
    <s v="(130) Mutualité chrétienne de Liège _x000a_"/>
    <s v="Place du XX Août 38 - 4000 LIEGE"/>
    <s v="Différé"/>
    <s v="⅓ payant NP"/>
    <s v="Oui"/>
    <n v="134.47999999999999"/>
    <m/>
    <x v="1"/>
    <n v="97.14"/>
    <x v="6"/>
    <m/>
    <x v="0"/>
    <n v="97.14"/>
    <x v="0"/>
    <m/>
  </r>
  <r>
    <x v="85"/>
    <n v="4"/>
    <x v="53"/>
    <s v="Sam, dim et JF - JOUR - Visite 2 bénéficiaires"/>
    <s v="Visite"/>
    <n v="48"/>
    <s v="Maiter Marie Thérèse"/>
    <s v="Le Grand Fa Malmédy"/>
    <m/>
    <m/>
    <s v="Différé"/>
    <s v="MR"/>
    <s v="Oui"/>
    <n v="48"/>
    <m/>
    <x v="1"/>
    <m/>
    <x v="2"/>
    <n v="48"/>
    <x v="11"/>
    <n v="48"/>
    <x v="0"/>
    <m/>
  </r>
  <r>
    <x v="85"/>
    <n v="7"/>
    <x v="57"/>
    <s v="Sam, dim et JF - JOUR - Visite 1 bénéficiaire"/>
    <s v="Visite"/>
    <n v="55.5"/>
    <s v="Niessen Adelheid"/>
    <s v="Silvia Frank Bütchenbach"/>
    <m/>
    <m/>
    <s v="Différé"/>
    <s v="MR"/>
    <s v="Non"/>
    <n v="55.5"/>
    <m/>
    <x v="1"/>
    <m/>
    <x v="2"/>
    <m/>
    <x v="0"/>
    <n v="0"/>
    <x v="1"/>
    <m/>
  </r>
  <r>
    <x v="85"/>
    <n v="5"/>
    <x v="37"/>
    <s v="Sam, dim et JF - JOUR - Visite 1 bénéficiaire"/>
    <s v="Visite"/>
    <n v="55.5"/>
    <s v="Pairoux Lucienne"/>
    <m/>
    <s v="(132) Mutualité chrétienne de la Province de Luxembourg "/>
    <s v="Rue de la Moselle 7-9 6700 ARLON "/>
    <s v="Différé"/>
    <s v="⅓ payant NP"/>
    <s v="Oui"/>
    <n v="55.5"/>
    <m/>
    <x v="1"/>
    <n v="50.8"/>
    <x v="6"/>
    <m/>
    <x v="0"/>
    <n v="50.8"/>
    <x v="0"/>
    <m/>
  </r>
  <r>
    <x v="85"/>
    <n v="3"/>
    <x v="4"/>
    <s v="Sam, dim et JF - JOUR - Visite 1 bénéficiaire"/>
    <s v="Visite"/>
    <n v="55.5"/>
    <s v="Pottier Renée"/>
    <s v="Les Bleuets Spa"/>
    <m/>
    <m/>
    <s v="Différé"/>
    <s v="MR"/>
    <s v="Oui"/>
    <n v="55.5"/>
    <m/>
    <x v="1"/>
    <m/>
    <x v="2"/>
    <n v="55.5"/>
    <x v="0"/>
    <n v="0"/>
    <x v="2"/>
    <s v="Virement 07/11/2017"/>
  </r>
  <r>
    <x v="85"/>
    <n v="4"/>
    <x v="53"/>
    <s v="Sam, dim et JF - JOUR - Consultation"/>
    <s v="Consultation"/>
    <n v="37.5"/>
    <s v="Rasquin Nicole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85"/>
    <n v="6"/>
    <x v="9"/>
    <s v="Sam, dim et JF - JOUR - Visite 1 bénéficiaire"/>
    <s v="Visite"/>
    <n v="55.5"/>
    <s v="Schiller Hans Ulrich"/>
    <m/>
    <s v="(515) Freie Krankenkasse _x000a_"/>
    <s v="Rue Saint-Hubert 49 - 1150 BRUXELLES"/>
    <s v="Différé"/>
    <s v="⅓ payant NP"/>
    <s v="Oui"/>
    <n v="55.5"/>
    <m/>
    <x v="1"/>
    <n v="36.479999999999997"/>
    <x v="6"/>
    <m/>
    <x v="0"/>
    <n v="36.479999999999997"/>
    <x v="0"/>
    <m/>
  </r>
  <r>
    <x v="85"/>
    <n v="3"/>
    <x v="4"/>
    <s v="Sam, dim et JF - JOUR - Consultation"/>
    <s v="Consultation"/>
    <n v="37.5"/>
    <s v="Vounckx Mayron"/>
    <m/>
    <s v="(228) Mutualia - Mutualité neutre _x000a_"/>
    <s v="Place Verte 41 4800 VERVIERS"/>
    <s v="Différé"/>
    <s v="⅓ payant BC"/>
    <s v="Oui"/>
    <n v="37.5"/>
    <n v="1.5"/>
    <x v="10"/>
    <n v="35.85"/>
    <x v="3"/>
    <m/>
    <x v="0"/>
    <n v="37.35"/>
    <x v="0"/>
    <m/>
  </r>
  <r>
    <x v="85"/>
    <s v="1b"/>
    <x v="64"/>
    <s v="Sam, dim et JF - JOUR - Visite 1 bénéficiaire"/>
    <s v="Visite"/>
    <n v="55.5"/>
    <s v="Wipperfurth Angeline"/>
    <s v="Régina Moresnet"/>
    <m/>
    <m/>
    <s v="Différé"/>
    <s v="MR"/>
    <s v="Oui"/>
    <n v="55.5"/>
    <m/>
    <x v="1"/>
    <m/>
    <x v="2"/>
    <n v="55.5"/>
    <x v="12"/>
    <n v="55.5"/>
    <x v="0"/>
    <m/>
  </r>
  <r>
    <x v="85"/>
    <s v="1a"/>
    <x v="194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a"/>
    <x v="19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1b"/>
    <x v="64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5"/>
    <s v="2a"/>
    <x v="12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2b"/>
    <x v="16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3"/>
    <x v="4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85"/>
    <n v="3"/>
    <x v="4"/>
    <s v="Sam, dim et JF - JOUR - Consultation"/>
    <s v="Consultation"/>
    <n v="37.5"/>
    <m/>
    <m/>
    <m/>
    <m/>
    <s v="Cash"/>
    <m/>
    <m/>
    <n v="37"/>
    <m/>
    <x v="1"/>
    <m/>
    <x v="2"/>
    <n v="37"/>
    <x v="13"/>
    <n v="37"/>
    <x v="0"/>
    <m/>
  </r>
  <r>
    <x v="85"/>
    <n v="3"/>
    <x v="4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5"/>
    <n v="3"/>
    <x v="4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5"/>
    <n v="3"/>
    <x v="4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5"/>
    <n v="3"/>
    <x v="4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5"/>
    <n v="3"/>
    <x v="4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5"/>
    <n v="3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3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3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3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3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5"/>
    <n v="6"/>
    <x v="9"/>
    <s v="Sam, dim et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6"/>
    <x v="9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n v="7"/>
    <x v="5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5"/>
    <s v="nuit 1"/>
    <x v="106"/>
    <s v="Sam, dim et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85"/>
    <s v="nuit 1"/>
    <x v="106"/>
    <s v="Sam, dim et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85"/>
    <s v="nuit 1"/>
    <x v="106"/>
    <s v="Sam, dim et JF - JOUR - Consultation"/>
    <s v="Consultation"/>
    <n v="37.5"/>
    <m/>
    <m/>
    <m/>
    <m/>
    <s v="Bancontact"/>
    <m/>
    <m/>
    <n v="29"/>
    <m/>
    <x v="1"/>
    <m/>
    <x v="2"/>
    <n v="29"/>
    <x v="13"/>
    <n v="29"/>
    <x v="0"/>
    <m/>
  </r>
  <r>
    <x v="85"/>
    <s v="nuit 1"/>
    <x v="106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5"/>
    <s v="nuit 1"/>
    <x v="106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5"/>
    <s v="nuit 1"/>
    <x v="106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5"/>
    <s v="nuit 1"/>
    <x v="106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5"/>
    <s v="nuit 1"/>
    <x v="106"/>
    <s v="Sam, dim et JF - NUIT - Consultation"/>
    <s v="Consultation"/>
    <n v="50"/>
    <m/>
    <m/>
    <m/>
    <m/>
    <s v="Bancontact"/>
    <m/>
    <m/>
    <n v="49"/>
    <m/>
    <x v="1"/>
    <m/>
    <x v="2"/>
    <n v="49"/>
    <x v="13"/>
    <n v="49"/>
    <x v="0"/>
    <m/>
  </r>
  <r>
    <x v="85"/>
    <s v="nuit 1"/>
    <x v="106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5"/>
    <s v="nuit 3"/>
    <x v="57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5"/>
    <s v="nuit 3"/>
    <x v="57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6"/>
    <s v="nuit 3"/>
    <x v="28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86"/>
    <s v="1b"/>
    <x v="83"/>
    <s v="Sam, dim et JF - JOUR - Visite 1 bénéficiaire"/>
    <s v="Visite"/>
    <n v="55.5"/>
    <s v="Albertal Jeannine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5.6"/>
    <x v="3"/>
    <m/>
    <x v="0"/>
    <n v="55.6"/>
    <x v="0"/>
    <m/>
  </r>
  <r>
    <x v="86"/>
    <s v="1b"/>
    <x v="83"/>
    <s v="Sam, dim et JF - JOUR - Consultation"/>
    <s v="Consultation"/>
    <n v="37.5"/>
    <s v="Bonni Monika"/>
    <m/>
    <s v="(515) Freie Krankenkasse _x000a_"/>
    <s v="Rue Saint-Hubert 49 - 1150 BRUXELLES"/>
    <s v="Différé"/>
    <s v="⅓ payant C"/>
    <s v="Oui"/>
    <n v="37.5"/>
    <n v="1.5"/>
    <x v="10"/>
    <n v="35.85"/>
    <x v="6"/>
    <m/>
    <x v="0"/>
    <n v="37.35"/>
    <x v="0"/>
    <m/>
  </r>
  <r>
    <x v="86"/>
    <s v="2b"/>
    <x v="173"/>
    <s v="Sam, dim et JF - JOUR - Consultation"/>
    <s v="Consultation"/>
    <n v="37.5"/>
    <s v="Bouchat Ilana"/>
    <s v="M.Méd. Thier Mère Dieu"/>
    <m/>
    <m/>
    <s v="Différé"/>
    <s v="Autres"/>
    <s v="Oui"/>
    <n v="37.5"/>
    <n v="1"/>
    <x v="10"/>
    <m/>
    <x v="2"/>
    <n v="36.35"/>
    <x v="11"/>
    <n v="37.35"/>
    <x v="0"/>
    <m/>
  </r>
  <r>
    <x v="86"/>
    <n v="3"/>
    <x v="59"/>
    <s v="Sam, dim et JF - JOUR - Visite 1 bénéficiaire"/>
    <s v="Visite"/>
    <n v="55.5"/>
    <s v="Bouffa Annick"/>
    <s v="St Joseph  Verviers"/>
    <m/>
    <m/>
    <s v="Différé"/>
    <s v="MR"/>
    <s v="Oui"/>
    <n v="135.15"/>
    <m/>
    <x v="1"/>
    <m/>
    <x v="2"/>
    <m/>
    <x v="0"/>
    <n v="0"/>
    <x v="2"/>
    <s v="Pas inscrit là bas"/>
  </r>
  <r>
    <x v="86"/>
    <n v="4"/>
    <x v="146"/>
    <s v="Sam, dim et JF - JOUR - Visite 1 bénéficiaire"/>
    <s v="Visite"/>
    <n v="55.5"/>
    <s v="Briche Pascal"/>
    <s v="Le Tchession Xhoffraix"/>
    <m/>
    <m/>
    <s v="Différé"/>
    <s v="MR"/>
    <s v="Oui"/>
    <n v="55.5"/>
    <m/>
    <x v="1"/>
    <m/>
    <x v="2"/>
    <n v="55.5"/>
    <x v="11"/>
    <n v="55.5"/>
    <x v="0"/>
    <m/>
  </r>
  <r>
    <x v="86"/>
    <n v="7"/>
    <x v="28"/>
    <s v="Sam, dim et JF - JOUR - Consultation"/>
    <s v="Consultation"/>
    <n v="37.5"/>
    <s v="Coumont Simon"/>
    <m/>
    <s v="(137) Mutualité Chrétienne de Verviers - Eupen "/>
    <s v="Rue Laoureux 25-29  - 4800 Verviers"/>
    <s v="Différé"/>
    <s v="⅓ payant C"/>
    <s v="Oui"/>
    <n v="37.5"/>
    <n v="1.5"/>
    <x v="10"/>
    <n v="35.85"/>
    <x v="6"/>
    <m/>
    <x v="0"/>
    <n v="37.35"/>
    <x v="0"/>
    <m/>
  </r>
  <r>
    <x v="86"/>
    <n v="3"/>
    <x v="59"/>
    <s v="Sam, dim et JF - JOUR - Consultation"/>
    <s v="Consultation"/>
    <n v="37.5"/>
    <s v="Dereu Eden "/>
    <m/>
    <s v="(137) Mutualité Chrétienne de Verviers - Eupen "/>
    <s v="Rue Laoureux 25-29  - 4800 Verviers"/>
    <s v="Différé"/>
    <s v="⅓ payant C"/>
    <s v="Oui"/>
    <n v="37.6"/>
    <n v="1"/>
    <x v="10"/>
    <n v="35.85"/>
    <x v="6"/>
    <m/>
    <x v="0"/>
    <n v="36.85"/>
    <x v="0"/>
    <m/>
  </r>
  <r>
    <x v="86"/>
    <n v="5"/>
    <x v="70"/>
    <s v="Sam, dim et JF - JOUR - Consultation"/>
    <s v="Consultation"/>
    <n v="37.5"/>
    <s v="Fafchamps Renée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23.5"/>
    <x v="3"/>
    <m/>
    <x v="0"/>
    <n v="25"/>
    <x v="0"/>
    <m/>
  </r>
  <r>
    <x v="86"/>
    <n v="3"/>
    <x v="59"/>
    <s v="Sam, dim et JF - JOUR - Visite 1 bénéficiaire"/>
    <s v="Visite"/>
    <n v="55.5"/>
    <s v="Haydon Léontine"/>
    <s v="Château Sous Bois Spa"/>
    <m/>
    <m/>
    <s v="Différé"/>
    <s v="MR"/>
    <s v="Oui"/>
    <n v="55.6"/>
    <m/>
    <x v="1"/>
    <m/>
    <x v="2"/>
    <n v="55.6"/>
    <x v="11"/>
    <n v="55.6"/>
    <x v="0"/>
    <m/>
  </r>
  <r>
    <x v="86"/>
    <n v="4"/>
    <x v="146"/>
    <s v="Sam, dim et JF - JOUR - Consultation"/>
    <s v="Consultation"/>
    <n v="37.5"/>
    <s v="Klein Ursula"/>
    <m/>
    <s v="(506) Omnimut mutualité libre de Wallonie _x000a_"/>
    <s v="Rue Natalis 47 B 4020 LIEGE "/>
    <s v="Différé"/>
    <s v="⅓ payant C"/>
    <s v="Oui"/>
    <n v="37.5"/>
    <n v="6"/>
    <x v="10"/>
    <n v="31.35"/>
    <x v="6"/>
    <m/>
    <x v="0"/>
    <n v="37.35"/>
    <x v="0"/>
    <m/>
  </r>
  <r>
    <x v="86"/>
    <n v="7"/>
    <x v="28"/>
    <s v="Sam, dim et JF - JOUR - Consultation"/>
    <s v="Consultation"/>
    <n v="37.5"/>
    <s v="Kohn Elias"/>
    <s v="M.Méd. Pro Gesund"/>
    <m/>
    <m/>
    <s v="Différé"/>
    <s v="Autres"/>
    <s v="Oui"/>
    <n v="37.5"/>
    <n v="6"/>
    <x v="10"/>
    <m/>
    <x v="2"/>
    <n v="31.5"/>
    <x v="2"/>
    <n v="37.5"/>
    <x v="0"/>
    <m/>
  </r>
  <r>
    <x v="86"/>
    <n v="4"/>
    <x v="146"/>
    <s v="Sam, dim et JF - JOUR - Consultation"/>
    <s v="Consultation"/>
    <n v="37.5"/>
    <s v="Lemaire Gery"/>
    <m/>
    <s v="(137) Mutualité Chrétienne de Verviers - Eupen "/>
    <s v="Rue Laoureux 25-29  - 4800 Verviers"/>
    <s v="Différé"/>
    <s v="⅓ payant C"/>
    <s v="Oui"/>
    <n v="37.5"/>
    <n v="1.5"/>
    <x v="10"/>
    <n v="35.85"/>
    <x v="6"/>
    <m/>
    <x v="0"/>
    <n v="37.35"/>
    <x v="0"/>
    <m/>
  </r>
  <r>
    <x v="86"/>
    <n v="3"/>
    <x v="59"/>
    <s v="Sam, dim et JF - JOUR - Visite 1 bénéficiaire"/>
    <s v="Visite"/>
    <n v="55.5"/>
    <s v="Lorquet Joseph"/>
    <s v="Heures Claires Spa"/>
    <m/>
    <m/>
    <s v="Différé"/>
    <s v="MR"/>
    <s v="Oui"/>
    <n v="55.6"/>
    <m/>
    <x v="1"/>
    <m/>
    <x v="2"/>
    <n v="55.6"/>
    <x v="11"/>
    <n v="55.6"/>
    <x v="0"/>
    <m/>
  </r>
  <r>
    <x v="86"/>
    <s v="2a"/>
    <x v="151"/>
    <s v="Sam, dim et JF - JOUR - Consultation"/>
    <s v="Consultation"/>
    <n v="37.5"/>
    <s v="Mbaya Tshenda Kimany"/>
    <s v="M.Méd. Brassero"/>
    <m/>
    <m/>
    <s v="Différé"/>
    <s v="Autres"/>
    <s v="Oui"/>
    <n v="37.5"/>
    <n v="1.5"/>
    <x v="10"/>
    <m/>
    <x v="2"/>
    <n v="35.22"/>
    <x v="2"/>
    <n v="36.72"/>
    <x v="0"/>
    <m/>
  </r>
  <r>
    <x v="86"/>
    <s v="2b"/>
    <x v="173"/>
    <s v="Sam, dim et JF - JOUR - Visite 1 bénéficiaire"/>
    <s v="Visite"/>
    <n v="55.5"/>
    <s v="Michel Françoise"/>
    <s v="St Joseph Verviers"/>
    <m/>
    <m/>
    <s v="Différé"/>
    <s v="MR"/>
    <s v="Oui"/>
    <n v="55.5"/>
    <m/>
    <x v="1"/>
    <m/>
    <x v="2"/>
    <n v="55.5"/>
    <x v="2"/>
    <n v="55.5"/>
    <x v="0"/>
    <m/>
  </r>
  <r>
    <x v="86"/>
    <s v="2b"/>
    <x v="173"/>
    <s v="Sam, dim et JF - JOUR - Consultation"/>
    <s v="Consultation"/>
    <n v="37.5"/>
    <s v="Mullabazi Andi"/>
    <m/>
    <s v="(137) Mutualité Chrétienne de Verviers - Eupen "/>
    <s v="Rue Laoureux 25-29  - 4800 Verviers"/>
    <s v="Différé"/>
    <s v="⅓ payant BC"/>
    <s v="Oui"/>
    <n v="37.5"/>
    <n v="1.5"/>
    <x v="10"/>
    <n v="35.85"/>
    <x v="6"/>
    <m/>
    <x v="0"/>
    <n v="37.35"/>
    <x v="0"/>
    <m/>
  </r>
  <r>
    <x v="86"/>
    <n v="7"/>
    <x v="28"/>
    <s v="Sam, dim et JF - JOUR - Visite 1 bénéficiaire"/>
    <s v="Visite"/>
    <n v="55.5"/>
    <s v="Reuland Anne"/>
    <m/>
    <s v="(515) Freie Krankenkasse _x000a_"/>
    <s v="Rue Saint-Hubert 49 - 1150 BRUXELLES"/>
    <s v="Différé"/>
    <s v="⅓ payant C"/>
    <s v="Oui"/>
    <n v="55.5"/>
    <n v="2.5"/>
    <x v="10"/>
    <n v="55.6"/>
    <x v="6"/>
    <m/>
    <x v="0"/>
    <n v="58.1"/>
    <x v="0"/>
    <m/>
  </r>
  <r>
    <x v="86"/>
    <n v="6"/>
    <x v="210"/>
    <s v="Sam, dim et JF - JOUR - Visite 1 bénéficiaire"/>
    <s v="Visite"/>
    <n v="55.5"/>
    <s v="Riemanns Sophia"/>
    <s v="Haus Katherina Raeren"/>
    <m/>
    <m/>
    <s v="Différé"/>
    <s v="MR"/>
    <s v="Oui"/>
    <n v="55.5"/>
    <m/>
    <x v="1"/>
    <m/>
    <x v="2"/>
    <n v="55.5"/>
    <x v="9"/>
    <n v="55.5"/>
    <x v="0"/>
    <m/>
  </r>
  <r>
    <x v="86"/>
    <n v="5"/>
    <x v="70"/>
    <s v="Sam, dim et JF - JOUR - Consultation"/>
    <s v="Consultation"/>
    <n v="37.5"/>
    <s v="Stroobants Christopher"/>
    <m/>
    <s v="(137) Mutualité Chrétienne de Verviers - Eupen "/>
    <s v="Rue Laoureux 25-29  - 4800 Verviers"/>
    <s v="Différé"/>
    <s v="⅓ payant C"/>
    <s v="Oui"/>
    <n v="37.5"/>
    <n v="1.5"/>
    <x v="10"/>
    <n v="35.85"/>
    <x v="6"/>
    <m/>
    <x v="0"/>
    <n v="37.35"/>
    <x v="0"/>
    <m/>
  </r>
  <r>
    <x v="86"/>
    <s v="2b"/>
    <x v="173"/>
    <s v="Sam, dim et JF - JOUR - Visite 1 bénéficiaire"/>
    <s v="Visite"/>
    <n v="55.5"/>
    <s v="Pesser Jeanne"/>
    <s v="Les Hêtres Verviers"/>
    <m/>
    <m/>
    <s v="Différé"/>
    <s v="MR"/>
    <s v="Oui"/>
    <n v="55.5"/>
    <m/>
    <x v="1"/>
    <m/>
    <x v="2"/>
    <n v="55.5"/>
    <x v="9"/>
    <n v="55.5"/>
    <x v="0"/>
    <m/>
  </r>
  <r>
    <x v="86"/>
    <n v="6"/>
    <x v="210"/>
    <s v="Sam, dim et JF - JOUR - Visite 1 bénéficiaire"/>
    <s v="Visite"/>
    <n v="55.5"/>
    <s v="Zilgens Anna Maria"/>
    <s v="Haus Katherina Raeren"/>
    <m/>
    <m/>
    <s v="Différé"/>
    <s v="MR"/>
    <s v="Oui"/>
    <n v="55.5"/>
    <m/>
    <x v="1"/>
    <m/>
    <x v="2"/>
    <n v="55.5"/>
    <x v="11"/>
    <n v="55.5"/>
    <x v="0"/>
    <m/>
  </r>
  <r>
    <x v="86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6"/>
    <s v="1a"/>
    <x v="77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86"/>
    <s v="1a"/>
    <x v="77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86"/>
    <s v="1a"/>
    <x v="7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6"/>
    <s v="1a"/>
    <x v="77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6"/>
    <s v="1a"/>
    <x v="7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1b"/>
    <x v="8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a"/>
    <x v="1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b"/>
    <x v="173"/>
    <s v="Sam, dim et JF - JOUR - Visite 1 bénéficiaire"/>
    <s v="Visite"/>
    <n v="55.5"/>
    <m/>
    <m/>
    <m/>
    <m/>
    <s v="Cash"/>
    <m/>
    <m/>
    <n v="15.5"/>
    <m/>
    <x v="1"/>
    <m/>
    <x v="2"/>
    <n v="15.5"/>
    <x v="13"/>
    <n v="15.5"/>
    <x v="0"/>
    <m/>
  </r>
  <r>
    <x v="86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s v="2b"/>
    <x v="17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3"/>
    <x v="59"/>
    <s v="Sam, dim et JF - JOUR - Consultation"/>
    <s v="Consultation"/>
    <n v="37.5"/>
    <m/>
    <m/>
    <m/>
    <m/>
    <s v="Bancontact"/>
    <m/>
    <m/>
    <n v="37.6"/>
    <m/>
    <x v="1"/>
    <m/>
    <x v="2"/>
    <n v="37.6"/>
    <x v="13"/>
    <n v="37.6"/>
    <x v="0"/>
    <m/>
  </r>
  <r>
    <x v="86"/>
    <n v="3"/>
    <x v="59"/>
    <s v="Sam, dim et JF - JOUR - Consultation"/>
    <s v="Consultation"/>
    <n v="37.5"/>
    <m/>
    <m/>
    <m/>
    <m/>
    <s v="Cash"/>
    <m/>
    <m/>
    <n v="50"/>
    <m/>
    <x v="1"/>
    <m/>
    <x v="2"/>
    <n v="50"/>
    <x v="13"/>
    <n v="50"/>
    <x v="0"/>
    <m/>
  </r>
  <r>
    <x v="86"/>
    <n v="3"/>
    <x v="59"/>
    <s v="Sam, dim et JF - JOUR - Consultation"/>
    <s v="Consultation"/>
    <n v="37.5"/>
    <m/>
    <m/>
    <m/>
    <m/>
    <s v="Bancontact"/>
    <m/>
    <m/>
    <n v="33"/>
    <m/>
    <x v="1"/>
    <m/>
    <x v="2"/>
    <n v="33"/>
    <x v="13"/>
    <n v="33"/>
    <x v="0"/>
    <m/>
  </r>
  <r>
    <x v="86"/>
    <n v="4"/>
    <x v="146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4"/>
    <x v="146"/>
    <s v="Sam, dim et JF - JOUR - Consultation"/>
    <s v="Consultation"/>
    <n v="37.5"/>
    <m/>
    <m/>
    <m/>
    <m/>
    <s v="Bancontact"/>
    <m/>
    <m/>
    <n v="37.56"/>
    <m/>
    <x v="1"/>
    <m/>
    <x v="2"/>
    <n v="37.56"/>
    <x v="13"/>
    <n v="37.56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3"/>
    <n v="37"/>
    <x v="0"/>
    <m/>
  </r>
  <r>
    <x v="86"/>
    <n v="6"/>
    <x v="21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6"/>
    <x v="21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6"/>
    <x v="21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6"/>
    <x v="21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6"/>
    <x v="21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6"/>
    <x v="21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6"/>
    <x v="210"/>
    <s v="Sam, dim et JF - JOUR - Visite 1 bénéficiaire"/>
    <s v="Visite"/>
    <n v="55.5"/>
    <m/>
    <m/>
    <m/>
    <m/>
    <s v="Bancontact"/>
    <m/>
    <m/>
    <n v="55.55"/>
    <m/>
    <x v="1"/>
    <m/>
    <x v="2"/>
    <n v="55.55"/>
    <x v="13"/>
    <n v="55.5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6"/>
    <n v="7"/>
    <x v="28"/>
    <s v="Sam, dim et JF - JOUR - Consultation"/>
    <s v="Consultation"/>
    <n v="37.5"/>
    <m/>
    <m/>
    <m/>
    <m/>
    <s v="Bancontact"/>
    <m/>
    <m/>
    <n v="37.049999999999997"/>
    <m/>
    <x v="1"/>
    <m/>
    <x v="2"/>
    <n v="37.049999999999997"/>
    <x v="13"/>
    <n v="37.049999999999997"/>
    <x v="0"/>
    <m/>
  </r>
  <r>
    <x v="86"/>
    <s v="nuit 2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7"/>
    <s v="nuit 2"/>
    <x v="47"/>
    <s v="Vend et veille JF - NUIT - Visite 1 bénéficiare"/>
    <s v="Visite"/>
    <n v="85"/>
    <s v="Daniel Jonas"/>
    <s v="Les Arcades Malmédy"/>
    <m/>
    <m/>
    <s v="Différé"/>
    <s v="MR"/>
    <s v="Oui"/>
    <n v="107.66"/>
    <m/>
    <x v="1"/>
    <m/>
    <x v="2"/>
    <m/>
    <x v="0"/>
    <n v="0"/>
    <x v="2"/>
    <m/>
  </r>
  <r>
    <x v="87"/>
    <s v="nuit 1"/>
    <x v="6"/>
    <s v="Vend et veille JF - JOUR - Consultation"/>
    <s v="Consultation"/>
    <n v="29"/>
    <s v="Herzet Ayman"/>
    <m/>
    <s v="(319) Solidaris - Mutualité socialiste et syndicale de la Province de Liège _x000a_"/>
    <s v="Chaussée de Mons 228 1480 TUBIZE "/>
    <s v="Différé"/>
    <s v="⅓ payant C"/>
    <s v="Oui"/>
    <n v="29"/>
    <n v="2"/>
    <x v="10"/>
    <n v="27.59"/>
    <x v="3"/>
    <m/>
    <x v="0"/>
    <n v="29.59"/>
    <x v="0"/>
    <m/>
  </r>
  <r>
    <x v="87"/>
    <s v="nuit 1"/>
    <x v="6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7"/>
    <s v="nuit 1"/>
    <x v="6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7"/>
    <s v="nuit 1"/>
    <x v="6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7"/>
    <s v="nuit 1"/>
    <x v="6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7"/>
    <s v="nuit 2"/>
    <x v="47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7"/>
    <s v="nuit 2"/>
    <x v="47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87"/>
    <s v="nuit 2"/>
    <x v="47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7"/>
    <s v="nuit 2"/>
    <x v="47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87"/>
    <s v="nuit 3"/>
    <x v="11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2b"/>
    <x v="132"/>
    <s v="Sam, dim et JF - JOUR - Visite 1 bénéficiaire"/>
    <s v="Visite"/>
    <n v="55.5"/>
    <s v="Baudin Jean"/>
    <s v="Seigneurie D' Heusy"/>
    <m/>
    <m/>
    <s v="Différé"/>
    <s v="MR"/>
    <s v="Oui"/>
    <n v="55.5"/>
    <m/>
    <x v="1"/>
    <m/>
    <x v="2"/>
    <n v="55.5"/>
    <x v="11"/>
    <n v="55.5"/>
    <x v="0"/>
    <m/>
  </r>
  <r>
    <x v="88"/>
    <s v="nuit 2"/>
    <x v="42"/>
    <s v="Sam, dim et JF - NUIT - Visite 1 bénéficiaire"/>
    <s v="Visite"/>
    <n v="85"/>
    <s v="Blaise Maria"/>
    <m/>
    <s v="(228) Mutualia - Mutualité neutre _x000a_"/>
    <s v="Place Verte 41 4800 VERVIERS"/>
    <s v="Différé"/>
    <s v="⅓ payant BC"/>
    <s v="Oui"/>
    <n v="85"/>
    <n v="7"/>
    <x v="10"/>
    <n v="78.5"/>
    <x v="3"/>
    <m/>
    <x v="0"/>
    <n v="85.5"/>
    <x v="0"/>
    <m/>
  </r>
  <r>
    <x v="88"/>
    <s v="1a"/>
    <x v="34"/>
    <s v="Sam, dim et JF - JOUR - Visite 2 bénéficiaires"/>
    <s v="Visite"/>
    <n v="48"/>
    <s v="Cerumi Rosa"/>
    <s v="Beloeil Henri - Chapelle"/>
    <m/>
    <m/>
    <s v="Différé"/>
    <s v="MR"/>
    <s v="Oui"/>
    <n v="48.2"/>
    <m/>
    <x v="1"/>
    <m/>
    <x v="2"/>
    <n v="48.2"/>
    <x v="9"/>
    <n v="48.2"/>
    <x v="0"/>
    <m/>
  </r>
  <r>
    <x v="88"/>
    <s v="1a"/>
    <x v="34"/>
    <s v="Sam, dim et JF - JOUR - Visite 2 bénéficiaires"/>
    <s v="Visite"/>
    <n v="48"/>
    <s v="Scheiff Maria"/>
    <s v="Beloeil Henri - Chapelle"/>
    <m/>
    <m/>
    <s v="Différé"/>
    <s v="MR"/>
    <s v="Oui"/>
    <n v="48.2"/>
    <m/>
    <x v="1"/>
    <m/>
    <x v="2"/>
    <n v="48.2"/>
    <x v="9"/>
    <n v="48.2"/>
    <x v="0"/>
    <m/>
  </r>
  <r>
    <x v="88"/>
    <s v="2b"/>
    <x v="132"/>
    <s v="Sam, dim et JF - JOUR - Visite 1 bénéficiaire"/>
    <s v="Visite"/>
    <n v="55.5"/>
    <s v="Bugini Anne"/>
    <s v="La Lainière Verviers"/>
    <m/>
    <m/>
    <s v="Différé"/>
    <s v="MR"/>
    <s v="Oui"/>
    <n v="55.5"/>
    <m/>
    <x v="1"/>
    <m/>
    <x v="2"/>
    <n v="55.6"/>
    <x v="11"/>
    <n v="55.6"/>
    <x v="0"/>
    <m/>
  </r>
  <r>
    <x v="88"/>
    <s v="nuit 2"/>
    <x v="42"/>
    <s v="Sam, dim et JF - JOUR - Consultation"/>
    <s v="Consultation"/>
    <n v="37.5"/>
    <s v="Close Michaël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88"/>
    <n v="6"/>
    <x v="66"/>
    <s v="Sam, dim et JF - JOUR - Consultation"/>
    <s v="Consultation"/>
    <n v="37.5"/>
    <s v="Darman Ibrahim"/>
    <s v="GPS Med"/>
    <s v="(137) Mutualité Chrétienne de Verviers - Eupen "/>
    <s v="Rue Laoureux 25-29  - 4800 Verviers"/>
    <s v="Différé"/>
    <s v="⅓ payant C"/>
    <s v="Oui"/>
    <n v="37.5"/>
    <n v="1.5"/>
    <x v="10"/>
    <m/>
    <x v="2"/>
    <n v="36"/>
    <x v="12"/>
    <n v="37.5"/>
    <x v="0"/>
    <m/>
  </r>
  <r>
    <x v="88"/>
    <n v="6"/>
    <x v="66"/>
    <s v="Sam, dim et JF - JOUR - Consultation"/>
    <s v="Consultation"/>
    <n v="37.5"/>
    <s v="Darman Sidra"/>
    <s v="GPS Med"/>
    <s v="(137) Mutualité Chrétienne de Verviers - Eupen "/>
    <s v="Rue Laoureux 25-29  - 4800 Verviers"/>
    <s v="Différé"/>
    <s v="⅓ payant C"/>
    <s v="Oui"/>
    <n v="37.5"/>
    <n v="1.5"/>
    <x v="10"/>
    <m/>
    <x v="2"/>
    <n v="36"/>
    <x v="12"/>
    <n v="37.5"/>
    <x v="0"/>
    <m/>
  </r>
  <r>
    <x v="88"/>
    <n v="3"/>
    <x v="120"/>
    <s v="Sam, dim et JF - JOUR - Consultation"/>
    <s v="Consultation"/>
    <n v="37.5"/>
    <s v="Demoulin Bayron"/>
    <m/>
    <s v="(228) Mutualia - Mutualité neutre _x000a_"/>
    <s v="Place Verte 41 4800 VERVIERS"/>
    <s v="Différé"/>
    <s v="⅓ payant BC"/>
    <s v="Oui"/>
    <n v="37.5"/>
    <n v="1.5"/>
    <x v="10"/>
    <n v="35.85"/>
    <x v="3"/>
    <m/>
    <x v="0"/>
    <n v="37.35"/>
    <x v="0"/>
    <m/>
  </r>
  <r>
    <x v="88"/>
    <s v="1a"/>
    <x v="34"/>
    <s v="Sam, dim et JF - JOUR - Consultation"/>
    <s v="Consultation"/>
    <n v="37.5"/>
    <s v="Derhore Ines"/>
    <m/>
    <s v="(228) Mutualia - Mutualité neutre _x000a_"/>
    <s v="Place Verte 41 4800 VERVIERS"/>
    <s v="Différé"/>
    <s v="⅓ payant C"/>
    <s v="Oui"/>
    <n v="37.5"/>
    <n v="1.5"/>
    <x v="10"/>
    <n v="35.85"/>
    <x v="3"/>
    <m/>
    <x v="0"/>
    <n v="37.35"/>
    <x v="0"/>
    <m/>
  </r>
  <r>
    <x v="88"/>
    <n v="7"/>
    <x v="80"/>
    <s v="Sam, dim et JF - JOUR - Consultation"/>
    <s v="Consultation"/>
    <n v="37.5"/>
    <s v="Fery Rebecca"/>
    <m/>
    <s v="(228) Mutualia - Mutualité neutre _x000a_"/>
    <s v="Place Verte 41 4800 VERVIERS"/>
    <s v="Différé"/>
    <s v="⅓ payant C"/>
    <s v="Oui"/>
    <n v="37.5"/>
    <n v="1.5"/>
    <x v="10"/>
    <n v="35.85"/>
    <x v="3"/>
    <m/>
    <x v="0"/>
    <n v="37.35"/>
    <x v="0"/>
    <m/>
  </r>
  <r>
    <x v="88"/>
    <s v="nuit 1"/>
    <x v="174"/>
    <s v="Sam, dim et JF - NUIT - Visite 2 bénéficiaires"/>
    <s v="Visite"/>
    <n v="78"/>
    <s v="Dahmen André"/>
    <s v="La Barcarolle Stembert"/>
    <m/>
    <m/>
    <s v="Différé"/>
    <s v="MR"/>
    <s v="Oui"/>
    <n v="78"/>
    <m/>
    <x v="1"/>
    <m/>
    <x v="2"/>
    <n v="77.83"/>
    <x v="9"/>
    <n v="77.83"/>
    <x v="0"/>
    <m/>
  </r>
  <r>
    <x v="88"/>
    <s v="nuit 2"/>
    <x v="42"/>
    <s v="Sam, dim et JF - JOUR - Consultation"/>
    <s v="Consultation"/>
    <n v="37.5"/>
    <s v="Gerard Ginette"/>
    <m/>
    <s v="(137) Mutualité Chrétienne de Verviers - Eupen "/>
    <s v="Rue Laoureux 25-29  - 4800 Verviers"/>
    <s v="Différé"/>
    <s v="⅓ payant C"/>
    <s v="Oui"/>
    <n v="37.5"/>
    <n v="6"/>
    <x v="10"/>
    <n v="31.35"/>
    <x v="3"/>
    <m/>
    <x v="0"/>
    <n v="37.35"/>
    <x v="0"/>
    <m/>
  </r>
  <r>
    <x v="88"/>
    <s v="nuit 1"/>
    <x v="174"/>
    <s v="Vend et veille JF - NUIT - Visite 2 bénéficiaires"/>
    <s v="Visite"/>
    <n v="78"/>
    <s v="Lejeune Urbain"/>
    <s v="La Barcarolle Stembert"/>
    <m/>
    <m/>
    <s v="Différé"/>
    <s v="MR"/>
    <s v="Oui"/>
    <n v="78"/>
    <m/>
    <x v="1"/>
    <m/>
    <x v="2"/>
    <n v="77.83"/>
    <x v="9"/>
    <n v="77.83"/>
    <x v="0"/>
    <m/>
  </r>
  <r>
    <x v="88"/>
    <n v="3"/>
    <x v="120"/>
    <s v="Sam, dim et JF - JOUR - Visite 1 bénéficiaire"/>
    <s v="Visite"/>
    <n v="55.5"/>
    <s v="Goosens Davis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0.8"/>
    <x v="3"/>
    <m/>
    <x v="0"/>
    <n v="50.8"/>
    <x v="0"/>
    <m/>
  </r>
  <r>
    <x v="88"/>
    <s v="2b"/>
    <x v="132"/>
    <s v="Sam, dim et JF - JOUR - Visite 1 bénéficiaire"/>
    <s v="Visite"/>
    <n v="55.5"/>
    <s v="Grens Andrée"/>
    <s v="Au Fil De Hoegne Pepinster"/>
    <m/>
    <m/>
    <s v="Différé"/>
    <s v="MR"/>
    <s v="Oui"/>
    <n v="55.5"/>
    <m/>
    <x v="1"/>
    <m/>
    <x v="2"/>
    <m/>
    <x v="0"/>
    <n v="0"/>
    <x v="2"/>
    <s v="Pas inscrit là bas"/>
  </r>
  <r>
    <x v="88"/>
    <s v="2a"/>
    <x v="7"/>
    <s v="Sam, dim et JF - JOUR - Visite 1 bénéficiaire"/>
    <s v="Visite"/>
    <n v="55.5"/>
    <s v="Dahmen André"/>
    <s v="La Barcarolle Stembert"/>
    <m/>
    <m/>
    <s v="Différé"/>
    <s v="MR"/>
    <s v="Oui"/>
    <n v="55.5"/>
    <m/>
    <x v="1"/>
    <m/>
    <x v="2"/>
    <n v="55.6"/>
    <x v="9"/>
    <n v="55.6"/>
    <x v="0"/>
    <m/>
  </r>
  <r>
    <x v="88"/>
    <s v="2a"/>
    <x v="7"/>
    <s v="Sam, dim et JF - JOUR - Visite 1 bénéficiaire"/>
    <s v="Visite"/>
    <n v="55.5"/>
    <s v="Xhonneux Paul"/>
    <m/>
    <s v="(228) Mutualia - Mutualité neutre _x000a_"/>
    <s v="Place Verte 41 4800 VERVIERS"/>
    <s v="Différé"/>
    <s v="⅓ payant C"/>
    <s v="Oui"/>
    <n v="55.5"/>
    <n v="3.5"/>
    <x v="10"/>
    <n v="50.8"/>
    <x v="8"/>
    <m/>
    <x v="0"/>
    <n v="54.3"/>
    <x v="0"/>
    <m/>
  </r>
  <r>
    <x v="88"/>
    <n v="7"/>
    <x v="80"/>
    <s v="Sam, dim et JF - JOUR - Consultation"/>
    <s v="Consultation"/>
    <n v="37.5"/>
    <s v="Lauter Sandra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88"/>
    <n v="7"/>
    <x v="80"/>
    <s v="Sam, dim et JF - JOUR - Visite 1 bénéficiaire"/>
    <s v="Visite"/>
    <n v="55.5"/>
    <s v="Lehnen Christian"/>
    <s v="Klosterstrasse 9 B 4780 St Vith"/>
    <m/>
    <m/>
    <s v="Différé"/>
    <s v="MR"/>
    <s v="Oui"/>
    <n v="55.5"/>
    <m/>
    <x v="1"/>
    <m/>
    <x v="2"/>
    <n v="55.5"/>
    <x v="2"/>
    <n v="55.5"/>
    <x v="0"/>
    <m/>
  </r>
  <r>
    <x v="88"/>
    <n v="3"/>
    <x v="120"/>
    <s v="Sam, dim et JF - JOUR - Visite 1 bénéficiaire"/>
    <s v="Visite"/>
    <n v="55.5"/>
    <s v="Roulin Jacqueline"/>
    <s v="Cheveux D'Argent Sart-Niveze"/>
    <m/>
    <m/>
    <s v="Différé"/>
    <s v="MR"/>
    <s v="Oui"/>
    <n v="55.5"/>
    <m/>
    <x v="1"/>
    <m/>
    <x v="2"/>
    <n v="55.5"/>
    <x v="9"/>
    <n v="55.5"/>
    <x v="0"/>
    <m/>
  </r>
  <r>
    <x v="88"/>
    <s v="1b"/>
    <x v="0"/>
    <s v="Sam, dim et JF - JOUR - Consultation"/>
    <s v="Consultation"/>
    <n v="37.5"/>
    <s v="Lorquet Bernadette"/>
    <m/>
    <s v="(319) Solidaris - Mutualité socialiste et syndicale de la Province de Liège _x000a_"/>
    <s v="Chaussée de Mons 228 1480 TUBIZE "/>
    <s v="Différé"/>
    <s v="⅓ payant C"/>
    <s v="Oui"/>
    <n v="37.5"/>
    <n v="1"/>
    <x v="10"/>
    <n v="35.85"/>
    <x v="3"/>
    <m/>
    <x v="0"/>
    <n v="36.85"/>
    <x v="0"/>
    <m/>
  </r>
  <r>
    <x v="88"/>
    <n v="3"/>
    <x v="120"/>
    <s v="Sam, dim et JF - JOUR - Consultation"/>
    <s v="Consultation"/>
    <n v="37.5"/>
    <s v="Noel Antoine"/>
    <m/>
    <s v="(319) Solidaris - Mutualité socialiste et syndicale de la Province de Liège _x000a_"/>
    <s v="Chaussée de Mons 228 1480 TUBIZE "/>
    <s v="Différé"/>
    <s v="⅓ payant BC"/>
    <s v="Oui"/>
    <n v="37.5"/>
    <n v="1.5"/>
    <x v="10"/>
    <n v="31.35"/>
    <x v="3"/>
    <m/>
    <x v="0"/>
    <n v="32.85"/>
    <x v="0"/>
    <m/>
  </r>
  <r>
    <x v="88"/>
    <s v="nuit 3"/>
    <x v="80"/>
    <s v="Sam, dim et JF - JOUR - Consultation"/>
    <s v="Consultation"/>
    <n v="37.5"/>
    <s v="Palm Elfriede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88"/>
    <n v="7"/>
    <x v="80"/>
    <s v="Sam, dim et JF - JOUR - Consultation"/>
    <s v="Consultation"/>
    <n v="37.5"/>
    <s v="Roehl Nikola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88"/>
    <n v="7"/>
    <x v="80"/>
    <s v="Sam, dim et JF - JOUR - Visite 1 bénéficiaire"/>
    <s v="Visite"/>
    <n v="55.5"/>
    <s v="Schwall Quirin"/>
    <s v="Bracht 14 4790 Reuland"/>
    <m/>
    <m/>
    <s v="Différé"/>
    <s v="MR"/>
    <s v="Oui"/>
    <n v="55.5"/>
    <m/>
    <x v="1"/>
    <m/>
    <x v="2"/>
    <n v="55.5"/>
    <x v="11"/>
    <n v="55.5"/>
    <x v="0"/>
    <m/>
  </r>
  <r>
    <x v="88"/>
    <n v="5"/>
    <x v="82"/>
    <s v="Sam, dim et JF - JOUR - Visite 1 bénéficiaire"/>
    <s v="Visite"/>
    <n v="55.5"/>
    <s v="Seghezzi Agatha"/>
    <s v=" Maître Crespin Charles"/>
    <m/>
    <m/>
    <s v="Différé"/>
    <s v="Admin. De biens"/>
    <s v="Oui"/>
    <n v="55.5"/>
    <m/>
    <x v="1"/>
    <m/>
    <x v="2"/>
    <n v="55.5"/>
    <x v="11"/>
    <n v="55.5"/>
    <x v="0"/>
    <m/>
  </r>
  <r>
    <x v="88"/>
    <s v="2b"/>
    <x v="132"/>
    <s v="Sam, dim et JF - JOUR - Consultation"/>
    <s v="Consultation"/>
    <n v="37.5"/>
    <s v="Sissahbi M Barcka"/>
    <s v="M. Méd. Thier Mère Dieu"/>
    <m/>
    <m/>
    <s v="Différé"/>
    <s v="Autres"/>
    <s v="Oui"/>
    <n v="37.5"/>
    <m/>
    <x v="1"/>
    <m/>
    <x v="2"/>
    <n v="36.35"/>
    <x v="11"/>
    <n v="36.35"/>
    <x v="0"/>
    <m/>
  </r>
  <r>
    <x v="88"/>
    <s v="2b"/>
    <x v="132"/>
    <s v="Sam, dim et JF - JOUR - Visite 1 bénéficiaire"/>
    <s v="Visite"/>
    <n v="55.5"/>
    <s v="Soysuren Médine"/>
    <s v="Providence Verviers"/>
    <m/>
    <m/>
    <s v="Différé"/>
    <s v="MR"/>
    <s v="Oui"/>
    <n v="135.03"/>
    <m/>
    <x v="1"/>
    <m/>
    <x v="2"/>
    <n v="135.03"/>
    <x v="12"/>
    <n v="135.03"/>
    <x v="0"/>
    <m/>
  </r>
  <r>
    <x v="88"/>
    <n v="3"/>
    <x v="120"/>
    <s v="Sam, dim et JF - JOUR - Visite 1 bénéficiaire"/>
    <s v="Visite"/>
    <n v="55.5"/>
    <s v="Vliers Monique"/>
    <s v="Heures Claires Spa"/>
    <m/>
    <m/>
    <s v="Différé"/>
    <s v="MR"/>
    <s v="Oui"/>
    <n v="55.5"/>
    <m/>
    <x v="1"/>
    <m/>
    <x v="2"/>
    <n v="55.5"/>
    <x v="11"/>
    <n v="55.5"/>
    <x v="0"/>
    <m/>
  </r>
  <r>
    <x v="88"/>
    <n v="4"/>
    <x v="88"/>
    <s v="Sam, dim et JF - JOUR - Consultation"/>
    <s v="Consultation"/>
    <n v="37.5"/>
    <s v="Thans Fabrice"/>
    <m/>
    <s v="(137) Mutualité Chrétienne de Verviers - Eupen "/>
    <s v="Rue Laoureux 25-29  - 4800 Verviers"/>
    <s v="Différé"/>
    <s v="⅓ payant C"/>
    <s v="Oui"/>
    <n v="37.5"/>
    <n v="2"/>
    <x v="10"/>
    <n v="35.85"/>
    <x v="3"/>
    <m/>
    <x v="0"/>
    <n v="37.85"/>
    <x v="0"/>
    <m/>
  </r>
  <r>
    <x v="88"/>
    <n v="4"/>
    <x v="8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a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b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b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b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b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b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1b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2b"/>
    <x v="132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8"/>
    <s v="2b"/>
    <x v="132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8"/>
    <s v="2b"/>
    <x v="132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8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4"/>
    <x v="88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8"/>
    <n v="4"/>
    <x v="88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5"/>
    <x v="82"/>
    <s v="Sam, dim et JF - JOUR - Consultation"/>
    <s v="Consultation"/>
    <n v="37.5"/>
    <m/>
    <m/>
    <m/>
    <m/>
    <s v="Bancontact"/>
    <m/>
    <m/>
    <n v="81.5"/>
    <m/>
    <x v="1"/>
    <m/>
    <x v="2"/>
    <n v="81.5"/>
    <x v="13"/>
    <n v="81.5"/>
    <x v="0"/>
    <m/>
  </r>
  <r>
    <x v="88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6"/>
    <x v="6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88"/>
    <n v="7"/>
    <x v="80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8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8"/>
    <s v="nuit 1"/>
    <x v="174"/>
    <s v="Sam, dim et JF - NUIT - Visite 1 bénéficiaire"/>
    <s v="Visite"/>
    <n v="85"/>
    <m/>
    <m/>
    <m/>
    <m/>
    <s v="Cash"/>
    <m/>
    <m/>
    <n v="85"/>
    <m/>
    <x v="1"/>
    <m/>
    <x v="2"/>
    <n v="85"/>
    <x v="13"/>
    <n v="85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1"/>
    <x v="17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8"/>
    <s v="nuit 2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s v="Backes Mathilde"/>
    <m/>
    <s v="(137) Mutualité Chrétienne de Verviers - Eupen "/>
    <s v="Rue Laoureux 25-29  - 4800 Verviers"/>
    <s v="Différé"/>
    <s v="⅓ payant C"/>
    <s v="Oui"/>
    <n v="37.5"/>
    <n v="1.5"/>
    <x v="10"/>
    <n v="36.35"/>
    <x v="3"/>
    <m/>
    <x v="0"/>
    <n v="37.85"/>
    <x v="0"/>
    <m/>
  </r>
  <r>
    <x v="89"/>
    <n v="3"/>
    <x v="25"/>
    <s v="Sam, dim et JF - JOUR - Consultation"/>
    <s v="Consultation"/>
    <n v="37.5"/>
    <s v="Colson Erkens Maximilien"/>
    <m/>
    <s v="(228) Mutualia - Mutualité neutre _x000a_"/>
    <s v="Place Verte 41 4800 VERVIERS"/>
    <s v="Différé"/>
    <s v="⅓ payant C"/>
    <s v="Oui"/>
    <n v="37.5"/>
    <n v="1.5"/>
    <x v="10"/>
    <n v="35.85"/>
    <x v="3"/>
    <m/>
    <x v="0"/>
    <n v="37.35"/>
    <x v="0"/>
    <m/>
  </r>
  <r>
    <x v="89"/>
    <s v="2b"/>
    <x v="93"/>
    <s v="Sam, dim et JF - JOUR - Consultation"/>
    <s v="Consultation"/>
    <n v="37.5"/>
    <s v="Deckers Georges"/>
    <m/>
    <s v="(319) Solidaris - Mutualité socialiste et syndicale de la Province de Liège _x000a_"/>
    <s v="Chaussée de Mons 228 1480 TUBIZE "/>
    <s v="Différé"/>
    <s v="⅓ payant BC"/>
    <s v="Oui"/>
    <n v="33.5"/>
    <n v="1.5"/>
    <x v="10"/>
    <n v="31.94"/>
    <x v="3"/>
    <m/>
    <x v="0"/>
    <n v="33.44"/>
    <x v="0"/>
    <m/>
  </r>
  <r>
    <x v="89"/>
    <n v="6"/>
    <x v="211"/>
    <s v="Sam, dim et JF - JOUR - Consultation"/>
    <s v="Consultation"/>
    <n v="37.5"/>
    <s v="Ramakers Helga"/>
    <s v="M.Méd. GPS MED Eupen"/>
    <m/>
    <m/>
    <s v="Différé"/>
    <s v="Autres"/>
    <s v="Oui"/>
    <n v="37.5"/>
    <m/>
    <x v="1"/>
    <m/>
    <x v="2"/>
    <n v="37.5"/>
    <x v="2"/>
    <n v="37.5"/>
    <x v="0"/>
    <m/>
  </r>
  <r>
    <x v="89"/>
    <s v="1a"/>
    <x v="81"/>
    <s v="Sam, dim et JF - JOUR - Consultation"/>
    <s v="Consultation"/>
    <n v="37.5"/>
    <s v="Derhore Ines"/>
    <m/>
    <s v="(228) Mutualia - Mutualité neutre _x000a_"/>
    <s v="Place Verte 41 4800 VERVIERS"/>
    <s v="Différé"/>
    <s v="⅓ payant C"/>
    <s v="Oui"/>
    <n v="37.5"/>
    <n v="1.5"/>
    <x v="10"/>
    <n v="35.85"/>
    <x v="3"/>
    <m/>
    <x v="0"/>
    <n v="37.35"/>
    <x v="0"/>
    <m/>
  </r>
  <r>
    <x v="89"/>
    <s v="2b"/>
    <x v="93"/>
    <s v="Sam, dim et JF - JOUR - Consultation"/>
    <s v="Consultation"/>
    <n v="37.5"/>
    <s v="El-Hajjaji Fatima"/>
    <m/>
    <s v="(137) Mutualité Chrétienne de Verviers - Eupen "/>
    <s v="Rue Laoureux 25-29  - 4800 Verviers"/>
    <s v="Différé"/>
    <s v="⅓ payant BC"/>
    <s v="Oui"/>
    <n v="33.5"/>
    <n v="1.5"/>
    <x v="10"/>
    <n v="31.94"/>
    <x v="3"/>
    <m/>
    <x v="0"/>
    <n v="33.44"/>
    <x v="0"/>
    <m/>
  </r>
  <r>
    <x v="89"/>
    <n v="6"/>
    <x v="21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9"/>
    <n v="4"/>
    <x v="212"/>
    <s v="Sam, dim et JF - JOUR - Visite 1 bénéficiaire"/>
    <s v="Visite"/>
    <n v="55.5"/>
    <s v="Havelange Georgette"/>
    <m/>
    <s v="(137) Mutualité Chrétienne de Verviers - Eupen "/>
    <s v="Rue Laoureux 25-29  - 4800 Verviers"/>
    <s v="Différé"/>
    <s v="⅓ payant C"/>
    <s v="Oui"/>
    <n v="55.5"/>
    <n v="5"/>
    <x v="10"/>
    <n v="50.8"/>
    <x v="3"/>
    <m/>
    <x v="0"/>
    <n v="55.8"/>
    <x v="0"/>
    <m/>
  </r>
  <r>
    <x v="89"/>
    <s v="2b"/>
    <x v="93"/>
    <s v="Sam, dim et JF - JOUR - Consultation"/>
    <s v="Consultation"/>
    <n v="37.5"/>
    <s v="Hendrick Cécillia"/>
    <m/>
    <s v="(319) Solidaris - Mutualité socialiste et syndicale de la Province de Liège _x000a_"/>
    <s v="Chaussée de Mons 228 1480 TUBIZE "/>
    <s v="Différé"/>
    <s v="⅓ payant BC"/>
    <s v="Oui"/>
    <n v="33.5"/>
    <n v="1.5"/>
    <x v="10"/>
    <n v="31.94"/>
    <x v="3"/>
    <m/>
    <x v="0"/>
    <n v="33.44"/>
    <x v="0"/>
    <m/>
  </r>
  <r>
    <x v="89"/>
    <n v="5"/>
    <x v="128"/>
    <s v="Sam, dim et JF - JOUR - Visite 1 bénéficiaire"/>
    <s v="Visite"/>
    <n v="55.5"/>
    <s v="Huberty Alcidie"/>
    <s v="La Bouvière Vielsam"/>
    <m/>
    <m/>
    <s v="Différé"/>
    <s v="MR"/>
    <s v="Oui"/>
    <n v="55.5"/>
    <m/>
    <x v="1"/>
    <m/>
    <x v="2"/>
    <n v="55.5"/>
    <x v="12"/>
    <n v="55.5"/>
    <x v="0"/>
    <m/>
  </r>
  <r>
    <x v="89"/>
    <n v="3"/>
    <x v="25"/>
    <s v="Sam, dim et JF - JOUR - Visite 1 bénéficiaire"/>
    <s v="Visite"/>
    <n v="55.5"/>
    <s v="Roulin Jacqueline"/>
    <s v="Cheveux D'Argent Sart-Niveze"/>
    <m/>
    <m/>
    <s v="Différé"/>
    <s v="MR"/>
    <s v="Oui"/>
    <n v="55.5"/>
    <m/>
    <x v="1"/>
    <m/>
    <x v="2"/>
    <n v="55.5"/>
    <x v="9"/>
    <n v="55.5"/>
    <x v="0"/>
    <m/>
  </r>
  <r>
    <x v="89"/>
    <n v="5"/>
    <x v="128"/>
    <s v="Sam, dim et JF - JOUR - Consultation"/>
    <s v="Consultation"/>
    <n v="37.5"/>
    <s v="Longuehaleine Steve"/>
    <m/>
    <s v="(132) Mutualité chrétienne de la Province de Luxembourg "/>
    <s v="Rue de la Moselle 7-9 6700 ARLON "/>
    <s v="Différé"/>
    <s v="⅓ payant BC"/>
    <s v="Oui"/>
    <n v="37.5"/>
    <n v="4"/>
    <x v="10"/>
    <n v="31.35"/>
    <x v="3"/>
    <m/>
    <x v="0"/>
    <n v="35.35"/>
    <x v="0"/>
    <m/>
  </r>
  <r>
    <x v="89"/>
    <s v="2a"/>
    <x v="109"/>
    <s v="Sam, dim et JF - JOUR - Consultation"/>
    <s v="Consultation"/>
    <n v="37.5"/>
    <s v="Marino Cristina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89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Visite 1 bénéficiaire"/>
    <s v="Visite"/>
    <n v="55.5"/>
    <s v="Rompen Maria"/>
    <s v="Régina Moresnet"/>
    <m/>
    <m/>
    <s v="Différé"/>
    <s v="MR"/>
    <s v="Oui"/>
    <n v="55.5"/>
    <m/>
    <x v="1"/>
    <m/>
    <x v="2"/>
    <n v="55.5"/>
    <x v="11"/>
    <n v="55.5"/>
    <x v="0"/>
    <m/>
  </r>
  <r>
    <x v="89"/>
    <s v="2b"/>
    <x v="93"/>
    <s v="Sam, dim et JF - JOUR - Consultation"/>
    <s v="Consultation"/>
    <n v="37.5"/>
    <s v="Roth René"/>
    <s v="M.Méd. Thier Mère Dieu Heusy"/>
    <m/>
    <m/>
    <s v="Différé"/>
    <s v="Autres"/>
    <s v="Oui"/>
    <n v="33.5"/>
    <n v="1.5"/>
    <x v="10"/>
    <m/>
    <x v="2"/>
    <n v="32"/>
    <x v="11"/>
    <n v="33.5"/>
    <x v="0"/>
    <m/>
  </r>
  <r>
    <x v="89"/>
    <n v="7"/>
    <x v="68"/>
    <s v="Sam, dim et JF - JOUR - Visite 1 bénéficiaire"/>
    <s v="Visite"/>
    <n v="55.5"/>
    <s v="Spoden Herbert"/>
    <m/>
    <s v="(137) Mutualité Chrétienne de Verviers - Eupen "/>
    <s v="Rue Laoureux 25-29  - 4800 Verviers"/>
    <s v="Différé"/>
    <s v="⅓ payant C"/>
    <s v="Oui"/>
    <n v="55.5"/>
    <n v="1.5"/>
    <x v="10"/>
    <n v="50.8"/>
    <x v="3"/>
    <m/>
    <x v="0"/>
    <n v="52.3"/>
    <x v="0"/>
    <m/>
  </r>
  <r>
    <x v="89"/>
    <s v="1a"/>
    <x v="81"/>
    <s v="Sam, dim et JF - JOUR - Visite 1 bénéficiaire"/>
    <s v="Visite"/>
    <n v="55.5"/>
    <s v="Mathijs Stephania"/>
    <s v="Léonardo Da Vinci Welkenraedt"/>
    <m/>
    <m/>
    <s v="Différé"/>
    <s v="MR"/>
    <s v="Oui"/>
    <n v="55.5"/>
    <m/>
    <x v="1"/>
    <m/>
    <x v="2"/>
    <n v="55.5"/>
    <x v="9"/>
    <n v="55.5"/>
    <x v="0"/>
    <m/>
  </r>
  <r>
    <x v="89"/>
    <s v="1b"/>
    <x v="169"/>
    <s v="Sam, dim et JF - JOUR - Visite 1 bénéficiaire"/>
    <s v="Visite"/>
    <n v="55.5"/>
    <s v="Vandebosch Elisa"/>
    <s v="Bel Fays Limbourg"/>
    <m/>
    <m/>
    <s v="Différé"/>
    <s v="MR"/>
    <s v="Oui"/>
    <n v="55.5"/>
    <m/>
    <x v="1"/>
    <m/>
    <x v="2"/>
    <n v="55.5"/>
    <x v="2"/>
    <n v="55.5"/>
    <x v="0"/>
    <m/>
  </r>
  <r>
    <x v="89"/>
    <s v="nuit 2"/>
    <x v="148"/>
    <s v="Sam, dim et JF - JOUR - Consultation"/>
    <s v="Consultation"/>
    <n v="37.5"/>
    <s v="Verdin Jean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89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nuit 1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nuit 1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nuit 1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nuit 1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nuit 1"/>
    <x v="84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89"/>
    <s v="nuit 3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a"/>
    <x v="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9"/>
    <s v="1b"/>
    <x v="169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1b"/>
    <x v="16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a"/>
    <x v="109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9"/>
    <s v="2a"/>
    <x v="10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9"/>
    <s v="2a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a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a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a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a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a"/>
    <x v="10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2b"/>
    <x v="93"/>
    <s v="Sam, dim et JF - JOUR - Consultation"/>
    <s v="Consultation"/>
    <n v="37.5"/>
    <m/>
    <m/>
    <m/>
    <m/>
    <s v="Cash"/>
    <m/>
    <m/>
    <n v="33.5"/>
    <m/>
    <x v="1"/>
    <m/>
    <x v="2"/>
    <n v="33.5"/>
    <x v="13"/>
    <n v="33.5"/>
    <x v="0"/>
    <m/>
  </r>
  <r>
    <x v="89"/>
    <s v="2b"/>
    <x v="93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89"/>
    <s v="2b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9"/>
    <s v="2b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9"/>
    <s v="2b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3"/>
    <n v="33.5"/>
    <x v="0"/>
    <m/>
  </r>
  <r>
    <x v="89"/>
    <n v="3"/>
    <x v="25"/>
    <s v="Sam, dim et JF - JOUR - Consultation"/>
    <s v="Consultation"/>
    <n v="37.5"/>
    <m/>
    <m/>
    <m/>
    <m/>
    <s v="Cash"/>
    <m/>
    <m/>
    <n v="38.5"/>
    <m/>
    <x v="1"/>
    <m/>
    <x v="2"/>
    <n v="38.5"/>
    <x v="13"/>
    <n v="38.5"/>
    <x v="0"/>
    <m/>
  </r>
  <r>
    <x v="89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4"/>
    <x v="212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9"/>
    <n v="4"/>
    <x v="212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9"/>
    <n v="4"/>
    <x v="212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9"/>
    <n v="4"/>
    <x v="212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89"/>
    <n v="4"/>
    <x v="212"/>
    <s v="Sam, dim et JF - JOUR - Consultation"/>
    <s v="Consultation"/>
    <n v="37.5"/>
    <m/>
    <m/>
    <m/>
    <m/>
    <s v="Cash"/>
    <m/>
    <m/>
    <n v="34.979999999999997"/>
    <m/>
    <x v="1"/>
    <m/>
    <x v="2"/>
    <n v="34.979999999999997"/>
    <x v="13"/>
    <n v="34.979999999999997"/>
    <x v="0"/>
    <m/>
  </r>
  <r>
    <x v="89"/>
    <n v="4"/>
    <x v="21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4"/>
    <x v="21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4"/>
    <x v="21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4"/>
    <x v="21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n v="7"/>
    <x v="6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89"/>
    <s v="nuit 2"/>
    <x v="14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89"/>
    <s v="nuit 3"/>
    <x v="51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0"/>
    <s v="nuit 3"/>
    <x v="22"/>
    <s v="Sam, dim et JF - NUIT - Visite 1 bénéficiaire"/>
    <s v="Visite"/>
    <n v="85"/>
    <s v="Brodel Joseph"/>
    <s v="M.Méd. Pro Gesund ?"/>
    <m/>
    <m/>
    <s v="Différé"/>
    <s v="Autres"/>
    <s v="Oui"/>
    <n v="85"/>
    <n v="7"/>
    <x v="10"/>
    <m/>
    <x v="2"/>
    <n v="78"/>
    <x v="11"/>
    <n v="85"/>
    <x v="0"/>
    <m/>
  </r>
  <r>
    <x v="90"/>
    <s v="nuit 2"/>
    <x v="55"/>
    <s v="Vend et veille JF - NUIT - Visite 1 bénéficiare"/>
    <s v="Visite"/>
    <n v="85"/>
    <s v="Legros Elfriede"/>
    <s v="Grand Fa Malmédy"/>
    <m/>
    <m/>
    <s v="Différé"/>
    <s v="MR"/>
    <s v="Oui"/>
    <n v="85"/>
    <m/>
    <x v="1"/>
    <m/>
    <x v="2"/>
    <n v="85"/>
    <x v="12"/>
    <n v="85"/>
    <x v="0"/>
    <m/>
  </r>
  <r>
    <x v="90"/>
    <s v="nuit 2"/>
    <x v="55"/>
    <s v="Vend et veille JF - NUIT - Visite 1 bénéficiare"/>
    <s v="Visite"/>
    <n v="85"/>
    <s v="Leloup Valérie"/>
    <m/>
    <m/>
    <m/>
    <s v="Différé"/>
    <s v="Virement"/>
    <s v="Non"/>
    <n v="85"/>
    <m/>
    <x v="1"/>
    <m/>
    <x v="2"/>
    <n v="85"/>
    <x v="2"/>
    <n v="85"/>
    <x v="0"/>
    <m/>
  </r>
  <r>
    <x v="90"/>
    <s v="nuit 1"/>
    <x v="129"/>
    <s v="Sam, dim et JF - JOUR - Visite 1 bénéficiaire"/>
    <s v="Visite"/>
    <n v="55.5"/>
    <m/>
    <m/>
    <m/>
    <m/>
    <s v="Bancontact"/>
    <m/>
    <m/>
    <n v="49.5"/>
    <m/>
    <x v="1"/>
    <m/>
    <x v="2"/>
    <n v="49.5"/>
    <x v="13"/>
    <n v="49.5"/>
    <x v="0"/>
    <m/>
  </r>
  <r>
    <x v="90"/>
    <s v="nuit 1"/>
    <x v="129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0"/>
    <s v="nuit 1"/>
    <x v="129"/>
    <s v="Vend et veille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0"/>
    <s v="nuit 2"/>
    <x v="55"/>
    <s v="Vend et veille JF - JOUR - Consultation"/>
    <s v="Consultation"/>
    <n v="29"/>
    <m/>
    <m/>
    <m/>
    <m/>
    <s v="Cash"/>
    <m/>
    <m/>
    <n v="30"/>
    <m/>
    <x v="1"/>
    <m/>
    <x v="2"/>
    <n v="30"/>
    <x v="13"/>
    <n v="30"/>
    <x v="0"/>
    <m/>
  </r>
  <r>
    <x v="90"/>
    <s v="nuit 2"/>
    <x v="55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90"/>
    <s v="nuit 3"/>
    <x v="22"/>
    <s v="Vend et veille JF - JOUR - Consultation"/>
    <s v="Consultation"/>
    <n v="29"/>
    <m/>
    <m/>
    <m/>
    <m/>
    <s v="Bancontact"/>
    <m/>
    <m/>
    <n v="29"/>
    <m/>
    <x v="1"/>
    <m/>
    <x v="2"/>
    <n v="29"/>
    <x v="13"/>
    <n v="29"/>
    <x v="0"/>
    <m/>
  </r>
  <r>
    <x v="90"/>
    <s v="nuit 3"/>
    <x v="22"/>
    <s v="Vend et veille JF - JOUR - Consultation"/>
    <s v="Consultation"/>
    <n v="29"/>
    <m/>
    <m/>
    <m/>
    <m/>
    <s v="Cash"/>
    <m/>
    <m/>
    <n v="3"/>
    <m/>
    <x v="1"/>
    <m/>
    <x v="2"/>
    <n v="3"/>
    <x v="13"/>
    <n v="3"/>
    <x v="0"/>
    <m/>
  </r>
  <r>
    <x v="91"/>
    <s v="nuit 3"/>
    <x v="1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91"/>
    <n v="4"/>
    <x v="78"/>
    <s v="Sam, dim et JF - JOUR - Consultation"/>
    <s v="Consultation"/>
    <n v="37.5"/>
    <s v="Bertholet Tiffany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91"/>
    <s v="1b"/>
    <x v="170"/>
    <s v="Sam, dim et JF - JOUR - Consultation"/>
    <s v="Consultation"/>
    <n v="37.5"/>
    <s v="Califice Christelle"/>
    <m/>
    <s v="(130) Mutualité chrétienne de Liège _x000a_"/>
    <s v="Place du XX Août 38 - 4000 LIEGE"/>
    <s v="Différé"/>
    <s v="⅓ payant C"/>
    <s v="Oui"/>
    <n v="37.5"/>
    <n v="5.5"/>
    <x v="10"/>
    <n v="31.35"/>
    <x v="3"/>
    <m/>
    <x v="0"/>
    <n v="36.85"/>
    <x v="0"/>
    <m/>
  </r>
  <r>
    <x v="91"/>
    <n v="7"/>
    <x v="1"/>
    <s v="Sam, dim et JF - JOUR - Consultation"/>
    <s v="Consultation"/>
    <n v="37.5"/>
    <s v="Collard Bernard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1"/>
    <n v="4"/>
    <x v="78"/>
    <s v="Sam, dim et JF - JOUR - Visite 1 bénéficiaire"/>
    <s v="Visite"/>
    <n v="55.5"/>
    <s v="Dahmen Catherine"/>
    <s v="Grand Fa Malmédy"/>
    <m/>
    <m/>
    <s v="Différé"/>
    <s v="MR"/>
    <s v="Oui"/>
    <n v="55.5"/>
    <m/>
    <x v="1"/>
    <m/>
    <x v="2"/>
    <n v="55.5"/>
    <x v="12"/>
    <n v="55.5"/>
    <x v="0"/>
    <m/>
  </r>
  <r>
    <x v="91"/>
    <n v="7"/>
    <x v="1"/>
    <s v="Sam, dim et JF - JOUR - Consultation"/>
    <s v="Consultation"/>
    <n v="37.5"/>
    <s v="Ducomble Valérie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1"/>
    <s v="nuit 1"/>
    <x v="123"/>
    <s v="Sam, dim et JF - JOUR - Visite 1 bénéficiaire"/>
    <s v="Visite"/>
    <n v="55.5"/>
    <s v="Errens Josephine"/>
    <m/>
    <s v="(319) Solidaris - Mutualité socialiste et syndicale de la Province de Liège _x000a_"/>
    <s v="Chaussée de Mons 228 1480 TUBIZE "/>
    <s v="Différé"/>
    <s v="⅓ payant C"/>
    <s v="Oui"/>
    <n v="55.5"/>
    <n v="5"/>
    <x v="10"/>
    <n v="50.8"/>
    <x v="3"/>
    <m/>
    <x v="0"/>
    <n v="55.8"/>
    <x v="0"/>
    <m/>
  </r>
  <r>
    <x v="91"/>
    <s v="2b"/>
    <x v="132"/>
    <s v="Sam, dim et JF - JOUR - Consultation"/>
    <s v="Consultation"/>
    <n v="37.5"/>
    <s v="Ferri Mickaël"/>
    <m/>
    <s v="(319) Solidaris - Mutualité socialiste et syndicale de la Province de Liège _x000a_"/>
    <s v="Chaussée de Mons 228 1480 TUBIZE "/>
    <s v="Différé"/>
    <s v="⅓ payant NP"/>
    <s v="Non"/>
    <n v="37.5"/>
    <m/>
    <x v="1"/>
    <n v="35.85"/>
    <x v="3"/>
    <m/>
    <x v="0"/>
    <n v="35.85"/>
    <x v="0"/>
    <m/>
  </r>
  <r>
    <x v="91"/>
    <s v="2a"/>
    <x v="100"/>
    <s v="Sam, dim et JF - JOUR - Visite 1 bénéficiaire"/>
    <s v="Visite"/>
    <n v="55.5"/>
    <s v="Bruyns Marie - Jeanne"/>
    <s v="La Barcarolle Stembert"/>
    <m/>
    <m/>
    <s v="Différé"/>
    <s v="MR"/>
    <s v="Oui"/>
    <n v="55.5"/>
    <m/>
    <x v="1"/>
    <m/>
    <x v="2"/>
    <n v="55.6"/>
    <x v="9"/>
    <n v="55.6"/>
    <x v="0"/>
    <m/>
  </r>
  <r>
    <x v="91"/>
    <n v="7"/>
    <x v="1"/>
    <s v="Sam, dim et JF - JOUR - Consultation"/>
    <s v="Consultation"/>
    <n v="37.5"/>
    <s v="Grosshauser Rita"/>
    <m/>
    <s v="(228) Mutualia - Mutualité neutre _x000a_"/>
    <s v="Place Verte 41 4800 VERVIERS"/>
    <s v="Différé"/>
    <s v="⅓ payant C"/>
    <s v="Oui"/>
    <n v="37.5"/>
    <n v="1.5"/>
    <x v="10"/>
    <n v="35.85"/>
    <x v="2"/>
    <m/>
    <x v="0"/>
    <n v="1.5"/>
    <x v="3"/>
    <s v="Virement 30/10/2017"/>
  </r>
  <r>
    <x v="91"/>
    <s v="1a"/>
    <x v="172"/>
    <s v="Sam, dim et JF - JOUR - Consultation"/>
    <s v="Consultation"/>
    <n v="37.5"/>
    <s v="Halleux Eric"/>
    <m/>
    <s v="(137) Mutualité Chrétienne de Verviers - Eupen "/>
    <s v="Rue Laoureux 25-29  - 4800 Verviers"/>
    <s v="Différé"/>
    <s v="⅓ payant NP"/>
    <s v="Oui"/>
    <n v="37.5"/>
    <m/>
    <x v="1"/>
    <n v="35.85"/>
    <x v="3"/>
    <m/>
    <x v="0"/>
    <n v="35.85"/>
    <x v="0"/>
    <m/>
  </r>
  <r>
    <x v="91"/>
    <s v="1b"/>
    <x v="170"/>
    <s v="Sam, dim et JF - JOUR - Consultation"/>
    <s v="Consultation"/>
    <n v="37.5"/>
    <s v="Jungheim Samuel"/>
    <m/>
    <s v="(319) Solidaris - Mutualité socialiste et syndicale de la Province de Liège _x000a_"/>
    <s v="Chaussée de Mons 228 1480 TUBIZE "/>
    <s v="Différé"/>
    <s v="⅓ payant C"/>
    <s v="Oui"/>
    <n v="37.5"/>
    <n v="3"/>
    <x v="10"/>
    <n v="35.85"/>
    <x v="3"/>
    <m/>
    <x v="0"/>
    <n v="38.85"/>
    <x v="0"/>
    <m/>
  </r>
  <r>
    <x v="91"/>
    <n v="5"/>
    <x v="128"/>
    <s v="Sam, dim et JF - JOUR - Consultation"/>
    <s v="Consultation"/>
    <n v="37.5"/>
    <s v="Choffray Marie - Anne"/>
    <m/>
    <s v="(319) Solidaris - Mutualité socialiste et syndicale de la Province de Liège _x000a_"/>
    <s v="Chaussée de Mons 228 1480 TUBIZE "/>
    <s v="Différé"/>
    <s v="⅓ payant C"/>
    <s v="Oui"/>
    <n v="37.5"/>
    <n v="1"/>
    <x v="10"/>
    <n v="23.5"/>
    <x v="8"/>
    <m/>
    <x v="0"/>
    <n v="24.5"/>
    <x v="0"/>
    <m/>
  </r>
  <r>
    <x v="91"/>
    <n v="5"/>
    <x v="128"/>
    <s v="Sam, dim et JF - JOUR - Consultation"/>
    <s v="Consultation"/>
    <n v="37.5"/>
    <s v="Giet Sandrina"/>
    <m/>
    <s v="(137) Mutualité Chrétienne de Verviers - Eupen "/>
    <s v="Rue Laoureux 25-29  - 4800 Verviers"/>
    <s v="Différé"/>
    <s v="⅓ payant C"/>
    <s v="Oui"/>
    <n v="37.5"/>
    <n v="1"/>
    <x v="10"/>
    <n v="35.85"/>
    <x v="8"/>
    <m/>
    <x v="0"/>
    <n v="36.85"/>
    <x v="0"/>
    <m/>
  </r>
  <r>
    <x v="91"/>
    <n v="4"/>
    <x v="78"/>
    <s v="Sam, dim et JF - JOUR - Consultation"/>
    <s v="Consultation"/>
    <n v="37.5"/>
    <s v="Kohnen Maria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91"/>
    <s v="1b"/>
    <x v="170"/>
    <s v="Sam, dim et JF - JOUR - Visite 1 bénéficiaire"/>
    <s v="Visite"/>
    <n v="55.5"/>
    <s v="Liegeois Lea"/>
    <m/>
    <s v="(137) Mutualité Chrétienne de Verviers - Eupen "/>
    <s v="Rue Laoureux 25-29  - 4800 Verviers"/>
    <s v="Différé"/>
    <s v="⅓ payant C"/>
    <s v="Oui"/>
    <n v="55.5"/>
    <n v="5"/>
    <x v="10"/>
    <n v="50.8"/>
    <x v="3"/>
    <m/>
    <x v="0"/>
    <n v="55.8"/>
    <x v="0"/>
    <m/>
  </r>
  <r>
    <x v="91"/>
    <n v="5"/>
    <x v="128"/>
    <s v="Sam, dim et JF - JOUR - Consultation"/>
    <s v="Consultation"/>
    <n v="37.5"/>
    <s v="Schmitz Francis"/>
    <m/>
    <s v="(509) Partena - Mutualité libre _x000a_"/>
    <s v="Boulevard Louis Mettewie 74-76 1080 BRUXELLES "/>
    <s v="Différé"/>
    <s v="⅓ payant C"/>
    <s v="Oui"/>
    <n v="37.5"/>
    <n v="1"/>
    <x v="10"/>
    <m/>
    <x v="2"/>
    <m/>
    <x v="0"/>
    <n v="1"/>
    <x v="3"/>
    <m/>
  </r>
  <r>
    <x v="91"/>
    <n v="7"/>
    <x v="1"/>
    <s v="Sam, dim et JF - JOUR - Consultation"/>
    <s v="Consultation"/>
    <n v="37.5"/>
    <s v="Theissen Ellen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1"/>
    <n v="6"/>
    <x v="152"/>
    <s v="Sam, dim et JF - JOUR - Visite 1 bénéficiaire"/>
    <s v="Visite"/>
    <n v="55.5"/>
    <s v="Weber Juliana"/>
    <s v="St Marie Raeren"/>
    <m/>
    <m/>
    <s v="Différé"/>
    <s v="MR"/>
    <s v="Oui"/>
    <n v="112.26"/>
    <m/>
    <x v="1"/>
    <m/>
    <x v="2"/>
    <n v="112.26"/>
    <x v="11"/>
    <n v="112.26"/>
    <x v="0"/>
    <m/>
  </r>
  <r>
    <x v="91"/>
    <n v="7"/>
    <x v="1"/>
    <s v="Sam, dim et JF - JOUR - Consultation"/>
    <s v="Consultation"/>
    <n v="37.5"/>
    <s v="Zbir Amina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91"/>
    <n v="3"/>
    <x v="29"/>
    <s v="Sam, dim et JF - JOUR - Visite 1 bénéficiaire"/>
    <s v="Visite"/>
    <n v="55.5"/>
    <s v="Dahman Ayyoub"/>
    <s v="Les Sorbiers Spa"/>
    <m/>
    <m/>
    <s v="Différé"/>
    <s v="MR"/>
    <s v="Oui"/>
    <n v="55"/>
    <m/>
    <x v="1"/>
    <m/>
    <x v="2"/>
    <n v="55"/>
    <x v="11"/>
    <n v="55"/>
    <x v="0"/>
    <m/>
  </r>
  <r>
    <x v="91"/>
    <n v="3"/>
    <x v="29"/>
    <s v="Sam, dim et JF - JOUR - Visite 1 bénéficiaire"/>
    <s v="Visite"/>
    <n v="55.5"/>
    <s v="Guisse Yvan"/>
    <s v="Les Heures Claires Spa/ envoyé Maitre Montluc Huy"/>
    <m/>
    <m/>
    <s v="Différé"/>
    <s v="MR"/>
    <s v="Oui"/>
    <n v="55.5"/>
    <m/>
    <x v="1"/>
    <m/>
    <x v="2"/>
    <n v="55.5"/>
    <x v="12"/>
    <n v="55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a"/>
    <x v="172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1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b"/>
    <x v="17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1b"/>
    <x v="170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1"/>
    <s v="1b"/>
    <x v="170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1"/>
    <s v="2a"/>
    <x v="100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a"/>
    <x v="100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1"/>
    <s v="2b"/>
    <x v="132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2b"/>
    <x v="13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5"/>
    <x v="128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1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nuit 1"/>
    <x v="123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91"/>
    <s v="nuit 1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nuit 1"/>
    <x v="123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1"/>
    <s v="nuit 1"/>
    <x v="123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1"/>
    <s v="nuit 2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1"/>
    <s v="nuit 2"/>
    <x v="33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1"/>
    <s v="nuit 2"/>
    <x v="33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1"/>
    <s v="nuit 2"/>
    <x v="33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2"/>
    <n v="7"/>
    <x v="121"/>
    <s v="Sam, dim et JF - JOUR - Consultation"/>
    <s v="Consultation"/>
    <n v="37.5"/>
    <s v="Bach Liam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2"/>
    <s v="2b"/>
    <x v="176"/>
    <s v="Sam, dim et JF - JOUR - Consultation"/>
    <s v="Consultation"/>
    <n v="37.5"/>
    <s v="Benghoufiri Fellah Adil"/>
    <s v="MM Bulle d'air"/>
    <s v="(228) Mutualia - Mutualité neutre _x000a_"/>
    <s v="Place Verte 41 4800 VERVIERS"/>
    <s v="Différé"/>
    <s v="⅓ payant BC"/>
    <s v="Oui"/>
    <n v="37.5"/>
    <n v="1.5"/>
    <x v="10"/>
    <m/>
    <x v="2"/>
    <m/>
    <x v="0"/>
    <n v="1.5"/>
    <x v="2"/>
    <m/>
  </r>
  <r>
    <x v="92"/>
    <s v="1a"/>
    <x v="71"/>
    <s v="Sam, dim et JF - JOUR - Visite 1 bénéficiaire"/>
    <s v="Visite"/>
    <n v="55.5"/>
    <s v="Chapelle Charles"/>
    <s v="Bel Fays Limbourg"/>
    <m/>
    <m/>
    <s v="Différé"/>
    <s v="MR"/>
    <s v="Oui"/>
    <n v="55.5"/>
    <m/>
    <x v="1"/>
    <m/>
    <x v="2"/>
    <n v="55.5"/>
    <x v="11"/>
    <n v="55.5"/>
    <x v="0"/>
    <m/>
  </r>
  <r>
    <x v="92"/>
    <s v="2a"/>
    <x v="181"/>
    <s v="Sam, dim et JF - JOUR - Consultation"/>
    <s v="Consultation"/>
    <n v="37.5"/>
    <s v="Delbouille Benédicte"/>
    <m/>
    <s v="(228) Mutualia - Mutualité neutre _x000a_"/>
    <s v="Place Verte 41 4800 VERVIERS"/>
    <s v="Différé"/>
    <s v="⅓ payant BC"/>
    <s v="Oui"/>
    <n v="37.5"/>
    <n v="1.5"/>
    <x v="10"/>
    <n v="35.85"/>
    <x v="2"/>
    <m/>
    <x v="0"/>
    <n v="1.5"/>
    <x v="3"/>
    <s v="Virement 30/10/2017"/>
  </r>
  <r>
    <x v="92"/>
    <s v="2b"/>
    <x v="176"/>
    <s v="Sam, dim et JF - JOUR - Consultation"/>
    <s v="Consultation"/>
    <n v="37.5"/>
    <s v="Dortu Virginie"/>
    <m/>
    <s v="(228) Mutualia - Mutualité neutre _x000a_"/>
    <s v="Place Verte 41 4800 VERVIERS"/>
    <s v="Différé"/>
    <s v="⅓ payant BC"/>
    <s v="Oui"/>
    <n v="37.5"/>
    <n v="1.5"/>
    <x v="10"/>
    <n v="36.35"/>
    <x v="2"/>
    <m/>
    <x v="0"/>
    <n v="1.5"/>
    <x v="3"/>
    <s v="Virement 30/10/2017"/>
  </r>
  <r>
    <x v="92"/>
    <s v="1a"/>
    <x v="71"/>
    <s v="Sam, dim et JF - JOUR - Visite 1 bénéficiaire"/>
    <s v="Visite"/>
    <n v="55.5"/>
    <s v="Falla Rodolphe"/>
    <s v="CPAS Limbourg"/>
    <m/>
    <m/>
    <s v="Différé"/>
    <s v="CPAS"/>
    <s v="Oui"/>
    <n v="55.5"/>
    <m/>
    <x v="1"/>
    <m/>
    <x v="2"/>
    <n v="55.5"/>
    <x v="12"/>
    <n v="55.5"/>
    <x v="0"/>
    <m/>
  </r>
  <r>
    <x v="92"/>
    <n v="6"/>
    <x v="124"/>
    <s v="Sam, dim et JF - JOUR - Consultation"/>
    <s v="Consultation"/>
    <n v="37.5"/>
    <s v="Flas Ghislaine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92"/>
    <n v="5"/>
    <x v="91"/>
    <s v="Sam, dim et JF - JOUR - Consultation"/>
    <s v="Consultation"/>
    <n v="37.5"/>
    <s v="Heyden Cynthia"/>
    <m/>
    <s v="(137) Mutualité Chrétienne de Verviers - Eupen "/>
    <s v="Rue Laoureux 25-29  - 4800 Verviers"/>
    <s v="Différé"/>
    <s v="⅓ payant NP"/>
    <s v="Oui"/>
    <n v="37.5"/>
    <m/>
    <x v="1"/>
    <n v="35.85"/>
    <x v="3"/>
    <m/>
    <x v="0"/>
    <n v="35.85"/>
    <x v="0"/>
    <m/>
  </r>
  <r>
    <x v="92"/>
    <n v="3"/>
    <x v="76"/>
    <s v="Sam, dim et JF - JOUR - Consultation"/>
    <s v="Consultation"/>
    <n v="37.5"/>
    <s v="Jobe Louise"/>
    <s v="Les Heures Claires Spa"/>
    <m/>
    <m/>
    <s v="Différé"/>
    <s v="MR"/>
    <s v="Oui"/>
    <n v="37.5"/>
    <m/>
    <x v="1"/>
    <m/>
    <x v="2"/>
    <n v="37.5"/>
    <x v="11"/>
    <n v="37.5"/>
    <x v="0"/>
    <m/>
  </r>
  <r>
    <x v="92"/>
    <n v="6"/>
    <x v="124"/>
    <s v="Sam, dim et JF - JOUR - Consultation"/>
    <s v="Consultation"/>
    <n v="37.5"/>
    <s v="Jovanovic Adriano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92"/>
    <n v="7"/>
    <x v="121"/>
    <s v="Sam, dim et JF - JOUR - Consultation"/>
    <s v="Consultation"/>
    <n v="37.5"/>
    <s v="Kupper Hermann - Jos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2"/>
    <s v="2a"/>
    <x v="181"/>
    <s v="Sam, dim et JF - JOUR - Consultation"/>
    <s v="Consultation"/>
    <n v="37.5"/>
    <s v="Laverdeur Sabrina"/>
    <s v="M.Méd. Thier Mère Dieu Heusy"/>
    <m/>
    <m/>
    <s v="Différé"/>
    <s v="Autres"/>
    <s v="Oui"/>
    <n v="37.5"/>
    <n v="1.5"/>
    <x v="10"/>
    <m/>
    <x v="2"/>
    <n v="33.35"/>
    <x v="11"/>
    <n v="34.85"/>
    <x v="0"/>
    <m/>
  </r>
  <r>
    <x v="92"/>
    <s v="2a"/>
    <x v="181"/>
    <s v="Sam, dim et JF - JOUR - Consultation"/>
    <s v="Consultation"/>
    <n v="37.5"/>
    <s v="Maréchal Martine"/>
    <m/>
    <s v="(319) Solidaris - Mutualité socialiste et syndicale de la Province de Liège _x000a_"/>
    <s v="Chaussée de Mons 228 1480 TUBIZE "/>
    <s v="Différé"/>
    <s v="⅓ payant BC"/>
    <s v="Oui"/>
    <n v="37.5"/>
    <n v="1.5"/>
    <x v="10"/>
    <n v="35.85"/>
    <x v="3"/>
    <m/>
    <x v="0"/>
    <n v="37.35"/>
    <x v="0"/>
    <m/>
  </r>
  <r>
    <x v="92"/>
    <s v="2a"/>
    <x v="181"/>
    <s v="Sam, dim et JF - JOUR - Visite 1 bénéficiaire"/>
    <s v="Visite"/>
    <n v="55.5"/>
    <s v="Melidoni Argyro"/>
    <m/>
    <s v="(506) Omnimut mutualité libre de Wallonie _x000a_"/>
    <s v="Rue Natalis 47 B 4020 LIEGE "/>
    <s v="Différé"/>
    <s v="⅓ payant C"/>
    <s v="Oui"/>
    <n v="55.5"/>
    <n v="5"/>
    <x v="10"/>
    <n v="50.8"/>
    <x v="3"/>
    <m/>
    <x v="0"/>
    <n v="55.8"/>
    <x v="0"/>
    <m/>
  </r>
  <r>
    <x v="92"/>
    <s v="nuit 1"/>
    <x v="177"/>
    <s v="Sam, dim et JF - NUIT - Visite 1 bénéficiaire"/>
    <s v="Visite"/>
    <n v="85"/>
    <s v="Nalpas Marie Thérèse"/>
    <s v="Schmits Pierre Avocat Rue Laoureux Verviers 4800"/>
    <m/>
    <m/>
    <s v="Différé"/>
    <s v="Admin. De biens"/>
    <s v="Oui"/>
    <n v="85"/>
    <m/>
    <x v="1"/>
    <m/>
    <x v="2"/>
    <n v="85"/>
    <x v="11"/>
    <n v="85"/>
    <x v="0"/>
    <m/>
  </r>
  <r>
    <x v="92"/>
    <s v="1b"/>
    <x v="199"/>
    <s v="Sam, dim et JF - JOUR - Consultation"/>
    <s v="Consultation"/>
    <n v="37.5"/>
    <s v="Nartiyev Abdurahman"/>
    <m/>
    <s v="(515) Freie Krankenkasse _x000a_"/>
    <s v="Rue Saint-Hubert 49 - 1150 BRUXELLES"/>
    <s v="Différé"/>
    <s v="⅓ payant C"/>
    <s v="Oui"/>
    <n v="37.5"/>
    <n v="1.5"/>
    <x v="10"/>
    <n v="35.85"/>
    <x v="6"/>
    <m/>
    <x v="0"/>
    <n v="37.35"/>
    <x v="0"/>
    <m/>
  </r>
  <r>
    <x v="92"/>
    <s v="2a"/>
    <x v="181"/>
    <s v="Sam, dim et JF - JOUR - Consultation"/>
    <s v="Consultation"/>
    <n v="37.5"/>
    <s v="Paquay Enzio"/>
    <s v="M.Méd. Thier Mère Dieu Heusy"/>
    <m/>
    <m/>
    <s v="Différé"/>
    <s v="Autres"/>
    <s v="Oui"/>
    <n v="37.5"/>
    <n v="1.5"/>
    <x v="10"/>
    <m/>
    <x v="2"/>
    <n v="33.35"/>
    <x v="11"/>
    <n v="34.85"/>
    <x v="0"/>
    <m/>
  </r>
  <r>
    <x v="92"/>
    <n v="7"/>
    <x v="121"/>
    <s v="Sam, dim et JF - JOUR - Consultation"/>
    <s v="Consultation"/>
    <n v="37.5"/>
    <s v="Reuter Anika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2"/>
    <n v="4"/>
    <x v="96"/>
    <s v="Sam, dim et JF - JOUR - Visite 1 bénéficiaire"/>
    <s v="Visite"/>
    <n v="55.5"/>
    <s v="Rosen Fernand"/>
    <m/>
    <s v="(137) Mutualité Chrétienne de Verviers - Eupen "/>
    <s v="Rue Laoureux 25-29  - 4800 Verviers"/>
    <s v="Différé"/>
    <s v="⅓ payant NP"/>
    <s v="Oui"/>
    <n v="55.5"/>
    <m/>
    <x v="1"/>
    <n v="55.6"/>
    <x v="3"/>
    <m/>
    <x v="0"/>
    <n v="55.6"/>
    <x v="0"/>
    <m/>
  </r>
  <r>
    <x v="92"/>
    <n v="7"/>
    <x v="121"/>
    <s v="Sam, dim et JF - JOUR - Consultation"/>
    <s v="Consultation"/>
    <n v="37.5"/>
    <s v="Schmidt Marvin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2"/>
    <n v="7"/>
    <x v="121"/>
    <s v="Sam, dim et JF - JOUR - Consultation"/>
    <s v="Consultation"/>
    <n v="37.5"/>
    <s v="Simar Guillaume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2"/>
    <s v="nuit 2"/>
    <x v="19"/>
    <s v="Sam, dim et JF - NUIT - Visite 1 bénéficiaire"/>
    <s v="Visite"/>
    <n v="85"/>
    <s v="Therer Théodore Pierre"/>
    <s v="Grand Fa Malmédy"/>
    <m/>
    <m/>
    <s v="Différé"/>
    <s v="MR"/>
    <s v="Oui"/>
    <n v="85"/>
    <m/>
    <x v="1"/>
    <m/>
    <x v="2"/>
    <n v="85"/>
    <x v="12"/>
    <n v="85"/>
    <x v="0"/>
    <m/>
  </r>
  <r>
    <x v="92"/>
    <s v="2a"/>
    <x v="181"/>
    <s v="Sam, dim et JF - JOUR - Consultation"/>
    <s v="Consultation"/>
    <n v="37.5"/>
    <s v="Jamar Nathan"/>
    <s v="MM Thier Mère Dieu"/>
    <s v="(137) Mutualité Chrétienne de Verviers - Eupen "/>
    <s v="Rue Laoureux 25-29  - 4800 Verviers"/>
    <s v="Différé"/>
    <s v="⅓ payant C"/>
    <s v="Oui"/>
    <n v="37.5"/>
    <n v="1.5"/>
    <x v="10"/>
    <m/>
    <x v="2"/>
    <n v="36"/>
    <x v="9"/>
    <n v="37.5"/>
    <x v="0"/>
    <m/>
  </r>
  <r>
    <x v="92"/>
    <s v="nuit 1"/>
    <x v="177"/>
    <s v="Sam, dim et JF - NUIT - Visite 1 bénéficiaire"/>
    <s v="Visite"/>
    <n v="85"/>
    <s v="Vanderheyden Liliane"/>
    <s v="Léon D'Andrimont Dolhain"/>
    <m/>
    <m/>
    <s v="Différé"/>
    <s v="MR"/>
    <s v="Oui"/>
    <n v="85"/>
    <m/>
    <x v="1"/>
    <m/>
    <x v="2"/>
    <n v="85"/>
    <x v="12"/>
    <n v="85"/>
    <x v="0"/>
    <m/>
  </r>
  <r>
    <x v="92"/>
    <n v="6"/>
    <x v="124"/>
    <s v="Sam, dim et JF - JOUR - Visite 1 bénéficiaire"/>
    <s v="Visite"/>
    <n v="55.5"/>
    <s v="Vogel Gerhard"/>
    <s v="Fabiola Eupen"/>
    <m/>
    <m/>
    <s v="Différé"/>
    <s v="MR"/>
    <s v="Oui"/>
    <n v="55.5"/>
    <m/>
    <x v="1"/>
    <m/>
    <x v="2"/>
    <n v="55.5"/>
    <x v="11"/>
    <n v="55.5"/>
    <x v="0"/>
    <m/>
  </r>
  <r>
    <x v="92"/>
    <n v="7"/>
    <x v="121"/>
    <s v="Sam, dim et JF - JOUR - Consultation"/>
    <s v="Consultation"/>
    <n v="37.5"/>
    <s v="Wey Ingrid"/>
    <s v="M.Méd. Pro Gesund"/>
    <m/>
    <m/>
    <s v="Différé"/>
    <s v="Autres"/>
    <s v="Oui"/>
    <n v="37.5"/>
    <n v="6"/>
    <x v="10"/>
    <m/>
    <x v="2"/>
    <n v="31.5"/>
    <x v="11"/>
    <n v="37.5"/>
    <x v="0"/>
    <m/>
  </r>
  <r>
    <x v="92"/>
    <s v="nuit 3"/>
    <x v="11"/>
    <s v="Sam, dim et JF - NUIT - Consultation"/>
    <s v="Consultation"/>
    <n v="50"/>
    <s v="Wiesemes Maria Julia"/>
    <m/>
    <s v="(515) Freie Krankenkasse _x000a_"/>
    <s v="Rue Saint-Hubert 49 - 1150 BRUXELLES"/>
    <s v="Différé"/>
    <s v="⅓ payant C"/>
    <s v="Oui"/>
    <n v="50"/>
    <n v="2"/>
    <x v="10"/>
    <n v="48.19"/>
    <x v="6"/>
    <m/>
    <x v="0"/>
    <n v="50.19"/>
    <x v="0"/>
    <m/>
  </r>
  <r>
    <x v="92"/>
    <s v="2b"/>
    <x v="176"/>
    <s v="Sam, dim et JF - JOUR - Consultation"/>
    <s v="Consultation"/>
    <n v="37.5"/>
    <s v="Willems Sandy"/>
    <m/>
    <s v="(228) Mutualia - Mutualité neutre _x000a_"/>
    <s v="Place Verte 41 4800 VERVIERS"/>
    <s v="Différé"/>
    <s v="⅓ payant C"/>
    <s v="Oui"/>
    <n v="37.5"/>
    <n v="2"/>
    <x v="10"/>
    <n v="35.85"/>
    <x v="2"/>
    <m/>
    <x v="0"/>
    <n v="2"/>
    <x v="3"/>
    <s v="Virement 30/10/2017"/>
  </r>
  <r>
    <x v="92"/>
    <s v="1a"/>
    <x v="7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a"/>
    <x v="71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s v="1a"/>
    <x v="71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s v="1b"/>
    <x v="199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2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b"/>
    <x v="19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1b"/>
    <x v="19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1b"/>
    <x v="199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1b"/>
    <x v="199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a"/>
    <x v="18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2a"/>
    <x v="18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s v="2a"/>
    <x v="181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92"/>
    <s v="2a"/>
    <x v="181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92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a"/>
    <x v="18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s v="2b"/>
    <x v="17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s v="2b"/>
    <x v="17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s v="2b"/>
    <x v="17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2b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2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2"/>
    <n v="4"/>
    <x v="96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20000000000003"/>
    <m/>
    <x v="1"/>
    <m/>
    <x v="2"/>
    <n v="37.520000000000003"/>
    <x v="13"/>
    <n v="37.520000000000003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4"/>
    <x v="9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n v="4"/>
    <x v="9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n v="4"/>
    <x v="96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2"/>
    <n v="5"/>
    <x v="91"/>
    <s v="Sam, dim et JF - JOUR - Visite 1 bénéficiaire"/>
    <s v="Visite"/>
    <n v="55.5"/>
    <m/>
    <m/>
    <m/>
    <m/>
    <s v="Cash"/>
    <m/>
    <m/>
    <n v="55"/>
    <m/>
    <x v="1"/>
    <m/>
    <x v="2"/>
    <n v="55"/>
    <x v="13"/>
    <n v="5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n v="7"/>
    <x v="12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2"/>
    <s v="nuit 1"/>
    <x v="177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2"/>
    <s v="nuit 1"/>
    <x v="177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92"/>
    <s v="nuit 1"/>
    <x v="177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92"/>
    <s v="nuit 1"/>
    <x v="177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2"/>
    <s v="nuit 1"/>
    <x v="177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2"/>
    <s v="nuit 2"/>
    <x v="19"/>
    <s v="Sam, dim et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92"/>
    <s v="nuit 2"/>
    <x v="19"/>
    <s v="Sam, dim et JF - NUIT - Consultation"/>
    <s v="Consultation"/>
    <n v="50"/>
    <m/>
    <m/>
    <m/>
    <m/>
    <s v="Cash"/>
    <m/>
    <m/>
    <n v="50"/>
    <m/>
    <x v="1"/>
    <m/>
    <x v="2"/>
    <n v="50"/>
    <x v="13"/>
    <n v="50"/>
    <x v="0"/>
    <m/>
  </r>
  <r>
    <x v="93"/>
    <s v="nuit 3"/>
    <x v="131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93"/>
    <s v="2a"/>
    <x v="31"/>
    <s v="Sam, dim et JF - JOUR - Consultation"/>
    <s v="Consultation"/>
    <n v="37.5"/>
    <s v="Astorino Simon"/>
    <m/>
    <s v="(228) Mutualia - Mutualité neutre _x000a_"/>
    <s v="Place Verte 41 4800 VERVIERS"/>
    <s v="Différé"/>
    <s v="⅓ payant C"/>
    <s v="Oui"/>
    <n v="37.5"/>
    <n v="1.5"/>
    <x v="10"/>
    <n v="35.85"/>
    <x v="2"/>
    <m/>
    <x v="0"/>
    <n v="1.5"/>
    <x v="3"/>
    <s v="Virement 30/10/2017"/>
  </r>
  <r>
    <x v="93"/>
    <s v="nuit 2"/>
    <x v="49"/>
    <s v="Sam, dim et JF - NUIT - Visite 1 bénéficiaire"/>
    <s v="Visite"/>
    <n v="85"/>
    <s v="Auvray Luc"/>
    <m/>
    <s v="(228) Mutualia - Mutualité neutre _x000a_"/>
    <s v="Place Verte 41 4800 VERVIERS"/>
    <s v="Différé"/>
    <s v="⅓ payant C"/>
    <s v="Oui"/>
    <n v="85"/>
    <n v="6"/>
    <x v="10"/>
    <n v="84.24"/>
    <x v="2"/>
    <m/>
    <x v="0"/>
    <n v="6"/>
    <x v="3"/>
    <s v="Virement 30/10/2017"/>
  </r>
  <r>
    <x v="93"/>
    <n v="3"/>
    <x v="45"/>
    <s v="Sam, dim et JF - JOUR - Consultation"/>
    <s v="Consultation"/>
    <n v="37.5"/>
    <s v="Bechet Eva"/>
    <m/>
    <s v="(228) Mutualia - Mutualité neutre _x000a_"/>
    <s v="Place Verte 41 4800 VERVIERS"/>
    <s v="Différé"/>
    <s v="⅓ payant C"/>
    <s v="Oui"/>
    <n v="37.5"/>
    <n v="1.5"/>
    <x v="10"/>
    <n v="35.85"/>
    <x v="2"/>
    <m/>
    <x v="0"/>
    <n v="1.5"/>
    <x v="3"/>
    <s v="Virement 30/10/2017"/>
  </r>
  <r>
    <x v="93"/>
    <n v="3"/>
    <x v="45"/>
    <s v="Sam, dim et JF - JOUR - Visite 1 bénéficiaire"/>
    <s v="Visite"/>
    <n v="55.5"/>
    <s v="Gesh Pierre"/>
    <s v="Les Cheveux D'Argent Sart Niveze"/>
    <m/>
    <m/>
    <s v="Différé"/>
    <s v="MR"/>
    <s v="Oui"/>
    <n v="55.5"/>
    <m/>
    <x v="1"/>
    <m/>
    <x v="2"/>
    <n v="55.5"/>
    <x v="9"/>
    <n v="55.5"/>
    <x v="0"/>
    <m/>
  </r>
  <r>
    <x v="93"/>
    <n v="6"/>
    <x v="58"/>
    <s v="Sam, dim et JF - JOUR - Visite 1 bénéficiaire"/>
    <s v="Visite"/>
    <n v="55.5"/>
    <s v="Ertz Antonia"/>
    <s v="MR Marienheim Raeren"/>
    <m/>
    <m/>
    <s v="Différé"/>
    <s v="MR"/>
    <s v="Oui"/>
    <n v="55.5"/>
    <m/>
    <x v="1"/>
    <m/>
    <x v="2"/>
    <n v="55.5"/>
    <x v="11"/>
    <n v="55.5"/>
    <x v="0"/>
    <m/>
  </r>
  <r>
    <x v="93"/>
    <s v="nuit 1"/>
    <x v="138"/>
    <s v="Sam, dim et JF - JOUR - Consultation"/>
    <s v="Consultation"/>
    <n v="37.5"/>
    <s v="Fares Mohamed"/>
    <m/>
    <s v="(319) Solidaris - Mutualité socialiste et syndicale de la Province de Liège _x000a_"/>
    <s v="Chaussée de Mons 228 1480 TUBIZE "/>
    <s v="Différé"/>
    <s v="⅓ payant C"/>
    <s v="Oui"/>
    <n v="37.5"/>
    <n v="1.5"/>
    <x v="10"/>
    <n v="35.85"/>
    <x v="3"/>
    <m/>
    <x v="0"/>
    <n v="37.35"/>
    <x v="0"/>
    <m/>
  </r>
  <r>
    <x v="93"/>
    <n v="3"/>
    <x v="45"/>
    <s v="Sam, dim et JF - JOUR - Visite 1 bénéficiaire"/>
    <s v="Visite"/>
    <n v="55.5"/>
    <s v="Freymann Jean"/>
    <m/>
    <s v="(137) Mutualité Chrétienne de Verviers - Eupen "/>
    <s v="Rue Laoureux 25-29  - 4800 Verviers"/>
    <s v="Différé"/>
    <s v="⅓ payant C"/>
    <s v="Oui"/>
    <n v="55.5"/>
    <n v="3"/>
    <x v="10"/>
    <n v="55.6"/>
    <x v="3"/>
    <m/>
    <x v="0"/>
    <n v="58.6"/>
    <x v="0"/>
    <m/>
  </r>
  <r>
    <x v="93"/>
    <n v="5"/>
    <x v="144"/>
    <s v="Sam, dim et JF - JOUR - Consultation"/>
    <s v="Consultation"/>
    <n v="37.5"/>
    <s v="Gaspar Didier"/>
    <s v="Avocat Dethier Benjamin R du Serpent,28 6800 Libramont"/>
    <m/>
    <m/>
    <s v="Différé"/>
    <s v="Admin. De biens"/>
    <s v="Oui"/>
    <n v="80.5"/>
    <m/>
    <x v="1"/>
    <m/>
    <x v="2"/>
    <n v="80.5"/>
    <x v="11"/>
    <n v="80.5"/>
    <x v="0"/>
    <m/>
  </r>
  <r>
    <x v="93"/>
    <n v="6"/>
    <x v="58"/>
    <s v="Sam, dim et JF - JOUR - Visite 1 bénéficiaire"/>
    <s v="Visite"/>
    <n v="55.5"/>
    <s v="Henkes c/o Kittel Walter"/>
    <s v="Katharinastüft Astenet"/>
    <m/>
    <m/>
    <s v="Différé"/>
    <s v="MR"/>
    <s v="Oui"/>
    <n v="55.5"/>
    <m/>
    <x v="1"/>
    <m/>
    <x v="2"/>
    <n v="55.5"/>
    <x v="11"/>
    <n v="55.5"/>
    <x v="0"/>
    <m/>
  </r>
  <r>
    <x v="93"/>
    <s v="2a"/>
    <x v="31"/>
    <s v="Sam, dim et JF - JOUR - Consultation"/>
    <s v="Consultation"/>
    <n v="37.5"/>
    <s v="José Marie"/>
    <s v="M.Méd. Thier Mère Dieu Heusy"/>
    <m/>
    <m/>
    <s v="Différé"/>
    <s v="Autres"/>
    <s v="Oui"/>
    <n v="37.5"/>
    <m/>
    <x v="1"/>
    <m/>
    <x v="2"/>
    <n v="33.35"/>
    <x v="11"/>
    <n v="33.35"/>
    <x v="0"/>
    <m/>
  </r>
  <r>
    <x v="93"/>
    <n v="6"/>
    <x v="58"/>
    <s v="Sam, dim et JF - JOUR - Visite 1 bénéficiaire"/>
    <s v="Visite"/>
    <n v="55.5"/>
    <s v="Kreusen Selma"/>
    <m/>
    <s v="(515) Freie Krankenkasse _x000a_"/>
    <s v="Rue Saint-Hubert 49 - 1150 BRUXELLES"/>
    <s v="Différé"/>
    <s v="⅓ payant C"/>
    <s v="Oui"/>
    <n v="55.5"/>
    <n v="3"/>
    <x v="10"/>
    <n v="52.8"/>
    <x v="6"/>
    <m/>
    <x v="0"/>
    <n v="55.8"/>
    <x v="0"/>
    <m/>
  </r>
  <r>
    <x v="93"/>
    <n v="3"/>
    <x v="45"/>
    <s v="Sam, dim et JF - JOUR - Consultation"/>
    <s v="Consultation"/>
    <n v="37.5"/>
    <s v="Legrand Amélie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93"/>
    <n v="7"/>
    <x v="131"/>
    <s v="Sam, dim et JF - JOUR - Consultation"/>
    <s v="Consultation"/>
    <n v="37.5"/>
    <s v="Niessen Günther"/>
    <s v="MM Pro Gesund"/>
    <m/>
    <m/>
    <s v="Différé"/>
    <s v="Autres"/>
    <s v="Oui"/>
    <n v="37.5"/>
    <n v="6"/>
    <x v="10"/>
    <m/>
    <x v="2"/>
    <n v="31.5"/>
    <x v="11"/>
    <n v="37.5"/>
    <x v="0"/>
    <m/>
  </r>
  <r>
    <x v="93"/>
    <n v="5"/>
    <x v="144"/>
    <s v="Sam, dim et JF - JOUR - Visite 1 bénéficiaire"/>
    <s v="Visite"/>
    <n v="55.5"/>
    <s v="Noupré José"/>
    <m/>
    <s v="(132) Mutualité chrétienne de la Province de Luxembourg "/>
    <s v="Rue de la Moselle 7-9 6700 ARLON "/>
    <s v="Différé"/>
    <s v="⅓ payant NP"/>
    <s v="Oui"/>
    <n v="55.5"/>
    <m/>
    <x v="1"/>
    <n v="55.6"/>
    <x v="3"/>
    <m/>
    <x v="0"/>
    <n v="55.6"/>
    <x v="0"/>
    <m/>
  </r>
  <r>
    <x v="93"/>
    <s v="2b"/>
    <x v="60"/>
    <s v="Sam, dim et JF - JOUR - Visite 1 bénéficiaire"/>
    <s v="Visite"/>
    <n v="55.5"/>
    <s v="Hendrick Marcel"/>
    <s v="La Barcarolle Stembert"/>
    <m/>
    <m/>
    <s v="Différé"/>
    <s v="MR"/>
    <s v="Oui"/>
    <n v="55.5"/>
    <m/>
    <x v="1"/>
    <m/>
    <x v="2"/>
    <n v="55.6"/>
    <x v="9"/>
    <n v="55.6"/>
    <x v="0"/>
    <m/>
  </r>
  <r>
    <x v="93"/>
    <n v="6"/>
    <x v="58"/>
    <s v="Sam, dim et JF - JOUR - Visite 1 bénéficiaire"/>
    <s v="Visite"/>
    <n v="55.5"/>
    <s v="Taeter Paul"/>
    <s v="Katharinastüft Astenet"/>
    <m/>
    <m/>
    <s v="Différé"/>
    <s v="MR"/>
    <s v="Oui"/>
    <n v="55.5"/>
    <m/>
    <x v="1"/>
    <m/>
    <x v="2"/>
    <n v="55.5"/>
    <x v="11"/>
    <n v="55.5"/>
    <x v="0"/>
    <m/>
  </r>
  <r>
    <x v="93"/>
    <n v="4"/>
    <x v="145"/>
    <s v="Sam, dim et JF - JOUR - Visite 1 bénéficiaire"/>
    <s v="Visite"/>
    <n v="55.5"/>
    <s v="Therer Theodore Pierre"/>
    <s v="Grand Fa malmédy"/>
    <m/>
    <m/>
    <s v="Différé"/>
    <s v="MR"/>
    <s v="Oui"/>
    <n v="55.5"/>
    <m/>
    <x v="1"/>
    <m/>
    <x v="2"/>
    <n v="55.5"/>
    <x v="12"/>
    <n v="55.5"/>
    <x v="0"/>
    <m/>
  </r>
  <r>
    <x v="93"/>
    <s v="nuit 1"/>
    <x v="138"/>
    <s v="Sam, dim et JF - JOUR - Consultation"/>
    <s v="Consultation"/>
    <n v="37.5"/>
    <s v="Theunissen Aliyah"/>
    <m/>
    <s v="(137) Mutualité Chrétienne de Verviers - Eupen "/>
    <s v="Rue Laoureux 25-29  - 4800 Verviers"/>
    <s v="Différé"/>
    <s v="⅓ payant C"/>
    <s v="Oui"/>
    <n v="37.5"/>
    <n v="1.5"/>
    <x v="10"/>
    <n v="35.85"/>
    <x v="3"/>
    <m/>
    <x v="0"/>
    <n v="37.35"/>
    <x v="0"/>
    <m/>
  </r>
  <r>
    <x v="93"/>
    <s v="nuit 1"/>
    <x v="138"/>
    <s v="Sam, dim et JF - JOUR - Consultation"/>
    <s v="Consultation"/>
    <n v="37.5"/>
    <s v="Willems Sandy"/>
    <m/>
    <s v="(228) Mutualia - Mutualité neutre _x000a_"/>
    <s v="Place Verte 41 4800 VERVIERS"/>
    <s v="Différé"/>
    <s v="⅓ payant C"/>
    <s v="Oui"/>
    <n v="37.5"/>
    <n v="1.5"/>
    <x v="10"/>
    <n v="48.19"/>
    <x v="2"/>
    <m/>
    <x v="0"/>
    <n v="1.5"/>
    <x v="3"/>
    <s v="Virement 30/10/2017"/>
  </r>
  <r>
    <x v="93"/>
    <s v="1b"/>
    <x v="113"/>
    <s v="Sam, dim et JF - JOUR - Visite 1 bénéficiaire"/>
    <s v="Visite"/>
    <n v="55.5"/>
    <s v="Errens Joséphine"/>
    <m/>
    <s v="(319) Solidaris - Mutualité socialiste et syndicale de la Province de Liège _x000a_"/>
    <s v="Chaussée de Mons 228 1480 TUBIZE "/>
    <s v="Différé"/>
    <s v="⅓ payant C"/>
    <s v="Oui"/>
    <n v="55.5"/>
    <n v="5"/>
    <x v="10"/>
    <n v="50.8"/>
    <x v="3"/>
    <m/>
    <x v="0"/>
    <n v="55.8"/>
    <x v="0"/>
    <m/>
  </r>
  <r>
    <x v="93"/>
    <s v="1b"/>
    <x v="113"/>
    <s v="Sam, dim et JF - JOUR - Visite 1 bénéficiaire"/>
    <s v="Visite"/>
    <n v="55.5"/>
    <s v="Moyse Léa"/>
    <m/>
    <s v="(319) Solidaris - Mutualité socialiste et syndicale de la Province de Liège _x000a_"/>
    <s v="Chaussée de Mons 228 1480 TUBIZE "/>
    <s v="Différé"/>
    <s v="⅓ payant C"/>
    <s v="Oui"/>
    <n v="55.5"/>
    <n v="5"/>
    <x v="10"/>
    <n v="37.479999999999997"/>
    <x v="3"/>
    <m/>
    <x v="0"/>
    <n v="42.48"/>
    <x v="0"/>
    <m/>
  </r>
  <r>
    <x v="93"/>
    <s v="1a"/>
    <x v="52"/>
    <s v="Sam, dim et JF - JOUR - Consultation"/>
    <s v="Consultation"/>
    <n v="37.5"/>
    <s v="Chaineux Luca"/>
    <m/>
    <s v="(319) Solidaris - Mutualité socialiste et syndicale de la Province de Liège _x000a_"/>
    <s v="Chaussée de Mons 228 1480 TUBIZE "/>
    <s v="Différé"/>
    <s v="⅓ payant BC"/>
    <s v="Oui"/>
    <n v="37.5"/>
    <n v="1.5"/>
    <x v="10"/>
    <n v="35.85"/>
    <x v="3"/>
    <m/>
    <x v="0"/>
    <n v="37.35"/>
    <x v="0"/>
    <m/>
  </r>
  <r>
    <x v="93"/>
    <s v="1a"/>
    <x v="52"/>
    <s v="Sam, dim et JF - JOUR - Visite 1 bénéficiaire"/>
    <s v="Visite"/>
    <n v="55.5"/>
    <s v="Malmendier Nicolas"/>
    <m/>
    <s v="(319) Solidaris - Mutualité socialiste et syndicale de la Province de Liège _x000a_"/>
    <s v="Chaussée de Mons 228 1480 TUBIZE "/>
    <s v="Différé"/>
    <s v="⅓ payant C"/>
    <s v="Oui"/>
    <n v="96.2"/>
    <n v="5"/>
    <x v="10"/>
    <n v="91.5"/>
    <x v="3"/>
    <m/>
    <x v="0"/>
    <n v="96.5"/>
    <x v="0"/>
    <m/>
  </r>
  <r>
    <x v="93"/>
    <s v="1a"/>
    <x v="52"/>
    <s v="Sam, dim et JF - JOUR - Consultation"/>
    <s v="Consultation"/>
    <n v="37.5"/>
    <m/>
    <m/>
    <m/>
    <m/>
    <s v="Bancontact"/>
    <m/>
    <m/>
    <n v="31.5"/>
    <m/>
    <x v="1"/>
    <m/>
    <x v="2"/>
    <n v="31.5"/>
    <x v="13"/>
    <n v="31.5"/>
    <x v="0"/>
    <m/>
  </r>
  <r>
    <x v="93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a"/>
    <x v="52"/>
    <s v="Sam, dim et JF - JOUR - Visite 1 bénéficiaire"/>
    <s v="Visite"/>
    <n v="55.5"/>
    <m/>
    <m/>
    <m/>
    <m/>
    <s v="Bancontact"/>
    <m/>
    <m/>
    <n v="55"/>
    <m/>
    <x v="1"/>
    <m/>
    <x v="2"/>
    <n v="55"/>
    <x v="13"/>
    <n v="55"/>
    <x v="0"/>
    <m/>
  </r>
  <r>
    <x v="93"/>
    <s v="1b"/>
    <x v="11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s v="1b"/>
    <x v="113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1b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a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b"/>
    <x v="60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93"/>
    <s v="2b"/>
    <x v="60"/>
    <s v="Sam, dim et JF - JOUR - Visite 1 bénéficiaire"/>
    <s v="Visite"/>
    <n v="55.5"/>
    <m/>
    <m/>
    <m/>
    <m/>
    <s v="Cash"/>
    <m/>
    <m/>
    <n v="55.5"/>
    <m/>
    <x v="1"/>
    <m/>
    <x v="2"/>
    <n v="55.5"/>
    <x v="13"/>
    <n v="55.5"/>
    <x v="0"/>
    <m/>
  </r>
  <r>
    <x v="93"/>
    <s v="2b"/>
    <x v="60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3"/>
    <s v="2b"/>
    <x v="60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3"/>
    <s v="2b"/>
    <x v="60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3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2b"/>
    <x v="60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3"/>
    <x v="45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3"/>
    <n v="4"/>
    <x v="145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4"/>
    <x v="145"/>
    <s v="Sam, dim et JF - JOUR - Visite 1 bénéficiaire"/>
    <s v="Visite"/>
    <n v="55.5"/>
    <m/>
    <m/>
    <m/>
    <m/>
    <s v="Bancontact"/>
    <m/>
    <m/>
    <n v="55.5"/>
    <m/>
    <x v="1"/>
    <m/>
    <x v="2"/>
    <n v="55.5"/>
    <x v="13"/>
    <n v="55.5"/>
    <x v="0"/>
    <m/>
  </r>
  <r>
    <x v="93"/>
    <n v="5"/>
    <x v="144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5"/>
    <x v="144"/>
    <s v="Sam, dim et JF - JOUR - Consultation"/>
    <s v="Consultation"/>
    <n v="37.5"/>
    <m/>
    <m/>
    <m/>
    <m/>
    <s v="Bancontact"/>
    <m/>
    <m/>
    <n v="37.51"/>
    <m/>
    <x v="1"/>
    <m/>
    <x v="2"/>
    <n v="37.51"/>
    <x v="13"/>
    <n v="37.51"/>
    <x v="0"/>
    <m/>
  </r>
  <r>
    <x v="93"/>
    <n v="5"/>
    <x v="144"/>
    <s v="Sam, dim et JF - JOUR - Consultation"/>
    <s v="Consultation"/>
    <n v="37.5"/>
    <m/>
    <m/>
    <m/>
    <m/>
    <s v="Bancontact"/>
    <m/>
    <m/>
    <n v="31.49"/>
    <m/>
    <x v="1"/>
    <m/>
    <x v="2"/>
    <n v="31.49"/>
    <x v="13"/>
    <n v="31.49"/>
    <x v="0"/>
    <m/>
  </r>
  <r>
    <x v="93"/>
    <n v="5"/>
    <x v="144"/>
    <s v="Sam, dim et JF - JOUR - Visite 1 bénéficiaire"/>
    <s v="Visite"/>
    <n v="55.5"/>
    <m/>
    <m/>
    <m/>
    <m/>
    <s v="Bancontact"/>
    <m/>
    <m/>
    <n v="110"/>
    <m/>
    <x v="1"/>
    <m/>
    <x v="2"/>
    <n v="110"/>
    <x v="13"/>
    <n v="110"/>
    <x v="0"/>
    <m/>
  </r>
  <r>
    <x v="93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6"/>
    <x v="5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6"/>
    <x v="58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3"/>
    <n v="37.5"/>
    <x v="0"/>
    <m/>
  </r>
  <r>
    <x v="93"/>
    <n v="7"/>
    <x v="131"/>
    <s v="Sam, dim et JF - JOUR - Consultation"/>
    <s v="Consultation"/>
    <n v="37.5"/>
    <m/>
    <m/>
    <m/>
    <m/>
    <s v="Cash"/>
    <m/>
    <m/>
    <n v="78.2"/>
    <m/>
    <x v="1"/>
    <m/>
    <x v="2"/>
    <n v="78.2"/>
    <x v="13"/>
    <n v="78.2"/>
    <x v="0"/>
    <m/>
  </r>
  <r>
    <x v="93"/>
    <s v="nuit 1"/>
    <x v="138"/>
    <s v="Sam, dim et JF - JOUR - Consultation"/>
    <s v="Consultation"/>
    <n v="37.5"/>
    <m/>
    <m/>
    <m/>
    <m/>
    <s v="Bancontact"/>
    <m/>
    <m/>
    <n v="37.5"/>
    <m/>
    <x v="1"/>
    <m/>
    <x v="2"/>
    <n v="37.5"/>
    <x v="13"/>
    <n v="37.5"/>
    <x v="0"/>
    <m/>
  </r>
  <r>
    <x v="93"/>
    <s v="nuit 1"/>
    <x v="138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1"/>
    <x v="138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1"/>
    <x v="138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1"/>
    <x v="138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1"/>
    <x v="138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93"/>
    <s v="nuit 1"/>
    <x v="138"/>
    <s v="Sam, dim et JF - NUIT - Consultation"/>
    <s v="Consultation"/>
    <n v="50"/>
    <m/>
    <m/>
    <m/>
    <m/>
    <s v="Cash"/>
    <m/>
    <m/>
    <n v="50.5"/>
    <m/>
    <x v="1"/>
    <m/>
    <x v="2"/>
    <n v="50.5"/>
    <x v="13"/>
    <n v="50.5"/>
    <x v="0"/>
    <m/>
  </r>
  <r>
    <x v="93"/>
    <s v="nuit 1"/>
    <x v="138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2"/>
    <x v="49"/>
    <s v="Sam, dim et JF - NUIT - Visite 1 bénéficiaire"/>
    <s v="Visite"/>
    <n v="85"/>
    <m/>
    <m/>
    <m/>
    <m/>
    <s v="Bancontact"/>
    <m/>
    <m/>
    <n v="85"/>
    <m/>
    <x v="1"/>
    <m/>
    <x v="2"/>
    <n v="85"/>
    <x v="13"/>
    <n v="85"/>
    <x v="0"/>
    <m/>
  </r>
  <r>
    <x v="93"/>
    <s v="nuit 2"/>
    <x v="49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2"/>
    <x v="49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3"/>
    <s v="nuit 2"/>
    <x v="49"/>
    <s v="Sam, dim et JF - NUIT - Consultation"/>
    <s v="Consultation"/>
    <n v="50"/>
    <m/>
    <m/>
    <m/>
    <m/>
    <s v="Bancontact"/>
    <m/>
    <m/>
    <n v="50"/>
    <m/>
    <x v="1"/>
    <m/>
    <x v="2"/>
    <n v="50"/>
    <x v="13"/>
    <n v="50"/>
    <x v="0"/>
    <m/>
  </r>
  <r>
    <x v="94"/>
    <s v="nuit 2"/>
    <x v="171"/>
    <s v="Vend et veille JF - NUIT - Visite 1 bénéficiare"/>
    <s v="Visite"/>
    <n v="85"/>
    <s v="Cornelis Jean - Claude"/>
    <s v="La Bouvière Vielsam"/>
    <m/>
    <m/>
    <s v="Différé"/>
    <s v="MR"/>
    <s v="Oui"/>
    <n v="130.44"/>
    <m/>
    <x v="1"/>
    <m/>
    <x v="2"/>
    <n v="130.44"/>
    <x v="12"/>
    <n v="130.44"/>
    <x v="0"/>
    <m/>
  </r>
  <r>
    <x v="94"/>
    <s v="nuit 1"/>
    <x v="103"/>
    <s v="Vend et veille JF - NUIT - Consultation"/>
    <s v="Consultation"/>
    <n v="50"/>
    <s v="Hoss Fabian"/>
    <m/>
    <s v="(319) Solidaris - Mutualité socialiste et syndicale de la Province de Liège _x000a_"/>
    <s v="Chaussée de Mons 228 1480 TUBIZE "/>
    <s v="Différé"/>
    <s v="⅓ payant NP"/>
    <s v="Oui"/>
    <n v="50"/>
    <m/>
    <x v="1"/>
    <n v="48.19"/>
    <x v="3"/>
    <m/>
    <x v="0"/>
    <n v="48.19"/>
    <x v="0"/>
    <m/>
  </r>
  <r>
    <x v="94"/>
    <s v="nuit 1"/>
    <x v="103"/>
    <s v="Vend et veille JF - NUIT - Consultation"/>
    <s v="Consultation"/>
    <n v="50"/>
    <s v="Willems Sandy"/>
    <m/>
    <s v="(228) Mutualia - Mutualité neutre _x000a_"/>
    <s v="Place Verte 41 4800 VERVIERS"/>
    <s v="Différé"/>
    <s v="⅓ payant BC"/>
    <s v="Oui"/>
    <n v="50"/>
    <n v="1.51"/>
    <x v="11"/>
    <n v="48.19"/>
    <x v="8"/>
    <m/>
    <x v="0"/>
    <n v="49.699999999999996"/>
    <x v="0"/>
    <m/>
  </r>
  <r>
    <x v="94"/>
    <s v="nuit 1"/>
    <x v="103"/>
    <s v="Vend et veille JF - JOUR - Consultation"/>
    <s v="Consultation"/>
    <n v="29"/>
    <m/>
    <m/>
    <m/>
    <m/>
    <s v="Bancontact"/>
    <m/>
    <m/>
    <n v="29"/>
    <m/>
    <x v="1"/>
    <m/>
    <x v="2"/>
    <n v="29"/>
    <x v="14"/>
    <n v="29"/>
    <x v="0"/>
    <m/>
  </r>
  <r>
    <x v="94"/>
    <s v="nuit 1"/>
    <x v="103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4"/>
    <s v="nuit 1"/>
    <x v="103"/>
    <s v="Vend et veille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94"/>
    <s v="nuit 2"/>
    <x v="171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4"/>
    <s v="nuit 2"/>
    <x v="171"/>
    <s v="Vend et veille JF - JOUR - Consultation"/>
    <s v="Consultation"/>
    <n v="29"/>
    <m/>
    <m/>
    <m/>
    <m/>
    <s v="Bancontact"/>
    <m/>
    <m/>
    <n v="29"/>
    <m/>
    <x v="1"/>
    <m/>
    <x v="2"/>
    <n v="29"/>
    <x v="14"/>
    <n v="29"/>
    <x v="0"/>
    <m/>
  </r>
  <r>
    <x v="94"/>
    <s v="nuit 2"/>
    <x v="171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4"/>
    <s v="nuit 2"/>
    <x v="171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4"/>
    <s v="nuit 3"/>
    <x v="50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n v="7"/>
    <x v="14"/>
    <s v="Sam, dim et JF - JOUR - Visite 1 bénéficiaire"/>
    <s v="Visite"/>
    <n v="55.5"/>
    <s v="Aspeslagh André"/>
    <s v="M.Méd. Pro Gesund"/>
    <m/>
    <m/>
    <s v="Différé"/>
    <s v="Autres"/>
    <s v="Oui"/>
    <n v="55.5"/>
    <n v="5"/>
    <x v="11"/>
    <m/>
    <x v="2"/>
    <n v="50.5"/>
    <x v="11"/>
    <n v="55.5"/>
    <x v="0"/>
    <m/>
  </r>
  <r>
    <x v="95"/>
    <s v="2b"/>
    <x v="150"/>
    <s v="Sam, dim et JF - JOUR - Consultation"/>
    <s v="Consultation"/>
    <n v="37.5"/>
    <s v="Azzouzi Zakaria"/>
    <m/>
    <s v="(319) Solidaris - Mutualité socialiste et syndicale de la Province de Liège _x000a_"/>
    <s v="Chaussée de Mons 228 1480 TUBIZE "/>
    <s v="Différé"/>
    <s v="⅓ payant C"/>
    <s v="Oui"/>
    <n v="35"/>
    <n v="1"/>
    <x v="11"/>
    <n v="31.35"/>
    <x v="3"/>
    <m/>
    <x v="0"/>
    <n v="32.35"/>
    <x v="0"/>
    <m/>
  </r>
  <r>
    <x v="95"/>
    <n v="4"/>
    <x v="49"/>
    <s v="Sam, dim et JF - JOUR - Consultation"/>
    <s v="Consultation"/>
    <n v="37.5"/>
    <s v="Beauvois Myriam"/>
    <m/>
    <s v="(137) Mutualité Chrétienne de Verviers - Eupen "/>
    <s v="Rue Laoureux 25-29  - 4800 Verviers"/>
    <s v="Différé"/>
    <s v="⅓ payant C"/>
    <s v="Oui"/>
    <n v="37.5"/>
    <n v="5"/>
    <x v="11"/>
    <n v="31.35"/>
    <x v="3"/>
    <m/>
    <x v="0"/>
    <n v="36.35"/>
    <x v="0"/>
    <m/>
  </r>
  <r>
    <x v="95"/>
    <s v="2a"/>
    <x v="122"/>
    <s v="Sam, dim et JF - JOUR - Visite 1 bénéficiaire"/>
    <s v="Visite"/>
    <n v="55.5"/>
    <s v="Leruth Constant"/>
    <s v="La Barcarolle Stembert"/>
    <m/>
    <m/>
    <s v="Différé"/>
    <s v="MR"/>
    <s v="Oui"/>
    <n v="55.5"/>
    <m/>
    <x v="1"/>
    <m/>
    <x v="2"/>
    <n v="55.6"/>
    <x v="9"/>
    <n v="55.6"/>
    <x v="0"/>
    <m/>
  </r>
  <r>
    <x v="95"/>
    <s v="2a"/>
    <x v="122"/>
    <s v="Sam, dim et JF - JOUR - Consultation"/>
    <s v="Consultation"/>
    <n v="37.5"/>
    <s v="Mustaf Ibrow Sahra"/>
    <m/>
    <s v="(228) Mutualia - Mutualité neutre _x000a_"/>
    <s v="Place Verte 41 4800 VERVIERS"/>
    <s v="Différé"/>
    <s v="⅓ payant NP"/>
    <s v="Oui"/>
    <n v="37.5"/>
    <m/>
    <x v="1"/>
    <n v="35.85"/>
    <x v="8"/>
    <m/>
    <x v="0"/>
    <n v="35.85"/>
    <x v="0"/>
    <m/>
  </r>
  <r>
    <x v="95"/>
    <s v="2a"/>
    <x v="122"/>
    <s v="Sam, dim et JF - JOUR - Consultation"/>
    <s v="Consultation"/>
    <n v="37.5"/>
    <s v="Saddiki Najiha"/>
    <m/>
    <s v="(228) Mutualia - Mutualité neutre _x000a_"/>
    <s v="Place Verte 41 4800 VERVIERS"/>
    <s v="Différé"/>
    <s v="⅓ payant C"/>
    <s v="Oui"/>
    <n v="37.5"/>
    <n v="1.5"/>
    <x v="11"/>
    <n v="35.85"/>
    <x v="8"/>
    <m/>
    <x v="0"/>
    <n v="37.35"/>
    <x v="0"/>
    <m/>
  </r>
  <r>
    <x v="95"/>
    <s v="2a"/>
    <x v="122"/>
    <s v="Sam, dim et JF - JOUR - Visite 1 bénéficiaire"/>
    <s v="Visite"/>
    <n v="55.5"/>
    <s v="Chauveheid Chantal"/>
    <m/>
    <s v="(319) Solidaris - Mutualité socialiste et syndicale de la Province de Liège _x000a_"/>
    <s v="Chaussée de Mons 228 1480 TUBIZE "/>
    <s v="Différé"/>
    <s v="⅓ payant BC"/>
    <s v="Oui"/>
    <n v="55.5"/>
    <n v="5"/>
    <x v="11"/>
    <n v="50.8"/>
    <x v="3"/>
    <m/>
    <x v="0"/>
    <n v="55.8"/>
    <x v="0"/>
    <m/>
  </r>
  <r>
    <x v="95"/>
    <n v="3"/>
    <x v="65"/>
    <s v="Sam, dim et JF - JOUR - Visite 1 bénéficiaire"/>
    <s v="Visite"/>
    <n v="55.5"/>
    <s v="Davin Irène"/>
    <s v="Château sous - Bois Spa"/>
    <m/>
    <m/>
    <s v="Différé"/>
    <s v="MR"/>
    <s v="Oui"/>
    <n v="55.5"/>
    <m/>
    <x v="1"/>
    <m/>
    <x v="2"/>
    <n v="55.5"/>
    <x v="12"/>
    <n v="55.5"/>
    <x v="0"/>
    <m/>
  </r>
  <r>
    <x v="95"/>
    <s v="2a"/>
    <x v="122"/>
    <s v="Sam, dim et JF - JOUR - Consultation"/>
    <s v="Consultation"/>
    <n v="37.5"/>
    <s v="Delhez Marie - Josee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95"/>
    <s v="1b"/>
    <x v="67"/>
    <s v="Sam, dim et JF - JOUR - Visite 1 bénéficiaire"/>
    <s v="Visite"/>
    <n v="55.5"/>
    <s v="Etienne Guislain"/>
    <m/>
    <s v="(319) Solidaris - Mutualité socialiste et syndicale de la Province de Liège _x000a_"/>
    <s v="Chaussée de Mons 228 1480 TUBIZE "/>
    <s v="Différé"/>
    <s v="⅓ payant BC"/>
    <s v="Oui"/>
    <n v="96.2"/>
    <n v="5"/>
    <x v="11"/>
    <n v="91.5"/>
    <x v="3"/>
    <m/>
    <x v="0"/>
    <n v="96.5"/>
    <x v="0"/>
    <m/>
  </r>
  <r>
    <x v="95"/>
    <s v="2b"/>
    <x v="150"/>
    <s v="Sam, dim et JF - JOUR - Consultation"/>
    <s v="Consultation"/>
    <n v="37.5"/>
    <s v="Hardenne Krystal"/>
    <s v="M.Méd. Thier  Mère Dieu"/>
    <m/>
    <m/>
    <s v="Différé"/>
    <s v="Autres"/>
    <s v="Oui"/>
    <n v="35"/>
    <m/>
    <x v="1"/>
    <m/>
    <x v="2"/>
    <n v="32.44"/>
    <x v="11"/>
    <n v="32.44"/>
    <x v="0"/>
    <m/>
  </r>
  <r>
    <x v="95"/>
    <n v="5"/>
    <x v="54"/>
    <s v="Sam, dim et JF - JOUR - Consultation"/>
    <s v="Consultation"/>
    <n v="37.5"/>
    <s v="Henrion Nathalie"/>
    <m/>
    <s v="(319) Solidaris - Mutualité socialiste et syndicale de la Province de Liège _x000a_"/>
    <s v="Chaussée de Mons 228 1480 TUBIZE "/>
    <s v="Différé"/>
    <s v="⅓ payant C"/>
    <s v="Oui"/>
    <n v="37.5"/>
    <n v="1.5"/>
    <x v="11"/>
    <n v="31.94"/>
    <x v="3"/>
    <m/>
    <x v="0"/>
    <n v="33.44"/>
    <x v="0"/>
    <m/>
  </r>
  <r>
    <x v="95"/>
    <n v="5"/>
    <x v="54"/>
    <s v="Sam, dim et JF - JOUR - Consultation"/>
    <s v="Consultation"/>
    <n v="37.5"/>
    <s v="Jeanpierre Martine"/>
    <m/>
    <s v="(132) Mutualité chrétienne de la Province de Luxembourg "/>
    <s v="Rue de la Moselle 7-9 6700 ARLON "/>
    <s v="Différé"/>
    <s v="⅓ payant C"/>
    <s v="Oui"/>
    <n v="37.5"/>
    <n v="1.5"/>
    <x v="11"/>
    <n v="35.85"/>
    <x v="3"/>
    <m/>
    <x v="0"/>
    <n v="37.35"/>
    <x v="0"/>
    <m/>
  </r>
  <r>
    <x v="95"/>
    <n v="6"/>
    <x v="73"/>
    <s v="Sam, dim et JF - JOUR - Visite 1 bénéficiaire"/>
    <s v="Visite"/>
    <n v="55.5"/>
    <s v="Kohnen Erika"/>
    <m/>
    <s v="(137) Mutualité Chrétienne de Verviers - Eupen "/>
    <s v="Rue Laoureux 25-29  - 4800 Verviers"/>
    <s v="Différé"/>
    <s v="⅓ payant NP"/>
    <s v="Oui"/>
    <n v="55.5"/>
    <m/>
    <x v="1"/>
    <n v="55.6"/>
    <x v="3"/>
    <m/>
    <x v="0"/>
    <n v="55.6"/>
    <x v="0"/>
    <m/>
  </r>
  <r>
    <x v="95"/>
    <n v="4"/>
    <x v="49"/>
    <s v="Sam, dim et JF - JOUR - Consultation"/>
    <s v="Consultation"/>
    <n v="37.5"/>
    <s v="Audin Stephane"/>
    <s v="CPAS Malmédy Janssens Simone, envoyé à 228"/>
    <s v="(228) Mutualia - Mutualité neutre _x000a_"/>
    <m/>
    <s v="Différé"/>
    <s v="CPAS"/>
    <s v="Oui"/>
    <n v="37.5"/>
    <m/>
    <x v="1"/>
    <n v="35.85"/>
    <x v="8"/>
    <m/>
    <x v="0"/>
    <n v="35.85"/>
    <x v="0"/>
    <m/>
  </r>
  <r>
    <x v="95"/>
    <n v="5"/>
    <x v="54"/>
    <s v="Sam, dim et JF - JOUR - Consultation"/>
    <s v="Consultation"/>
    <n v="37.5"/>
    <s v="Lejeune Andrée"/>
    <m/>
    <s v="(132) Mutualité chrétienne de la Province de Luxembourg "/>
    <s v="Rue de la Moselle 7-9 6700 ARLON "/>
    <s v="Différé"/>
    <s v="⅓ payant BC"/>
    <s v="Oui"/>
    <n v="37.5"/>
    <n v="1.5"/>
    <x v="11"/>
    <n v="35.85"/>
    <x v="3"/>
    <m/>
    <x v="0"/>
    <n v="37.35"/>
    <x v="0"/>
    <m/>
  </r>
  <r>
    <x v="95"/>
    <s v="2a"/>
    <x v="122"/>
    <s v="Sam, dim et JF - JOUR - Visite 1 bénéficiaire"/>
    <s v="Visite"/>
    <n v="55.5"/>
    <s v="Lembree Gisèle"/>
    <m/>
    <s v="(319) Solidaris - Mutualité socialiste et syndicale de la Province de Liège _x000a_"/>
    <s v="Chaussée de Mons 228 1480 TUBIZE "/>
    <s v="Différé"/>
    <s v="⅓ payant NP"/>
    <s v="Oui"/>
    <n v="55.5"/>
    <m/>
    <x v="1"/>
    <n v="37.479999999999997"/>
    <x v="3"/>
    <m/>
    <x v="0"/>
    <n v="37.479999999999997"/>
    <x v="0"/>
    <m/>
  </r>
  <r>
    <x v="95"/>
    <n v="4"/>
    <x v="49"/>
    <s v="Sam, dim et JF - JOUR - Visite 1 bénéficiaire"/>
    <s v="Visite"/>
    <n v="55.5"/>
    <s v="Maquet Anthony"/>
    <m/>
    <s v="(305) Solidaris mutualité Brabant wallon _x000a_"/>
    <s v="Chaussée de Mons 228 1480 TUBIZE "/>
    <s v="Différé"/>
    <s v="⅓ payant C"/>
    <s v="Oui"/>
    <n v="55.5"/>
    <n v="1.5"/>
    <x v="11"/>
    <m/>
    <x v="2"/>
    <m/>
    <x v="0"/>
    <n v="1.5"/>
    <x v="3"/>
    <m/>
  </r>
  <r>
    <x v="95"/>
    <s v="2b"/>
    <x v="150"/>
    <s v="Sam, dim et JF - JOUR - Visite 1 bénéficiaire"/>
    <s v="Visite"/>
    <n v="55.5"/>
    <s v="Mouraux Colette"/>
    <m/>
    <s v="(137) Mutualité Chrétienne de Verviers - Eupen "/>
    <s v="Rue Laoureux 25-29  - 4800 Verviers"/>
    <s v="Différé"/>
    <s v="⅓ payant C"/>
    <s v="Oui"/>
    <n v="100.94"/>
    <n v="2"/>
    <x v="11"/>
    <n v="96.24"/>
    <x v="3"/>
    <m/>
    <x v="0"/>
    <n v="98.24"/>
    <x v="0"/>
    <m/>
  </r>
  <r>
    <x v="95"/>
    <s v="2b"/>
    <x v="150"/>
    <s v="Sam, dim et JF - JOUR - Consultation"/>
    <s v="Consultation"/>
    <n v="37.5"/>
    <s v="Qessouri Abdelmajid"/>
    <m/>
    <s v="(319) Solidaris - Mutualité socialiste et syndicale de la Province de Liège _x000a_"/>
    <s v="Chaussée de Mons 228 1480 TUBIZE "/>
    <s v="Différé"/>
    <s v="⅓ payant C"/>
    <s v="Oui"/>
    <n v="35"/>
    <n v="1"/>
    <x v="11"/>
    <n v="31.94"/>
    <x v="3"/>
    <m/>
    <x v="0"/>
    <n v="32.94"/>
    <x v="0"/>
    <m/>
  </r>
  <r>
    <x v="95"/>
    <n v="5"/>
    <x v="54"/>
    <s v="Sam, dim et JF - JOUR - Consultation"/>
    <s v="Consultation"/>
    <n v="37.5"/>
    <s v="Renard Leynna"/>
    <s v="CPAS Vielsam"/>
    <m/>
    <m/>
    <s v="Différé"/>
    <s v="CPAS"/>
    <s v="Oui"/>
    <n v="37.5"/>
    <m/>
    <x v="1"/>
    <m/>
    <x v="2"/>
    <n v="1.5"/>
    <x v="0"/>
    <n v="0"/>
    <x v="2"/>
    <s v="Virement 22/08/2017 1,50 ???"/>
  </r>
  <r>
    <x v="95"/>
    <s v="2a"/>
    <x v="122"/>
    <s v="Sam, dim et JF - JOUR - Consultation"/>
    <s v="Consultation"/>
    <n v="37.5"/>
    <s v="Servais Nathanaëlle"/>
    <m/>
    <s v="(319) Solidaris - Mutualité socialiste et syndicale de la Province de Liège _x000a_"/>
    <s v="Chaussée de Mons 228 1480 TUBIZE "/>
    <s v="Différé"/>
    <s v="⅓ payant C"/>
    <s v="Oui"/>
    <n v="37.5"/>
    <n v="2"/>
    <x v="11"/>
    <n v="48.19"/>
    <x v="3"/>
    <m/>
    <x v="0"/>
    <n v="50.19"/>
    <x v="0"/>
    <m/>
  </r>
  <r>
    <x v="95"/>
    <s v="2a"/>
    <x v="122"/>
    <s v="Sam, dim et JF - JOUR - Consultation"/>
    <s v="Consultation"/>
    <n v="37.5"/>
    <s v="Theunissen Aliyah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95"/>
    <n v="3"/>
    <x v="65"/>
    <s v="Sam, dim et JF - JOUR - Consultation"/>
    <s v="Consultation"/>
    <n v="37.5"/>
    <s v="Vaessen Olivier"/>
    <m/>
    <s v="(228) Mutualia - Mutualité neutre _x000a_"/>
    <s v="Place Verte 41 4800 VERVIERS"/>
    <s v="Différé"/>
    <s v="⅓ payant NP"/>
    <s v="Oui"/>
    <n v="37.5"/>
    <m/>
    <x v="1"/>
    <n v="35.85"/>
    <x v="8"/>
    <m/>
    <x v="0"/>
    <n v="35.85"/>
    <x v="0"/>
    <m/>
  </r>
  <r>
    <x v="95"/>
    <s v="2b"/>
    <x v="150"/>
    <s v="Sam, dim et JF - JOUR - Consultation"/>
    <s v="Consultation"/>
    <n v="37.5"/>
    <s v="Willems Sandy"/>
    <m/>
    <s v="(228) Mutualia - Mutualité neutre _x000a_"/>
    <s v="Place Verte 41 4800 VERVIERS"/>
    <s v="Différé"/>
    <s v="⅓ payant C"/>
    <s v="Oui"/>
    <n v="35"/>
    <n v="1"/>
    <x v="11"/>
    <m/>
    <x v="2"/>
    <m/>
    <x v="0"/>
    <n v="1"/>
    <x v="5"/>
    <m/>
  </r>
  <r>
    <x v="95"/>
    <s v="1a"/>
    <x v="43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5"/>
    <s v="1a"/>
    <x v="43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5"/>
    <s v="1a"/>
    <x v="43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a"/>
    <x v="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b"/>
    <x v="67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5"/>
    <s v="1b"/>
    <x v="67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5"/>
    <s v="1b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b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b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1b"/>
    <x v="67"/>
    <s v="Sam, dim et JF - JOUR - Consultation"/>
    <s v="Consultation"/>
    <n v="37.5"/>
    <m/>
    <m/>
    <m/>
    <m/>
    <s v="Bancontact"/>
    <m/>
    <m/>
    <n v="83"/>
    <m/>
    <x v="1"/>
    <m/>
    <x v="2"/>
    <n v="83"/>
    <x v="14"/>
    <n v="83"/>
    <x v="0"/>
    <m/>
  </r>
  <r>
    <x v="95"/>
    <s v="2a"/>
    <x v="1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5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2a"/>
    <x v="1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2a"/>
    <x v="122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95"/>
    <s v="2b"/>
    <x v="150"/>
    <s v="Sam, dim et JF - JOUR - Consultation"/>
    <s v="Consultation"/>
    <n v="37.5"/>
    <m/>
    <m/>
    <m/>
    <m/>
    <s v="Cash"/>
    <m/>
    <m/>
    <n v="34"/>
    <m/>
    <x v="1"/>
    <m/>
    <x v="2"/>
    <n v="34"/>
    <x v="14"/>
    <n v="34"/>
    <x v="0"/>
    <m/>
  </r>
  <r>
    <x v="95"/>
    <s v="2b"/>
    <x v="150"/>
    <s v="Sam, dim et JF - JOUR - Consultation"/>
    <s v="Consultation"/>
    <n v="37.5"/>
    <m/>
    <m/>
    <m/>
    <m/>
    <s v="Cash"/>
    <m/>
    <m/>
    <n v="35"/>
    <m/>
    <x v="1"/>
    <m/>
    <x v="2"/>
    <n v="35"/>
    <x v="14"/>
    <n v="35"/>
    <x v="0"/>
    <m/>
  </r>
  <r>
    <x v="95"/>
    <s v="2b"/>
    <x v="150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95"/>
    <s v="2b"/>
    <x v="150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95"/>
    <s v="2b"/>
    <x v="150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95"/>
    <n v="3"/>
    <x v="65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5"/>
    <n v="3"/>
    <x v="65"/>
    <s v="Sam, dim et JF - JOUR - Consultation"/>
    <s v="Consultation"/>
    <n v="37.5"/>
    <m/>
    <m/>
    <m/>
    <m/>
    <s v="Bancontact"/>
    <m/>
    <m/>
    <n v="60.5"/>
    <m/>
    <x v="1"/>
    <m/>
    <x v="2"/>
    <n v="60.5"/>
    <x v="14"/>
    <n v="60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3"/>
    <x v="65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5"/>
    <n v="4"/>
    <x v="49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4"/>
    <x v="49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Cash"/>
    <m/>
    <m/>
    <n v="37"/>
    <m/>
    <x v="1"/>
    <m/>
    <x v="2"/>
    <n v="37"/>
    <x v="14"/>
    <n v="37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6"/>
    <x v="73"/>
    <s v="Sam, dim et JF - JOUR - Consultation"/>
    <s v="Consultation"/>
    <n v="37.5"/>
    <m/>
    <m/>
    <m/>
    <m/>
    <s v="Bancontact"/>
    <m/>
    <m/>
    <n v="59"/>
    <m/>
    <x v="1"/>
    <m/>
    <x v="2"/>
    <n v="59"/>
    <x v="14"/>
    <n v="59"/>
    <x v="0"/>
    <m/>
  </r>
  <r>
    <x v="95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nuit 1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nuit 1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nuit 1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1"/>
    <x v="16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5"/>
    <s v="nuit 2"/>
    <x v="89"/>
    <s v="Sam, dim et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95"/>
    <s v="nuit 2"/>
    <x v="89"/>
    <s v="Sam, dim et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95"/>
    <s v="nuit 3"/>
    <x v="90"/>
    <s v="Sam, dim et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95"/>
    <s v="nuit 3"/>
    <x v="9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6"/>
    <s v="nuit 1"/>
    <x v="30"/>
    <s v="Sam, dim et JF - NUIT - Consultation"/>
    <s v="Consultation"/>
    <n v="50"/>
    <s v="Bours Adrien"/>
    <m/>
    <s v="(228) Mutualia - Mutualité neutre _x000a_"/>
    <s v="Place Verte 41 4800 VERVIERS"/>
    <s v="Différé"/>
    <s v="⅓ payant NP"/>
    <s v="Oui"/>
    <n v="50"/>
    <m/>
    <x v="1"/>
    <n v="43.69"/>
    <x v="8"/>
    <m/>
    <x v="0"/>
    <n v="43.69"/>
    <x v="0"/>
    <m/>
  </r>
  <r>
    <x v="96"/>
    <s v="2a"/>
    <x v="93"/>
    <s v="Sam, dim et JF - JOUR - Consultation"/>
    <s v="Consultation"/>
    <n v="37.5"/>
    <s v="Darimont Renaud"/>
    <m/>
    <s v="(228) Mutualia - Mutualité neutre _x000a_"/>
    <s v="Place Verte 41 4800 VERVIERS"/>
    <s v="Différé"/>
    <s v="⅓ payant BC"/>
    <s v="Oui"/>
    <n v="33.5"/>
    <n v="1.5"/>
    <x v="11"/>
    <n v="31.94"/>
    <x v="8"/>
    <m/>
    <x v="0"/>
    <n v="33.44"/>
    <x v="0"/>
    <m/>
  </r>
  <r>
    <x v="96"/>
    <n v="5"/>
    <x v="79"/>
    <s v="Sam, dim et JF - JOUR - Consultation"/>
    <s v="Consultation"/>
    <n v="37.5"/>
    <s v="Brialmont Michel"/>
    <m/>
    <s v="(323) Solidaris - Mutualité socialiste et syndicale de la Province de Liège _x000a_"/>
    <s v="Chaussée de Mons 228 1480 TUBIZE "/>
    <s v="Différé"/>
    <s v="⅓ payant C"/>
    <s v="Oui"/>
    <n v="33"/>
    <n v="1.5"/>
    <x v="11"/>
    <n v="31.94"/>
    <x v="3"/>
    <m/>
    <x v="0"/>
    <n v="33.44"/>
    <x v="0"/>
    <m/>
  </r>
  <r>
    <x v="96"/>
    <s v="2a"/>
    <x v="93"/>
    <s v="Sam, dim et JF - JOUR - Consultation"/>
    <s v="Consultation"/>
    <n v="37.5"/>
    <s v="Constant Maxime"/>
    <s v="M.Méd. Thier Mère Dieu"/>
    <m/>
    <m/>
    <s v="Différé"/>
    <s v="Autres"/>
    <s v="Oui"/>
    <n v="33.5"/>
    <n v="6"/>
    <x v="11"/>
    <m/>
    <x v="2"/>
    <n v="27.5"/>
    <x v="11"/>
    <n v="33.5"/>
    <x v="0"/>
    <m/>
  </r>
  <r>
    <x v="96"/>
    <n v="4"/>
    <x v="104"/>
    <s v="Sam, dim et JF - JOUR - Visite 1 bénéficiaire"/>
    <s v="Visite"/>
    <n v="55.5"/>
    <s v="Daniel Jonas"/>
    <s v="Les  Arcades Malmédy"/>
    <m/>
    <m/>
    <s v="Différé"/>
    <s v="MR"/>
    <s v="Oui"/>
    <n v="55.5"/>
    <m/>
    <x v="1"/>
    <m/>
    <x v="2"/>
    <m/>
    <x v="0"/>
    <n v="0"/>
    <x v="2"/>
    <m/>
  </r>
  <r>
    <x v="96"/>
    <s v="2a"/>
    <x v="93"/>
    <s v="Sam, dim et JF - JOUR - Visite 1 bénéficiaire"/>
    <s v="Visite"/>
    <n v="55.5"/>
    <s v="Gille Danielle"/>
    <m/>
    <s v="(137) Mutualité Chrétienne de Verviers - Eupen "/>
    <s v="Rue Laoureux 25-29  - 4800 Verviers"/>
    <s v="Différé"/>
    <s v="⅓ payant C"/>
    <s v="Oui"/>
    <n v="55.5"/>
    <n v="2.8"/>
    <x v="11"/>
    <n v="50.8"/>
    <x v="3"/>
    <m/>
    <x v="0"/>
    <n v="53.599999999999994"/>
    <x v="0"/>
    <m/>
  </r>
  <r>
    <x v="96"/>
    <s v="2b"/>
    <x v="195"/>
    <s v="Sam, dim et JF - JOUR - Consultation"/>
    <s v="Consultation"/>
    <n v="37.5"/>
    <s v="Solot Jean - Marc"/>
    <s v="M.Méd. Le Brassero"/>
    <m/>
    <m/>
    <s v="Différé"/>
    <s v="Autres"/>
    <s v="Oui"/>
    <n v="37.5"/>
    <n v="1.5"/>
    <x v="11"/>
    <m/>
    <x v="2"/>
    <n v="35.22"/>
    <x v="11"/>
    <n v="36.72"/>
    <x v="0"/>
    <m/>
  </r>
  <r>
    <x v="96"/>
    <s v="nuit 1"/>
    <x v="30"/>
    <s v="Sam, dim et JF - JOUR - Consultation"/>
    <s v="Consultation"/>
    <n v="37.5"/>
    <s v="Verpoorten Marie"/>
    <m/>
    <s v="(319) Solidaris - Mutualité socialiste et syndicale de la Province de Liège _x000a_"/>
    <s v="Chaussée de Mons 228 1480 TUBIZE "/>
    <s v="Différé"/>
    <s v="⅓ payant C"/>
    <s v="Non"/>
    <n v="37.5"/>
    <n v="1.5"/>
    <x v="11"/>
    <m/>
    <x v="2"/>
    <m/>
    <x v="0"/>
    <n v="1.5"/>
    <x v="1"/>
    <m/>
  </r>
  <r>
    <x v="96"/>
    <n v="3"/>
    <x v="87"/>
    <s v="Sam, dim et JF - JOUR - Visite 1 bénéficiaire"/>
    <s v="Visite"/>
    <n v="55.5"/>
    <s v="Deliège Fernande"/>
    <s v="La Charmille Jalhay"/>
    <m/>
    <m/>
    <s v="Différé"/>
    <s v="MR"/>
    <s v="Oui"/>
    <n v="55.5"/>
    <m/>
    <x v="1"/>
    <m/>
    <x v="2"/>
    <n v="55.5"/>
    <x v="9"/>
    <n v="55.5"/>
    <x v="0"/>
    <m/>
  </r>
  <r>
    <x v="96"/>
    <n v="3"/>
    <x v="87"/>
    <s v="Sam, dim et JF - JOUR - Visite 1 bénéficiaire"/>
    <s v="Visite"/>
    <n v="55.5"/>
    <s v="Remy Elise"/>
    <s v="Les Cheveux D'Argent Nivezé"/>
    <m/>
    <m/>
    <s v="Différé"/>
    <s v="MR"/>
    <s v="Oui"/>
    <n v="55.5"/>
    <m/>
    <x v="1"/>
    <m/>
    <x v="2"/>
    <n v="55.5"/>
    <x v="9"/>
    <n v="55.5"/>
    <x v="0"/>
    <m/>
  </r>
  <r>
    <x v="96"/>
    <n v="3"/>
    <x v="87"/>
    <s v="Sam, dim et JF - JOUR - Visite 1 bénéficiaire"/>
    <s v="Visite"/>
    <n v="55.5"/>
    <s v="Hackin Claude"/>
    <s v="Les Heures Claires Spa"/>
    <m/>
    <m/>
    <s v="Différé"/>
    <s v="MR"/>
    <s v="Oui"/>
    <n v="55.5"/>
    <m/>
    <x v="1"/>
    <m/>
    <x v="2"/>
    <n v="55.5"/>
    <x v="12"/>
    <n v="55.5"/>
    <x v="0"/>
    <m/>
  </r>
  <r>
    <x v="96"/>
    <n v="3"/>
    <x v="87"/>
    <s v="Sam, dim et JF - JOUR - Consultation"/>
    <s v="Consultation"/>
    <n v="37.5"/>
    <s v="Rosette Arnaud"/>
    <m/>
    <s v="(319) Solidaris - Mutualité socialiste et syndicale de la Province de Liège _x000a_"/>
    <s v="Chaussée de Mons 228 1480 TUBIZE "/>
    <s v="Différé"/>
    <s v="⅓ payant BC"/>
    <s v="Oui"/>
    <n v="37.5"/>
    <n v="1.5"/>
    <x v="11"/>
    <n v="35.85"/>
    <x v="3"/>
    <m/>
    <x v="0"/>
    <n v="37.35"/>
    <x v="0"/>
    <m/>
  </r>
  <r>
    <x v="96"/>
    <n v="3"/>
    <x v="87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6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6"/>
    <s v="1b"/>
    <x v="52"/>
    <s v="Sam, dim et JF - JOUR - Visite 1 bénéficiaire"/>
    <s v="Visite"/>
    <n v="55.5"/>
    <s v="Fayhay Gisèle"/>
    <s v="Léon D'Andrimont Limbourg"/>
    <m/>
    <m/>
    <s v="Différé"/>
    <s v="MR"/>
    <s v="Oui"/>
    <n v="55.5"/>
    <m/>
    <x v="1"/>
    <m/>
    <x v="2"/>
    <n v="55.5"/>
    <x v="11"/>
    <n v="55.5"/>
    <x v="0"/>
    <m/>
  </r>
  <r>
    <x v="96"/>
    <s v="1b"/>
    <x v="52"/>
    <s v="Sam, dim et JF - JOUR - Visite 3 bénéficiaires"/>
    <s v="Visite"/>
    <n v="46.5"/>
    <s v="Bandel Gertrud"/>
    <s v="Beloeil Henri Chapelle"/>
    <m/>
    <m/>
    <s v="Différé"/>
    <s v="MR"/>
    <s v="Oui"/>
    <n v="46.33"/>
    <m/>
    <x v="1"/>
    <m/>
    <x v="2"/>
    <n v="46.33"/>
    <x v="9"/>
    <n v="46.33"/>
    <x v="0"/>
    <m/>
  </r>
  <r>
    <x v="96"/>
    <s v="1b"/>
    <x v="52"/>
    <s v="Sam, dim et JF - JOUR - Visite 3 bénéficiaires"/>
    <s v="Visite"/>
    <n v="46.5"/>
    <s v="Cordonnier Joséphine"/>
    <s v="Beloeil Henri Chapelle"/>
    <m/>
    <m/>
    <s v="Différé"/>
    <s v="MR"/>
    <s v="Oui"/>
    <n v="46.33"/>
    <m/>
    <x v="1"/>
    <m/>
    <x v="2"/>
    <n v="46.33"/>
    <x v="9"/>
    <n v="46.33"/>
    <x v="0"/>
    <m/>
  </r>
  <r>
    <x v="96"/>
    <s v="1b"/>
    <x v="52"/>
    <s v="Sam, dim et JF - JOUR - Visite 3 bénéficiaires"/>
    <s v="Visite"/>
    <n v="46.5"/>
    <s v="Elsen Antoinnette"/>
    <s v="Beloeil Henri Chapelle"/>
    <m/>
    <m/>
    <s v="Différé"/>
    <s v="MR"/>
    <s v="Oui"/>
    <n v="46.33"/>
    <m/>
    <x v="1"/>
    <m/>
    <x v="2"/>
    <n v="46.33"/>
    <x v="9"/>
    <n v="46.33"/>
    <x v="0"/>
    <m/>
  </r>
  <r>
    <x v="96"/>
    <s v="1b"/>
    <x v="52"/>
    <s v="Sam, dim et JF - JOUR - Visite 1 bénéficiaire"/>
    <s v="Visite"/>
    <n v="55.5"/>
    <s v="Pesser Anna"/>
    <s v="St Elisabeth Herve"/>
    <m/>
    <m/>
    <s v="Différé"/>
    <s v="MR"/>
    <s v="Oui"/>
    <n v="55.5"/>
    <m/>
    <x v="1"/>
    <m/>
    <x v="2"/>
    <m/>
    <x v="0"/>
    <n v="0"/>
    <x v="2"/>
    <s v="Pas inscrit là bas"/>
  </r>
  <r>
    <x v="96"/>
    <s v="1b"/>
    <x v="52"/>
    <s v="Sam, dim et JF - JOUR - Consultation"/>
    <s v="Consultation"/>
    <n v="37.5"/>
    <m/>
    <m/>
    <m/>
    <m/>
    <s v="Bancontact"/>
    <m/>
    <m/>
    <n v="37"/>
    <m/>
    <x v="1"/>
    <m/>
    <x v="2"/>
    <n v="37"/>
    <x v="14"/>
    <n v="37"/>
    <x v="0"/>
    <m/>
  </r>
  <r>
    <x v="96"/>
    <s v="1a"/>
    <x v="5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6"/>
    <s v="1a"/>
    <x v="5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6"/>
    <s v="1a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2a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4"/>
    <n v="33.5"/>
    <x v="0"/>
    <m/>
  </r>
  <r>
    <x v="96"/>
    <s v="2a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4"/>
    <n v="33.5"/>
    <x v="0"/>
    <m/>
  </r>
  <r>
    <x v="96"/>
    <s v="2a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4"/>
    <n v="33.5"/>
    <x v="0"/>
    <m/>
  </r>
  <r>
    <x v="96"/>
    <s v="2a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4"/>
    <n v="33.5"/>
    <x v="0"/>
    <m/>
  </r>
  <r>
    <x v="96"/>
    <s v="2a"/>
    <x v="93"/>
    <s v="Sam, dim et JF - JOUR - Consultation"/>
    <s v="Consultation"/>
    <n v="37.5"/>
    <m/>
    <m/>
    <m/>
    <m/>
    <s v="Bancontact"/>
    <m/>
    <m/>
    <n v="33.5"/>
    <m/>
    <x v="1"/>
    <m/>
    <x v="2"/>
    <n v="33.5"/>
    <x v="14"/>
    <n v="33.5"/>
    <x v="0"/>
    <m/>
  </r>
  <r>
    <x v="96"/>
    <s v="2a"/>
    <x v="93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96"/>
    <s v="2b"/>
    <x v="195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96"/>
    <s v="2b"/>
    <x v="195"/>
    <s v="Sam, dim et JF - JOUR - Consultation"/>
    <s v="Consultation"/>
    <n v="37.5"/>
    <m/>
    <m/>
    <m/>
    <m/>
    <s v="Bancontact"/>
    <m/>
    <m/>
    <n v="31"/>
    <m/>
    <x v="1"/>
    <m/>
    <x v="2"/>
    <n v="31"/>
    <x v="14"/>
    <n v="31"/>
    <x v="0"/>
    <m/>
  </r>
  <r>
    <x v="96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3"/>
    <x v="87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5"/>
    <x v="79"/>
    <s v="Sam, dim et JF - JOUR - Consultation"/>
    <s v="Consultation"/>
    <n v="37.5"/>
    <m/>
    <m/>
    <m/>
    <m/>
    <s v="Cash"/>
    <m/>
    <m/>
    <n v="33"/>
    <m/>
    <x v="1"/>
    <m/>
    <x v="2"/>
    <n v="33"/>
    <x v="14"/>
    <n v="33"/>
    <x v="0"/>
    <m/>
  </r>
  <r>
    <x v="96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6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6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6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6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6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6"/>
    <n v="5"/>
    <x v="79"/>
    <s v="Sam, dim et JF - JOUR - Visite 1 bénéficiaire"/>
    <s v="Visite"/>
    <n v="55.5"/>
    <m/>
    <m/>
    <m/>
    <m/>
    <s v="Bancontact"/>
    <m/>
    <m/>
    <n v="75"/>
    <m/>
    <x v="1"/>
    <m/>
    <x v="2"/>
    <n v="75"/>
    <x v="14"/>
    <n v="75"/>
    <x v="0"/>
    <m/>
  </r>
  <r>
    <x v="96"/>
    <n v="6"/>
    <x v="168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6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36"/>
    <s v="Sam, dim et JF - JOUR - Consultation"/>
    <s v="Consultation"/>
    <n v="37.5"/>
    <m/>
    <m/>
    <m/>
    <m/>
    <s v="Cash"/>
    <m/>
    <m/>
    <n v="40"/>
    <m/>
    <x v="1"/>
    <m/>
    <x v="2"/>
    <n v="40"/>
    <x v="14"/>
    <n v="40"/>
    <x v="0"/>
    <m/>
  </r>
  <r>
    <x v="9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nuit 1"/>
    <x v="30"/>
    <s v="Sam, dim et JF - NUIT - Visite 1 bénéficiaire"/>
    <s v="Visite"/>
    <n v="85"/>
    <m/>
    <m/>
    <m/>
    <m/>
    <s v="Cash"/>
    <m/>
    <m/>
    <n v="85"/>
    <m/>
    <x v="1"/>
    <m/>
    <x v="2"/>
    <n v="85"/>
    <x v="14"/>
    <n v="85"/>
    <x v="0"/>
    <m/>
  </r>
  <r>
    <x v="96"/>
    <s v="nuit 1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6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6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6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6"/>
    <s v="nuit 1"/>
    <x v="30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6"/>
    <s v="nuit 2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s v="nuit 2"/>
    <x v="32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96"/>
    <s v="nuit 3"/>
    <x v="36"/>
    <s v="Sam, dim et JF - NUIT - Consultation"/>
    <s v="Consultation"/>
    <n v="50"/>
    <m/>
    <m/>
    <m/>
    <m/>
    <s v="Cash"/>
    <m/>
    <m/>
    <n v="37.5"/>
    <m/>
    <x v="1"/>
    <m/>
    <x v="2"/>
    <n v="37.5"/>
    <x v="14"/>
    <n v="37.5"/>
    <x v="0"/>
    <m/>
  </r>
  <r>
    <x v="9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19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6"/>
    <n v="7"/>
    <x v="193"/>
    <s v="Sam, dim et JF - JOUR - Consultation"/>
    <s v="Consultation"/>
    <n v="37.5"/>
    <m/>
    <m/>
    <m/>
    <m/>
    <s v="Bancontact"/>
    <m/>
    <m/>
    <n v="71"/>
    <m/>
    <x v="1"/>
    <m/>
    <x v="2"/>
    <n v="71"/>
    <x v="14"/>
    <n v="71"/>
    <x v="0"/>
    <m/>
  </r>
  <r>
    <x v="97"/>
    <s v="nuit 2"/>
    <x v="144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97"/>
    <s v="nuit 1"/>
    <x v="115"/>
    <s v="Vend et veille JF - NUIT - Consultation"/>
    <s v="Consultation"/>
    <n v="50"/>
    <s v="Solot Jean - Marc"/>
    <s v="M.Méd. Brasero Verviers"/>
    <m/>
    <m/>
    <s v="Différé"/>
    <s v="Autres"/>
    <s v="Oui"/>
    <n v="46"/>
    <m/>
    <x v="1"/>
    <m/>
    <x v="2"/>
    <n v="44.78"/>
    <x v="12"/>
    <n v="44.78"/>
    <x v="0"/>
    <m/>
  </r>
  <r>
    <x v="97"/>
    <s v="nuit 1"/>
    <x v="115"/>
    <s v="Vend et veille JF - JOUR - Consultation"/>
    <s v="Consultation"/>
    <n v="29"/>
    <m/>
    <m/>
    <m/>
    <m/>
    <s v="Bancontact"/>
    <m/>
    <m/>
    <n v="25"/>
    <m/>
    <x v="1"/>
    <m/>
    <x v="2"/>
    <n v="25"/>
    <x v="14"/>
    <n v="25"/>
    <x v="0"/>
    <m/>
  </r>
  <r>
    <x v="97"/>
    <s v="nuit 1"/>
    <x v="115"/>
    <s v="Vend et veille JF - NUIT - Consultation"/>
    <s v="Consultation"/>
    <n v="50"/>
    <m/>
    <m/>
    <m/>
    <m/>
    <s v="Bancontact"/>
    <m/>
    <m/>
    <n v="46"/>
    <m/>
    <x v="1"/>
    <m/>
    <x v="2"/>
    <n v="46"/>
    <x v="14"/>
    <n v="46"/>
    <x v="0"/>
    <m/>
  </r>
  <r>
    <x v="97"/>
    <s v="nuit 3"/>
    <x v="44"/>
    <s v="Vend et veille JF - JOUR - Consultation"/>
    <s v="Consultation"/>
    <n v="29"/>
    <m/>
    <m/>
    <m/>
    <m/>
    <s v="Cash"/>
    <m/>
    <m/>
    <n v="30"/>
    <m/>
    <x v="1"/>
    <m/>
    <x v="2"/>
    <n v="30"/>
    <x v="14"/>
    <n v="30"/>
    <x v="0"/>
    <m/>
  </r>
  <r>
    <x v="97"/>
    <s v="nuit 3"/>
    <x v="44"/>
    <s v="Vend et veille JF - JOUR - Consultation"/>
    <s v="Consultation"/>
    <n v="29"/>
    <m/>
    <m/>
    <m/>
    <m/>
    <s v="Bancontact"/>
    <m/>
    <m/>
    <n v="29"/>
    <m/>
    <x v="1"/>
    <m/>
    <x v="2"/>
    <n v="29"/>
    <x v="14"/>
    <n v="29"/>
    <x v="0"/>
    <m/>
  </r>
  <r>
    <x v="98"/>
    <n v="6"/>
    <x v="152"/>
    <s v="Sam, dim et JF - JOUR - Visite 1 bénéficiaire"/>
    <s v="Visite"/>
    <n v="55.5"/>
    <s v="Bodarwe Louis Joseph"/>
    <s v="Saint Joseph Eupen"/>
    <m/>
    <m/>
    <s v="Différé"/>
    <s v="MR"/>
    <s v="Oui"/>
    <n v="55.5"/>
    <m/>
    <x v="1"/>
    <m/>
    <x v="2"/>
    <n v="55.5"/>
    <x v="12"/>
    <n v="55.5"/>
    <x v="0"/>
    <m/>
  </r>
  <r>
    <x v="98"/>
    <n v="6"/>
    <x v="152"/>
    <s v="Sam, dim et JF - JOUR - Consultation"/>
    <s v="Consultation"/>
    <n v="37.5"/>
    <s v="Briquet Sabine"/>
    <m/>
    <s v="(228) Mutualia - Mutualité neutre _x000a_"/>
    <s v="Place Verte 41 4800 VERVIERS"/>
    <s v="Différé"/>
    <s v="⅓ payant C"/>
    <s v="Oui"/>
    <n v="37.5"/>
    <n v="1.5"/>
    <x v="11"/>
    <m/>
    <x v="2"/>
    <m/>
    <x v="0"/>
    <n v="1.5"/>
    <x v="3"/>
    <m/>
  </r>
  <r>
    <x v="98"/>
    <n v="3"/>
    <x v="213"/>
    <s v="Sam, dim et JF - JOUR - Visite 1 bénéficiaire"/>
    <s v="Visite"/>
    <n v="55.5"/>
    <s v="David Georgette"/>
    <m/>
    <s v="(228) Mutualia - Mutualité neutre _x000a_"/>
    <s v="Place Verte 41 4800 VERVIERS"/>
    <s v="Différé"/>
    <s v="⅓ payant C"/>
    <s v="Oui"/>
    <n v="55.5"/>
    <n v="5"/>
    <x v="11"/>
    <m/>
    <x v="2"/>
    <m/>
    <x v="0"/>
    <n v="5"/>
    <x v="3"/>
    <m/>
  </r>
  <r>
    <x v="98"/>
    <n v="4"/>
    <x v="2"/>
    <s v="Sam, dim et JF - JOUR - Visite 1 bénéficiaire"/>
    <s v="Visite"/>
    <n v="55.5"/>
    <s v="Emonds Violette"/>
    <m/>
    <s v="(319) Solidaris - Mutualité socialiste et syndicale de la Province de Liège _x000a_"/>
    <s v="Chaussée de Mons 228 1480 TUBIZE "/>
    <s v="Différé"/>
    <s v="⅓ payant C"/>
    <s v="Oui"/>
    <n v="55.5"/>
    <n v="5"/>
    <x v="11"/>
    <n v="50.8"/>
    <x v="3"/>
    <m/>
    <x v="0"/>
    <n v="55.8"/>
    <x v="0"/>
    <m/>
  </r>
  <r>
    <x v="98"/>
    <s v="2b"/>
    <x v="178"/>
    <s v="Sam, dim et JF - JOUR - Visite 1 bénéficiaire"/>
    <s v="Visite"/>
    <n v="55.5"/>
    <s v="Fernandez Fomboma Marcelino"/>
    <s v="La Barcarolle Stembert"/>
    <m/>
    <m/>
    <s v="Différé"/>
    <s v="MR"/>
    <s v="Oui"/>
    <n v="55.5"/>
    <m/>
    <x v="1"/>
    <m/>
    <x v="2"/>
    <n v="55.5"/>
    <x v="12"/>
    <n v="55.5"/>
    <x v="0"/>
    <m/>
  </r>
  <r>
    <x v="98"/>
    <s v="2b"/>
    <x v="178"/>
    <s v="Sam, dim et JF - JOUR - Visite 1 bénéficiaire"/>
    <s v="Visite"/>
    <n v="55.5"/>
    <s v="Gouverneur Léon "/>
    <s v="Les Hêtres Verviers"/>
    <m/>
    <m/>
    <s v="Différé"/>
    <s v="MR"/>
    <s v="Oui"/>
    <n v="55.5"/>
    <m/>
    <x v="1"/>
    <m/>
    <x v="2"/>
    <n v="55.5"/>
    <x v="12"/>
    <n v="55.5"/>
    <x v="0"/>
    <m/>
  </r>
  <r>
    <x v="98"/>
    <s v="nuit 1"/>
    <x v="67"/>
    <s v="Sam, dim et JF - NUIT - Consultation"/>
    <s v="Consultation"/>
    <n v="50"/>
    <s v="Hardy Martine"/>
    <m/>
    <s v="(137) Mutualité Chrétienne de Verviers - Eupen "/>
    <s v="Rue Laoureux 25-29  - 4800 Verviers"/>
    <s v="Différé"/>
    <s v="⅓ payant BC"/>
    <s v="Oui"/>
    <n v="95.44"/>
    <n v="12"/>
    <x v="11"/>
    <n v="77.78"/>
    <x v="3"/>
    <m/>
    <x v="0"/>
    <n v="89.78"/>
    <x v="0"/>
    <m/>
  </r>
  <r>
    <x v="98"/>
    <n v="6"/>
    <x v="152"/>
    <s v="Sam, dim et JF - JOUR - Visite 1 bénéficiaire"/>
    <s v="Visite"/>
    <n v="55.5"/>
    <s v="Hehlemann Freddy"/>
    <s v="Fabiola Eupen"/>
    <m/>
    <m/>
    <s v="Différé"/>
    <s v="MR"/>
    <s v="Oui"/>
    <n v="55.5"/>
    <m/>
    <x v="1"/>
    <m/>
    <x v="2"/>
    <n v="55.5"/>
    <x v="11"/>
    <n v="55.5"/>
    <x v="0"/>
    <m/>
  </r>
  <r>
    <x v="98"/>
    <s v="2a"/>
    <x v="142"/>
    <s v="Sam, dim et JF - JOUR - Consultation"/>
    <s v="Consultation"/>
    <n v="37.5"/>
    <s v="Hendrick Maéva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98"/>
    <n v="7"/>
    <x v="131"/>
    <s v="Sam, dim et JF - JOUR - Consultation"/>
    <s v="Consultation"/>
    <n v="37.5"/>
    <s v="Hilgers Sophie"/>
    <s v="M.Méd. Pro Gesund"/>
    <m/>
    <m/>
    <s v="Différé"/>
    <s v="Autres"/>
    <s v="Oui"/>
    <n v="37.5"/>
    <n v="6"/>
    <x v="11"/>
    <m/>
    <x v="2"/>
    <n v="31.5"/>
    <x v="11"/>
    <n v="37.5"/>
    <x v="0"/>
    <m/>
  </r>
  <r>
    <x v="98"/>
    <s v="2a"/>
    <x v="142"/>
    <s v="Sam, dim et JF - JOUR - Consultation"/>
    <s v="Consultation"/>
    <n v="37.5"/>
    <s v="Jamar Nathan"/>
    <s v="M.Méd. Thier Mère Dieu"/>
    <m/>
    <m/>
    <s v="Différé"/>
    <s v="Autres"/>
    <s v="Oui"/>
    <n v="37.5"/>
    <m/>
    <x v="1"/>
    <m/>
    <x v="2"/>
    <n v="36.35"/>
    <x v="12"/>
    <n v="36.35"/>
    <x v="0"/>
    <m/>
  </r>
  <r>
    <x v="98"/>
    <s v="2b"/>
    <x v="178"/>
    <s v="Sam, dim et JF - JOUR - Consultation"/>
    <s v="Consultation"/>
    <n v="37.5"/>
    <s v="Jongen Julie"/>
    <s v="M.Méd. La Bulle D'Air  Dison"/>
    <m/>
    <m/>
    <s v="Différé"/>
    <s v="Autres"/>
    <s v="Oui"/>
    <n v="33"/>
    <m/>
    <x v="1"/>
    <m/>
    <x v="2"/>
    <n v="33"/>
    <x v="12"/>
    <n v="33"/>
    <x v="0"/>
    <m/>
  </r>
  <r>
    <x v="98"/>
    <s v="2a"/>
    <x v="142"/>
    <s v="Sam, dim et JF - JOUR - Consultation"/>
    <s v="Consultation"/>
    <n v="37.5"/>
    <s v="Kalouch Driss"/>
    <s v="M.Méd. Thier Mère Dieu"/>
    <m/>
    <m/>
    <s v="Différé"/>
    <s v="Autres"/>
    <s v="Oui"/>
    <n v="37.5"/>
    <m/>
    <x v="1"/>
    <m/>
    <x v="2"/>
    <n v="36.35"/>
    <x v="12"/>
    <n v="36.35"/>
    <x v="0"/>
    <m/>
  </r>
  <r>
    <x v="98"/>
    <s v="nuit 3"/>
    <x v="131"/>
    <s v="Sam, dim et JF - NUIT - Consultation"/>
    <s v="Consultation"/>
    <n v="50"/>
    <s v="Maréchal Pol"/>
    <s v="M.Méd. Pro Gesund"/>
    <m/>
    <m/>
    <s v="Différé"/>
    <s v="Autres"/>
    <s v="Oui"/>
    <n v="50"/>
    <n v="6"/>
    <x v="11"/>
    <m/>
    <x v="2"/>
    <n v="44"/>
    <x v="11"/>
    <n v="50"/>
    <x v="0"/>
    <m/>
  </r>
  <r>
    <x v="98"/>
    <s v="1b"/>
    <x v="64"/>
    <s v="Sam, dim et JF - JOUR - Visite 1 bénéficiaire"/>
    <s v="Visite"/>
    <n v="55.5"/>
    <s v="Sclabi Natalina"/>
    <s v="Beloeil Henri - Chapelle"/>
    <m/>
    <m/>
    <s v="Différé"/>
    <s v="MR"/>
    <s v="Oui"/>
    <n v="55.5"/>
    <m/>
    <x v="1"/>
    <m/>
    <x v="2"/>
    <n v="55.5"/>
    <x v="9"/>
    <n v="55.5"/>
    <x v="0"/>
    <m/>
  </r>
  <r>
    <x v="98"/>
    <s v="2a"/>
    <x v="142"/>
    <s v="Sam, dim et JF - JOUR - Consultation"/>
    <s v="Consultation"/>
    <n v="37.5"/>
    <s v="Solot Jean - Marc"/>
    <s v="M.Méd. Brasero Verviers"/>
    <m/>
    <m/>
    <s v="Différé"/>
    <s v="Autres"/>
    <s v="Oui"/>
    <n v="37.5"/>
    <m/>
    <x v="1"/>
    <m/>
    <x v="2"/>
    <n v="36.35"/>
    <x v="12"/>
    <n v="36.35"/>
    <x v="0"/>
    <m/>
  </r>
  <r>
    <x v="98"/>
    <n v="7"/>
    <x v="131"/>
    <s v="Sam, dim et JF - JOUR - Consultation"/>
    <s v="Consultation"/>
    <n v="37.5"/>
    <s v="Theis Sonia"/>
    <s v="M.Méd. Pro Gesund"/>
    <m/>
    <m/>
    <s v="Différé"/>
    <s v="Autres"/>
    <s v="Oui"/>
    <n v="37.5"/>
    <n v="6"/>
    <x v="11"/>
    <m/>
    <x v="2"/>
    <n v="31.5"/>
    <x v="11"/>
    <n v="37.5"/>
    <x v="0"/>
    <m/>
  </r>
  <r>
    <x v="98"/>
    <s v="1a"/>
    <x v="71"/>
    <s v="Sam, dim et JF - JOUR - Visite 1 bénéficiaire"/>
    <s v="Visite"/>
    <n v="55.5"/>
    <s v="Wynands Séraphine"/>
    <s v="Léonardo Da Vinci Welkenraedt"/>
    <m/>
    <m/>
    <s v="Différé"/>
    <s v="MR"/>
    <s v="Oui"/>
    <n v="55.5"/>
    <m/>
    <x v="1"/>
    <m/>
    <x v="2"/>
    <n v="55.5"/>
    <x v="12"/>
    <n v="55.5"/>
    <x v="0"/>
    <m/>
  </r>
  <r>
    <x v="98"/>
    <s v="nuit 2"/>
    <x v="29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s v="1a"/>
    <x v="71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98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a"/>
    <x v="7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b"/>
    <x v="64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s v="1b"/>
    <x v="64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8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1b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a"/>
    <x v="14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2b"/>
    <x v="178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8"/>
    <s v="2b"/>
    <x v="178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8"/>
    <s v="2b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8"/>
    <s v="2b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8"/>
    <s v="2b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8"/>
    <s v="2b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14"/>
    <n v="33"/>
    <x v="0"/>
    <m/>
  </r>
  <r>
    <x v="98"/>
    <n v="3"/>
    <x v="213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3"/>
    <x v="213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98"/>
    <n v="3"/>
    <x v="21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3"/>
    <x v="21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3"/>
    <x v="21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3"/>
    <x v="21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3"/>
    <x v="21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3"/>
    <x v="21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4"/>
    <x v="2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8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4"/>
    <n v="37"/>
    <x v="0"/>
    <m/>
  </r>
  <r>
    <x v="98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4"/>
    <n v="37"/>
    <x v="0"/>
    <m/>
  </r>
  <r>
    <x v="98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4"/>
    <n v="37"/>
    <x v="0"/>
    <m/>
  </r>
  <r>
    <x v="98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4"/>
    <n v="37"/>
    <x v="0"/>
    <m/>
  </r>
  <r>
    <x v="98"/>
    <n v="5"/>
    <x v="70"/>
    <s v="Sam, dim et JF - JOUR - Consultation"/>
    <s v="Consultation"/>
    <n v="37.5"/>
    <m/>
    <m/>
    <m/>
    <m/>
    <s v="Bancontact"/>
    <m/>
    <m/>
    <n v="37"/>
    <m/>
    <x v="1"/>
    <m/>
    <x v="2"/>
    <n v="37"/>
    <x v="14"/>
    <n v="37"/>
    <x v="0"/>
    <m/>
  </r>
  <r>
    <x v="98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n v="7"/>
    <x v="1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nuit 1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nuit 1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8"/>
    <s v="nuit 1"/>
    <x v="67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8"/>
    <s v="nuit 1"/>
    <x v="67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8"/>
    <s v="nuit 1"/>
    <x v="67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8"/>
    <s v="nuit 1"/>
    <x v="67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98"/>
    <s v="nuit 3"/>
    <x v="131"/>
    <s v="Sam, dim et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98"/>
    <s v="nuit 3"/>
    <x v="131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99"/>
    <s v="nuit 3"/>
    <x v="44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99"/>
    <n v="7"/>
    <x v="11"/>
    <s v="Sam, dim et JF - JOUR - Consultation"/>
    <s v="Consultation"/>
    <n v="37.5"/>
    <s v="Petit Romane"/>
    <s v="MM CS intégrée des Carrières (Rue Vieille Voie de Liège 1, 4140 SPRIMONT) envoyé ?"/>
    <s v="(130) Mutualité Chrétienne_x000a_"/>
    <s v="Chaussée de Mons 228 1480 TUBIZE "/>
    <s v="Différé"/>
    <s v="Autres"/>
    <s v="Oui"/>
    <n v="37.5"/>
    <n v="1.5"/>
    <x v="11"/>
    <m/>
    <x v="2"/>
    <n v="35.85"/>
    <x v="9"/>
    <n v="37.35"/>
    <x v="0"/>
    <m/>
  </r>
  <r>
    <x v="99"/>
    <n v="6"/>
    <x v="86"/>
    <s v="Sam, dim et JF - JOUR - Visite 1 bénéficiaire"/>
    <s v="Visite"/>
    <n v="55.5"/>
    <s v="Assent Virginie"/>
    <s v="Hermann Nobert Periolbachstrasse 10 4730 Raeren"/>
    <m/>
    <m/>
    <s v="Différé"/>
    <s v="MR"/>
    <s v="Oui"/>
    <n v="55.5"/>
    <m/>
    <x v="1"/>
    <m/>
    <x v="2"/>
    <n v="55.5"/>
    <x v="12"/>
    <n v="55.5"/>
    <x v="0"/>
    <m/>
  </r>
  <r>
    <x v="99"/>
    <n v="3"/>
    <x v="55"/>
    <s v="Sam, dim et JF - JOUR - Visite 1 bénéficiaire"/>
    <s v="Visite"/>
    <n v="55.5"/>
    <s v="Charlier Paul"/>
    <s v="Heures Claires Spa"/>
    <m/>
    <m/>
    <s v="Différé"/>
    <s v="MR"/>
    <s v="Oui"/>
    <n v="55.5"/>
    <m/>
    <x v="1"/>
    <m/>
    <x v="2"/>
    <n v="55.5"/>
    <x v="12"/>
    <n v="55.5"/>
    <x v="0"/>
    <m/>
  </r>
  <r>
    <x v="99"/>
    <s v="2b"/>
    <x v="164"/>
    <s v="Sam, dim et JF - JOUR - Consultation"/>
    <s v="Consultation"/>
    <n v="37.5"/>
    <s v="Garcia Y Villegas Michael"/>
    <m/>
    <s v="(137) Mutualité Chrétienne de Verviers - Eupen "/>
    <s v="Rue Laoureux 25-29  - 4800 Verviers"/>
    <s v="Différé"/>
    <s v="⅓ payant NP"/>
    <s v="Oui"/>
    <n v="37.5"/>
    <m/>
    <x v="1"/>
    <n v="35.85"/>
    <x v="3"/>
    <m/>
    <x v="0"/>
    <n v="35.85"/>
    <x v="0"/>
    <m/>
  </r>
  <r>
    <x v="99"/>
    <n v="7"/>
    <x v="11"/>
    <s v="Sam, dim et JF - JOUR - Consultation"/>
    <s v="Consultation"/>
    <n v="37.5"/>
    <s v="Genten Annick"/>
    <s v="M.Méd. Pro Gesund"/>
    <m/>
    <m/>
    <s v="Différé"/>
    <s v="Autres"/>
    <s v="Oui"/>
    <n v="37.5"/>
    <n v="6"/>
    <x v="11"/>
    <m/>
    <x v="2"/>
    <n v="31.5"/>
    <x v="11"/>
    <n v="37.5"/>
    <x v="0"/>
    <m/>
  </r>
  <r>
    <x v="99"/>
    <n v="3"/>
    <x v="55"/>
    <s v="Sam, dim et JF - JOUR - Consultation"/>
    <s v="Consultation"/>
    <n v="37.5"/>
    <s v="Lange Françoise"/>
    <m/>
    <s v="(319) Solidaris - Mutualité socialiste et syndicale de la Province de Liège _x000a_"/>
    <s v="Chaussée de Mons 228 1480 TUBIZE "/>
    <s v="Différé"/>
    <s v="⅓ payant BC"/>
    <s v="Oui"/>
    <n v="37.5"/>
    <n v="1.5"/>
    <x v="11"/>
    <n v="35.85"/>
    <x v="3"/>
    <m/>
    <x v="0"/>
    <n v="37.35"/>
    <x v="0"/>
    <m/>
  </r>
  <r>
    <x v="99"/>
    <n v="3"/>
    <x v="55"/>
    <s v="Sam, dim et JF - JOUR - Visite 1 bénéficiaire"/>
    <s v="Visite"/>
    <n v="55.5"/>
    <s v="Barla Denise"/>
    <s v="Saint Joséphine Theux"/>
    <m/>
    <m/>
    <s v="Différé"/>
    <s v="MR"/>
    <s v="Oui"/>
    <n v="55.5"/>
    <m/>
    <x v="1"/>
    <m/>
    <x v="2"/>
    <n v="55.5"/>
    <x v="9"/>
    <n v="55.5"/>
    <x v="0"/>
    <m/>
  </r>
  <r>
    <x v="99"/>
    <n v="3"/>
    <x v="55"/>
    <s v="Sam, dim et JF - JOUR - Visite 1 bénéficiaire"/>
    <s v="Visite"/>
    <n v="55.5"/>
    <s v="Vandebeek Isabella"/>
    <s v="Heures Claires Spa"/>
    <m/>
    <m/>
    <s v="Différé"/>
    <s v="MR"/>
    <s v="Oui"/>
    <n v="55.5"/>
    <m/>
    <x v="1"/>
    <m/>
    <x v="2"/>
    <n v="55.5"/>
    <x v="9"/>
    <n v="55.5"/>
    <x v="0"/>
    <m/>
  </r>
  <r>
    <x v="99"/>
    <s v="2b"/>
    <x v="164"/>
    <s v="Sam, dim et JF - JOUR - Visite 1 bénéficiaire"/>
    <s v="Visite"/>
    <n v="55.5"/>
    <s v="Sail Jacqueline"/>
    <s v="La Providence Verviers"/>
    <m/>
    <m/>
    <s v="Différé"/>
    <s v="MR"/>
    <s v="Non"/>
    <n v="55.5"/>
    <m/>
    <x v="1"/>
    <m/>
    <x v="2"/>
    <n v="55.6"/>
    <x v="12"/>
    <n v="55.6"/>
    <x v="0"/>
    <m/>
  </r>
  <r>
    <x v="99"/>
    <n v="7"/>
    <x v="11"/>
    <s v="Sam, dim et JF - JOUR - Visite 1 bénéficiaire"/>
    <s v="Visite"/>
    <n v="55.5"/>
    <s v="Schlabertz Rosa"/>
    <s v="Schlierbach 22 4783 Lommersweiler"/>
    <m/>
    <m/>
    <s v="Différé"/>
    <s v="MR"/>
    <s v="Oui"/>
    <n v="55.5"/>
    <m/>
    <x v="1"/>
    <m/>
    <x v="2"/>
    <n v="55.5"/>
    <x v="12"/>
    <n v="55.5"/>
    <x v="0"/>
    <m/>
  </r>
  <r>
    <x v="99"/>
    <s v="1a"/>
    <x v="85"/>
    <s v="Sam, dim et JF - JOUR - Visite 1 bénéficiaire"/>
    <s v="Visite"/>
    <n v="55.5"/>
    <s v="Thoma Hubertine"/>
    <s v="Léonardo Da Vinci Welkenraedt"/>
    <m/>
    <m/>
    <s v="Différé"/>
    <s v="MR"/>
    <s v="Oui"/>
    <n v="55.5"/>
    <m/>
    <x v="1"/>
    <m/>
    <x v="2"/>
    <n v="55.5"/>
    <x v="12"/>
    <n v="55.5"/>
    <x v="0"/>
    <m/>
  </r>
  <r>
    <x v="99"/>
    <n v="7"/>
    <x v="11"/>
    <s v="Sam, dim et JF - JOUR - Consultation"/>
    <s v="Consultation"/>
    <n v="37.5"/>
    <s v="Von Montigny Anne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99"/>
    <s v="nuit 2"/>
    <x v="47"/>
    <s v="Sam, dim et JF - JOUR - Visite 1 bénéficiaire"/>
    <s v="Visite"/>
    <n v="55.5"/>
    <s v="Lhonneux Jeanne Louise"/>
    <s v="Les Cheveux D'Argent Sart - Niveze "/>
    <m/>
    <m/>
    <s v="Différé"/>
    <s v="MR"/>
    <s v="Oui"/>
    <n v="55.5"/>
    <m/>
    <x v="1"/>
    <m/>
    <x v="2"/>
    <n v="55.5"/>
    <x v="9"/>
    <n v="55.5"/>
    <x v="0"/>
    <m/>
  </r>
  <r>
    <x v="99"/>
    <s v="1a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9"/>
    <s v="1a"/>
    <x v="85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9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a"/>
    <x v="85"/>
    <s v="Sam, dim et JF - JOUR - Visite 1 bénéficiaire"/>
    <s v="Visite"/>
    <n v="55.5"/>
    <m/>
    <m/>
    <m/>
    <m/>
    <s v="Bancontact"/>
    <m/>
    <m/>
    <n v="55.56"/>
    <m/>
    <x v="1"/>
    <m/>
    <x v="2"/>
    <n v="55.56"/>
    <x v="14"/>
    <n v="55.56"/>
    <x v="0"/>
    <m/>
  </r>
  <r>
    <x v="99"/>
    <s v="1b"/>
    <x v="214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9"/>
    <s v="1b"/>
    <x v="2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b"/>
    <x v="2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b"/>
    <x v="21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1b"/>
    <x v="214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99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a"/>
    <x v="215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9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2b"/>
    <x v="16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3"/>
    <x v="55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99"/>
    <n v="3"/>
    <x v="55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9"/>
    <n v="3"/>
    <x v="55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99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3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4"/>
    <x v="62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99"/>
    <n v="4"/>
    <x v="62"/>
    <s v="Sam, dim et JF - JOUR - Visite 1 bénéficiaire"/>
    <s v="Visite"/>
    <n v="55.5"/>
    <m/>
    <m/>
    <m/>
    <m/>
    <s v="Cash"/>
    <m/>
    <m/>
    <n v="60"/>
    <m/>
    <x v="1"/>
    <m/>
    <x v="2"/>
    <n v="60"/>
    <x v="14"/>
    <n v="60"/>
    <x v="0"/>
    <m/>
  </r>
  <r>
    <x v="99"/>
    <n v="5"/>
    <x v="147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99"/>
    <n v="5"/>
    <x v="147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99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6"/>
    <x v="8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9"/>
    <n v="7"/>
    <x v="11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99"/>
    <s v="nuit 1"/>
    <x v="140"/>
    <s v="Sam, dim et JF - NUIT - Visite 1 bénéficiaire"/>
    <s v="Visite"/>
    <n v="85"/>
    <m/>
    <m/>
    <m/>
    <m/>
    <s v="Cash"/>
    <m/>
    <m/>
    <n v="85"/>
    <m/>
    <x v="1"/>
    <m/>
    <x v="2"/>
    <n v="85"/>
    <x v="14"/>
    <n v="85"/>
    <x v="0"/>
    <m/>
  </r>
  <r>
    <x v="99"/>
    <s v="nuit 1"/>
    <x v="140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99"/>
    <s v="nuit 1"/>
    <x v="140"/>
    <s v="Sam, dim et JF - NUIT - Consultation"/>
    <s v="Consultation"/>
    <n v="50"/>
    <m/>
    <m/>
    <m/>
    <m/>
    <s v="Bancontact"/>
    <m/>
    <m/>
    <n v="48"/>
    <m/>
    <x v="1"/>
    <m/>
    <x v="2"/>
    <n v="48"/>
    <x v="14"/>
    <n v="48"/>
    <x v="0"/>
    <m/>
  </r>
  <r>
    <x v="99"/>
    <s v="nuit 1"/>
    <x v="140"/>
    <s v="Sam, dim et JF - NUIT - Consultation"/>
    <s v="Consultation"/>
    <n v="50"/>
    <m/>
    <m/>
    <m/>
    <m/>
    <s v="Bancontact"/>
    <m/>
    <m/>
    <n v="48"/>
    <m/>
    <x v="1"/>
    <m/>
    <x v="2"/>
    <n v="48"/>
    <x v="14"/>
    <n v="48"/>
    <x v="0"/>
    <m/>
  </r>
  <r>
    <x v="99"/>
    <s v="nuit 1"/>
    <x v="140"/>
    <s v="Sam, dim et JF - NUIT - Consultation"/>
    <s v="Consultation"/>
    <n v="50"/>
    <m/>
    <m/>
    <m/>
    <m/>
    <s v="Bancontact"/>
    <m/>
    <m/>
    <n v="48"/>
    <m/>
    <x v="1"/>
    <m/>
    <x v="2"/>
    <n v="48"/>
    <x v="14"/>
    <n v="48"/>
    <x v="0"/>
    <m/>
  </r>
  <r>
    <x v="99"/>
    <s v="nuit 2"/>
    <x v="47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0"/>
    <s v="nuit 1"/>
    <x v="66"/>
    <s v="Vend et veille JF - JOUR - Consultation"/>
    <s v="Consultation"/>
    <n v="29"/>
    <s v="Khadissova Roussoudan"/>
    <s v="M.Méd. Thier Mère Dieu"/>
    <m/>
    <m/>
    <s v="Différé"/>
    <s v="Autres"/>
    <s v="Oui"/>
    <n v="25"/>
    <m/>
    <x v="1"/>
    <m/>
    <x v="2"/>
    <n v="24"/>
    <x v="12"/>
    <n v="24"/>
    <x v="0"/>
    <m/>
  </r>
  <r>
    <x v="100"/>
    <s v="nuit 2"/>
    <x v="3"/>
    <s v="Vend et veille JF - NUIT - Visite 1 bénéficiare"/>
    <s v="Visite"/>
    <n v="85"/>
    <s v="Grégoire Louise"/>
    <s v="Le Belvédère Theux"/>
    <m/>
    <m/>
    <s v="Différé"/>
    <s v="MR"/>
    <s v="Oui"/>
    <n v="85.24"/>
    <m/>
    <x v="1"/>
    <m/>
    <x v="2"/>
    <n v="85.24"/>
    <x v="9"/>
    <n v="85.24"/>
    <x v="0"/>
    <m/>
  </r>
  <r>
    <x v="100"/>
    <s v="nuit 1"/>
    <x v="66"/>
    <s v="Vend et veille JF - JOUR - Consultation"/>
    <s v="Consultation"/>
    <n v="29"/>
    <s v="Chavee Gaetan"/>
    <m/>
    <s v="(319) Solidaris - Mutualité socialiste et syndicale de la Province de Liège _x000a_"/>
    <s v="Chaussée de Mons 228 1480 TUBIZE "/>
    <s v="Différé"/>
    <s v="⅓ payant C"/>
    <s v="Oui"/>
    <n v="25"/>
    <n v="1.5"/>
    <x v="11"/>
    <n v="23.5"/>
    <x v="8"/>
    <m/>
    <x v="0"/>
    <n v="25"/>
    <x v="0"/>
    <m/>
  </r>
  <r>
    <x v="100"/>
    <s v="nuit 1"/>
    <x v="66"/>
    <s v="Vend et veille JF - NUIT - Consultation"/>
    <s v="Consultation"/>
    <n v="50"/>
    <s v="Trabelsi Sondos"/>
    <m/>
    <s v="(319) Solidaris - Mutualité socialiste et syndicale de la Province de Liège _x000a_"/>
    <s v="Chaussée de Mons 228 1480 TUBIZE "/>
    <s v="Différé"/>
    <s v="⅓ payant C"/>
    <s v="Oui"/>
    <n v="50"/>
    <n v="1.5"/>
    <x v="11"/>
    <n v="48.19"/>
    <x v="8"/>
    <m/>
    <x v="0"/>
    <n v="49.69"/>
    <x v="0"/>
    <m/>
  </r>
  <r>
    <x v="100"/>
    <s v="nuit 1"/>
    <x v="66"/>
    <s v="Vend et veille JF - JOUR - Consultation"/>
    <s v="Consultation"/>
    <n v="29"/>
    <m/>
    <m/>
    <m/>
    <m/>
    <s v="Cash"/>
    <m/>
    <m/>
    <n v="25"/>
    <m/>
    <x v="1"/>
    <m/>
    <x v="2"/>
    <n v="25"/>
    <x v="14"/>
    <n v="25"/>
    <x v="0"/>
    <m/>
  </r>
  <r>
    <x v="100"/>
    <s v="nuit 1"/>
    <x v="66"/>
    <s v="Vend et veille JF - JOUR - Consultation"/>
    <s v="Consultation"/>
    <n v="29"/>
    <m/>
    <m/>
    <m/>
    <m/>
    <s v="Bancontact"/>
    <m/>
    <m/>
    <n v="25"/>
    <m/>
    <x v="1"/>
    <m/>
    <x v="2"/>
    <n v="25"/>
    <x v="14"/>
    <n v="25"/>
    <x v="0"/>
    <m/>
  </r>
  <r>
    <x v="100"/>
    <s v="nuit 1"/>
    <x v="66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0"/>
    <s v="nuit 2"/>
    <x v="3"/>
    <s v="Vend et veille JF - NUIT - Consultation"/>
    <s v="Consultation"/>
    <n v="50"/>
    <m/>
    <m/>
    <m/>
    <m/>
    <s v="Bancontact"/>
    <m/>
    <m/>
    <n v="45.78"/>
    <m/>
    <x v="1"/>
    <m/>
    <x v="2"/>
    <n v="45.78"/>
    <x v="14"/>
    <n v="45.78"/>
    <x v="0"/>
    <m/>
  </r>
  <r>
    <x v="100"/>
    <s v="nuit 2"/>
    <x v="3"/>
    <s v="Vend et veille JF - NUIT - Visite 1 bénéficiare"/>
    <s v="Visite"/>
    <n v="85"/>
    <m/>
    <m/>
    <m/>
    <m/>
    <s v="Bancontact"/>
    <m/>
    <m/>
    <n v="130.68"/>
    <m/>
    <x v="1"/>
    <m/>
    <x v="2"/>
    <n v="130.68"/>
    <x v="14"/>
    <n v="130.68"/>
    <x v="0"/>
    <m/>
  </r>
  <r>
    <x v="100"/>
    <s v="nuit 2"/>
    <x v="3"/>
    <s v="Vend et veille JF - NUIT - Visite 1 bénéficiare"/>
    <s v="Visite"/>
    <n v="85"/>
    <m/>
    <m/>
    <m/>
    <m/>
    <s v="Bancontact"/>
    <m/>
    <m/>
    <n v="85.24"/>
    <m/>
    <x v="1"/>
    <m/>
    <x v="2"/>
    <n v="85.24"/>
    <x v="14"/>
    <n v="85.24"/>
    <x v="0"/>
    <m/>
  </r>
  <r>
    <x v="100"/>
    <s v="nuit 3"/>
    <x v="22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1"/>
    <s v="2a"/>
    <x v="200"/>
    <s v="Sam, dim et JF - JOUR - Visite 1 bénéficiaire"/>
    <s v="Visite"/>
    <n v="55.5"/>
    <s v="Bugini Anne"/>
    <m/>
    <s v="(940,941,942) Caisse des Soins de santé de HR Rail Centre Médical Régional Namur _x000a_"/>
    <s v="Rue de France, 85 - 1060 BRUXELLES"/>
    <s v="Différé"/>
    <s v="⅓ payant NP"/>
    <s v="Oui"/>
    <n v="55.5"/>
    <m/>
    <x v="1"/>
    <n v="50.8"/>
    <x v="3"/>
    <m/>
    <x v="0"/>
    <n v="50.8"/>
    <x v="0"/>
    <m/>
  </r>
  <r>
    <x v="101"/>
    <n v="4"/>
    <x v="205"/>
    <s v="Sam, dim et JF - JOUR - Visite 1 bénéficiaire"/>
    <s v="Visite"/>
    <n v="55.5"/>
    <s v="Breeus Cornelia"/>
    <s v="Les Arcades Malmédy"/>
    <m/>
    <m/>
    <s v="Différé"/>
    <s v="MR"/>
    <s v="Oui"/>
    <n v="55.5"/>
    <m/>
    <x v="1"/>
    <m/>
    <x v="2"/>
    <n v="55.5"/>
    <x v="0"/>
    <n v="55.5"/>
    <x v="0"/>
    <m/>
  </r>
  <r>
    <x v="101"/>
    <n v="4"/>
    <x v="205"/>
    <s v="Sam, dim et JF - JOUR - Consultation"/>
    <s v="Consultation"/>
    <n v="37.5"/>
    <s v="Brixhe Florence"/>
    <m/>
    <s v="(319) Solidaris - Mutualité socialiste et syndicale de la Province de Liège _x000a_"/>
    <s v="Chaussée de Mons 228 1480 TUBIZE "/>
    <s v="Différé"/>
    <s v="⅓ payant C"/>
    <s v="Oui"/>
    <n v="37.5"/>
    <n v="1"/>
    <x v="11"/>
    <n v="33.35"/>
    <x v="8"/>
    <m/>
    <x v="0"/>
    <n v="34.35"/>
    <x v="0"/>
    <m/>
  </r>
  <r>
    <x v="101"/>
    <s v="nuit 1"/>
    <x v="216"/>
    <s v="Sam, dim et JF - NUIT - Visite 1 bénéficiaire"/>
    <s v="Visite"/>
    <n v="85"/>
    <s v="Dubois Karine"/>
    <m/>
    <s v="(228) Mutualia - Mutualité neutre _x000a_"/>
    <s v="Place Verte 41 4800 VERVIERS"/>
    <s v="Différé"/>
    <s v="⅓ payant C"/>
    <s v="Oui"/>
    <n v="85"/>
    <n v="3"/>
    <x v="11"/>
    <m/>
    <x v="2"/>
    <m/>
    <x v="0"/>
    <n v="3"/>
    <x v="3"/>
    <m/>
  </r>
  <r>
    <x v="101"/>
    <s v="nuit 3"/>
    <x v="28"/>
    <s v="Sam, dim et JF - NUIT - Consultation"/>
    <s v="Consultation"/>
    <n v="50"/>
    <s v="Echten Erna"/>
    <m/>
    <s v="(515) Freie Krankenkasse _x000a_"/>
    <s v="Rue Saint-Hubert 49 - 1150 BRUXELLES"/>
    <s v="Différé"/>
    <s v="⅓ payant C"/>
    <s v="Oui"/>
    <n v="50"/>
    <n v="1.5"/>
    <x v="11"/>
    <n v="48.69"/>
    <x v="3"/>
    <m/>
    <x v="0"/>
    <n v="50.19"/>
    <x v="0"/>
    <m/>
  </r>
  <r>
    <x v="101"/>
    <n v="4"/>
    <x v="205"/>
    <s v="Sam, dim et JF - JOUR - Consultation"/>
    <s v="Consultation"/>
    <n v="37.5"/>
    <s v="Fagnoul Nicole Francine"/>
    <m/>
    <s v="(620) Section de Malmedy _x000a_"/>
    <s v="Rue Wibald 5 4960 MALMEDY"/>
    <s v="Différé"/>
    <s v="⅓ payant C"/>
    <s v="Oui"/>
    <n v="37.5"/>
    <n v="1.5"/>
    <x v="11"/>
    <n v="35.85"/>
    <x v="3"/>
    <m/>
    <x v="0"/>
    <n v="37.35"/>
    <x v="0"/>
    <m/>
  </r>
  <r>
    <x v="101"/>
    <n v="7"/>
    <x v="28"/>
    <s v="Sam, dim et JF - JOUR - Visite 1 bénéficiaire"/>
    <s v="Visite"/>
    <n v="55.5"/>
    <s v="Gans Maria"/>
    <m/>
    <s v="(137) Mutualité Chrétienne de Verviers - Eupen "/>
    <s v="Rue Laoureux 25-29  - 4800 Verviers"/>
    <s v="Différé"/>
    <s v="⅓ payant C"/>
    <s v="Oui"/>
    <n v="55.5"/>
    <n v="5"/>
    <x v="11"/>
    <n v="50.8"/>
    <x v="3"/>
    <m/>
    <x v="0"/>
    <n v="55.8"/>
    <x v="0"/>
    <m/>
  </r>
  <r>
    <x v="101"/>
    <s v="2a"/>
    <x v="200"/>
    <s v="Sam, dim et JF - JOUR - Consultation"/>
    <s v="Consultation"/>
    <n v="37.5"/>
    <s v="Genet Alicia Co/Halleux"/>
    <m/>
    <s v="(137) Mutualité Chrétienne de Verviers - Eupen "/>
    <s v="Rue Laoureux 25-29  - 4800 Verviers"/>
    <s v="Différé"/>
    <s v="⅓ payant NP"/>
    <s v="Oui"/>
    <n v="37.5"/>
    <m/>
    <x v="1"/>
    <n v="35.85"/>
    <x v="3"/>
    <m/>
    <x v="0"/>
    <n v="35.85"/>
    <x v="0"/>
    <m/>
  </r>
  <r>
    <x v="101"/>
    <n v="3"/>
    <x v="139"/>
    <s v="Sam, dim et JF - JOUR - Visite 1 bénéficiaire"/>
    <s v="Visite"/>
    <n v="55.5"/>
    <s v="Jamar Lucien"/>
    <s v="Les Heures Claires Spa"/>
    <m/>
    <m/>
    <s v="Différé"/>
    <s v="MR"/>
    <s v="Oui"/>
    <n v="55.5"/>
    <m/>
    <x v="1"/>
    <m/>
    <x v="2"/>
    <n v="55.5"/>
    <x v="12"/>
    <n v="55.5"/>
    <x v="0"/>
    <m/>
  </r>
  <r>
    <x v="101"/>
    <s v="1a"/>
    <x v="48"/>
    <s v="Sam, dim et JF - JOUR - Visite 1 bénéficiaire"/>
    <s v="Visite"/>
    <n v="55.5"/>
    <s v="Frings Gisèle"/>
    <m/>
    <s v="(319) Solidaris - Mutualité socialiste et syndicale de la Province de Liège _x000a_"/>
    <s v="Chaussée de Mons 228 1480 TUBIZE "/>
    <s v="Différé"/>
    <s v="⅓ payant NP"/>
    <s v="Oui"/>
    <n v="55"/>
    <m/>
    <x v="1"/>
    <n v="50.8"/>
    <x v="8"/>
    <m/>
    <x v="0"/>
    <n v="50.8"/>
    <x v="0"/>
    <m/>
  </r>
  <r>
    <x v="101"/>
    <s v="2b"/>
    <x v="63"/>
    <s v="Sam, dim et JF - JOUR - Visite 1 bénéficiaire"/>
    <s v="Visite"/>
    <n v="55.5"/>
    <s v="Kevers Louise"/>
    <s v="St Joseph Verviers"/>
    <m/>
    <m/>
    <s v="Différé"/>
    <s v="MR"/>
    <s v="Non"/>
    <n v="55.5"/>
    <m/>
    <x v="1"/>
    <m/>
    <x v="2"/>
    <m/>
    <x v="0"/>
    <n v="0"/>
    <x v="1"/>
    <m/>
  </r>
  <r>
    <x v="101"/>
    <n v="7"/>
    <x v="28"/>
    <s v="Sam, dim et JF - JOUR - Consultation"/>
    <s v="Consultation"/>
    <n v="37.5"/>
    <s v="Kothe Barbara"/>
    <s v="M.Méd. Pro Gesund"/>
    <m/>
    <m/>
    <s v="Différé"/>
    <s v="Autres"/>
    <s v="Oui"/>
    <n v="37.5"/>
    <n v="6"/>
    <x v="11"/>
    <m/>
    <x v="2"/>
    <n v="31.5"/>
    <x v="12"/>
    <n v="37.5"/>
    <x v="0"/>
    <m/>
  </r>
  <r>
    <x v="101"/>
    <s v="nuit 3"/>
    <x v="28"/>
    <s v="Sam, dim et JF - NUIT - Consultation"/>
    <s v="Consultation"/>
    <n v="50"/>
    <s v="Maes Hermann Johann"/>
    <s v="M.Méd. Pro Gesund"/>
    <m/>
    <m/>
    <s v="Différé"/>
    <s v="Autres"/>
    <s v="Oui"/>
    <n v="50"/>
    <n v="6"/>
    <x v="11"/>
    <m/>
    <x v="2"/>
    <m/>
    <x v="0"/>
    <n v="6"/>
    <x v="2"/>
    <m/>
  </r>
  <r>
    <x v="101"/>
    <s v="nuit 3"/>
    <x v="28"/>
    <s v="Sam, dim et JF - NUIT - Visite 1 bénéficiaire"/>
    <s v="Visite"/>
    <n v="85"/>
    <s v="Marnef Jeannine"/>
    <s v="M.Méd. Pro Gesund"/>
    <m/>
    <m/>
    <s v="Différé"/>
    <s v="Autres"/>
    <s v="Oui"/>
    <n v="85"/>
    <n v="29"/>
    <x v="11"/>
    <m/>
    <x v="2"/>
    <n v="56"/>
    <x v="12"/>
    <n v="85"/>
    <x v="0"/>
    <m/>
  </r>
  <r>
    <x v="101"/>
    <n v="7"/>
    <x v="28"/>
    <s v="Sam, dim et JF - JOUR - Consultation"/>
    <s v="Consultation"/>
    <n v="37.5"/>
    <s v="Mertes Ricarda"/>
    <s v="M.Méd. Pro Gesund"/>
    <m/>
    <m/>
    <s v="Différé"/>
    <s v="Autres"/>
    <s v="Oui"/>
    <n v="37.5"/>
    <n v="6"/>
    <x v="11"/>
    <m/>
    <x v="2"/>
    <n v="31.5"/>
    <x v="12"/>
    <n v="37.5"/>
    <x v="0"/>
    <m/>
  </r>
  <r>
    <x v="101"/>
    <n v="7"/>
    <x v="28"/>
    <s v="Sam, dim et JF - JOUR - Consultation"/>
    <s v="Consultation"/>
    <n v="37.5"/>
    <s v="Palm Margot"/>
    <s v="M.Méd. Pro Gesund"/>
    <m/>
    <m/>
    <s v="Différé"/>
    <s v="Autres"/>
    <s v="Oui"/>
    <n v="37.5"/>
    <n v="6"/>
    <x v="11"/>
    <m/>
    <x v="2"/>
    <n v="31.5"/>
    <x v="12"/>
    <n v="37.5"/>
    <x v="0"/>
    <m/>
  </r>
  <r>
    <x v="101"/>
    <s v="nuit 1"/>
    <x v="216"/>
    <s v="Sam, dim et JF - NUIT - Visite 1 bénéficiaire"/>
    <s v="Visite"/>
    <n v="85"/>
    <s v="Provato Grégory"/>
    <m/>
    <s v="(228) Mutualia - Mutualité neutre _x000a_"/>
    <s v="Place Verte 41 4800 VERVIERS"/>
    <s v="Différé"/>
    <s v="⅓ payant C"/>
    <s v="Oui"/>
    <n v="85"/>
    <n v="3"/>
    <x v="11"/>
    <m/>
    <x v="2"/>
    <m/>
    <x v="0"/>
    <n v="3"/>
    <x v="3"/>
    <m/>
  </r>
  <r>
    <x v="101"/>
    <n v="4"/>
    <x v="205"/>
    <s v="Sam, dim et JF - JOUR - Consultation"/>
    <s v="Consultation"/>
    <n v="37.5"/>
    <s v="Radelet Benjamin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01"/>
    <n v="7"/>
    <x v="28"/>
    <s v="Sam, dim et JF - JOUR - Consultation"/>
    <s v="Consultation"/>
    <n v="37.5"/>
    <s v="Rohs Schroder Kyra"/>
    <s v="M. Méd. Pro Gesund"/>
    <m/>
    <m/>
    <s v="Différé"/>
    <s v="Autres"/>
    <s v="Oui"/>
    <n v="37.5"/>
    <n v="6"/>
    <x v="11"/>
    <m/>
    <x v="2"/>
    <m/>
    <x v="0"/>
    <n v="6"/>
    <x v="2"/>
    <m/>
  </r>
  <r>
    <x v="102"/>
    <s v="1b"/>
    <x v="34"/>
    <s v="Sam, dim et JF - JOUR - Visite 1 bénéficiaire"/>
    <s v="Visite"/>
    <n v="55.5"/>
    <s v="Ernens Marie - Thérèse"/>
    <s v="Beloiel Henri - Chapelle"/>
    <m/>
    <m/>
    <s v="Différé"/>
    <s v="MR"/>
    <s v="Oui"/>
    <n v="55.5"/>
    <m/>
    <x v="1"/>
    <m/>
    <x v="2"/>
    <n v="55.5"/>
    <x v="0"/>
    <n v="0"/>
    <x v="2"/>
    <s v="Virement 25/10/2017"/>
  </r>
  <r>
    <x v="101"/>
    <s v="2a"/>
    <x v="200"/>
    <s v="Sam, dim et JF - JOUR - Visite 1 bénéficiaire"/>
    <s v="Visite"/>
    <n v="55.5"/>
    <s v="Tiquet Georges"/>
    <s v="Seigneurie D'Heusy "/>
    <m/>
    <m/>
    <s v="Différé"/>
    <s v="MR"/>
    <s v="Oui"/>
    <n v="55.5"/>
    <m/>
    <x v="1"/>
    <m/>
    <x v="2"/>
    <n v="55.5"/>
    <x v="12"/>
    <n v="55.5"/>
    <x v="0"/>
    <m/>
  </r>
  <r>
    <x v="101"/>
    <n v="7"/>
    <x v="28"/>
    <s v="Sam, dim et JF - JOUR - Visite 1 bénéficiaire"/>
    <s v="Visite"/>
    <n v="55.5"/>
    <s v="Trantes Matthias"/>
    <s v="MRS Bütgenbach"/>
    <m/>
    <m/>
    <s v="Différé"/>
    <s v="MR"/>
    <s v="Oui"/>
    <n v="55.5"/>
    <m/>
    <x v="1"/>
    <m/>
    <x v="2"/>
    <n v="55.5"/>
    <x v="12"/>
    <n v="55.5"/>
    <x v="0"/>
    <m/>
  </r>
  <r>
    <x v="101"/>
    <s v="2a"/>
    <x v="200"/>
    <s v="Sam, dim et JF - JOUR - Consultation"/>
    <s v="Consultation"/>
    <n v="37.5"/>
    <s v="Van Buggenhout Cindy"/>
    <s v="M.Méd. Thier Mère Dieu Heusy"/>
    <m/>
    <m/>
    <s v="Différé"/>
    <s v="Autres"/>
    <s v="Oui"/>
    <n v="37.5"/>
    <m/>
    <x v="1"/>
    <m/>
    <x v="2"/>
    <n v="36.35"/>
    <x v="12"/>
    <n v="36.35"/>
    <x v="0"/>
    <m/>
  </r>
  <r>
    <x v="101"/>
    <n v="7"/>
    <x v="28"/>
    <s v="Sam, dim et JF - JOUR - Consultation"/>
    <s v="Consultation"/>
    <n v="37.5"/>
    <s v="Vilz Joshua"/>
    <s v="M. Méd. Pro Gesund"/>
    <m/>
    <m/>
    <s v="Différé"/>
    <s v="Autres"/>
    <s v="Oui"/>
    <n v="37.5"/>
    <n v="6"/>
    <x v="11"/>
    <m/>
    <x v="2"/>
    <n v="31.5"/>
    <x v="12"/>
    <n v="37.5"/>
    <x v="0"/>
    <m/>
  </r>
  <r>
    <x v="101"/>
    <s v="2b"/>
    <x v="63"/>
    <s v="Sam, dim et JF - JOUR - Visite 1 bénéficiaire"/>
    <s v="Visite"/>
    <n v="55.5"/>
    <s v="Vosse Jeannine"/>
    <s v="La Lainière Verviers"/>
    <m/>
    <m/>
    <s v="Différé"/>
    <s v="MR"/>
    <s v="Non"/>
    <n v="55.5"/>
    <m/>
    <x v="1"/>
    <m/>
    <x v="2"/>
    <m/>
    <x v="0"/>
    <n v="0"/>
    <x v="1"/>
    <m/>
  </r>
  <r>
    <x v="101"/>
    <s v="1b"/>
    <x v="56"/>
    <s v="Sam, dim et JF - JOUR - Consultation"/>
    <s v="Consultation"/>
    <n v="37.5"/>
    <s v="Nix Patricia"/>
    <m/>
    <s v="(319) Solidaris - Mutualité socialiste et syndicale de la Province de Liège _x000a_"/>
    <s v="Chaussée de Mons 228 1480 TUBIZE "/>
    <s v="Différé"/>
    <s v="⅓ payant C"/>
    <s v="Oui"/>
    <n v="37.5"/>
    <n v="1.5"/>
    <x v="11"/>
    <n v="35.85"/>
    <x v="8"/>
    <m/>
    <x v="0"/>
    <n v="37.35"/>
    <x v="0"/>
    <m/>
  </r>
  <r>
    <x v="101"/>
    <s v="1b"/>
    <x v="56"/>
    <s v="Sam, dim et JF - JOUR - Visite 1 bénéficiaire"/>
    <s v="Visite"/>
    <n v="55.5"/>
    <s v="Solot Ghislaine"/>
    <m/>
    <s v="(137) Mutualité Chrétienne de Verviers - Eupen "/>
    <s v="Rue Laoureux 25-29  - 4800 Verviers"/>
    <s v="Différé"/>
    <s v="⅓ payant C"/>
    <s v="Oui"/>
    <n v="55.5"/>
    <n v="6"/>
    <x v="11"/>
    <n v="50.8"/>
    <x v="3"/>
    <m/>
    <x v="0"/>
    <n v="56.8"/>
    <x v="0"/>
    <m/>
  </r>
  <r>
    <x v="101"/>
    <s v="1b"/>
    <x v="56"/>
    <s v="Sam, dim et JF - JOUR - Visite 1 bénéficiaire"/>
    <s v="Visite"/>
    <n v="55.5"/>
    <s v="Van Lequack Marie"/>
    <s v="Régina Plombières  Moresnet"/>
    <m/>
    <m/>
    <s v="Différé"/>
    <s v="MR"/>
    <s v="Oui"/>
    <n v="55.5"/>
    <m/>
    <x v="1"/>
    <m/>
    <x v="2"/>
    <n v="55.5"/>
    <x v="12"/>
    <n v="55.5"/>
    <x v="0"/>
    <m/>
  </r>
  <r>
    <x v="101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a"/>
    <x v="217"/>
    <s v="Sam, dim et JF - JOUR - Consultation"/>
    <s v="Consultation"/>
    <n v="37.5"/>
    <s v="Lejeune Mégane"/>
    <m/>
    <s v="(228) Mutualia - Mutualité neutre _x000a_"/>
    <s v="Place Verte 41 4800 VERVIERS"/>
    <s v="Différé"/>
    <s v="⅓ payant BC"/>
    <s v="Oui"/>
    <n v="37.5"/>
    <n v="6"/>
    <x v="11"/>
    <m/>
    <x v="2"/>
    <m/>
    <x v="0"/>
    <n v="6"/>
    <x v="3"/>
    <m/>
  </r>
  <r>
    <x v="10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nuit 2"/>
    <x v="88"/>
    <s v="Sam, dim et JF - JOUR - Visite 1 bénéficiaire"/>
    <s v="Visite"/>
    <n v="55.5"/>
    <m/>
    <m/>
    <m/>
    <m/>
    <s v="Bancontact"/>
    <m/>
    <m/>
    <n v="50"/>
    <m/>
    <x v="1"/>
    <m/>
    <x v="2"/>
    <n v="50"/>
    <x v="14"/>
    <n v="50"/>
    <x v="0"/>
    <m/>
  </r>
  <r>
    <x v="101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4"/>
    <n v="35"/>
    <x v="0"/>
    <m/>
  </r>
  <r>
    <x v="101"/>
    <s v="1a"/>
    <x v="48"/>
    <s v="Sam, dim et JF - JOUR - Visite 1 bénéficiaire"/>
    <s v="Visite"/>
    <n v="55.5"/>
    <m/>
    <m/>
    <m/>
    <m/>
    <s v="Cash"/>
    <m/>
    <m/>
    <n v="55"/>
    <m/>
    <x v="1"/>
    <m/>
    <x v="2"/>
    <n v="55"/>
    <x v="14"/>
    <n v="5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4"/>
    <n v="35"/>
    <x v="0"/>
    <m/>
  </r>
  <r>
    <x v="101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1b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Consultation"/>
    <s v="Consultation"/>
    <n v="37.5"/>
    <m/>
    <m/>
    <m/>
    <m/>
    <s v="Cash"/>
    <m/>
    <m/>
    <n v="37.520000000000003"/>
    <m/>
    <x v="1"/>
    <m/>
    <x v="2"/>
    <n v="37.520000000000003"/>
    <x v="14"/>
    <n v="37.520000000000003"/>
    <x v="0"/>
    <m/>
  </r>
  <r>
    <x v="101"/>
    <s v="2a"/>
    <x v="200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1"/>
    <s v="2a"/>
    <x v="200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a"/>
    <x v="200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1"/>
    <s v="2b"/>
    <x v="63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101"/>
    <s v="2b"/>
    <x v="63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101"/>
    <s v="2b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b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2b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4"/>
    <x v="205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1"/>
    <n v="7"/>
    <x v="28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1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1"/>
    <s v="nuit 1"/>
    <x v="216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1"/>
    <s v="nuit 1"/>
    <x v="216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1"/>
    <s v="nuit 3"/>
    <x v="28"/>
    <s v="Sam, dim et JF - JOUR - Consultation"/>
    <s v="Consultation"/>
    <n v="37.5"/>
    <m/>
    <m/>
    <m/>
    <m/>
    <s v="Cash"/>
    <m/>
    <m/>
    <n v="38"/>
    <m/>
    <x v="1"/>
    <m/>
    <x v="2"/>
    <n v="38"/>
    <x v="14"/>
    <n v="38"/>
    <x v="0"/>
    <m/>
  </r>
  <r>
    <x v="101"/>
    <s v="nuit 3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1"/>
    <s v="nuit 3"/>
    <x v="28"/>
    <s v="Sam, dim et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104"/>
    <s v="2a"/>
    <x v="116"/>
    <s v="Sam, dim et JF - JOUR - Consultation"/>
    <s v="Consultation"/>
    <n v="37.5"/>
    <s v="Mamuanga Ntumba Milca"/>
    <m/>
    <s v="(228) Mutualia - Mutualité neutre _x000a_"/>
    <s v="Place Verte 41 4800 VERVIERS"/>
    <s v="Différé"/>
    <s v="⅓ payant BC"/>
    <s v="Oui"/>
    <n v="37.5"/>
    <n v="1.5"/>
    <x v="11"/>
    <m/>
    <x v="2"/>
    <m/>
    <x v="0"/>
    <n v="1.5"/>
    <x v="3"/>
    <m/>
  </r>
  <r>
    <x v="103"/>
    <s v="1a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a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a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35"/>
    <n v="3"/>
    <x v="94"/>
    <s v="Sam, dim et JF - JOUR - Visite 1 bénéficiaire"/>
    <s v="Visite"/>
    <n v="55.5"/>
    <s v="Cahay Albert C/Santer"/>
    <s v="Les Heures Claires"/>
    <m/>
    <m/>
    <s v="Différé"/>
    <s v="MR"/>
    <s v="Oui"/>
    <n v="55.5"/>
    <m/>
    <x v="1"/>
    <m/>
    <x v="2"/>
    <n v="55.5"/>
    <x v="5"/>
    <n v="55.5"/>
    <x v="0"/>
    <m/>
  </r>
  <r>
    <x v="105"/>
    <s v="1b"/>
    <x v="135"/>
    <s v="Sam, dim et JF - JOUR - Consultation"/>
    <s v="Consultation"/>
    <n v="37.5"/>
    <s v="Flas arguerite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5.85"/>
    <x v="2"/>
    <m/>
    <x v="0"/>
    <n v="1.5"/>
    <x v="3"/>
    <s v="Virement 11/10/2017"/>
  </r>
  <r>
    <x v="103"/>
    <n v="4"/>
    <x v="106"/>
    <s v="Sam, dim et JF - JOUR - Visite 1 bénéficiaire"/>
    <s v="Visite"/>
    <n v="55.5"/>
    <s v="Collienne Lucie"/>
    <m/>
    <s v="(137) Mutualité Chrétienne de Verviers - Eupen "/>
    <s v="Rue Laoureux 25-29  - 4800 Verviers"/>
    <s v="Différé"/>
    <s v="⅓ payant NP"/>
    <s v="Oui"/>
    <n v="55.5"/>
    <m/>
    <x v="1"/>
    <n v="55.6"/>
    <x v="3"/>
    <m/>
    <x v="0"/>
    <n v="55.6"/>
    <x v="0"/>
    <m/>
  </r>
  <r>
    <x v="103"/>
    <n v="3"/>
    <x v="45"/>
    <s v="Sam, dim et JF - JOUR - Visite 1 bénéficiaire"/>
    <s v="Visite"/>
    <n v="55.5"/>
    <s v="Docquier Suzanne"/>
    <s v="Heures Claires"/>
    <m/>
    <m/>
    <s v="Différé"/>
    <s v="MR"/>
    <s v="Oui"/>
    <n v="55.5"/>
    <m/>
    <x v="1"/>
    <m/>
    <x v="2"/>
    <n v="55.5"/>
    <x v="12"/>
    <n v="55.5"/>
    <x v="0"/>
    <m/>
  </r>
  <r>
    <x v="103"/>
    <s v="1a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Visite 1 bénéficiaire"/>
    <s v="Visite"/>
    <n v="55.5"/>
    <s v="Gith Maria"/>
    <s v="Régina Moresnet"/>
    <m/>
    <m/>
    <s v="Différé"/>
    <s v="MR"/>
    <s v="Oui"/>
    <n v="55.5"/>
    <m/>
    <x v="1"/>
    <m/>
    <x v="2"/>
    <n v="55.5"/>
    <x v="12"/>
    <n v="55.5"/>
    <x v="0"/>
    <m/>
  </r>
  <r>
    <x v="105"/>
    <s v="nuit 1"/>
    <x v="191"/>
    <s v="Sam, dim et JF - JOUR - Consultation"/>
    <s v="Consultation"/>
    <n v="37.5"/>
    <s v="Harraou Harrau Saida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5.85"/>
    <x v="2"/>
    <m/>
    <x v="0"/>
    <n v="1.5"/>
    <x v="3"/>
    <s v="Virement 11/10/2017"/>
  </r>
  <r>
    <x v="103"/>
    <s v="2a"/>
    <x v="215"/>
    <s v="Sam, dim et JF - JOUR - Visite 1 bénéficiaire"/>
    <s v="Visite"/>
    <n v="55.5"/>
    <s v="Grosjean Denise"/>
    <m/>
    <s v="(137) Mutualité Chrétienne de Verviers - Eupen "/>
    <s v="Rue Laoureux 25-29  - 4800 Verviers"/>
    <s v="Différé"/>
    <s v="⅓ payant BC"/>
    <s v="Oui"/>
    <n v="55.5"/>
    <n v="5"/>
    <x v="11"/>
    <n v="37.479999999999997"/>
    <x v="3"/>
    <m/>
    <x v="0"/>
    <n v="42.48"/>
    <x v="0"/>
    <m/>
  </r>
  <r>
    <x v="103"/>
    <n v="6"/>
    <x v="99"/>
    <s v="Sam, dim et JF - JOUR - Visite 1 bénéficiaire"/>
    <s v="Visite"/>
    <n v="55.5"/>
    <s v="Lapainer Ehrentraud Christine"/>
    <s v="Golden Morgen Walhorn"/>
    <m/>
    <m/>
    <s v="Différé"/>
    <s v="MR"/>
    <s v="Oui"/>
    <n v="55.5"/>
    <m/>
    <x v="1"/>
    <m/>
    <x v="2"/>
    <m/>
    <x v="0"/>
    <n v="0"/>
    <x v="2"/>
    <s v="Rappel envoyé à Marc Schmits lapainer Käskorb 62 neu moresnet"/>
  </r>
  <r>
    <x v="103"/>
    <n v="3"/>
    <x v="45"/>
    <s v="Sam, dim et JF - JOUR - Consultation"/>
    <s v="Consultation"/>
    <n v="37.5"/>
    <s v="Houbion Victor"/>
    <m/>
    <s v="(137) Mutualité Chrétienne de Verviers - Eupen "/>
    <s v="Rue Laoureux 25-29  - 4800 Verviers"/>
    <s v="Différé"/>
    <s v="⅓ payant BC"/>
    <s v="Oui"/>
    <n v="37.5"/>
    <n v="1"/>
    <x v="11"/>
    <n v="36.35"/>
    <x v="3"/>
    <m/>
    <x v="0"/>
    <n v="37.35"/>
    <x v="0"/>
    <m/>
  </r>
  <r>
    <x v="103"/>
    <n v="4"/>
    <x v="106"/>
    <s v="Sam, dim et JF - JOUR - Visite 1 bénéficiaire"/>
    <s v="Visite"/>
    <n v="55.5"/>
    <s v="Kohnen Germaine"/>
    <s v="Grand Fa"/>
    <m/>
    <m/>
    <s v="Différé"/>
    <s v="MR"/>
    <s v="Oui"/>
    <n v="55.5"/>
    <m/>
    <x v="1"/>
    <m/>
    <x v="2"/>
    <n v="55.5"/>
    <x v="12"/>
    <n v="55.5"/>
    <x v="0"/>
    <m/>
  </r>
  <r>
    <x v="103"/>
    <s v="2b"/>
    <x v="167"/>
    <s v="Sam, dim et JF - JOUR - Visite 1 bénéficiaire"/>
    <s v="Visite"/>
    <n v="55.5"/>
    <s v="Lambrette Marie"/>
    <s v="Les hêtres"/>
    <m/>
    <m/>
    <s v="Différé"/>
    <s v="MR"/>
    <s v="Oui"/>
    <n v="55.5"/>
    <m/>
    <x v="1"/>
    <m/>
    <x v="2"/>
    <n v="55.5"/>
    <x v="12"/>
    <n v="55.5"/>
    <x v="0"/>
    <m/>
  </r>
  <r>
    <x v="105"/>
    <s v="2b"/>
    <x v="103"/>
    <s v="Sam, dim et JF - JOUR - Visite 1 bénéficiaire"/>
    <s v="Visite"/>
    <n v="55.5"/>
    <s v="Hourlay Ghislaine"/>
    <s v="La Barcarolle Stembert"/>
    <m/>
    <m/>
    <s v="Différé"/>
    <s v="MR"/>
    <s v="Oui"/>
    <n v="55.5"/>
    <m/>
    <x v="1"/>
    <m/>
    <x v="2"/>
    <m/>
    <x v="0"/>
    <n v="0"/>
    <x v="2"/>
    <s v="envoyé duplicata"/>
  </r>
  <r>
    <x v="103"/>
    <n v="7"/>
    <x v="165"/>
    <s v="Sam, dim et JF - JOUR - Consultation"/>
    <s v="Consultation"/>
    <n v="37.5"/>
    <s v="Lentzen Cornelius"/>
    <m/>
    <s v="(137) Mutualité Chrétienne de Verviers - Eupen "/>
    <s v="Rue Laoureux 25-29  - 4800 Verviers"/>
    <s v="Différé"/>
    <s v="⅓ payant NP"/>
    <s v="Oui"/>
    <n v="37.5"/>
    <m/>
    <x v="1"/>
    <n v="33.5"/>
    <x v="6"/>
    <m/>
    <x v="0"/>
    <n v="33.5"/>
    <x v="0"/>
    <m/>
  </r>
  <r>
    <x v="105"/>
    <n v="6"/>
    <x v="10"/>
    <s v="Sam, dim et JF - JOUR - Consultation"/>
    <s v="Consultation"/>
    <n v="37.5"/>
    <s v="Toussaint Ernestine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5.85"/>
    <x v="2"/>
    <m/>
    <x v="0"/>
    <n v="1.5"/>
    <x v="3"/>
    <s v="Virement 11/10/2017"/>
  </r>
  <r>
    <x v="106"/>
    <s v="nuit 2"/>
    <x v="94"/>
    <s v="Vend et veille JF - NUIT - Consultation"/>
    <s v="Consultation"/>
    <n v="50"/>
    <s v="Lousberg Kacy"/>
    <m/>
    <s v="(323) Mutualité socialiste du Luxembourg _x000a_"/>
    <s v="Chaussée de Mons 228 1480 TUBIZE "/>
    <s v="Différé"/>
    <s v="⅓ payant BC"/>
    <s v="Oui"/>
    <n v="50"/>
    <n v="1"/>
    <x v="12"/>
    <m/>
    <x v="2"/>
    <m/>
    <x v="0"/>
    <n v="1"/>
    <x v="3"/>
    <m/>
  </r>
  <r>
    <x v="103"/>
    <n v="7"/>
    <x v="165"/>
    <s v="Sam, dim et JF - JOUR - Visite 1 bénéficiaire"/>
    <s v="Visite"/>
    <n v="55.5"/>
    <s v="Pestman Beno"/>
    <s v="M.Méd. Pro Gesund"/>
    <m/>
    <m/>
    <s v="Différé"/>
    <s v="Autres"/>
    <s v="Oui"/>
    <n v="55.5"/>
    <n v="5"/>
    <x v="11"/>
    <m/>
    <x v="2"/>
    <n v="50.5"/>
    <x v="12"/>
    <n v="55.5"/>
    <x v="0"/>
    <m/>
  </r>
  <r>
    <x v="103"/>
    <s v="nuit 2"/>
    <x v="145"/>
    <s v="Sam, dim et JF - NUIT - Visite 1 bénéficiaire"/>
    <s v="Visite"/>
    <n v="85"/>
    <s v="Peters Jean"/>
    <s v="Les jardins d'Elisabeth"/>
    <m/>
    <m/>
    <s v="Différé"/>
    <s v="MR"/>
    <s v="Oui"/>
    <n v="85"/>
    <m/>
    <x v="1"/>
    <m/>
    <x v="2"/>
    <n v="85"/>
    <x v="12"/>
    <n v="85"/>
    <x v="0"/>
    <m/>
  </r>
  <r>
    <x v="103"/>
    <s v="2b"/>
    <x v="167"/>
    <s v="Sam, dim et JF - JOUR - Visite 1 bénéficiaire"/>
    <s v="Visite"/>
    <n v="55.5"/>
    <s v="Laurentio Giuseppe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0.8"/>
    <x v="8"/>
    <m/>
    <x v="0"/>
    <n v="50.8"/>
    <x v="0"/>
    <m/>
  </r>
  <r>
    <x v="103"/>
    <s v="2b"/>
    <x v="167"/>
    <s v="Sam, dim et JF - JOUR - Visite 1 bénéficiaire"/>
    <s v="Visite"/>
    <n v="55.5"/>
    <s v="Thielemans Rosine"/>
    <m/>
    <s v="(319) Solidaris - Mutualité socialiste et syndicale de la Province de Liège _x000a_"/>
    <s v="Chaussée de Mons 228 1480 TUBIZE "/>
    <s v="Différé"/>
    <s v="⅓ payant NP"/>
    <s v="Oui"/>
    <n v="55.5"/>
    <m/>
    <x v="1"/>
    <n v="50.8"/>
    <x v="8"/>
    <m/>
    <x v="0"/>
    <n v="50.8"/>
    <x v="0"/>
    <m/>
  </r>
  <r>
    <x v="103"/>
    <s v="nuit 2"/>
    <x v="145"/>
    <s v="Sam, dim et JF - NUIT - Visite 1 bénéficiaire"/>
    <s v="Visite"/>
    <n v="85"/>
    <s v="Serlippens Emmanuelle"/>
    <m/>
    <s v="(132) Mutualité chrétienne de la Province de Luxembourg "/>
    <s v="Rue de la Moselle 7-9 6700 ARLON "/>
    <s v="Différé"/>
    <s v="⅓ payant BC"/>
    <s v="Oui"/>
    <n v="85"/>
    <n v="7"/>
    <x v="11"/>
    <n v="78.5"/>
    <x v="3"/>
    <m/>
    <x v="0"/>
    <n v="85.5"/>
    <x v="0"/>
    <m/>
  </r>
  <r>
    <x v="103"/>
    <n v="5"/>
    <x v="54"/>
    <s v="Sam, dim et JF - JOUR - Consultation"/>
    <s v="Consultation"/>
    <n v="37.5"/>
    <s v="Stroobandts Maellya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03"/>
    <s v="1b"/>
    <x v="126"/>
    <s v="Sam, dim et JF - JOUR - Visite 1 bénéficiaire"/>
    <s v="Visite"/>
    <n v="55.5"/>
    <s v="Toussaint Eva"/>
    <s v="Clos des Bouleaux Xhendelesse"/>
    <m/>
    <m/>
    <s v="Différé"/>
    <s v="MR"/>
    <s v="Oui"/>
    <n v="55.5"/>
    <m/>
    <x v="1"/>
    <m/>
    <x v="2"/>
    <n v="55.5"/>
    <x v="9"/>
    <n v="55.5"/>
    <x v="0"/>
    <m/>
  </r>
  <r>
    <x v="103"/>
    <s v="nuit 1"/>
    <x v="143"/>
    <s v="Sam, dim et JF - JOUR - Consultation"/>
    <s v="Consultation"/>
    <n v="37.5"/>
    <s v="Lejeune Axel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03"/>
    <s v="nuit 1"/>
    <x v="143"/>
    <s v="Sam, dim et JF - JOUR - Visite 1 bénéficiaire"/>
    <s v="Visite"/>
    <n v="55.5"/>
    <s v="Rox Hubertine"/>
    <m/>
    <s v="(515) Freie Krankenkasse _x000a_"/>
    <s v="Rue Saint-Hubert 49 - 1150 BRUXELLES"/>
    <s v="Différé"/>
    <s v="⅓ payant C"/>
    <s v="Oui"/>
    <n v="55.5"/>
    <n v="5"/>
    <x v="11"/>
    <n v="50.8"/>
    <x v="3"/>
    <m/>
    <x v="0"/>
    <n v="55.8"/>
    <x v="0"/>
    <m/>
  </r>
  <r>
    <x v="103"/>
    <s v="1b"/>
    <x v="126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3"/>
    <s v="1b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1b"/>
    <x v="126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3"/>
    <s v="2a"/>
    <x v="215"/>
    <s v="Sam, dim et JF - JOUR - Consultation"/>
    <s v="Consultation"/>
    <n v="37.5"/>
    <m/>
    <m/>
    <m/>
    <m/>
    <s v="Cash"/>
    <m/>
    <m/>
    <n v="38.5"/>
    <m/>
    <x v="1"/>
    <m/>
    <x v="2"/>
    <n v="38.5"/>
    <x v="14"/>
    <n v="38.5"/>
    <x v="0"/>
    <m/>
  </r>
  <r>
    <x v="103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a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b"/>
    <x v="16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2b"/>
    <x v="167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3"/>
    <s v="2b"/>
    <x v="167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4"/>
    <x v="106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5"/>
    <x v="54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n v="6"/>
    <x v="99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3"/>
    <n v="6"/>
    <x v="99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3"/>
    <n v="7"/>
    <x v="165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3"/>
    <s v="nuit 1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3"/>
    <s v="nuit 2"/>
    <x v="145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103"/>
    <s v="nuit 2"/>
    <x v="145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103"/>
    <s v="nuit 2"/>
    <x v="145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103"/>
    <s v="nuit 2"/>
    <x v="145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3"/>
    <s v="nuit 2"/>
    <x v="145"/>
    <s v="Sam, dim et JF - NUIT - Visite 1 bénéficiaire"/>
    <s v="Visite"/>
    <n v="85"/>
    <m/>
    <m/>
    <m/>
    <m/>
    <s v="Cash"/>
    <m/>
    <m/>
    <n v="85"/>
    <m/>
    <x v="1"/>
    <m/>
    <x v="2"/>
    <n v="85"/>
    <x v="14"/>
    <n v="85"/>
    <x v="0"/>
    <m/>
  </r>
  <r>
    <x v="103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7"/>
    <s v="nuit 3"/>
    <x v="68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07"/>
    <s v="nuit 1"/>
    <x v="175"/>
    <s v="Vend et veille JF - NUIT - Visite 1 bénéficiare"/>
    <s v="Visite"/>
    <n v="85"/>
    <s v="Rahir Georges"/>
    <s v="Barcarolle"/>
    <m/>
    <m/>
    <s v="Différé"/>
    <s v="MR"/>
    <s v="Oui"/>
    <n v="85"/>
    <m/>
    <x v="1"/>
    <m/>
    <x v="2"/>
    <n v="84.24"/>
    <x v="9"/>
    <n v="84.24"/>
    <x v="0"/>
    <m/>
  </r>
  <r>
    <x v="107"/>
    <s v="nuit 1"/>
    <x v="175"/>
    <s v="Vend et veille JF - NUIT - Visite 1 bénéficiare"/>
    <s v="Visite"/>
    <n v="85"/>
    <s v="Simonis Lucy"/>
    <s v="Barcarolle"/>
    <m/>
    <m/>
    <s v="Différé"/>
    <s v="MR"/>
    <s v="Oui"/>
    <n v="85"/>
    <m/>
    <x v="1"/>
    <m/>
    <x v="2"/>
    <n v="85.24"/>
    <x v="9"/>
    <n v="85.24"/>
    <x v="0"/>
    <m/>
  </r>
  <r>
    <x v="107"/>
    <s v="nuit 1"/>
    <x v="175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7"/>
    <s v="nuit 1"/>
    <x v="175"/>
    <s v="Vend et veille JF - NUIT - Visite 1 bénéficiare"/>
    <s v="Visite"/>
    <n v="85"/>
    <m/>
    <m/>
    <m/>
    <m/>
    <s v="Cash"/>
    <m/>
    <m/>
    <n v="85"/>
    <m/>
    <x v="1"/>
    <m/>
    <x v="2"/>
    <n v="85"/>
    <x v="14"/>
    <n v="85"/>
    <x v="0"/>
    <m/>
  </r>
  <r>
    <x v="107"/>
    <s v="nuit 2"/>
    <x v="59"/>
    <s v="Vend et veille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4"/>
    <n v="6"/>
    <x v="21"/>
    <s v="Sam, dim et JF - JOUR - Consultation"/>
    <s v="Consultation"/>
    <n v="37.5"/>
    <s v="Ben Lahbib Ilyas"/>
    <s v="GPS Med"/>
    <m/>
    <m/>
    <s v="Différé"/>
    <s v="Autres"/>
    <s v="Oui"/>
    <n v="37.5"/>
    <n v="1.5"/>
    <x v="11"/>
    <m/>
    <x v="2"/>
    <n v="36"/>
    <x v="12"/>
    <n v="37.5"/>
    <x v="0"/>
    <m/>
  </r>
  <r>
    <x v="104"/>
    <n v="6"/>
    <x v="21"/>
    <s v="Sam, dim et JF - JOUR - Consultation"/>
    <s v="Consultation"/>
    <n v="37.5"/>
    <s v="Besirevic Jasmin"/>
    <s v="GPS Med"/>
    <m/>
    <m/>
    <s v="Différé"/>
    <s v="Autres"/>
    <s v="Oui"/>
    <n v="37.5"/>
    <n v="1.5"/>
    <x v="11"/>
    <m/>
    <x v="2"/>
    <n v="36"/>
    <x v="12"/>
    <n v="37.5"/>
    <x v="0"/>
    <m/>
  </r>
  <r>
    <x v="102"/>
    <n v="5"/>
    <x v="26"/>
    <s v="Sam, dim et JF - JOUR - Visite 1 bénéficiaire"/>
    <s v="Visite"/>
    <n v="55.5"/>
    <s v="Deprez Louis"/>
    <s v="La Bouvière Vielsam"/>
    <m/>
    <m/>
    <s v="Différé"/>
    <s v="MR"/>
    <s v="Oui"/>
    <n v="55.5"/>
    <m/>
    <x v="1"/>
    <m/>
    <x v="2"/>
    <n v="55.5"/>
    <x v="0"/>
    <n v="0"/>
    <x v="2"/>
    <s v="Virement 01/11/2017"/>
  </r>
  <r>
    <x v="104"/>
    <s v="1a"/>
    <x v="208"/>
    <s v="Sam, dim et JF - JOUR - Consultation"/>
    <s v="Consultation"/>
    <n v="37.5"/>
    <s v="Julemont Rene"/>
    <m/>
    <s v="(319) Solidaris - Mutualité socialiste et syndicale de la Province de Liège _x000a_"/>
    <s v="Chaussée de Mons 228 1480 TUBIZE "/>
    <s v="Différé"/>
    <s v="⅓ payant BC"/>
    <s v="Oui"/>
    <n v="37.5"/>
    <n v="1.5"/>
    <x v="11"/>
    <n v="35.85"/>
    <x v="8"/>
    <m/>
    <x v="0"/>
    <n v="37.35"/>
    <x v="0"/>
    <m/>
  </r>
  <r>
    <x v="104"/>
    <n v="3"/>
    <x v="32"/>
    <s v="Sam, dim et JF - JOUR - Visite 1 bénéficiaire"/>
    <s v="Visite"/>
    <n v="55.5"/>
    <s v="Schmitz Jeanne"/>
    <s v="La Charmille"/>
    <m/>
    <m/>
    <s v="Différé"/>
    <s v="MR"/>
    <s v="Oui"/>
    <n v="55.5"/>
    <m/>
    <x v="1"/>
    <m/>
    <x v="2"/>
    <n v="55.5"/>
    <x v="9"/>
    <n v="55.5"/>
    <x v="0"/>
    <m/>
  </r>
  <r>
    <x v="104"/>
    <n v="7"/>
    <x v="22"/>
    <s v="Sam, dim et JF - JOUR - Visite 1 bénéficiaire"/>
    <s v="Visite"/>
    <n v="55.5"/>
    <s v="Lehnen Anna"/>
    <s v="M.Méd. Pro Gesund"/>
    <m/>
    <m/>
    <s v="Différé"/>
    <s v="Autres"/>
    <s v="Oui"/>
    <n v="55.5"/>
    <n v="1.5"/>
    <x v="11"/>
    <m/>
    <x v="2"/>
    <n v="54"/>
    <x v="12"/>
    <n v="55.5"/>
    <x v="0"/>
    <m/>
  </r>
  <r>
    <x v="104"/>
    <s v="nuit 2"/>
    <x v="25"/>
    <s v="Sam, dim et JF - NUIT - Consultation"/>
    <s v="Consultation"/>
    <n v="50"/>
    <s v="Mean Vero Lyroy"/>
    <m/>
    <s v="(323) Mutualité socialiste du Luxembourg _x000a_"/>
    <s v="Chaussée de Mons 228 1480 TUBIZE "/>
    <s v="Différé"/>
    <s v="⅓ payant NP"/>
    <s v="Oui"/>
    <n v="50"/>
    <m/>
    <x v="1"/>
    <n v="48.19"/>
    <x v="8"/>
    <m/>
    <x v="0"/>
    <n v="48.19"/>
    <x v="0"/>
    <m/>
  </r>
  <r>
    <x v="101"/>
    <n v="5"/>
    <x v="39"/>
    <s v="Sam, dim et JF - JOUR - Visite 1 bénéficiaire"/>
    <s v="Visite"/>
    <n v="55.5"/>
    <s v="Rémy Marcelle"/>
    <m/>
    <s v="(506) Omnimut mutualité libre de Wallonie _x000a_"/>
    <s v="Rue Natalis 47 B 4020 LIEGE "/>
    <s v="Différé"/>
    <s v="⅓ payant C"/>
    <s v="Oui"/>
    <n v="55.5"/>
    <n v="3"/>
    <x v="11"/>
    <m/>
    <x v="2"/>
    <m/>
    <x v="0"/>
    <n v="3"/>
    <x v="3"/>
    <m/>
  </r>
  <r>
    <x v="104"/>
    <s v="nuit 1"/>
    <x v="125"/>
    <s v="Sam, dim et JF - NUIT - Visite 1 bénéficiaire"/>
    <s v="Visite"/>
    <n v="85"/>
    <s v="Boulton Monique"/>
    <s v="St Joseph verviers"/>
    <m/>
    <m/>
    <s v="Différé"/>
    <s v="MR"/>
    <s v="Oui"/>
    <n v="173"/>
    <m/>
    <x v="1"/>
    <m/>
    <x v="2"/>
    <n v="173"/>
    <x v="9"/>
    <n v="173"/>
    <x v="0"/>
    <m/>
  </r>
  <r>
    <x v="104"/>
    <s v="nuit 1"/>
    <x v="125"/>
    <s v="Sam, dim et JF - NUIT - Visite 1 bénéficiaire"/>
    <s v="Visite"/>
    <n v="85"/>
    <s v="Gara Janina co/Szcepan C"/>
    <s v="Clos des bouleaux"/>
    <m/>
    <m/>
    <s v="Différé"/>
    <s v="MR"/>
    <s v="Oui"/>
    <n v="85"/>
    <m/>
    <x v="1"/>
    <m/>
    <x v="2"/>
    <n v="85"/>
    <x v="9"/>
    <n v="85"/>
    <x v="0"/>
    <m/>
  </r>
  <r>
    <x v="104"/>
    <s v="2b"/>
    <x v="185"/>
    <s v="Sam, dim et JF - JOUR - Visite 2 bénéficiaires"/>
    <s v="Visite"/>
    <n v="48"/>
    <s v="Christian Daniel"/>
    <s v="Barcarolle"/>
    <m/>
    <m/>
    <s v="Différé"/>
    <s v="MR"/>
    <s v="Oui"/>
    <n v="48"/>
    <m/>
    <x v="1"/>
    <m/>
    <x v="2"/>
    <n v="48.18"/>
    <x v="9"/>
    <n v="48.18"/>
    <x v="0"/>
    <m/>
  </r>
  <r>
    <x v="104"/>
    <s v="2b"/>
    <x v="185"/>
    <s v="Sam, dim et JF - JOUR - Visite 2 bénéficiaires"/>
    <s v="Visite"/>
    <n v="48"/>
    <s v="Firquet Ghislain"/>
    <s v="Barcarolle"/>
    <m/>
    <m/>
    <s v="Différé"/>
    <s v="MR"/>
    <s v="Oui"/>
    <n v="48"/>
    <m/>
    <x v="1"/>
    <m/>
    <x v="2"/>
    <n v="48.18"/>
    <x v="9"/>
    <n v="48.18"/>
    <x v="0"/>
    <m/>
  </r>
  <r>
    <x v="104"/>
    <n v="7"/>
    <x v="22"/>
    <s v="Sam, dim et JF - JOUR - Visite 1 bénéficiaire"/>
    <s v="Visite"/>
    <n v="55.5"/>
    <s v="Schroeder Margaretha"/>
    <s v="M.Méd. Pro Gesund"/>
    <m/>
    <m/>
    <s v="Différé"/>
    <s v="Autres"/>
    <s v="Oui"/>
    <n v="55.5"/>
    <n v="5"/>
    <x v="11"/>
    <m/>
    <x v="2"/>
    <n v="50.5"/>
    <x v="12"/>
    <n v="55.5"/>
    <x v="0"/>
    <m/>
  </r>
  <r>
    <x v="104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1a"/>
    <x v="20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1a"/>
    <x v="208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a"/>
    <x v="116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4"/>
    <s v="2a"/>
    <x v="116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4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b"/>
    <x v="18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2b"/>
    <x v="185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4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3"/>
    <x v="3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4"/>
    <n v="4"/>
    <x v="107"/>
    <s v="Sam, dim et JF - JOUR - Visite 1 bénéficiaire"/>
    <s v="Visite"/>
    <n v="55.5"/>
    <m/>
    <m/>
    <m/>
    <m/>
    <s v="Cash"/>
    <m/>
    <m/>
    <n v="56"/>
    <m/>
    <x v="1"/>
    <m/>
    <x v="2"/>
    <n v="56"/>
    <x v="14"/>
    <n v="56"/>
    <x v="0"/>
    <m/>
  </r>
  <r>
    <x v="104"/>
    <n v="4"/>
    <x v="107"/>
    <s v="Sam, dim et JF - JOUR - Consultation"/>
    <s v="Consultation"/>
    <n v="37.5"/>
    <m/>
    <m/>
    <m/>
    <m/>
    <s v="Cash"/>
    <m/>
    <m/>
    <n v="38"/>
    <m/>
    <x v="1"/>
    <m/>
    <x v="2"/>
    <n v="38"/>
    <x v="14"/>
    <n v="38"/>
    <x v="0"/>
    <m/>
  </r>
  <r>
    <x v="10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5"/>
    <x v="82"/>
    <s v="Sam, dim et JF - JOUR - Consultation"/>
    <s v="Consultation"/>
    <n v="37.5"/>
    <m/>
    <m/>
    <m/>
    <m/>
    <s v="Bancontact"/>
    <m/>
    <m/>
    <n v="81.5"/>
    <m/>
    <x v="1"/>
    <m/>
    <x v="2"/>
    <n v="81.5"/>
    <x v="14"/>
    <n v="81.5"/>
    <x v="0"/>
    <m/>
  </r>
  <r>
    <x v="104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6"/>
    <x v="2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4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4"/>
    <s v="nuit 1"/>
    <x v="125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4"/>
    <s v="nuit 1"/>
    <x v="125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4"/>
    <s v="nuit 1"/>
    <x v="125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4"/>
    <s v="nuit 2"/>
    <x v="25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4"/>
    <s v="nuit 3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4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8"/>
    <s v="nuit 3"/>
    <x v="90"/>
    <s v="Vend et veille JF - NUIT - Visite 1 bénéficiare"/>
    <s v="Visite"/>
    <n v="85"/>
    <s v="Lecocq C/O Maraite Richard"/>
    <s v="Aachener Strasse 76 4780 St Vith "/>
    <m/>
    <m/>
    <s v="Différé"/>
    <s v="MR"/>
    <s v="Oui"/>
    <n v="85"/>
    <m/>
    <x v="1"/>
    <m/>
    <x v="2"/>
    <n v="85"/>
    <x v="12"/>
    <n v="85"/>
    <x v="0"/>
    <m/>
  </r>
  <r>
    <x v="108"/>
    <s v="nuit 2"/>
    <x v="39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08"/>
    <s v="nuit 1"/>
    <x v="102"/>
    <s v="Vend et veille JF - JOUR - Consultation"/>
    <s v="Consultation"/>
    <n v="29"/>
    <m/>
    <m/>
    <m/>
    <m/>
    <s v="Cash"/>
    <m/>
    <m/>
    <n v="29"/>
    <m/>
    <x v="1"/>
    <m/>
    <x v="2"/>
    <n v="29"/>
    <x v="14"/>
    <n v="29"/>
    <x v="0"/>
    <m/>
  </r>
  <r>
    <x v="109"/>
    <n v="4"/>
    <x v="53"/>
    <s v="Sam, dim et JF - JOUR - Visite 1 bénéficiaire"/>
    <s v="Visite"/>
    <n v="55.5"/>
    <s v="Etienne Jeannine"/>
    <s v="Grand Fa Malmédy"/>
    <m/>
    <m/>
    <s v="Différé"/>
    <s v="MR"/>
    <s v="Oui"/>
    <n v="55.5"/>
    <m/>
    <x v="1"/>
    <m/>
    <x v="2"/>
    <n v="55.5"/>
    <x v="9"/>
    <n v="55.5"/>
    <x v="0"/>
    <m/>
  </r>
  <r>
    <x v="109"/>
    <n v="5"/>
    <x v="61"/>
    <s v="Sam, dim et JF - JOUR - Visite 1 bénéficiaire"/>
    <s v="Visite"/>
    <n v="55.5"/>
    <s v="Russo Adolphe"/>
    <s v="Maître Montluc "/>
    <m/>
    <m/>
    <s v="Différé"/>
    <s v="Admin. De biens"/>
    <s v="Oui"/>
    <n v="55.5"/>
    <m/>
    <x v="1"/>
    <m/>
    <x v="2"/>
    <n v="55.5"/>
    <x v="9"/>
    <n v="55.5"/>
    <x v="0"/>
    <m/>
  </r>
  <r>
    <x v="109"/>
    <s v="1a"/>
    <x v="17"/>
    <s v="Sam, dim et JF - JOUR - Visite 1 bénéficiaire"/>
    <s v="Visite"/>
    <n v="55.5"/>
    <s v="Knops Jean"/>
    <s v="St Joseph Moresnet"/>
    <m/>
    <m/>
    <s v="Différé"/>
    <s v="MR"/>
    <s v="Oui"/>
    <n v="55.5"/>
    <m/>
    <x v="1"/>
    <m/>
    <x v="2"/>
    <n v="55.5"/>
    <x v="9"/>
    <n v="55.5"/>
    <x v="0"/>
    <m/>
  </r>
  <r>
    <x v="109"/>
    <s v="nuit 1"/>
    <x v="215"/>
    <s v="Sam, dim et JF - NUIT - Consultation"/>
    <s v="Consultation"/>
    <n v="50"/>
    <s v="Chamllal Fatima"/>
    <m/>
    <s v="(506) Omnimut mutualité libre de Wallonie _x000a_"/>
    <s v="Rue Natalis 47 B 4020 LIEGE "/>
    <s v="Différé"/>
    <s v="⅓ payant BC"/>
    <s v="Oui"/>
    <n v="50"/>
    <n v="1.5"/>
    <x v="11"/>
    <m/>
    <x v="2"/>
    <m/>
    <x v="0"/>
    <n v="1.5"/>
    <x v="3"/>
    <m/>
  </r>
  <r>
    <x v="109"/>
    <s v="1a"/>
    <x v="17"/>
    <s v="Sam, dim et JF - JOUR - Visite 1 bénéficiaire"/>
    <s v="Visite"/>
    <n v="55.5"/>
    <s v="Charlier Jacques"/>
    <s v="St Elisabeth Herve"/>
    <m/>
    <m/>
    <s v="Différé"/>
    <s v="MR"/>
    <s v="Oui"/>
    <n v="55.5"/>
    <m/>
    <x v="1"/>
    <m/>
    <x v="2"/>
    <n v="55.5"/>
    <x v="12"/>
    <n v="55.5"/>
    <x v="0"/>
    <m/>
  </r>
  <r>
    <x v="102"/>
    <s v="2b"/>
    <x v="166"/>
    <s v="Sam, dim et JF - JOUR - Consultation"/>
    <s v="Consultation"/>
    <n v="37.5"/>
    <s v="Aydin Aycan"/>
    <m/>
    <s v="(506) Omnimut mutualité libre de Wallonie _x000a_"/>
    <s v="Rue Natalis 47 B 4020 LIEGE "/>
    <s v="Différé"/>
    <s v="⅓ payant C"/>
    <s v="Oui"/>
    <n v="37.5"/>
    <n v="1.5"/>
    <x v="12"/>
    <n v="35.85"/>
    <x v="2"/>
    <m/>
    <x v="0"/>
    <n v="1.5"/>
    <x v="3"/>
    <s v="Virement 22/09/2017"/>
  </r>
  <r>
    <x v="109"/>
    <s v="1a"/>
    <x v="17"/>
    <s v="Sam, dim et JF - JOUR - Consultation"/>
    <s v="Consultation"/>
    <n v="37.5"/>
    <s v="Cordaro Lise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09"/>
    <n v="5"/>
    <x v="61"/>
    <s v="Sam, dim et JF - JOUR - Visite 1 bénéficiaire"/>
    <s v="Visite"/>
    <n v="55.5"/>
    <s v="Darsinotti Maria"/>
    <m/>
    <s v="(132) Mutualité chrétienne de la Province de Luxembourg "/>
    <s v="Rue de la Moselle 7-9 6700 ARLON "/>
    <s v="Différé"/>
    <s v="⅓ payant NP"/>
    <s v="Oui"/>
    <n v="55.5"/>
    <m/>
    <x v="1"/>
    <n v="50.8"/>
    <x v="3"/>
    <m/>
    <x v="0"/>
    <n v="50.8"/>
    <x v="0"/>
    <m/>
  </r>
  <r>
    <x v="109"/>
    <s v="1a"/>
    <x v="17"/>
    <s v="Sam, dim et JF - JOUR - Visite 1 bénéficiaire"/>
    <s v="Visite"/>
    <n v="55.5"/>
    <s v="Deckers Hubert"/>
    <m/>
    <s v="(130) Mutualité chrétienne de Liège _x000a_"/>
    <s v="Place du XX Août 38 - 4000 LIEGE"/>
    <s v="Différé"/>
    <s v="⅓ payant C"/>
    <s v="Oui"/>
    <n v="55.5"/>
    <n v="5"/>
    <x v="11"/>
    <n v="50.8"/>
    <x v="3"/>
    <m/>
    <x v="0"/>
    <n v="55.8"/>
    <x v="0"/>
    <m/>
  </r>
  <r>
    <x v="109"/>
    <s v="2b"/>
    <x v="31"/>
    <s v="Sam, dim et JF - JOUR - Consultation"/>
    <s v="Consultation"/>
    <n v="37.5"/>
    <s v="Ambra Gerlando"/>
    <m/>
    <s v="(228) Mutualia - Mutualité neutre _x000a_"/>
    <s v="Place Verte 41 4800 VERVIERS"/>
    <s v="Différé"/>
    <s v="⅓ payant C"/>
    <s v="Oui"/>
    <n v="37.5"/>
    <n v="1.5"/>
    <x v="11"/>
    <n v="35.85"/>
    <x v="8"/>
    <m/>
    <x v="0"/>
    <n v="37.35"/>
    <x v="0"/>
    <m/>
  </r>
  <r>
    <x v="109"/>
    <s v="2b"/>
    <x v="31"/>
    <s v="Sam, dim et JF - JOUR - Consultation"/>
    <s v="Consultation"/>
    <n v="37.5"/>
    <s v="Brevery Thierry"/>
    <m/>
    <s v="(228) Mutualia - Mutualité neutre _x000a_"/>
    <s v="Place Verte 41 4800 VERVIERS"/>
    <s v="Différé"/>
    <s v="⅓ payant C"/>
    <s v="Oui"/>
    <n v="37.5"/>
    <n v="1.5"/>
    <x v="11"/>
    <n v="35.85"/>
    <x v="8"/>
    <m/>
    <x v="0"/>
    <n v="37.35"/>
    <x v="0"/>
    <m/>
  </r>
  <r>
    <x v="109"/>
    <s v="2b"/>
    <x v="31"/>
    <s v="Sam, dim et JF - JOUR - Consultation"/>
    <s v="Consultation"/>
    <n v="37.5"/>
    <s v="Lange Julie"/>
    <m/>
    <s v="(228) Mutualia - Mutualité neutre _x000a_"/>
    <s v="Place Verte 41 4800 VERVIERS"/>
    <s v="Différé"/>
    <s v="⅓ payant C"/>
    <s v="Oui"/>
    <n v="37.5"/>
    <n v="1.5"/>
    <x v="11"/>
    <n v="35.85"/>
    <x v="8"/>
    <m/>
    <x v="0"/>
    <n v="37.35"/>
    <x v="0"/>
    <m/>
  </r>
  <r>
    <x v="109"/>
    <n v="7"/>
    <x v="22"/>
    <s v="Sam, dim et JF - JOUR - Consultation"/>
    <s v="Consultation"/>
    <n v="37.5"/>
    <s v="Heckters Saskia"/>
    <m/>
    <s v="(515) Freie Krankenkasse _x000a_"/>
    <s v="Rue Saint-Hubert 49 - 1150 BRUXELLES"/>
    <s v="Différé"/>
    <s v="⅓ payant C"/>
    <s v="Oui"/>
    <n v="37.5"/>
    <n v="1.5"/>
    <x v="11"/>
    <n v="35.85"/>
    <x v="8"/>
    <m/>
    <x v="0"/>
    <n v="37.35"/>
    <x v="0"/>
    <m/>
  </r>
  <r>
    <x v="109"/>
    <n v="3"/>
    <x v="45"/>
    <s v="Sam, dim et JF - JOUR - Visite 1 bénéficiaire"/>
    <s v="Visite"/>
    <n v="55.5"/>
    <s v="Dumoulin Gilberthe"/>
    <s v="Heures Claires Spa"/>
    <m/>
    <m/>
    <s v="Différé"/>
    <s v="MR"/>
    <s v="Oui"/>
    <n v="55.5"/>
    <m/>
    <x v="1"/>
    <m/>
    <x v="2"/>
    <n v="55.5"/>
    <x v="12"/>
    <n v="55.5"/>
    <x v="0"/>
    <m/>
  </r>
  <r>
    <x v="109"/>
    <n v="7"/>
    <x v="22"/>
    <s v="Sam, dim et JF - JOUR - Consultation"/>
    <s v="Consultation"/>
    <n v="37.5"/>
    <s v="Velz Anne - Sophie"/>
    <m/>
    <s v="(515) Freie Krankenkasse _x000a_"/>
    <s v="Rue Saint-Hubert 49 - 1150 BRUXELLES"/>
    <s v="Différé"/>
    <s v="⅓ payant C"/>
    <s v="Oui"/>
    <n v="37.5"/>
    <n v="1.5"/>
    <x v="11"/>
    <n v="35.85"/>
    <x v="8"/>
    <m/>
    <x v="0"/>
    <n v="37.35"/>
    <x v="0"/>
    <m/>
  </r>
  <r>
    <x v="109"/>
    <s v="nuit 3"/>
    <x v="22"/>
    <s v="Sam, dim et JF - NUIT - Visite 1 bénéficiaire"/>
    <s v="Visite"/>
    <n v="85"/>
    <s v="Gangolf Ida"/>
    <s v="MRS Bütgenbach"/>
    <m/>
    <m/>
    <s v="Différé"/>
    <s v="MR"/>
    <s v="Oui"/>
    <n v="85"/>
    <m/>
    <x v="1"/>
    <m/>
    <x v="2"/>
    <n v="85"/>
    <x v="12"/>
    <n v="85"/>
    <x v="0"/>
    <m/>
  </r>
  <r>
    <x v="109"/>
    <s v="nuit 3"/>
    <x v="22"/>
    <s v="Sam, dim et JF - NUIT - Visite 1 bénéficiaire"/>
    <s v="Visite"/>
    <n v="85"/>
    <s v="Genten Maria"/>
    <s v="MRS Bütgenbach"/>
    <m/>
    <m/>
    <s v="Différé"/>
    <s v="MR"/>
    <s v="Oui"/>
    <n v="85"/>
    <m/>
    <x v="1"/>
    <m/>
    <x v="2"/>
    <n v="85"/>
    <x v="12"/>
    <n v="85"/>
    <x v="0"/>
    <m/>
  </r>
  <r>
    <x v="109"/>
    <s v="nuit 1"/>
    <x v="215"/>
    <s v="Sam, dim et JF - JOUR - Consultation"/>
    <s v="Consultation"/>
    <n v="37.5"/>
    <s v="Giet Salomé"/>
    <m/>
    <s v="(137) Mutualité Chrétienne de Verviers - Eupen "/>
    <s v="Rue Laoureux 25-29  - 4800 Verviers"/>
    <s v="Différé"/>
    <s v="⅓ payant BC"/>
    <s v="Oui"/>
    <n v="37.5"/>
    <n v="6"/>
    <x v="11"/>
    <n v="19"/>
    <x v="3"/>
    <m/>
    <x v="0"/>
    <n v="25"/>
    <x v="0"/>
    <m/>
  </r>
  <r>
    <x v="102"/>
    <s v="2b"/>
    <x v="166"/>
    <s v="Sam, dim et JF - JOUR - Visite 1 bénéficiaire"/>
    <s v="Visite"/>
    <n v="55.5"/>
    <s v="Schmitz René"/>
    <s v="La Lainière  Verviers"/>
    <m/>
    <m/>
    <s v="Différé"/>
    <s v="MR"/>
    <s v="Oui"/>
    <n v="55.5"/>
    <m/>
    <x v="1"/>
    <m/>
    <x v="2"/>
    <m/>
    <x v="0"/>
    <n v="0"/>
    <x v="2"/>
    <s v="envoyé duplicata"/>
  </r>
  <r>
    <x v="105"/>
    <s v="2a"/>
    <x v="156"/>
    <s v="Sam, dim et JF - JOUR - Visite 1 bénéficiaire"/>
    <s v="Visite"/>
    <n v="55.5"/>
    <s v="Ten Wolde Marie"/>
    <s v="La Lainière Verviers"/>
    <m/>
    <m/>
    <s v="Différé"/>
    <s v="MR"/>
    <s v="Oui"/>
    <n v="55.5"/>
    <m/>
    <x v="1"/>
    <m/>
    <x v="2"/>
    <m/>
    <x v="0"/>
    <n v="0"/>
    <x v="2"/>
    <s v="envoyé duplicata"/>
  </r>
  <r>
    <x v="102"/>
    <n v="3"/>
    <x v="133"/>
    <s v="Sam, dim et JF - JOUR - Visite 1 bénéficiaire"/>
    <s v="Visite"/>
    <n v="55.5"/>
    <s v="Minguet Jeanne"/>
    <s v="Le Belvédère Theux"/>
    <m/>
    <m/>
    <s v="Différé"/>
    <s v="MR"/>
    <s v="Oui"/>
    <n v="55.5"/>
    <m/>
    <x v="1"/>
    <m/>
    <x v="2"/>
    <m/>
    <x v="0"/>
    <n v="0"/>
    <x v="2"/>
    <m/>
  </r>
  <r>
    <x v="109"/>
    <n v="5"/>
    <x v="61"/>
    <s v="Sam, dim et JF - JOUR - Consultation"/>
    <s v="Consultation"/>
    <n v="37.5"/>
    <s v="Marien Dylan"/>
    <m/>
    <s v="(132) Mutualité chrétienne de la Province de Luxembourg "/>
    <s v="Rue de la Moselle 7-9 6700 ARLON "/>
    <s v="Différé"/>
    <s v="⅓ payant BC"/>
    <s v="Oui"/>
    <n v="37.5"/>
    <n v="1.5"/>
    <x v="11"/>
    <n v="36.35"/>
    <x v="3"/>
    <m/>
    <x v="0"/>
    <n v="37.85"/>
    <x v="0"/>
    <m/>
  </r>
  <r>
    <x v="109"/>
    <n v="5"/>
    <x v="61"/>
    <s v="Sam, dim et JF - JOUR - Consultation"/>
    <s v="Consultation"/>
    <n v="37.5"/>
    <s v="Muhizi Mugabo Ngao"/>
    <s v="M. Méd. Du Vieux Molenbeek"/>
    <m/>
    <m/>
    <s v="Différé"/>
    <s v="Autres"/>
    <s v="Oui"/>
    <n v="37.5"/>
    <n v="6"/>
    <x v="11"/>
    <m/>
    <x v="2"/>
    <n v="31.35"/>
    <x v="12"/>
    <n v="37.35"/>
    <x v="0"/>
    <m/>
  </r>
  <r>
    <x v="109"/>
    <n v="6"/>
    <x v="125"/>
    <s v="Sam, dim et JF - JOUR - Consultation"/>
    <s v="Consultation"/>
    <n v="37.5"/>
    <s v="Khamadova Roza"/>
    <s v="M.Méd. GPS Eupen"/>
    <m/>
    <m/>
    <s v="Différé"/>
    <s v="Autres"/>
    <s v="Oui"/>
    <n v="37.5"/>
    <m/>
    <x v="1"/>
    <m/>
    <x v="2"/>
    <n v="37.5"/>
    <x v="9"/>
    <n v="37.5"/>
    <x v="0"/>
    <m/>
  </r>
  <r>
    <x v="103"/>
    <s v="2b"/>
    <x v="167"/>
    <s v="Sam, dim et JF - JOUR - Consultation"/>
    <s v="Consultation"/>
    <n v="37.5"/>
    <s v="Cohnen Nathalie"/>
    <m/>
    <s v="(509) Partena - Mutualité libre _x000a_"/>
    <s v="Boulevard Louis Mettewie 74-76 1080 BRUXELLES "/>
    <s v="Différé"/>
    <s v="⅓ payant C"/>
    <s v="Oui"/>
    <n v="37.5"/>
    <n v="1.5"/>
    <x v="11"/>
    <n v="35.85"/>
    <x v="2"/>
    <m/>
    <x v="0"/>
    <n v="1.5"/>
    <x v="3"/>
    <s v="Virement 13/09/2017"/>
  </r>
  <r>
    <x v="109"/>
    <n v="4"/>
    <x v="53"/>
    <s v="Sam, dim et JF - JOUR - Consultation"/>
    <s v="Consultation"/>
    <n v="37.5"/>
    <s v="Paul Marie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09"/>
    <s v="2b"/>
    <x v="31"/>
    <s v="Sam, dim et JF - JOUR - Consultation"/>
    <s v="Consultation"/>
    <n v="37.5"/>
    <s v="Taskin Bryan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09"/>
    <n v="6"/>
    <x v="125"/>
    <s v="Sam, dim et JF - JOUR - Visite 1 bénéficiaire"/>
    <s v="Visite"/>
    <n v="55.5"/>
    <s v="Ungerechts Annegret"/>
    <s v="Golden Morgen Walhorn"/>
    <m/>
    <m/>
    <s v="Différé"/>
    <s v="MR"/>
    <s v="Oui"/>
    <n v="55.5"/>
    <m/>
    <x v="1"/>
    <m/>
    <x v="2"/>
    <n v="55.5"/>
    <x v="12"/>
    <n v="55.5"/>
    <x v="0"/>
    <m/>
  </r>
  <r>
    <x v="109"/>
    <s v="nuit 1"/>
    <x v="215"/>
    <s v="Sam, dim et JF - NUIT - Visite 1 bénéficiaire"/>
    <s v="Visite"/>
    <n v="85"/>
    <s v="Biquet Jean - François"/>
    <m/>
    <s v="(228) Mutualia - Mutualité neutre _x000a_"/>
    <s v="Place Verte 41 4800 VERVIERS"/>
    <s v="Différé"/>
    <s v="⅓ payant NP"/>
    <s v="Oui"/>
    <n v="85"/>
    <m/>
    <x v="1"/>
    <n v="55.62"/>
    <x v="8"/>
    <m/>
    <x v="0"/>
    <n v="55.62"/>
    <x v="0"/>
    <m/>
  </r>
  <r>
    <x v="109"/>
    <s v="nuit 1"/>
    <x v="215"/>
    <s v="Sam, dim et JF - NUIT - Consultation"/>
    <s v="Consultation"/>
    <n v="50"/>
    <s v="Demirkazan Gulhan"/>
    <m/>
    <s v="(319) Solidaris - Mutualité socialiste et syndicale de la Province de Liège _x000a_"/>
    <s v="Chaussée de Mons 228 1480 TUBIZE "/>
    <s v="Différé"/>
    <s v="⅓ payant C"/>
    <s v="Oui"/>
    <n v="50"/>
    <n v="6"/>
    <x v="11"/>
    <n v="23.5"/>
    <x v="8"/>
    <m/>
    <x v="0"/>
    <n v="29.5"/>
    <x v="0"/>
    <m/>
  </r>
  <r>
    <x v="109"/>
    <s v="nuit 1"/>
    <x v="215"/>
    <s v="Sam, dim et JF - NUIT - Consultation"/>
    <s v="Consultation"/>
    <n v="50"/>
    <s v="Van Den Abbeel Alexandra V"/>
    <m/>
    <s v="(323) Mutualité socialiste du Luxembourg _x000a_"/>
    <s v="Chaussée de Mons 228 1480 TUBIZE "/>
    <s v="Différé"/>
    <s v="⅓ payant BC"/>
    <s v="Oui"/>
    <n v="50"/>
    <n v="6"/>
    <x v="11"/>
    <n v="19"/>
    <x v="8"/>
    <m/>
    <x v="0"/>
    <n v="25"/>
    <x v="0"/>
    <m/>
  </r>
  <r>
    <x v="109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a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a"/>
    <x v="17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9"/>
    <s v="1b"/>
    <x v="92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9"/>
    <s v="1b"/>
    <x v="92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9"/>
    <s v="1b"/>
    <x v="92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09"/>
    <s v="1b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b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b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b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b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1b"/>
    <x v="9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35"/>
    <m/>
    <x v="1"/>
    <m/>
    <x v="2"/>
    <n v="37.35"/>
    <x v="14"/>
    <n v="37.3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a"/>
    <x v="75"/>
    <s v="Sam, dim et JF - JOUR - Visite 1 bénéficiaire"/>
    <s v="Visite"/>
    <n v="55.5"/>
    <m/>
    <m/>
    <m/>
    <m/>
    <s v="Bancontact"/>
    <m/>
    <m/>
    <n v="55.6"/>
    <m/>
    <x v="1"/>
    <m/>
    <x v="2"/>
    <n v="55.6"/>
    <x v="14"/>
    <n v="55.6"/>
    <x v="0"/>
    <m/>
  </r>
  <r>
    <x v="109"/>
    <s v="2b"/>
    <x v="31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9"/>
    <s v="2b"/>
    <x v="31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9"/>
    <s v="2b"/>
    <x v="31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9"/>
    <s v="2b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b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b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b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b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2b"/>
    <x v="3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3"/>
    <x v="4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4"/>
    <x v="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5"/>
    <x v="61"/>
    <s v="Sam, dim et JF - JOUR - Consultation"/>
    <s v="Consultation"/>
    <n v="37.5"/>
    <m/>
    <m/>
    <m/>
    <m/>
    <s v="Bancontact"/>
    <m/>
    <m/>
    <n v="117.05"/>
    <m/>
    <x v="1"/>
    <m/>
    <x v="2"/>
    <n v="117.05"/>
    <x v="14"/>
    <n v="117.05"/>
    <x v="0"/>
    <m/>
  </r>
  <r>
    <x v="10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6"/>
    <x v="12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Cash"/>
    <m/>
    <m/>
    <n v="37.6"/>
    <m/>
    <x v="1"/>
    <m/>
    <x v="2"/>
    <n v="37.6"/>
    <x v="14"/>
    <n v="37.6"/>
    <x v="0"/>
    <m/>
  </r>
  <r>
    <x v="109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n v="7"/>
    <x v="22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09"/>
    <n v="7"/>
    <x v="22"/>
    <s v="Sam, dim et JF - JOUR - Consultation"/>
    <s v="Consultation"/>
    <n v="37.5"/>
    <m/>
    <m/>
    <m/>
    <m/>
    <s v="Bancontact"/>
    <m/>
    <m/>
    <n v="70.739999999999995"/>
    <m/>
    <x v="1"/>
    <m/>
    <x v="2"/>
    <n v="70.739999999999995"/>
    <x v="14"/>
    <n v="70.739999999999995"/>
    <x v="0"/>
    <m/>
  </r>
  <r>
    <x v="109"/>
    <n v="7"/>
    <x v="22"/>
    <s v="Sam, dim et JF - JOUR - Consultation"/>
    <s v="Consultation"/>
    <n v="37.5"/>
    <m/>
    <m/>
    <m/>
    <m/>
    <s v="Bancontact"/>
    <m/>
    <m/>
    <n v="70.739999999999995"/>
    <m/>
    <x v="1"/>
    <m/>
    <x v="2"/>
    <n v="70.739999999999995"/>
    <x v="14"/>
    <n v="70.739999999999995"/>
    <x v="0"/>
    <m/>
  </r>
  <r>
    <x v="109"/>
    <s v="nuit 1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nuit 1"/>
    <x v="21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nuit 1"/>
    <x v="215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09"/>
    <s v="nuit 2"/>
    <x v="78"/>
    <s v="Sam, dim et JF - NUIT - Consultation"/>
    <s v="Consultation"/>
    <n v="50"/>
    <m/>
    <m/>
    <m/>
    <m/>
    <s v="Cash"/>
    <m/>
    <m/>
    <n v="50"/>
    <m/>
    <x v="1"/>
    <m/>
    <x v="2"/>
    <n v="50"/>
    <x v="14"/>
    <n v="50"/>
    <x v="0"/>
    <m/>
  </r>
  <r>
    <x v="109"/>
    <s v="nuit 3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09"/>
    <s v="nuit 3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09"/>
    <s v="nuit 3"/>
    <x v="22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110"/>
    <n v="7"/>
    <x v="11"/>
    <s v="Sam, dim et JF - JOUR - Consultation"/>
    <s v="Consultation"/>
    <n v="37.5"/>
    <s v="Peremans Sébastien"/>
    <s v="M.Méd. Pro Gesund"/>
    <m/>
    <m/>
    <s v="Différé"/>
    <s v="Autres"/>
    <s v="Oui"/>
    <n v="37.5"/>
    <n v="6"/>
    <x v="11"/>
    <m/>
    <x v="2"/>
    <n v="31.5"/>
    <x v="9"/>
    <n v="37.5"/>
    <x v="0"/>
    <m/>
  </r>
  <r>
    <x v="110"/>
    <s v="1a"/>
    <x v="153"/>
    <s v="Sam, dim et JF - JOUR - Consultation"/>
    <s v="Consultation"/>
    <n v="37.5"/>
    <s v="Ancion Yuna"/>
    <m/>
    <s v="(137) Mutualité Chrétienne de Verviers - Eupen "/>
    <s v="Rue Laoureux 25-29  - 4800 Verviers"/>
    <s v="Différé"/>
    <s v="⅓ payant BC"/>
    <s v="Oui"/>
    <n v="37.5"/>
    <n v="1"/>
    <x v="11"/>
    <n v="36.35"/>
    <x v="3"/>
    <m/>
    <x v="0"/>
    <n v="37.35"/>
    <x v="0"/>
    <m/>
  </r>
  <r>
    <x v="110"/>
    <s v="1a"/>
    <x v="153"/>
    <s v="Sam, dim et JF - JOUR - Visite 1 bénéficiaire"/>
    <s v="Visite"/>
    <n v="55.5"/>
    <s v="Louis Monique"/>
    <m/>
    <s v="(319) Solidaris - Mutualité socialiste et syndicale de la Province de Liège _x000a_"/>
    <s v="Chaussée de Mons 228 1480 TUBIZE "/>
    <s v="Différé"/>
    <s v="⅓ payant BC"/>
    <s v="Oui"/>
    <n v="55.5"/>
    <n v="4.8"/>
    <x v="11"/>
    <n v="50.8"/>
    <x v="8"/>
    <m/>
    <x v="0"/>
    <n v="55.599999999999994"/>
    <x v="0"/>
    <m/>
  </r>
  <r>
    <x v="110"/>
    <s v="1a"/>
    <x v="153"/>
    <s v="Sam, dim et JF - JOUR - Visite 1 bénéficiaire"/>
    <s v="Visite"/>
    <n v="55.5"/>
    <s v="Brouwers Joseph"/>
    <m/>
    <s v="(137) Mutualité Chrétienne de Verviers - Eupen "/>
    <s v="Rue Laoureux 25-29  - 4800 Verviers"/>
    <s v="Différé"/>
    <s v="⅓ payant BC"/>
    <s v="Oui"/>
    <n v="55.5"/>
    <n v="4.8"/>
    <x v="11"/>
    <n v="50.8"/>
    <x v="3"/>
    <m/>
    <x v="0"/>
    <n v="55.599999999999994"/>
    <x v="0"/>
    <m/>
  </r>
  <r>
    <x v="110"/>
    <n v="3"/>
    <x v="94"/>
    <s v="Sam, dim et JF - JOUR - Visite 1 bénéficiaire"/>
    <s v="Visite"/>
    <n v="55.5"/>
    <s v="Chavez Nelly"/>
    <s v="Les Heures Claires Spa"/>
    <m/>
    <m/>
    <s v="Différé"/>
    <s v="MR"/>
    <s v="Oui"/>
    <n v="55.5"/>
    <m/>
    <x v="1"/>
    <m/>
    <x v="2"/>
    <n v="55.5"/>
    <x v="12"/>
    <n v="55.5"/>
    <x v="0"/>
    <m/>
  </r>
  <r>
    <x v="110"/>
    <s v="1b"/>
    <x v="95"/>
    <s v="Sam, dim et JF - JOUR - Visite 1 bénéficiaire"/>
    <s v="Visite"/>
    <n v="55.5"/>
    <s v="Cunibert Mariette"/>
    <s v="St Joseph Menbach"/>
    <m/>
    <m/>
    <s v="Différé"/>
    <s v="MR"/>
    <s v="Oui"/>
    <n v="55.5"/>
    <m/>
    <x v="1"/>
    <m/>
    <x v="2"/>
    <n v="55.5"/>
    <x v="12"/>
    <n v="55.5"/>
    <x v="0"/>
    <m/>
  </r>
  <r>
    <x v="103"/>
    <n v="5"/>
    <x v="54"/>
    <s v="Sam, dim et JF - JOUR - Visite 1 bénéficiaire"/>
    <s v="Visite"/>
    <n v="55.5"/>
    <s v="Massoz Adolphe"/>
    <m/>
    <s v="(509) Partena - Mutualité libre _x000a_"/>
    <s v="Boulevard Louis Mettewie 74-76 1080 BRUXELLES "/>
    <s v="Différé"/>
    <s v="⅓ payant NP"/>
    <s v="Oui"/>
    <n v="55.5"/>
    <m/>
    <x v="1"/>
    <n v="50.8"/>
    <x v="2"/>
    <m/>
    <x v="0"/>
    <n v="0"/>
    <x v="3"/>
    <s v="Virement 13/09/2017"/>
  </r>
  <r>
    <x v="110"/>
    <n v="7"/>
    <x v="11"/>
    <s v="Sam, dim et JF - JOUR - Visite 1 bénéficiaire"/>
    <s v="Visite"/>
    <n v="55.5"/>
    <s v="Gangolf Ida"/>
    <s v="MRS Bütgenbach"/>
    <m/>
    <m/>
    <s v="Différé"/>
    <s v="MR"/>
    <s v="Oui"/>
    <n v="55.5"/>
    <m/>
    <x v="1"/>
    <m/>
    <x v="2"/>
    <n v="55.5"/>
    <x v="12"/>
    <n v="55.5"/>
    <x v="0"/>
    <m/>
  </r>
  <r>
    <x v="110"/>
    <s v="nuit 1"/>
    <x v="215"/>
    <s v="Sam, dim et JF - NUIT - Visite 1 bénéficiaire"/>
    <s v="Visite"/>
    <n v="85"/>
    <s v="Haendle daniel"/>
    <s v="Rue Coromeuse 43 4800 Verviers"/>
    <m/>
    <m/>
    <s v="Différé"/>
    <s v="Autres"/>
    <s v="Oui"/>
    <n v="85"/>
    <m/>
    <x v="1"/>
    <m/>
    <x v="2"/>
    <m/>
    <x v="0"/>
    <n v="0"/>
    <x v="1"/>
    <s v="pas de famille, vignette"/>
  </r>
  <r>
    <x v="110"/>
    <n v="4"/>
    <x v="217"/>
    <s v="Sam, dim et JF - JOUR - Consultation"/>
    <s v="Consultation"/>
    <n v="37.5"/>
    <s v="Jacob Charles - Jean"/>
    <s v="Rue La Vaulx 45 4960 Malmédy"/>
    <m/>
    <m/>
    <s v="Différé"/>
    <s v="Autres"/>
    <s v="Oui"/>
    <n v="37.5"/>
    <m/>
    <x v="1"/>
    <m/>
    <x v="2"/>
    <n v="37.5"/>
    <x v="12"/>
    <n v="37.5"/>
    <x v="0"/>
    <m/>
  </r>
  <r>
    <x v="110"/>
    <n v="4"/>
    <x v="217"/>
    <s v="Sam, dim et JF - JOUR - Consultation"/>
    <s v="Consultation"/>
    <n v="37.5"/>
    <s v="Van Puyenbroeck Stéphanie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8"/>
    <m/>
    <x v="0"/>
    <n v="35.85"/>
    <x v="0"/>
    <m/>
  </r>
  <r>
    <x v="110"/>
    <s v="2a"/>
    <x v="7"/>
    <s v="Sam, dim et JF - JOUR - Visite 1 bénéficiaire"/>
    <s v="Visite"/>
    <n v="55.5"/>
    <s v="Delhez Simone"/>
    <s v="La Barcarolle Stembert"/>
    <m/>
    <m/>
    <s v="Différé"/>
    <s v="MR"/>
    <s v="Oui"/>
    <n v="55"/>
    <m/>
    <x v="1"/>
    <m/>
    <x v="2"/>
    <n v="55.6"/>
    <x v="9"/>
    <n v="55.6"/>
    <x v="0"/>
    <m/>
  </r>
  <r>
    <x v="110"/>
    <s v="2a"/>
    <x v="7"/>
    <s v="Sam, dim et JF - JOUR - Visite 1 bénéficiaire"/>
    <s v="Visite"/>
    <n v="55.5"/>
    <s v="Duesberg Robert"/>
    <s v="La Barcarolle Stembert"/>
    <m/>
    <m/>
    <s v="Différé"/>
    <s v="MR"/>
    <s v="Oui"/>
    <n v="55"/>
    <m/>
    <x v="1"/>
    <m/>
    <x v="2"/>
    <n v="55.6"/>
    <x v="9"/>
    <n v="55.6"/>
    <x v="0"/>
    <m/>
  </r>
  <r>
    <x v="110"/>
    <n v="4"/>
    <x v="217"/>
    <s v="Sam, dim et JF - JOUR - Consultation"/>
    <s v="Consultation"/>
    <n v="37.5"/>
    <s v="Winand Renaud"/>
    <s v="Bêche 36 6690 Vielsam"/>
    <m/>
    <m/>
    <s v="Différé"/>
    <s v="Autres"/>
    <s v="Oui"/>
    <n v="37.5"/>
    <m/>
    <x v="1"/>
    <m/>
    <x v="2"/>
    <n v="37.5"/>
    <x v="12"/>
    <n v="37.5"/>
    <x v="0"/>
    <m/>
  </r>
  <r>
    <x v="110"/>
    <n v="5"/>
    <x v="128"/>
    <s v="Sam, dim et JF - JOUR - Consultation"/>
    <s v="Consultation"/>
    <n v="37.5"/>
    <s v="Jeanpierre Martine"/>
    <m/>
    <s v="(132) Mutualité chrétienne de la Province de Luxembourg "/>
    <s v="Rue de la Moselle 7-9 6700 ARLON "/>
    <s v="Différé"/>
    <s v="⅓ payant C"/>
    <s v="Oui"/>
    <n v="37.5"/>
    <n v="1"/>
    <x v="11"/>
    <n v="35.85"/>
    <x v="3"/>
    <m/>
    <x v="0"/>
    <n v="36.85"/>
    <x v="0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5"/>
    <x v="128"/>
    <s v="Sam, dim et JF - JOUR - Consultation"/>
    <s v="Consultation"/>
    <n v="37.5"/>
    <s v="Michiels Michael"/>
    <m/>
    <s v="(323) Mutualité socialiste du Luxembourg _x000a_"/>
    <s v="Chaussée de Mons 228 1480 TUBIZE "/>
    <s v="Différé"/>
    <s v="⅓ payant C"/>
    <s v="Oui"/>
    <n v="37.5"/>
    <n v="1"/>
    <x v="11"/>
    <n v="35.85"/>
    <x v="8"/>
    <m/>
    <x v="0"/>
    <n v="36.85"/>
    <x v="0"/>
    <m/>
  </r>
  <r>
    <x v="109"/>
    <s v="nuit 1"/>
    <x v="215"/>
    <s v="Sam, dim et JF - JOUR - Consultation"/>
    <s v="Consultation"/>
    <n v="37.5"/>
    <s v="Cohen Nathalie"/>
    <m/>
    <s v="(509) Partena - Mutualité libre _x000a_"/>
    <s v="Boulevard Louis Mettewie 74-76 1080 BRUXELLES "/>
    <s v="Différé"/>
    <s v="⅓ payant C"/>
    <s v="Oui"/>
    <n v="37.5"/>
    <n v="1.5"/>
    <x v="11"/>
    <m/>
    <x v="2"/>
    <m/>
    <x v="0"/>
    <n v="1.5"/>
    <x v="3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Visite 1 bénéficiaire"/>
    <s v="Visite"/>
    <n v="55.5"/>
    <s v="Hansoulle Mariette"/>
    <s v="Les Bleuets Spa"/>
    <m/>
    <m/>
    <s v="Différé"/>
    <s v="MR"/>
    <s v="Oui"/>
    <n v="55.5"/>
    <m/>
    <x v="1"/>
    <m/>
    <x v="2"/>
    <n v="55.5"/>
    <x v="9"/>
    <n v="55.5"/>
    <x v="0"/>
    <m/>
  </r>
  <r>
    <x v="110"/>
    <n v="3"/>
    <x v="94"/>
    <s v="Sam, dim et JF - JOUR - Visite 1 bénéficiaire"/>
    <s v="Visite"/>
    <n v="55.5"/>
    <s v="Scalais Micheline"/>
    <s v="Les Bleuets Spa"/>
    <m/>
    <m/>
    <s v="Différé"/>
    <s v="MR"/>
    <s v="Oui"/>
    <n v="55.5"/>
    <m/>
    <x v="1"/>
    <m/>
    <x v="2"/>
    <n v="55.5"/>
    <x v="9"/>
    <n v="55.5"/>
    <x v="0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s v="Pirenne Eugène"/>
    <m/>
    <s v="(130) Mutualité chrétienne de Liège _x000a_"/>
    <s v="Place du XX Août 38 - 4000 LIEGE"/>
    <s v="Différé"/>
    <s v="⅓ payant C"/>
    <s v="Oui"/>
    <n v="37.5"/>
    <n v="1"/>
    <x v="11"/>
    <n v="58.51"/>
    <x v="3"/>
    <m/>
    <x v="0"/>
    <n v="59.51"/>
    <x v="0"/>
    <m/>
  </r>
  <r>
    <x v="110"/>
    <n v="7"/>
    <x v="11"/>
    <s v="Sam, dim et JF - JOUR - Consultation"/>
    <s v="Consultation"/>
    <n v="37.5"/>
    <s v="Post Renate"/>
    <m/>
    <s v="(137) Mutualité Chrétienne de Verviers - Eupen "/>
    <s v="Rue Laoureux 25-29  - 4800 Verviers"/>
    <s v="Différé"/>
    <s v="⅓ payant C"/>
    <s v="Oui"/>
    <n v="37.5"/>
    <n v="1.5"/>
    <x v="11"/>
    <n v="35.85"/>
    <x v="3"/>
    <m/>
    <x v="0"/>
    <n v="37.35"/>
    <x v="0"/>
    <m/>
  </r>
  <r>
    <x v="110"/>
    <n v="5"/>
    <x v="128"/>
    <s v="Sam, dim et JF - JOUR - Consultation"/>
    <s v="Consultation"/>
    <n v="37.5"/>
    <s v="Renard Nina"/>
    <m/>
    <s v="(132) Mutualité chrétienne de la Province de Luxembourg "/>
    <s v="Rue de la Moselle 7-9 6700 ARLON "/>
    <s v="Différé"/>
    <s v="⅓ payant C"/>
    <s v="Oui"/>
    <n v="37.5"/>
    <n v="1"/>
    <x v="11"/>
    <n v="35.85"/>
    <x v="3"/>
    <m/>
    <x v="0"/>
    <n v="36.85"/>
    <x v="0"/>
    <m/>
  </r>
  <r>
    <x v="110"/>
    <n v="3"/>
    <x v="94"/>
    <s v="Sam, dim et JF - JOUR - Visite 1 bénéficiaire"/>
    <s v="Visite"/>
    <n v="55.5"/>
    <s v="Roland Renée"/>
    <s v="Résidence Du Lac Spa"/>
    <m/>
    <m/>
    <s v="Différé"/>
    <s v="MR"/>
    <s v="Oui"/>
    <n v="55.5"/>
    <m/>
    <x v="1"/>
    <m/>
    <x v="2"/>
    <n v="55.5"/>
    <x v="12"/>
    <n v="55.5"/>
    <x v="0"/>
    <m/>
  </r>
  <r>
    <x v="110"/>
    <s v="2b"/>
    <x v="141"/>
    <s v="Sam, dim et JF - JOUR - Visite 1 bénéficiaire"/>
    <s v="Visite"/>
    <n v="55.5"/>
    <s v="Torcasio Palma"/>
    <s v="Les Hêtres Verviers"/>
    <m/>
    <m/>
    <s v="Différé"/>
    <s v="MR"/>
    <s v="Oui"/>
    <n v="55.5"/>
    <m/>
    <x v="1"/>
    <m/>
    <x v="2"/>
    <m/>
    <x v="0"/>
    <n v="0"/>
    <x v="2"/>
    <m/>
  </r>
  <r>
    <x v="110"/>
    <s v="nuit 1"/>
    <x v="215"/>
    <s v="Sam, dim et JF - NUIT - Visite 1 bénéficiaire"/>
    <s v="Visite"/>
    <n v="85"/>
    <s v="Torcasio Palma"/>
    <s v="Les Hêtres Verviers"/>
    <m/>
    <m/>
    <s v="Différé"/>
    <s v="MR"/>
    <s v="Oui"/>
    <n v="85"/>
    <m/>
    <x v="1"/>
    <m/>
    <x v="2"/>
    <m/>
    <x v="0"/>
    <n v="0"/>
    <x v="2"/>
    <m/>
  </r>
  <r>
    <x v="110"/>
    <s v="1b"/>
    <x v="95"/>
    <s v="Sam, dim et JF - JOUR - Visite 1 bénéficiaire"/>
    <s v="Visite"/>
    <n v="55.5"/>
    <s v="Vaessen André"/>
    <s v="La Kan Aubel"/>
    <m/>
    <m/>
    <s v="Différé"/>
    <s v="MR"/>
    <s v="Oui"/>
    <n v="55.5"/>
    <m/>
    <x v="1"/>
    <m/>
    <x v="2"/>
    <n v="55.5"/>
    <x v="12"/>
    <n v="55.5"/>
    <x v="0"/>
    <m/>
  </r>
  <r>
    <x v="110"/>
    <s v="2b"/>
    <x v="141"/>
    <s v="Sam, dim et JF - JOUR - Consultation"/>
    <s v="Consultation"/>
    <n v="37.5"/>
    <s v="Houho Khalid"/>
    <m/>
    <s v="(319) Solidaris - Mutualité socialiste et syndicale de la Province de Liège _x000a_"/>
    <s v="Chaussée de Mons 228 1480 TUBIZE "/>
    <s v="Différé"/>
    <s v="⅓ payant BC"/>
    <s v="Oui"/>
    <n v="37.5"/>
    <n v="1.5"/>
    <x v="11"/>
    <n v="35.85"/>
    <x v="8"/>
    <m/>
    <x v="0"/>
    <n v="37.35"/>
    <x v="0"/>
    <m/>
  </r>
  <r>
    <x v="110"/>
    <s v="2b"/>
    <x v="141"/>
    <s v="Sam, dim et JF - JOUR - Visite 1 bénéficiaire"/>
    <s v="Visite"/>
    <n v="55.5"/>
    <s v="Lejoly Martha"/>
    <s v="St Joseph  Verviers"/>
    <m/>
    <m/>
    <s v="Différé"/>
    <s v="MR"/>
    <s v="Oui"/>
    <n v="55.5"/>
    <m/>
    <x v="1"/>
    <m/>
    <x v="2"/>
    <n v="55.6"/>
    <x v="9"/>
    <n v="55.6"/>
    <x v="0"/>
    <m/>
  </r>
  <r>
    <x v="110"/>
    <s v="2b"/>
    <x v="141"/>
    <s v="Sam, dim et JF - JOUR - Visite 1 bénéficiaire"/>
    <s v="Visite"/>
    <n v="55.5"/>
    <s v="Widy Irène"/>
    <m/>
    <s v="(228) Mutualia - Mutualité neutre _x000a_"/>
    <s v="Place Verte 41 4800 VERVIERS"/>
    <s v="Différé"/>
    <s v="⅓ payant C"/>
    <s v="Oui"/>
    <n v="55.5"/>
    <n v="5"/>
    <x v="11"/>
    <n v="50.8"/>
    <x v="8"/>
    <m/>
    <x v="0"/>
    <n v="55.8"/>
    <x v="0"/>
    <m/>
  </r>
  <r>
    <x v="110"/>
    <s v="nuit 1"/>
    <x v="215"/>
    <s v="Sam, dim et JF - NUIT - Visite 1 bénéficiaire"/>
    <s v="Visite"/>
    <n v="85"/>
    <s v="Boland Patrick"/>
    <m/>
    <s v="(228) Mutualia - Mutualité neutre _x000a_"/>
    <s v="Place Verte 41 4800 VERVIERS"/>
    <s v="Différé"/>
    <s v="⅓ payant BC"/>
    <s v="Oui"/>
    <n v="85"/>
    <n v="7"/>
    <x v="11"/>
    <n v="78.5"/>
    <x v="8"/>
    <m/>
    <x v="0"/>
    <n v="85.5"/>
    <x v="0"/>
    <m/>
  </r>
  <r>
    <x v="110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a"/>
    <x v="153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1b"/>
    <x v="95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a"/>
    <x v="7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110"/>
    <s v="2b"/>
    <x v="14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10"/>
    <s v="2b"/>
    <x v="14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2b"/>
    <x v="141"/>
    <s v="Sam, dim et JF - JOUR - Visite 1 bénéficiaire"/>
    <s v="Visite"/>
    <n v="55.5"/>
    <m/>
    <m/>
    <m/>
    <m/>
    <s v="Bancontact"/>
    <m/>
    <m/>
    <n v="55.5"/>
    <m/>
    <x v="1"/>
    <m/>
    <x v="2"/>
    <n v="55.5"/>
    <x v="14"/>
    <n v="55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3"/>
    <x v="94"/>
    <s v="Sam, dim et JF - JOUR - Visite 1 bénéficiaire"/>
    <s v="Visite"/>
    <n v="55.5"/>
    <m/>
    <m/>
    <m/>
    <m/>
    <s v="Bancontact"/>
    <m/>
    <m/>
    <n v="55"/>
    <m/>
    <x v="1"/>
    <m/>
    <x v="2"/>
    <n v="55"/>
    <x v="14"/>
    <n v="55"/>
    <x v="0"/>
    <m/>
  </r>
  <r>
    <x v="11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5"/>
    <x v="128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Cash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7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n v="7"/>
    <x v="11"/>
    <s v="Sam, dim et JF - JOUR - Visite 1 bénéficiaire"/>
    <s v="Visite"/>
    <n v="55.5"/>
    <m/>
    <m/>
    <m/>
    <m/>
    <s v="Cash"/>
    <m/>
    <m/>
    <n v="55.5"/>
    <m/>
    <x v="1"/>
    <m/>
    <x v="2"/>
    <n v="55.5"/>
    <x v="14"/>
    <n v="55.5"/>
    <x v="0"/>
    <m/>
  </r>
  <r>
    <x v="110"/>
    <s v="nuit 2"/>
    <x v="33"/>
    <s v="Sam, dim et JF - NUIT - Consultation"/>
    <s v="Consultation"/>
    <n v="50"/>
    <m/>
    <m/>
    <m/>
    <m/>
    <s v="Bancontact"/>
    <m/>
    <m/>
    <n v="50"/>
    <m/>
    <x v="1"/>
    <m/>
    <x v="2"/>
    <n v="50"/>
    <x v="14"/>
    <n v="50"/>
    <x v="0"/>
    <m/>
  </r>
  <r>
    <x v="110"/>
    <s v="nuit 2"/>
    <x v="33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110"/>
    <s v="nuit 3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4"/>
    <n v="37.5"/>
    <x v="0"/>
    <m/>
  </r>
  <r>
    <x v="110"/>
    <s v="nuit 3"/>
    <x v="50"/>
    <s v="Sam, dim et JF - NUIT - Visite 1 bénéficiaire"/>
    <s v="Visite"/>
    <n v="85"/>
    <m/>
    <m/>
    <m/>
    <m/>
    <s v="Bancontact"/>
    <m/>
    <m/>
    <n v="85"/>
    <m/>
    <x v="1"/>
    <m/>
    <x v="2"/>
    <n v="85"/>
    <x v="14"/>
    <n v="85"/>
    <x v="0"/>
    <m/>
  </r>
  <r>
    <x v="106"/>
    <s v="nuit 1"/>
    <x v="218"/>
    <s v="Vend et veille JF - NUIT - Visite 1 bénéficiare"/>
    <s v="Visite"/>
    <n v="85"/>
    <s v="Gillet Juliette"/>
    <s v="Le Couquemont Dison"/>
    <m/>
    <m/>
    <s v="Différé"/>
    <s v="MR"/>
    <s v="Oui"/>
    <n v="85"/>
    <m/>
    <x v="1"/>
    <m/>
    <x v="2"/>
    <n v="85"/>
    <x v="9"/>
    <n v="85"/>
    <x v="0"/>
    <m/>
  </r>
  <r>
    <x v="110"/>
    <s v="nuit 1"/>
    <x v="215"/>
    <s v="Sam, dim et JF - NUIT - Consultation"/>
    <s v="Consultation"/>
    <n v="50"/>
    <s v="Demarche Cindy"/>
    <m/>
    <s v="(509) Partena - Mutualité libre _x000a_"/>
    <s v="Boulevard Louis Mettewie 74-76 1080 BRUXELLES "/>
    <s v="Différé"/>
    <s v="⅓ payant C"/>
    <s v="Oui"/>
    <n v="50"/>
    <n v="1.5"/>
    <x v="11"/>
    <n v="48.19"/>
    <x v="2"/>
    <m/>
    <x v="0"/>
    <n v="1.5"/>
    <x v="3"/>
    <s v="Virement 22/09/2017"/>
  </r>
  <r>
    <x v="106"/>
    <s v="nuit 3"/>
    <x v="50"/>
    <s v="Vend et veille JF - JOUR - Consultation"/>
    <s v="Consultation"/>
    <n v="29"/>
    <s v="Stoica Giorgiana"/>
    <s v="M.Méd. Pro Gesund"/>
    <m/>
    <m/>
    <s v="Différé"/>
    <s v="Autres"/>
    <s v="Oui"/>
    <n v="29"/>
    <n v="6"/>
    <x v="12"/>
    <m/>
    <x v="2"/>
    <n v="23"/>
    <x v="12"/>
    <n v="29"/>
    <x v="0"/>
    <m/>
  </r>
  <r>
    <x v="106"/>
    <s v="nuit 1"/>
    <x v="218"/>
    <s v="Vend et veille JF - JOUR - Visite 1 bénéficiare"/>
    <s v="Visite"/>
    <n v="49.5"/>
    <m/>
    <m/>
    <m/>
    <m/>
    <s v="Cash"/>
    <m/>
    <m/>
    <n v="50"/>
    <m/>
    <x v="1"/>
    <m/>
    <x v="2"/>
    <n v="50"/>
    <x v="12"/>
    <n v="50"/>
    <x v="0"/>
    <m/>
  </r>
  <r>
    <x v="106"/>
    <s v="nuit 1"/>
    <x v="218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06"/>
    <s v="nuit 1"/>
    <x v="218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06"/>
    <s v="nuit 1"/>
    <x v="218"/>
    <s v="Vend et veille JF - NUIT - Visite 1 bénéficiare"/>
    <s v="Visite"/>
    <n v="85"/>
    <m/>
    <m/>
    <m/>
    <m/>
    <s v="Bancontact"/>
    <m/>
    <m/>
    <n v="85"/>
    <m/>
    <x v="1"/>
    <m/>
    <x v="2"/>
    <n v="85"/>
    <x v="12"/>
    <n v="85"/>
    <x v="0"/>
    <m/>
  </r>
  <r>
    <x v="106"/>
    <s v="nuit 2"/>
    <x v="94"/>
    <s v="Vend et veille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06"/>
    <s v="nuit 2"/>
    <x v="94"/>
    <s v="Vend et veille JF - NUIT - Visite 1 bénéficiare"/>
    <s v="Visite"/>
    <n v="85"/>
    <m/>
    <m/>
    <m/>
    <m/>
    <s v="Bancontact"/>
    <m/>
    <m/>
    <n v="125"/>
    <m/>
    <x v="1"/>
    <m/>
    <x v="2"/>
    <n v="125"/>
    <x v="12"/>
    <n v="125"/>
    <x v="0"/>
    <m/>
  </r>
  <r>
    <x v="106"/>
    <s v="nuit 3"/>
    <x v="50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06"/>
    <s v="nuit 3"/>
    <x v="50"/>
    <s v="Vend et veille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05"/>
    <s v="2b"/>
    <x v="103"/>
    <s v="Sam, dim et JF - JOUR - Visite 1 bénéficiaire"/>
    <s v="Visite"/>
    <n v="55.5"/>
    <s v="Busch Andrée"/>
    <s v="Envoyer la souche à Energie Rue Peltzer de Clermont  Verviers "/>
    <s v="(319) Solidaris - Mutualité socialiste et syndicale de la Province de Liège _x000a_"/>
    <s v="Chaussée de Mons 228 1480 TUBIZE "/>
    <s v="Différé"/>
    <s v="⅓ payant NP"/>
    <s v="Oui"/>
    <n v="55.5"/>
    <m/>
    <x v="1"/>
    <m/>
    <x v="2"/>
    <n v="55.5"/>
    <x v="12"/>
    <n v="55.5"/>
    <x v="0"/>
    <m/>
  </r>
  <r>
    <x v="105"/>
    <s v="2b"/>
    <x v="103"/>
    <s v="Sam, dim et JF - JOUR - Visite 1 bénéficiaire"/>
    <s v="Visite"/>
    <n v="55.5"/>
    <s v="Debyser Irène"/>
    <m/>
    <s v="(414) Mutualité libérale de Liège _x000a_"/>
    <s v="Rue de Hermée, 177D 4040 HERSTAL"/>
    <s v="Différé"/>
    <s v="⅓ payant C"/>
    <s v="Oui"/>
    <n v="55.5"/>
    <n v="5"/>
    <x v="12"/>
    <m/>
    <x v="2"/>
    <n v="28.11"/>
    <x v="12"/>
    <n v="33.11"/>
    <x v="0"/>
    <m/>
  </r>
  <r>
    <x v="105"/>
    <n v="7"/>
    <x v="22"/>
    <s v="Sam, dim et JF - JOUR - Consultation"/>
    <s v="Consultation"/>
    <n v="37.5"/>
    <s v="Heindrichs Hildegard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0"/>
    <s v="1b"/>
    <x v="95"/>
    <s v="Sam, dim et JF - JOUR - Visite 1 bénéficiaire"/>
    <s v="Visite"/>
    <n v="55.5"/>
    <s v="Kevers Josine"/>
    <m/>
    <s v="(509) Partena - Mutualité libre _x000a_"/>
    <s v="Boulevard Louis Mettewie 74-76 1080 BRUXELLES "/>
    <s v="Différé"/>
    <s v="⅓ payant C"/>
    <s v="Oui"/>
    <n v="55.5"/>
    <n v="2"/>
    <x v="11"/>
    <n v="50.8"/>
    <x v="2"/>
    <m/>
    <x v="0"/>
    <n v="2"/>
    <x v="3"/>
    <s v="Virement 22/09/2017"/>
  </r>
  <r>
    <x v="109"/>
    <n v="6"/>
    <x v="125"/>
    <s v="Sam, dim et JF - JOUR - Consultation"/>
    <s v="Consultation"/>
    <n v="37.5"/>
    <s v="Orlamunder Jason"/>
    <s v="Abonné à une MM"/>
    <s v="(515) Freie Krankenkasse _x000a_"/>
    <s v="Rue Saint-Hubert 49 - 1150 BRUXELLES"/>
    <s v="Différé"/>
    <s v="⅓ payant C"/>
    <s v="Oui"/>
    <n v="37.5"/>
    <n v="1.5"/>
    <x v="11"/>
    <m/>
    <x v="2"/>
    <m/>
    <x v="0"/>
    <n v="1.5"/>
    <x v="3"/>
    <m/>
  </r>
  <r>
    <x v="101"/>
    <n v="3"/>
    <x v="139"/>
    <s v="Sam, dim et JF - JOUR - Visite 1 bénéficiaire"/>
    <s v="Visite"/>
    <n v="55.5"/>
    <s v="Theuwis Jacques"/>
    <s v="Les Heures Claires Spa"/>
    <m/>
    <m/>
    <s v="Différé"/>
    <s v="MR"/>
    <s v="Oui"/>
    <n v="55.5"/>
    <m/>
    <x v="1"/>
    <n v="50.8"/>
    <x v="2"/>
    <m/>
    <x v="0"/>
    <n v="0"/>
    <x v="2"/>
    <s v="Virement 27/10/2017"/>
  </r>
  <r>
    <x v="105"/>
    <n v="4"/>
    <x v="42"/>
    <s v="Sam, dim et JF - JOUR - Consultation"/>
    <s v="Consultation"/>
    <n v="37.5"/>
    <s v="Jamar Dimitri"/>
    <m/>
    <s v="(515) Freie Krankenkasse _x000a_"/>
    <s v="Rue Saint-Hubert 49 - 1150 BRUXELLES"/>
    <s v="Différé"/>
    <s v="⅓ payant C"/>
    <s v="Oui"/>
    <n v="37.5"/>
    <n v="1.5"/>
    <x v="12"/>
    <n v="35.85"/>
    <x v="3"/>
    <m/>
    <x v="0"/>
    <n v="37.35"/>
    <x v="0"/>
    <m/>
  </r>
  <r>
    <x v="105"/>
    <n v="6"/>
    <x v="10"/>
    <s v="Sam, dim et JF - JOUR - Consultation"/>
    <s v="Consultation"/>
    <n v="37.5"/>
    <s v="Leffin Bastian Emmanuelle"/>
    <s v="M.Méd.GPS MED Eupen"/>
    <m/>
    <m/>
    <s v="Différé"/>
    <s v="Autres"/>
    <s v="Oui"/>
    <n v="37.5"/>
    <n v="1.5"/>
    <x v="12"/>
    <m/>
    <x v="2"/>
    <n v="36"/>
    <x v="12"/>
    <n v="37.5"/>
    <x v="0"/>
    <m/>
  </r>
  <r>
    <x v="105"/>
    <n v="6"/>
    <x v="10"/>
    <s v="Sam, dim et JF - JOUR - Consultation"/>
    <s v="Consultation"/>
    <n v="37.5"/>
    <s v="Leffin Bernard Joseph"/>
    <s v="M.Méd.GPS MED Eupen"/>
    <m/>
    <m/>
    <s v="Différé"/>
    <s v="Autres"/>
    <s v="Oui"/>
    <n v="37.5"/>
    <n v="6"/>
    <x v="12"/>
    <m/>
    <x v="2"/>
    <n v="31.5"/>
    <x v="12"/>
    <n v="37.5"/>
    <x v="0"/>
    <m/>
  </r>
  <r>
    <x v="105"/>
    <s v="nuit 2"/>
    <x v="79"/>
    <s v="Sam, dim et JF - NUIT - Visite 1 bénéficiaire"/>
    <s v="Visite"/>
    <n v="85"/>
    <s v="Louette Denise"/>
    <s v="Domaine de Nizée"/>
    <m/>
    <m/>
    <s v="Différé"/>
    <s v="MR"/>
    <s v="Oui"/>
    <n v="164.53"/>
    <m/>
    <x v="1"/>
    <m/>
    <x v="2"/>
    <n v="164.53"/>
    <x v="9"/>
    <n v="164.53"/>
    <x v="0"/>
    <m/>
  </r>
  <r>
    <x v="102"/>
    <n v="3"/>
    <x v="133"/>
    <s v="Sam, dim et JF - JOUR - Visite 1 bénéficiaire"/>
    <s v="Visite"/>
    <n v="55.5"/>
    <s v="Ledy Mariette Josette"/>
    <s v="Les Heures Claires Spa"/>
    <m/>
    <m/>
    <s v="Différé"/>
    <s v="MR"/>
    <s v="Oui"/>
    <n v="55.5"/>
    <m/>
    <x v="1"/>
    <m/>
    <x v="2"/>
    <m/>
    <x v="0"/>
    <n v="0"/>
    <x v="2"/>
    <s v="Rappel envoyé Marie-Noëlle HEIJERS Rue Henri Theek 1 4834 Goé"/>
  </r>
  <r>
    <x v="105"/>
    <n v="4"/>
    <x v="42"/>
    <s v="Sam, dim et JF - JOUR - Consultation"/>
    <s v="Consultation"/>
    <n v="37.5"/>
    <s v="Alane Fatima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5"/>
    <n v="4"/>
    <x v="42"/>
    <s v="Sam, dim et JF - JOUR - Consultation"/>
    <s v="Consultation"/>
    <n v="37.5"/>
    <s v="Bauer Cindy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5"/>
    <n v="4"/>
    <x v="42"/>
    <s v="Sam, dim et JF - JOUR - Consultation"/>
    <s v="Consultation"/>
    <n v="37.5"/>
    <s v="Ferrand Kathelyne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5"/>
    <n v="4"/>
    <x v="42"/>
    <s v="Sam, dim et JF - JOUR - Visite 1 bénéficiaire"/>
    <s v="Visite"/>
    <n v="55.5"/>
    <s v="Thomas Roger Joseph"/>
    <s v="Grand Fa Malmédy"/>
    <m/>
    <m/>
    <s v="Différé"/>
    <s v="MR"/>
    <s v="Oui"/>
    <n v="55.5"/>
    <m/>
    <x v="1"/>
    <m/>
    <x v="2"/>
    <n v="55.5"/>
    <x v="9"/>
    <n v="55.5"/>
    <x v="0"/>
    <m/>
  </r>
  <r>
    <x v="105"/>
    <n v="4"/>
    <x v="42"/>
    <s v="Sam, dim et JF - JOUR - Consultation"/>
    <s v="Consultation"/>
    <n v="37.5"/>
    <s v="Wuidar Renée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5"/>
    <n v="7"/>
    <x v="22"/>
    <s v="Sam, dim et JF - JOUR - Consultation"/>
    <s v="Consultation"/>
    <n v="37.5"/>
    <s v="Peters Léonie"/>
    <m/>
    <s v="(515) Freie Krankenkasse _x000a_"/>
    <s v="Rue Saint-Hubert 49 - 1150 BRUXELLES"/>
    <s v="Différé"/>
    <s v="⅓ payant C"/>
    <s v="Oui"/>
    <n v="37.5"/>
    <n v="1.5"/>
    <x v="12"/>
    <n v="35.85"/>
    <x v="3"/>
    <m/>
    <x v="0"/>
    <n v="37.35"/>
    <x v="0"/>
    <m/>
  </r>
  <r>
    <x v="105"/>
    <n v="6"/>
    <x v="10"/>
    <s v="Sam, dim et JF - JOUR - Consultation"/>
    <s v="Consultation"/>
    <n v="37.5"/>
    <s v="Reul Margit"/>
    <s v="M.Méd.GPS MED Eupen"/>
    <m/>
    <m/>
    <s v="Différé"/>
    <s v="Autres"/>
    <s v="Oui"/>
    <n v="37.5"/>
    <n v="6"/>
    <x v="12"/>
    <m/>
    <x v="2"/>
    <n v="31.5"/>
    <x v="12"/>
    <n v="37.5"/>
    <x v="0"/>
    <m/>
  </r>
  <r>
    <x v="105"/>
    <n v="7"/>
    <x v="22"/>
    <s v="Sam, dim et JF - JOUR - Consultation"/>
    <s v="Consultation"/>
    <n v="37.5"/>
    <s v="Schmitt Gabriele"/>
    <s v="M.Méd. Pro Gesund "/>
    <m/>
    <m/>
    <s v="Différé"/>
    <s v="Autres"/>
    <s v="Oui"/>
    <n v="37.5"/>
    <n v="6"/>
    <x v="12"/>
    <m/>
    <x v="2"/>
    <n v="31.5"/>
    <x v="12"/>
    <n v="37.5"/>
    <x v="0"/>
    <m/>
  </r>
  <r>
    <x v="105"/>
    <s v="2a"/>
    <x v="156"/>
    <s v="Sam, dim et JF - JOUR - Visite 1 bénéficiaire"/>
    <s v="Visite"/>
    <n v="55.5"/>
    <s v="Degée Mathilde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105"/>
    <s v="2a"/>
    <x v="156"/>
    <s v="Sam, dim et JF - JOUR - Visite 1 bénéficiaire"/>
    <s v="Visite"/>
    <n v="55.5"/>
    <s v="Levieux Germaine"/>
    <s v="St Joseph Verviers"/>
    <m/>
    <m/>
    <s v="Différé"/>
    <s v="MR"/>
    <s v="Oui"/>
    <n v="55.5"/>
    <m/>
    <x v="1"/>
    <m/>
    <x v="2"/>
    <n v="55.5"/>
    <x v="9"/>
    <n v="55.5"/>
    <x v="0"/>
    <m/>
  </r>
  <r>
    <x v="105"/>
    <s v="2a"/>
    <x v="156"/>
    <s v="Sam, dim et JF - JOUR - Consultation"/>
    <s v="Consultation"/>
    <n v="37.5"/>
    <s v="Mouhtadi Jallaluddine"/>
    <s v="Rue de la montagne 108 4800 Verviers"/>
    <s v="(228) Mutualia - Mutualité neutre _x000a_"/>
    <s v="Place Verte 41 4800 VERVIERS"/>
    <s v="Différé"/>
    <s v="⅓ payant NP"/>
    <s v="Oui"/>
    <n v="35.85"/>
    <m/>
    <x v="1"/>
    <n v="35.85"/>
    <x v="8"/>
    <m/>
    <x v="0"/>
    <n v="35.85"/>
    <x v="0"/>
    <m/>
  </r>
  <r>
    <x v="105"/>
    <s v="2a"/>
    <x v="156"/>
    <s v="Sam, dim et JF - JOUR - Consultation"/>
    <s v="Consultation"/>
    <n v="37.5"/>
    <s v="Rashica Bejt"/>
    <s v="M.Méd. Thier Mère Dieu"/>
    <m/>
    <m/>
    <s v="Différé"/>
    <s v="Autres"/>
    <s v="Oui"/>
    <n v="37.5"/>
    <m/>
    <x v="1"/>
    <m/>
    <x v="2"/>
    <n v="33.35"/>
    <x v="9"/>
    <n v="33.35"/>
    <x v="0"/>
    <m/>
  </r>
  <r>
    <x v="105"/>
    <s v="2a"/>
    <x v="156"/>
    <s v="Sam, dim et JF - JOUR - Consultation"/>
    <s v="Consultation"/>
    <n v="37.5"/>
    <s v="Roth Ghislaine"/>
    <s v="M.Méd. Thier Mère Dieu"/>
    <m/>
    <m/>
    <s v="Différé"/>
    <s v="Autres"/>
    <s v="Oui"/>
    <n v="37.5"/>
    <m/>
    <x v="1"/>
    <m/>
    <x v="2"/>
    <n v="33.35"/>
    <x v="9"/>
    <n v="33.35"/>
    <x v="0"/>
    <m/>
  </r>
  <r>
    <x v="105"/>
    <s v="2b"/>
    <x v="103"/>
    <s v="Sam, dim et JF - JOUR - Consultation"/>
    <s v="Consultation"/>
    <n v="37.5"/>
    <s v="Slimane Sara"/>
    <s v="CPAS de Dison Mme Veriane"/>
    <m/>
    <m/>
    <s v="Différé"/>
    <s v="CPAS"/>
    <s v="Oui"/>
    <n v="37.5"/>
    <m/>
    <x v="1"/>
    <m/>
    <x v="2"/>
    <m/>
    <x v="0"/>
    <n v="0"/>
    <x v="2"/>
    <m/>
  </r>
  <r>
    <x v="103"/>
    <n v="4"/>
    <x v="106"/>
    <s v="Sam, dim et JF - JOUR - Visite 1 bénéficiaire"/>
    <s v="Visite"/>
    <n v="55.5"/>
    <s v="Heinen Johann"/>
    <s v="Les jardins d'Elisabeth"/>
    <m/>
    <m/>
    <s v="Différé"/>
    <s v="MR"/>
    <s v="Oui"/>
    <n v="55.5"/>
    <m/>
    <x v="1"/>
    <m/>
    <x v="2"/>
    <m/>
    <x v="0"/>
    <n v="0"/>
    <x v="2"/>
    <s v="Coordonnées famille 0495 160 999 (Chaumont Dany) ou 080647042 (Marichal Marie-Rose)"/>
  </r>
  <r>
    <x v="105"/>
    <s v="2b"/>
    <x v="103"/>
    <s v="Sam, dim et JF - JOUR - Consultation"/>
    <s v="Consultation"/>
    <n v="37.5"/>
    <s v="Brevery Thierry"/>
    <m/>
    <s v="(228) Mutualia - Mutualité neutre _x000a_"/>
    <s v="Place Verte 41 4800 VERVIERS"/>
    <s v="Différé"/>
    <s v="⅓ payant C"/>
    <s v="Oui"/>
    <n v="37.5"/>
    <n v="1.5"/>
    <x v="12"/>
    <n v="35.85"/>
    <x v="8"/>
    <m/>
    <x v="0"/>
    <n v="37.35"/>
    <x v="0"/>
    <m/>
  </r>
  <r>
    <x v="105"/>
    <s v="2b"/>
    <x v="103"/>
    <s v="Sam, dim et JF - JOUR - Visite 1 bénéficiaire"/>
    <s v="Visite"/>
    <n v="55.5"/>
    <s v="Voue Christiane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103"/>
    <s v="2a"/>
    <x v="215"/>
    <s v="Sam, dim et JF - JOUR - Consultation"/>
    <s v="Consultation"/>
    <n v="37.5"/>
    <s v="Grifnée Simone"/>
    <m/>
    <s v="(527) Partenamut"/>
    <m/>
    <s v="Différé"/>
    <s v="⅓ payant C"/>
    <s v="Oui"/>
    <n v="37.5"/>
    <n v="1.5"/>
    <x v="11"/>
    <n v="23.5"/>
    <x v="2"/>
    <m/>
    <x v="0"/>
    <n v="1.5"/>
    <x v="3"/>
    <s v="Virement 13/09/2017"/>
  </r>
  <r>
    <x v="105"/>
    <n v="7"/>
    <x v="22"/>
    <s v="Sam, dim et JF - JOUR - Visite 1 bénéficiaire"/>
    <s v="Visite"/>
    <n v="55.5"/>
    <s v="Zeyen Magdalena"/>
    <m/>
    <s v="(620) Section de Malmedy _x000a_"/>
    <s v="Rue Wibald 5 4960 MALMEDY"/>
    <s v="Différé"/>
    <s v="⅓ payant C"/>
    <s v="Oui"/>
    <n v="55.5"/>
    <n v="5"/>
    <x v="12"/>
    <n v="50.8"/>
    <x v="3"/>
    <m/>
    <x v="0"/>
    <n v="55.8"/>
    <x v="0"/>
    <m/>
  </r>
  <r>
    <x v="105"/>
    <s v="1a"/>
    <x v="219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05"/>
    <s v="1b"/>
    <x v="135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"/>
    <m/>
    <x v="1"/>
    <m/>
    <x v="2"/>
    <n v="37"/>
    <x v="12"/>
    <n v="37"/>
    <x v="0"/>
    <m/>
  </r>
  <r>
    <x v="105"/>
    <s v="1b"/>
    <x v="135"/>
    <s v="Sam, dim et JF - JOUR - Consultation"/>
    <s v="Consultation"/>
    <n v="37.5"/>
    <m/>
    <m/>
    <m/>
    <m/>
    <s v="Bancontact"/>
    <m/>
    <m/>
    <n v="37"/>
    <m/>
    <x v="1"/>
    <m/>
    <x v="2"/>
    <n v="37"/>
    <x v="12"/>
    <n v="37"/>
    <x v="0"/>
    <m/>
  </r>
  <r>
    <x v="105"/>
    <s v="1b"/>
    <x v="135"/>
    <s v="Sam, dim et JF - JOUR - Consultation"/>
    <s v="Consultation"/>
    <n v="37.5"/>
    <m/>
    <m/>
    <m/>
    <m/>
    <s v="Bancontact"/>
    <m/>
    <m/>
    <n v="37.51"/>
    <m/>
    <x v="1"/>
    <m/>
    <x v="2"/>
    <n v="37.51"/>
    <x v="12"/>
    <n v="37.51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4"/>
    <m/>
    <x v="1"/>
    <m/>
    <x v="2"/>
    <n v="37.54"/>
    <x v="12"/>
    <n v="37.54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1b"/>
    <x v="13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b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b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b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b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2b"/>
    <x v="10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3"/>
    <x v="59"/>
    <s v="Sam, dim et JF - JOUR - Consultation"/>
    <s v="Consultation"/>
    <n v="37.5"/>
    <m/>
    <m/>
    <m/>
    <m/>
    <s v="Bancontact"/>
    <m/>
    <m/>
    <n v="83"/>
    <m/>
    <x v="1"/>
    <m/>
    <x v="2"/>
    <n v="83"/>
    <x v="12"/>
    <n v="83"/>
    <x v="0"/>
    <m/>
  </r>
  <r>
    <x v="105"/>
    <n v="4"/>
    <x v="42"/>
    <s v="Sam, dim et JF - JOUR - Consultation"/>
    <s v="Consultation"/>
    <n v="37.5"/>
    <m/>
    <m/>
    <m/>
    <m/>
    <s v="Bancontact"/>
    <m/>
    <m/>
    <n v="37.51"/>
    <m/>
    <x v="1"/>
    <m/>
    <x v="2"/>
    <n v="37.51"/>
    <x v="12"/>
    <n v="37.51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4"/>
    <x v="42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0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12"/>
    <n v="38"/>
    <x v="0"/>
    <m/>
  </r>
  <r>
    <x v="10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12"/>
    <n v="38"/>
    <x v="0"/>
    <m/>
  </r>
  <r>
    <x v="10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12"/>
    <n v="38"/>
    <x v="0"/>
    <m/>
  </r>
  <r>
    <x v="105"/>
    <n v="5"/>
    <x v="13"/>
    <s v="Sam, dim et JF - JOUR - Consultation"/>
    <s v="Consultation"/>
    <n v="37.5"/>
    <m/>
    <m/>
    <m/>
    <m/>
    <s v="Bancontact"/>
    <m/>
    <m/>
    <n v="38"/>
    <m/>
    <x v="1"/>
    <m/>
    <x v="2"/>
    <n v="38"/>
    <x v="12"/>
    <n v="38"/>
    <x v="0"/>
    <m/>
  </r>
  <r>
    <x v="105"/>
    <n v="6"/>
    <x v="1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6"/>
    <x v="1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nuit 1"/>
    <x v="191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5"/>
    <s v="nuit 1"/>
    <x v="191"/>
    <s v="Sam, dim et JF - NUIT - Consultation"/>
    <s v="Consultation"/>
    <n v="50"/>
    <m/>
    <m/>
    <m/>
    <m/>
    <s v="Cash"/>
    <m/>
    <m/>
    <n v="50"/>
    <m/>
    <x v="1"/>
    <m/>
    <x v="2"/>
    <n v="50"/>
    <x v="12"/>
    <n v="50"/>
    <x v="0"/>
    <m/>
  </r>
  <r>
    <x v="105"/>
    <s v="nuit 1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nuit 1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5"/>
    <s v="nuit 1"/>
    <x v="191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05"/>
    <s v="nuit 3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3"/>
    <s v="nuit 3"/>
    <x v="22"/>
    <s v="Sam, dim et JF - NUIT - Visite 1 bénéficiaire"/>
    <s v="Visite"/>
    <n v="85"/>
    <s v="Parmentier Franz"/>
    <m/>
    <s v="(994) CAAMI - Direction Victimes de Guerre"/>
    <n v="0"/>
    <s v="Différé"/>
    <s v="⅓ payant C"/>
    <s v="Oui"/>
    <n v="85"/>
    <n v="7"/>
    <x v="11"/>
    <m/>
    <x v="2"/>
    <m/>
    <x v="0"/>
    <n v="7"/>
    <x v="3"/>
    <s v="envoyé à 620 ?"/>
  </r>
  <r>
    <x v="102"/>
    <s v="1b"/>
    <x v="34"/>
    <s v="Sam, dim et JF - JOUR - Consultation"/>
    <s v="Consultation"/>
    <n v="37.5"/>
    <s v="Lejeune Alexis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2"/>
    <s v="2b"/>
    <x v="166"/>
    <s v="Sam, dim et JF - JOUR - Visite 1 bénéficiaire"/>
    <s v="Visite"/>
    <n v="55.5"/>
    <s v="Bastin Solange"/>
    <s v="Le Couquemont Dison"/>
    <m/>
    <m/>
    <s v="Différé"/>
    <s v="MR"/>
    <s v="Oui"/>
    <n v="55.5"/>
    <m/>
    <x v="1"/>
    <m/>
    <x v="2"/>
    <n v="55.5"/>
    <x v="9"/>
    <n v="55.5"/>
    <x v="0"/>
    <m/>
  </r>
  <r>
    <x v="102"/>
    <s v="2b"/>
    <x v="166"/>
    <s v="Sam, dim et JF - JOUR - Visite 1 bénéficiaire"/>
    <s v="Visite"/>
    <n v="55.5"/>
    <s v="Bastin Solange"/>
    <s v="Le Couquemont Dison"/>
    <m/>
    <m/>
    <s v="Différé"/>
    <s v="MR"/>
    <s v="Oui"/>
    <n v="55.5"/>
    <m/>
    <x v="1"/>
    <m/>
    <x v="2"/>
    <n v="55.5"/>
    <x v="9"/>
    <n v="55.5"/>
    <x v="0"/>
    <m/>
  </r>
  <r>
    <x v="102"/>
    <s v="2b"/>
    <x v="166"/>
    <s v="Sam, dim et JF - JOUR - Consultation"/>
    <s v="Consultation"/>
    <n v="37.5"/>
    <s v="Boulange Isabelle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2"/>
    <s v="2b"/>
    <x v="166"/>
    <s v="Sam, dim et JF - JOUR - Visite 1 bénéficiaire"/>
    <s v="Visite"/>
    <n v="55.5"/>
    <s v="Levieux Germaine"/>
    <s v="St Joseph Verviers"/>
    <m/>
    <m/>
    <s v="Différé"/>
    <s v="MR"/>
    <s v="Oui"/>
    <n v="55.5"/>
    <m/>
    <x v="1"/>
    <m/>
    <x v="2"/>
    <n v="55.5"/>
    <x v="9"/>
    <n v="55.5"/>
    <x v="0"/>
    <m/>
  </r>
  <r>
    <x v="109"/>
    <s v="2a"/>
    <x v="75"/>
    <s v="Sam, dim et JF - JOUR - Visite 1 bénéficiaire"/>
    <s v="Visite"/>
    <n v="55.5"/>
    <s v="Godon Jean - Pierre"/>
    <s v="Mr CPAS Pepinster"/>
    <m/>
    <m/>
    <s v="Différé"/>
    <s v="MR"/>
    <s v="Oui"/>
    <n v="55.5"/>
    <m/>
    <x v="1"/>
    <m/>
    <x v="2"/>
    <m/>
    <x v="0"/>
    <n v="0"/>
    <x v="0"/>
    <s v="Michèle Franck à payée sur le compte du Dr Papadopoulos"/>
  </r>
  <r>
    <x v="109"/>
    <s v="2a"/>
    <x v="75"/>
    <s v="Sam, dim et JF - JOUR - Visite 1 bénéficiaire"/>
    <s v="Visite"/>
    <n v="55.5"/>
    <s v="Legrand Robert"/>
    <s v="Mr CPAS Pepinster"/>
    <m/>
    <m/>
    <s v="Différé"/>
    <s v="MR"/>
    <s v="Oui"/>
    <n v="55.5"/>
    <m/>
    <x v="1"/>
    <m/>
    <x v="2"/>
    <m/>
    <x v="0"/>
    <n v="0"/>
    <x v="2"/>
    <s v="Rappel envoyé Maitre Gilson avenue de spa à verviers"/>
  </r>
  <r>
    <x v="102"/>
    <n v="7"/>
    <x v="14"/>
    <s v="Sam, dim et JF - JOUR - Consultation"/>
    <s v="Consultation"/>
    <n v="37.5"/>
    <s v="Kujawa Patricia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02"/>
    <n v="7"/>
    <x v="14"/>
    <s v="Sam, dim et JF - JOUR - Consultation"/>
    <s v="Consultation"/>
    <n v="37.5"/>
    <s v="Wahl Sidonia"/>
    <s v="Abonné MM Pro Gesund"/>
    <s v="(515) Freie Krankenkasse _x000a_"/>
    <s v="Rue Saint-Hubert 49 - 1150 BRUXELLES"/>
    <s v="Différé"/>
    <s v="⅓ payant C"/>
    <s v="Oui"/>
    <n v="37.5"/>
    <n v="6"/>
    <x v="12"/>
    <m/>
    <x v="2"/>
    <n v="31.5"/>
    <x v="9"/>
    <n v="37.5"/>
    <x v="0"/>
    <m/>
  </r>
  <r>
    <x v="102"/>
    <s v="nuit 2"/>
    <x v="19"/>
    <s v="Sam, dim et JF - JOUR - Consultation"/>
    <s v="Consultation"/>
    <n v="37.5"/>
    <s v="Maraite Marie Clémentine"/>
    <m/>
    <s v="(620) Section de Malmedy _x000a_"/>
    <s v="Rue Wibald 5 4960 MALMEDY"/>
    <s v="Différé"/>
    <s v="⅓ payant BC"/>
    <s v="Oui"/>
    <n v="37.5"/>
    <n v="1.5"/>
    <x v="12"/>
    <n v="35.85"/>
    <x v="3"/>
    <m/>
    <x v="0"/>
    <n v="37.35"/>
    <x v="0"/>
    <m/>
  </r>
  <r>
    <x v="105"/>
    <s v="2a"/>
    <x v="156"/>
    <s v="Sam, dim et JF - JOUR - Visite 1 bénéficiaire"/>
    <s v="Visite"/>
    <n v="55.5"/>
    <s v="Mahillon Mathilde"/>
    <s v="Seigneurie D'Heusy "/>
    <m/>
    <m/>
    <s v="Différé"/>
    <s v="MR"/>
    <s v="Oui"/>
    <n v="55.5"/>
    <m/>
    <x v="1"/>
    <m/>
    <x v="2"/>
    <m/>
    <x v="0"/>
    <n v="0"/>
    <x v="2"/>
    <s v="Rappel/duplicata envoyé à Wuidar rue gerarchamps 184 verviers"/>
  </r>
  <r>
    <x v="102"/>
    <n v="4"/>
    <x v="217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102"/>
    <s v="1a"/>
    <x v="204"/>
    <s v="Sam, dim et JF - JOUR - Visite 1 bénéficiaire"/>
    <s v="Visite"/>
    <n v="55.5"/>
    <s v="Morello Sante"/>
    <s v="St Elisabeth Herve"/>
    <m/>
    <m/>
    <s v="Différé"/>
    <s v="MR"/>
    <s v="Oui"/>
    <n v="55.5"/>
    <m/>
    <x v="1"/>
    <m/>
    <x v="2"/>
    <n v="55.5"/>
    <x v="12"/>
    <n v="55.5"/>
    <x v="0"/>
    <m/>
  </r>
  <r>
    <x v="102"/>
    <s v="nuit 1"/>
    <x v="200"/>
    <s v="Sam, dim et JF - NUIT - Visite 1 bénéficiaire"/>
    <s v="Visite"/>
    <n v="85"/>
    <s v="Kerris Chantal"/>
    <m/>
    <s v="(228) Mutualia - Mutualité neutre _x000a_"/>
    <s v="Place Verte 41 4800 VERVIERS"/>
    <s v="Différé"/>
    <s v="⅓ payant NP"/>
    <s v="Oui"/>
    <n v="85"/>
    <m/>
    <x v="1"/>
    <n v="78.5"/>
    <x v="8"/>
    <m/>
    <x v="0"/>
    <n v="78.5"/>
    <x v="0"/>
    <m/>
  </r>
  <r>
    <x v="102"/>
    <s v="nuit 1"/>
    <x v="200"/>
    <s v="Sam, dim et JF - NUIT - Visite 1 bénéficiaire"/>
    <s v="Visite"/>
    <n v="85"/>
    <s v="Vanberg Karin"/>
    <s v="La Kan Aubel"/>
    <m/>
    <m/>
    <s v="Différé"/>
    <s v="MR"/>
    <s v="Oui"/>
    <n v="85"/>
    <m/>
    <x v="1"/>
    <m/>
    <x v="2"/>
    <n v="85"/>
    <x v="9"/>
    <n v="85"/>
    <x v="0"/>
    <m/>
  </r>
  <r>
    <x v="102"/>
    <n v="4"/>
    <x v="217"/>
    <s v="Sam, dim et JF - JOUR - Consultation"/>
    <s v="Consultation"/>
    <n v="37.5"/>
    <m/>
    <m/>
    <m/>
    <m/>
    <s v="Bancontact"/>
    <m/>
    <m/>
    <n v="2.5"/>
    <m/>
    <x v="1"/>
    <m/>
    <x v="2"/>
    <n v="2.5"/>
    <x v="12"/>
    <n v="2.5"/>
    <x v="0"/>
    <m/>
  </r>
  <r>
    <x v="102"/>
    <s v="2a"/>
    <x v="159"/>
    <s v="Sam, dim et JF - JOUR - Consultation"/>
    <s v="Consultation"/>
    <n v="37.5"/>
    <s v="Tokas Charalampos"/>
    <m/>
    <s v="(228) Mutualia - Mutualité neutre _x000a_"/>
    <s v="Place Verte 41 4800 VERVIERS"/>
    <s v="Différé"/>
    <s v="⅓ payant BC"/>
    <s v="Oui"/>
    <n v="37.5"/>
    <n v="1.5"/>
    <x v="12"/>
    <n v="35.85"/>
    <x v="8"/>
    <m/>
    <x v="0"/>
    <n v="37.35"/>
    <x v="0"/>
    <m/>
  </r>
  <r>
    <x v="102"/>
    <n v="7"/>
    <x v="14"/>
    <s v="Sam, dim et JF - JOUR - Consultation"/>
    <s v="Consultation"/>
    <n v="37.5"/>
    <s v="Sarlette Rita"/>
    <m/>
    <s v="(137) Mutualité Chrétienne de Verviers - Eupen "/>
    <s v="Rue Laoureux 25-29  - 4800 Verviers"/>
    <s v="Différé"/>
    <s v="Virement"/>
    <s v="Oui"/>
    <n v="37.5"/>
    <m/>
    <x v="1"/>
    <m/>
    <x v="2"/>
    <m/>
    <x v="0"/>
    <n v="0"/>
    <x v="2"/>
    <m/>
  </r>
  <r>
    <x v="102"/>
    <n v="6"/>
    <x v="168"/>
    <s v="Sam, dim et JF - JOUR - Consultation"/>
    <s v="Consultation"/>
    <n v="37.5"/>
    <s v="Breuer Horst"/>
    <m/>
    <s v="(137) Mutualité Chrétienne de Verviers - Eupen "/>
    <s v="Rue Laoureux 25-29  - 4800 Verviers"/>
    <s v="Différé"/>
    <s v="⅓ payant C"/>
    <s v="Oui"/>
    <n v="37.5"/>
    <n v="1"/>
    <x v="12"/>
    <n v="35.85"/>
    <x v="8"/>
    <m/>
    <x v="0"/>
    <n v="36.85"/>
    <x v="0"/>
    <m/>
  </r>
  <r>
    <x v="102"/>
    <n v="6"/>
    <x v="168"/>
    <s v="Sam, dim et JF - JOUR - Consultation"/>
    <s v="Consultation"/>
    <n v="37.5"/>
    <s v="Donnay Françoise"/>
    <m/>
    <s v="(137) Mutualité Chrétienne de Verviers - Eupen "/>
    <s v="Rue Laoureux 25-29  - 4800 Verviers"/>
    <s v="Différé"/>
    <s v="⅓ payant C"/>
    <s v="Oui"/>
    <n v="37.5"/>
    <n v="1"/>
    <x v="12"/>
    <n v="35.85"/>
    <x v="8"/>
    <m/>
    <x v="0"/>
    <n v="36.85"/>
    <x v="0"/>
    <m/>
  </r>
  <r>
    <x v="102"/>
    <n v="6"/>
    <x v="168"/>
    <s v="Sam, dim et JF - JOUR - Consultation"/>
    <s v="Consultation"/>
    <n v="37.5"/>
    <s v="Petit Marie - Cécile"/>
    <m/>
    <s v="(228) Mutualia - Mutualité neutre _x000a_"/>
    <m/>
    <s v="Différé"/>
    <s v="⅓ payant NP"/>
    <s v="Oui"/>
    <n v="37.5"/>
    <m/>
    <x v="1"/>
    <n v="35.85"/>
    <x v="8"/>
    <m/>
    <x v="0"/>
    <n v="35.85"/>
    <x v="0"/>
    <m/>
  </r>
  <r>
    <x v="109"/>
    <s v="1a"/>
    <x v="17"/>
    <s v="Sam, dim et JF - JOUR - Visite 1 bénéficiaire"/>
    <s v="Visite"/>
    <n v="55.5"/>
    <s v="Grégoire Juliette"/>
    <s v="St Elisabeth Herve"/>
    <m/>
    <m/>
    <s v="Différé"/>
    <s v="MR"/>
    <s v="Oui"/>
    <n v="55.5"/>
    <m/>
    <x v="1"/>
    <m/>
    <x v="2"/>
    <n v="55.5"/>
    <x v="0"/>
    <n v="0"/>
    <x v="2"/>
    <s v="Virement 26/10/2017"/>
  </r>
  <r>
    <x v="102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4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4"/>
    <s v="1a"/>
    <x v="208"/>
    <s v="Sam, dim et JF - JOUR - Visite 1 bénéficiaire"/>
    <s v="Visite"/>
    <n v="55.5"/>
    <s v="Comoth Helene"/>
    <s v="St Joseph Membach"/>
    <m/>
    <m/>
    <s v="Différé"/>
    <s v="MR"/>
    <s v="Oui"/>
    <n v="55.5"/>
    <m/>
    <x v="1"/>
    <m/>
    <x v="2"/>
    <m/>
    <x v="0"/>
    <n v="0"/>
    <x v="2"/>
    <m/>
  </r>
  <r>
    <x v="102"/>
    <n v="5"/>
    <x v="26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02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1a"/>
    <x v="204"/>
    <s v="Sam, dim et JF - JOUR - Consultation"/>
    <s v="Consultation"/>
    <n v="37.5"/>
    <m/>
    <m/>
    <m/>
    <m/>
    <s v="Cash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a"/>
    <x v="204"/>
    <s v="Sam, dim et JF - JOUR - Consultation"/>
    <s v="Consultation"/>
    <n v="37.5"/>
    <m/>
    <m/>
    <m/>
    <m/>
    <s v="Bancontact"/>
    <m/>
    <m/>
    <n v="34"/>
    <m/>
    <x v="1"/>
    <m/>
    <x v="2"/>
    <n v="34"/>
    <x v="12"/>
    <n v="34"/>
    <x v="0"/>
    <m/>
  </r>
  <r>
    <x v="102"/>
    <s v="1b"/>
    <x v="34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02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1b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a"/>
    <x v="15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2b"/>
    <x v="16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6"/>
    <x v="168"/>
    <s v="Sam, dim et JF - JOUR - Visite 1 bénéficiaire"/>
    <s v="Visite"/>
    <n v="55.5"/>
    <m/>
    <m/>
    <m/>
    <m/>
    <s v="Cash"/>
    <m/>
    <m/>
    <n v="56"/>
    <m/>
    <x v="1"/>
    <m/>
    <x v="2"/>
    <n v="56"/>
    <x v="12"/>
    <n v="56"/>
    <x v="0"/>
    <m/>
  </r>
  <r>
    <x v="102"/>
    <n v="6"/>
    <x v="168"/>
    <s v="Sam, dim et JF - JOUR - Visite 1 bénéficiaire"/>
    <s v="Visite"/>
    <n v="55.5"/>
    <m/>
    <m/>
    <m/>
    <m/>
    <s v="Cash"/>
    <m/>
    <m/>
    <n v="56"/>
    <m/>
    <x v="1"/>
    <m/>
    <x v="2"/>
    <n v="56"/>
    <x v="12"/>
    <n v="56"/>
    <x v="0"/>
    <m/>
  </r>
  <r>
    <x v="102"/>
    <n v="6"/>
    <x v="168"/>
    <s v="Sam, dim et JF - JOUR - Visite 1 bénéficiaire"/>
    <s v="Visite"/>
    <n v="55.5"/>
    <m/>
    <m/>
    <m/>
    <m/>
    <s v="Cash"/>
    <m/>
    <m/>
    <n v="56"/>
    <m/>
    <x v="1"/>
    <m/>
    <x v="2"/>
    <n v="56"/>
    <x v="12"/>
    <n v="56"/>
    <x v="0"/>
    <m/>
  </r>
  <r>
    <x v="102"/>
    <n v="6"/>
    <x v="168"/>
    <s v="Sam, dim et JF - JOUR - Visite 1 bénéficiaire"/>
    <s v="Visite"/>
    <n v="55.5"/>
    <m/>
    <m/>
    <m/>
    <m/>
    <s v="Bancontact"/>
    <m/>
    <m/>
    <n v="56"/>
    <m/>
    <x v="1"/>
    <m/>
    <x v="2"/>
    <n v="56"/>
    <x v="12"/>
    <n v="56"/>
    <x v="0"/>
    <m/>
  </r>
  <r>
    <x v="102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nuit 1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nuit 1"/>
    <x v="200"/>
    <s v="Sam, dim et JF - NUIT - Visite 1 bénéficiaire"/>
    <s v="Visite"/>
    <n v="85"/>
    <m/>
    <m/>
    <m/>
    <m/>
    <s v="Bancontact"/>
    <m/>
    <m/>
    <n v="85"/>
    <m/>
    <x v="1"/>
    <m/>
    <x v="2"/>
    <n v="85"/>
    <x v="12"/>
    <n v="85"/>
    <x v="0"/>
    <m/>
  </r>
  <r>
    <x v="102"/>
    <s v="nuit 2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02"/>
    <s v="nuit 3"/>
    <x v="1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1"/>
    <s v="nuit 1"/>
    <x v="220"/>
    <s v="Vend et veille JF - JOUR - Consultation"/>
    <s v="Consultation"/>
    <n v="29"/>
    <s v="Dagdelen Hatice"/>
    <m/>
    <s v="(137) Mutualité Chrétienne de Verviers - Eupen "/>
    <s v="Rue Laoureux 25-29  - 4800 Verviers"/>
    <s v="Différé"/>
    <s v="⅓ payant C"/>
    <s v="Oui"/>
    <n v="29"/>
    <n v="1.5"/>
    <x v="12"/>
    <n v="27.59"/>
    <x v="2"/>
    <m/>
    <x v="0"/>
    <n v="1.5"/>
    <x v="5"/>
    <s v="Virement 30/10/2017"/>
  </r>
  <r>
    <x v="111"/>
    <s v="nuit 1"/>
    <x v="220"/>
    <s v="Vend et veille JF - JOUR - Visite 1 bénéficiare"/>
    <s v="Visite"/>
    <n v="49.5"/>
    <s v="Houssa Jeannine"/>
    <m/>
    <s v="(228) Mutualia - Mutualité neutre _x000a_"/>
    <s v="Place Verte 41 4800 VERVIERS"/>
    <s v="Différé"/>
    <s v="⅓ payant C"/>
    <s v="Oui"/>
    <n v="49"/>
    <n v="5"/>
    <x v="12"/>
    <m/>
    <x v="2"/>
    <m/>
    <x v="0"/>
    <n v="5"/>
    <x v="3"/>
    <m/>
  </r>
  <r>
    <x v="111"/>
    <s v="nuit 1"/>
    <x v="220"/>
    <s v="Vend et veille JF - JOUR - Consultation"/>
    <s v="Consultation"/>
    <n v="29"/>
    <s v="Murtchyan André"/>
    <m/>
    <s v="(228) Mutualia - Mutualité neutre _x000a_"/>
    <s v="Place Verte 41 4800 VERVIERS"/>
    <s v="Différé"/>
    <s v="⅓ payant C"/>
    <s v="Oui"/>
    <n v="29"/>
    <n v="1.5"/>
    <x v="12"/>
    <m/>
    <x v="2"/>
    <m/>
    <x v="0"/>
    <n v="1.5"/>
    <x v="3"/>
    <m/>
  </r>
  <r>
    <x v="111"/>
    <s v="nuit 3"/>
    <x v="36"/>
    <s v="Vend et veille JF - NUIT - Visite 1 bénéficiare"/>
    <s v="Visite"/>
    <n v="85"/>
    <s v="Schinker Paul"/>
    <s v="Schlierbach 8  Lommersweiler 4783 "/>
    <m/>
    <m/>
    <s v="Différé"/>
    <s v="MR"/>
    <s v="Oui"/>
    <n v="85"/>
    <m/>
    <x v="1"/>
    <m/>
    <x v="2"/>
    <n v="85"/>
    <x v="9"/>
    <n v="85"/>
    <x v="0"/>
    <m/>
  </r>
  <r>
    <x v="111"/>
    <s v="nuit 2"/>
    <x v="87"/>
    <s v="Vend et veille JF - JOUR - Consultation"/>
    <s v="Consultation"/>
    <n v="29"/>
    <m/>
    <m/>
    <m/>
    <m/>
    <s v="Cash"/>
    <m/>
    <m/>
    <n v="29"/>
    <m/>
    <x v="1"/>
    <m/>
    <x v="2"/>
    <n v="29"/>
    <x v="12"/>
    <n v="29"/>
    <x v="0"/>
    <m/>
  </r>
  <r>
    <x v="111"/>
    <s v="nuit 1"/>
    <x v="220"/>
    <s v="Vend et veille JF - JOUR - Consultation"/>
    <s v="Consultation"/>
    <n v="29"/>
    <m/>
    <m/>
    <m/>
    <m/>
    <s v="Cash"/>
    <m/>
    <m/>
    <n v="29"/>
    <m/>
    <x v="1"/>
    <m/>
    <x v="2"/>
    <n v="29"/>
    <x v="12"/>
    <n v="29"/>
    <x v="0"/>
    <m/>
  </r>
  <r>
    <x v="111"/>
    <s v="nuit 1"/>
    <x v="220"/>
    <s v="Vend et veille JF - NUIT - Visite 1 bénéficiare"/>
    <s v="Visite"/>
    <n v="85"/>
    <m/>
    <m/>
    <m/>
    <m/>
    <s v="Cash"/>
    <m/>
    <m/>
    <n v="85"/>
    <m/>
    <x v="1"/>
    <m/>
    <x v="2"/>
    <n v="85"/>
    <x v="12"/>
    <n v="85"/>
    <x v="0"/>
    <m/>
  </r>
  <r>
    <x v="111"/>
    <s v="nuit 1"/>
    <x v="220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1"/>
    <s v="nuit 1"/>
    <x v="220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1"/>
    <s v="nuit 1"/>
    <x v="220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1"/>
    <s v="nuit 3"/>
    <x v="36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1"/>
    <s v="nuit 3"/>
    <x v="36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1"/>
    <s v="nuit 3"/>
    <x v="36"/>
    <s v="Vend et veille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2"/>
    <s v="1b"/>
    <x v="221"/>
    <s v="Sam, dim et JF - JOUR - Consultation"/>
    <s v="Consultation"/>
    <n v="37.5"/>
    <s v="Pollicino Hugo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1.35"/>
    <x v="8"/>
    <m/>
    <x v="0"/>
    <n v="31.35"/>
    <x v="0"/>
    <m/>
  </r>
  <r>
    <x v="112"/>
    <s v="2b"/>
    <x v="6"/>
    <s v="Sam, dim et JF - JOUR - Consultation"/>
    <s v="Consultation"/>
    <n v="37.5"/>
    <s v="Brevery Thierry"/>
    <m/>
    <s v="(228) Mutualia - Mutualité neutre _x000a_"/>
    <s v="Place Verte 41 4800 VERVIERS"/>
    <s v="Différé"/>
    <s v="⅓ payant C"/>
    <s v="Oui"/>
    <n v="37.5"/>
    <n v="2"/>
    <x v="12"/>
    <m/>
    <x v="2"/>
    <m/>
    <x v="0"/>
    <n v="2"/>
    <x v="3"/>
    <m/>
  </r>
  <r>
    <x v="112"/>
    <n v="3"/>
    <x v="101"/>
    <s v="Sam, dim et JF - JOUR - Consultation"/>
    <s v="Consultation"/>
    <n v="37.5"/>
    <s v="Debrus Anne - Marie"/>
    <m/>
    <s v="(228) Mutualia - Mutualité neutre _x000a_"/>
    <s v="Place Verte 41 4800 VERVIERS"/>
    <s v="Différé"/>
    <s v="⅓ payant C"/>
    <s v="Oui"/>
    <n v="33.5"/>
    <n v="1.5"/>
    <x v="12"/>
    <m/>
    <x v="2"/>
    <m/>
    <x v="0"/>
    <n v="1.5"/>
    <x v="3"/>
    <m/>
  </r>
  <r>
    <x v="112"/>
    <n v="6"/>
    <x v="73"/>
    <s v="Sam, dim et JF - JOUR - Consultation"/>
    <s v="Consultation"/>
    <n v="37.5"/>
    <s v="Keuser Jayden"/>
    <m/>
    <s v="(137) Mutualité Chrétienne de Verviers - Eupen "/>
    <s v="Rue Laoureux 25-29  - 4800 Verviers"/>
    <s v="Différé"/>
    <s v="⅓ payant C"/>
    <s v="Oui"/>
    <n v="37.5"/>
    <n v="1"/>
    <x v="12"/>
    <n v="35.85"/>
    <x v="8"/>
    <m/>
    <x v="0"/>
    <n v="36.85"/>
    <x v="0"/>
    <m/>
  </r>
  <r>
    <x v="112"/>
    <n v="6"/>
    <x v="73"/>
    <s v="Sam, dim et JF - JOUR - Visite 1 bénéficiaire"/>
    <s v="Visite"/>
    <n v="55.5"/>
    <s v="Dupuis Francis"/>
    <m/>
    <s v="(228) Mutualia - Mutualité neutre _x000a_"/>
    <s v="Place Verte 41 4800 VERVIERS"/>
    <s v="Différé"/>
    <s v="⅓ payant NP"/>
    <s v="Oui"/>
    <n v="55.5"/>
    <m/>
    <x v="1"/>
    <m/>
    <x v="2"/>
    <m/>
    <x v="0"/>
    <n v="0"/>
    <x v="3"/>
    <m/>
  </r>
  <r>
    <x v="112"/>
    <n v="4"/>
    <x v="171"/>
    <s v="Sam, dim et JF - JOUR - Visite 2 bénéficiaires"/>
    <s v="Visite"/>
    <n v="48"/>
    <s v="Huppertz Clémence"/>
    <s v="Grand Fa Malmédy"/>
    <m/>
    <m/>
    <s v="Différé"/>
    <s v="MR"/>
    <s v="Oui"/>
    <n v="42"/>
    <m/>
    <x v="1"/>
    <m/>
    <x v="2"/>
    <n v="42"/>
    <x v="9"/>
    <n v="42"/>
    <x v="0"/>
    <m/>
  </r>
  <r>
    <x v="112"/>
    <s v="2b"/>
    <x v="6"/>
    <s v="Sam, dim et JF - JOUR - Visite 1 bénéficiaire"/>
    <s v="Visite"/>
    <n v="55.5"/>
    <s v="Fabry Marie - Jeanne"/>
    <s v="St Joseph Verviers"/>
    <m/>
    <m/>
    <s v="Différé"/>
    <s v="MR"/>
    <s v="Oui"/>
    <n v="55.5"/>
    <m/>
    <x v="1"/>
    <m/>
    <x v="2"/>
    <m/>
    <x v="0"/>
    <n v="0"/>
    <x v="2"/>
    <m/>
  </r>
  <r>
    <x v="112"/>
    <n v="4"/>
    <x v="171"/>
    <s v="Sam, dim et JF - JOUR - Visite 2 bénéficiaires"/>
    <s v="Visite"/>
    <n v="48"/>
    <s v="Schutz Maria"/>
    <s v="Grand Fa Malmédy"/>
    <m/>
    <m/>
    <s v="Différé"/>
    <s v="MR"/>
    <s v="Oui"/>
    <n v="42"/>
    <m/>
    <x v="1"/>
    <m/>
    <x v="2"/>
    <n v="42"/>
    <x v="9"/>
    <n v="42"/>
    <x v="0"/>
    <m/>
  </r>
  <r>
    <x v="112"/>
    <n v="4"/>
    <x v="171"/>
    <s v="Sam, dim et JF - JOUR - Visite 1 bénéficiaire"/>
    <s v="Visite"/>
    <n v="55.5"/>
    <s v="Verreck Henry"/>
    <s v="St Vincent de Paul Xhoffraix"/>
    <m/>
    <m/>
    <s v="Différé"/>
    <s v="MR"/>
    <s v="Oui"/>
    <n v="55.5"/>
    <m/>
    <x v="1"/>
    <m/>
    <x v="2"/>
    <n v="55.5"/>
    <x v="9"/>
    <n v="55.5"/>
    <x v="0"/>
    <m/>
  </r>
  <r>
    <x v="112"/>
    <n v="5"/>
    <x v="37"/>
    <s v="Sam, dim et JF - JOUR - Consultation"/>
    <s v="Consultation"/>
    <n v="37.5"/>
    <s v="Fiume Johan"/>
    <s v="CPAS Vielsam"/>
    <m/>
    <m/>
    <s v="Différé"/>
    <s v="CPAS"/>
    <s v="Oui"/>
    <n v="37.5"/>
    <m/>
    <x v="1"/>
    <m/>
    <x v="2"/>
    <n v="37.5"/>
    <x v="0"/>
    <n v="0"/>
    <x v="2"/>
    <s v="Virement 15/11/2017"/>
  </r>
  <r>
    <x v="112"/>
    <s v="nuit 2"/>
    <x v="120"/>
    <s v="Sam, dim et JF - NUIT - Visite 1 bénéficiaire"/>
    <s v="Visite"/>
    <n v="85"/>
    <s v="Grosdent Marguerite"/>
    <m/>
    <s v="(228) Mutualia - Mutualité neutre _x000a_"/>
    <s v="Place Verte 41 4800 VERVIERS"/>
    <s v="Différé"/>
    <s v="⅓ payant NP"/>
    <s v="Oui"/>
    <n v="85"/>
    <m/>
    <x v="1"/>
    <m/>
    <x v="2"/>
    <m/>
    <x v="0"/>
    <n v="0"/>
    <x v="3"/>
    <m/>
  </r>
  <r>
    <x v="112"/>
    <n v="7"/>
    <x v="1"/>
    <s v="Sam, dim et JF - JOUR - Consultation"/>
    <s v="Consultation"/>
    <n v="37.5"/>
    <s v="Heck Marvin"/>
    <s v="M.Méd. Pro Gesund"/>
    <m/>
    <m/>
    <s v="Différé"/>
    <s v="Autres"/>
    <s v="Oui"/>
    <n v="37.5"/>
    <n v="6"/>
    <x v="12"/>
    <m/>
    <x v="2"/>
    <n v="31.5"/>
    <x v="12"/>
    <n v="37.5"/>
    <x v="0"/>
    <m/>
  </r>
  <r>
    <x v="112"/>
    <n v="6"/>
    <x v="73"/>
    <s v="Sam, dim et JF - JOUR - Visite 1 bénéficiaire"/>
    <s v="Visite"/>
    <n v="55.5"/>
    <s v="Hermans Elisabeth Luise"/>
    <m/>
    <s v="(515) Freie Krankenkasse _x000a_"/>
    <s v="Rue Saint-Hubert 49 - 1150 BRUXELLES"/>
    <s v="Différé"/>
    <s v="⅓ payant C"/>
    <s v="Oui"/>
    <n v="55.5"/>
    <n v="3"/>
    <x v="12"/>
    <n v="50.8"/>
    <x v="2"/>
    <m/>
    <x v="0"/>
    <n v="3"/>
    <x v="3"/>
    <s v="Virement 11/10/2017"/>
  </r>
  <r>
    <x v="112"/>
    <s v="nuit 2"/>
    <x v="120"/>
    <s v="Sam, dim et JF - NUIT - Visite 1 bénéficiaire"/>
    <s v="Visite"/>
    <n v="85"/>
    <s v="Hurdebise Charles"/>
    <s v="Ferdinand Nicolay Stavelot"/>
    <m/>
    <m/>
    <s v="Différé"/>
    <s v="MR"/>
    <s v="Oui"/>
    <n v="85"/>
    <m/>
    <x v="1"/>
    <m/>
    <x v="2"/>
    <m/>
    <x v="0"/>
    <n v="0"/>
    <x v="2"/>
    <m/>
  </r>
  <r>
    <x v="112"/>
    <s v="2a"/>
    <x v="222"/>
    <s v="Sam, dim et JF - JOUR - Consultation"/>
    <s v="Consultation"/>
    <n v="37.5"/>
    <s v="iancu Antonia"/>
    <s v="M.Méd. Mosaïque Verviers"/>
    <m/>
    <m/>
    <s v="Différé"/>
    <s v="Autres"/>
    <s v="Oui"/>
    <n v="37.5"/>
    <n v="1.5"/>
    <x v="12"/>
    <m/>
    <x v="2"/>
    <n v="35.85"/>
    <x v="12"/>
    <n v="37.35"/>
    <x v="0"/>
    <m/>
  </r>
  <r>
    <x v="112"/>
    <s v="nuit 3"/>
    <x v="202"/>
    <s v="Sam, dim et JF - NUIT - Consultation"/>
    <s v="Consultation"/>
    <n v="50"/>
    <s v="Kalpers Maria - Elisa"/>
    <s v="M.Méd. Pro Gesund"/>
    <m/>
    <m/>
    <s v="Différé"/>
    <s v="Autres"/>
    <s v="Oui"/>
    <n v="50"/>
    <n v="6"/>
    <x v="12"/>
    <m/>
    <x v="2"/>
    <n v="44"/>
    <x v="12"/>
    <n v="50"/>
    <x v="0"/>
    <m/>
  </r>
  <r>
    <x v="112"/>
    <s v="nuit 3"/>
    <x v="202"/>
    <s v="Sam, dim et JF - NUIT - Consultation"/>
    <s v="Consultation"/>
    <n v="50"/>
    <s v="Schaus Katharina"/>
    <m/>
    <s v="(137) Mutualité Chrétienne de Verviers - Eupen "/>
    <s v="Rue Laoureux 25-29  - 4800 Verviers"/>
    <s v="Différé"/>
    <s v="⅓ payant NP"/>
    <s v="Oui"/>
    <n v="50"/>
    <m/>
    <x v="1"/>
    <n v="48.19"/>
    <x v="8"/>
    <m/>
    <x v="0"/>
    <n v="48.19"/>
    <x v="0"/>
    <m/>
  </r>
  <r>
    <x v="112"/>
    <s v="nuit 2"/>
    <x v="120"/>
    <s v="Sam, dim et JF - JOUR - Consultation"/>
    <s v="Consultation"/>
    <n v="37.5"/>
    <s v="Wiesen Olivier"/>
    <m/>
    <s v="(137) Mutualité Chrétienne de Verviers - Eupen "/>
    <s v="Rue Laoureux 25-29  - 4800 Verviers"/>
    <s v="Différé"/>
    <s v="⅓ payant BC"/>
    <s v="Oui"/>
    <n v="37.5"/>
    <n v="1.5"/>
    <x v="12"/>
    <n v="35.85"/>
    <x v="8"/>
    <m/>
    <x v="0"/>
    <n v="37.35"/>
    <x v="0"/>
    <m/>
  </r>
  <r>
    <x v="112"/>
    <n v="7"/>
    <x v="1"/>
    <s v="Sam, dim et JF - JOUR - Consultation"/>
    <s v="Consultation"/>
    <n v="37.5"/>
    <s v="Niessen Dirk"/>
    <s v="M.Méd. Pro Gesund"/>
    <m/>
    <m/>
    <s v="Différé"/>
    <s v="Autres"/>
    <s v="Oui"/>
    <n v="37.5"/>
    <n v="6"/>
    <x v="12"/>
    <m/>
    <x v="2"/>
    <n v="31.5"/>
    <x v="12"/>
    <n v="37.5"/>
    <x v="0"/>
    <m/>
  </r>
  <r>
    <x v="112"/>
    <s v="1a"/>
    <x v="85"/>
    <s v="Sam, dim et JF - JOUR - Consultation"/>
    <s v="Consultation"/>
    <n v="37.5"/>
    <s v="Duveau Liliane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5.85"/>
    <x v="8"/>
    <m/>
    <x v="0"/>
    <n v="37.35"/>
    <x v="0"/>
    <m/>
  </r>
  <r>
    <x v="112"/>
    <s v="nuit 3"/>
    <x v="202"/>
    <s v="Sam, dim et JF - JOUR - Consultation"/>
    <s v="Consultation"/>
    <n v="37.5"/>
    <s v="Pfeiffer Michaël"/>
    <s v="M.Méd. Pro Gesund"/>
    <m/>
    <m/>
    <s v="Différé"/>
    <s v="Autres"/>
    <s v="Oui"/>
    <n v="37.5"/>
    <n v="6"/>
    <x v="12"/>
    <m/>
    <x v="2"/>
    <n v="31.5"/>
    <x v="12"/>
    <n v="37.5"/>
    <x v="0"/>
    <m/>
  </r>
  <r>
    <x v="112"/>
    <s v="2a"/>
    <x v="222"/>
    <s v="Sam, dim et JF - JOUR - Consultation"/>
    <s v="Consultation"/>
    <n v="37.5"/>
    <s v="Gonze Henriette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1.35"/>
    <x v="8"/>
    <m/>
    <x v="0"/>
    <n v="31.35"/>
    <x v="0"/>
    <m/>
  </r>
  <r>
    <x v="112"/>
    <n v="3"/>
    <x v="101"/>
    <s v="Sam, dim et JF - JOUR - Consultation"/>
    <s v="Consultation"/>
    <n v="37.5"/>
    <s v="Byloos Adrien"/>
    <m/>
    <s v="(319) Solidaris - Mutualité socialiste et syndicale de la Province de Liège _x000a_"/>
    <s v="Chaussée de Mons 228 1480 TUBIZE "/>
    <s v="Différé"/>
    <s v="⅓ payant C"/>
    <s v="Oui"/>
    <n v="33.5"/>
    <n v="1.5"/>
    <x v="12"/>
    <n v="31.94"/>
    <x v="8"/>
    <m/>
    <x v="0"/>
    <n v="33.44"/>
    <x v="0"/>
    <m/>
  </r>
  <r>
    <x v="112"/>
    <n v="3"/>
    <x v="101"/>
    <s v="Sam, dim et JF - JOUR - Visite 1 bénéficiaire"/>
    <s v="Visite"/>
    <n v="55.5"/>
    <s v="Cupis Raymonde"/>
    <s v="Château Sous  Bois Spa"/>
    <m/>
    <m/>
    <s v="Différé"/>
    <s v="MR"/>
    <s v="Oui"/>
    <n v="55.5"/>
    <m/>
    <x v="1"/>
    <m/>
    <x v="2"/>
    <n v="55.5"/>
    <x v="9"/>
    <n v="55.5"/>
    <x v="0"/>
    <m/>
  </r>
  <r>
    <x v="112"/>
    <n v="3"/>
    <x v="101"/>
    <s v="Sam, dim et JF - JOUR - Consultation"/>
    <s v="Consultation"/>
    <n v="37.5"/>
    <s v="Ver Eecke Marie - Ange"/>
    <m/>
    <s v="(137) Mutualité Chrétienne de Verviers - Eupen "/>
    <s v="Rue Laoureux 25-29  - 4800 Verviers"/>
    <s v="Différé"/>
    <s v="⅓ payant BC"/>
    <s v="Oui"/>
    <n v="33.5"/>
    <n v="1.5"/>
    <x v="12"/>
    <n v="31.94"/>
    <x v="8"/>
    <m/>
    <x v="0"/>
    <n v="33.44"/>
    <x v="0"/>
    <m/>
  </r>
  <r>
    <x v="112"/>
    <n v="7"/>
    <x v="1"/>
    <s v="Sam, dim et JF - JOUR - Consultation"/>
    <s v="Consultation"/>
    <n v="37.5"/>
    <s v="Schur Alain"/>
    <s v="M.Méd. Pro Gesund"/>
    <m/>
    <m/>
    <s v="Différé"/>
    <s v="Autres"/>
    <s v="Oui"/>
    <n v="37.5"/>
    <n v="6"/>
    <x v="12"/>
    <m/>
    <x v="2"/>
    <n v="31.5"/>
    <x v="12"/>
    <n v="37.5"/>
    <x v="0"/>
    <m/>
  </r>
  <r>
    <x v="112"/>
    <s v="nuit 2"/>
    <x v="120"/>
    <s v="Sam, dim et JF - NUIT - Visite 1 bénéficiaire"/>
    <s v="Visite"/>
    <n v="85"/>
    <s v="Thunus Marie"/>
    <s v="St Vincent Xhoffraix"/>
    <m/>
    <m/>
    <s v="Différé"/>
    <s v="MR"/>
    <s v="Oui"/>
    <n v="85"/>
    <m/>
    <x v="1"/>
    <m/>
    <x v="2"/>
    <n v="85"/>
    <x v="12"/>
    <n v="85"/>
    <x v="0"/>
    <m/>
  </r>
  <r>
    <x v="112"/>
    <s v="2b"/>
    <x v="6"/>
    <s v="Sam, dim et JF - JOUR - Visite 1 bénéficiaire"/>
    <s v="Visite"/>
    <n v="55.5"/>
    <s v="Vanderheyden Anita"/>
    <s v="La Barcarolle Stembert"/>
    <m/>
    <m/>
    <s v="Différé"/>
    <s v="MR"/>
    <s v="Oui"/>
    <n v="55.5"/>
    <m/>
    <x v="1"/>
    <m/>
    <x v="2"/>
    <m/>
    <x v="0"/>
    <n v="0"/>
    <x v="2"/>
    <m/>
  </r>
  <r>
    <x v="112"/>
    <n v="6"/>
    <x v="73"/>
    <s v="Sam, dim et JF - JOUR - Visite 1 bénéficiaire"/>
    <s v="Visite"/>
    <n v="55.5"/>
    <s v="Wallraff  Joséphine Maria"/>
    <s v="Sainte Marie Raeren"/>
    <m/>
    <m/>
    <s v="Différé"/>
    <s v="MR"/>
    <s v="Oui"/>
    <n v="55.5"/>
    <m/>
    <x v="1"/>
    <m/>
    <x v="2"/>
    <n v="55.5"/>
    <x v="12"/>
    <n v="55.5"/>
    <x v="0"/>
    <m/>
  </r>
  <r>
    <x v="112"/>
    <s v="1a"/>
    <x v="85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a"/>
    <x v="85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s v="1b"/>
    <x v="221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2"/>
    <s v="1b"/>
    <x v="221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2"/>
    <s v="1b"/>
    <x v="221"/>
    <s v="Sam, dim et JF - JOUR - Consultation"/>
    <s v="Consultation"/>
    <n v="37.5"/>
    <m/>
    <m/>
    <m/>
    <m/>
    <s v="Cash"/>
    <m/>
    <m/>
    <n v="83"/>
    <m/>
    <x v="1"/>
    <m/>
    <x v="2"/>
    <n v="83"/>
    <x v="12"/>
    <n v="83"/>
    <x v="0"/>
    <m/>
  </r>
  <r>
    <x v="112"/>
    <s v="1b"/>
    <x v="22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b"/>
    <x v="22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b"/>
    <x v="22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b"/>
    <x v="22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1b"/>
    <x v="22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a"/>
    <x v="22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2b"/>
    <x v="6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s v="2b"/>
    <x v="6"/>
    <s v="Sam, dim et JF - JOUR - Visite 1 bénéficiaire"/>
    <s v="Visite"/>
    <n v="55.5"/>
    <m/>
    <m/>
    <m/>
    <m/>
    <s v="Bancontact"/>
    <m/>
    <m/>
    <n v="55.55"/>
    <m/>
    <x v="1"/>
    <m/>
    <x v="2"/>
    <n v="55.55"/>
    <x v="12"/>
    <n v="55.55"/>
    <x v="0"/>
    <m/>
  </r>
  <r>
    <x v="112"/>
    <n v="3"/>
    <x v="101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112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2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2"/>
    <n v="33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4"/>
    <x v="171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n v="5"/>
    <x v="37"/>
    <s v="Sam, dim et JF - JOUR - Visite 1 bénéficiaire"/>
    <s v="Visite"/>
    <n v="55.5"/>
    <m/>
    <m/>
    <m/>
    <m/>
    <s v="Bancontact"/>
    <m/>
    <m/>
    <n v="61.5"/>
    <m/>
    <x v="1"/>
    <m/>
    <x v="2"/>
    <n v="61.5"/>
    <x v="12"/>
    <n v="61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2"/>
    <n v="7"/>
    <x v="1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n v="7"/>
    <x v="1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1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1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1"/>
    <x v="6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1"/>
    <x v="63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2"/>
    <s v="nuit 1"/>
    <x v="63"/>
    <s v="Sam, dim et JF - NUIT - Visite 1 bénéficiaire"/>
    <s v="Visite"/>
    <n v="85"/>
    <m/>
    <m/>
    <m/>
    <m/>
    <s v="Bancontact"/>
    <m/>
    <m/>
    <n v="85"/>
    <m/>
    <x v="1"/>
    <m/>
    <x v="2"/>
    <n v="85"/>
    <x v="12"/>
    <n v="85"/>
    <x v="0"/>
    <m/>
  </r>
  <r>
    <x v="112"/>
    <s v="nuit 2"/>
    <x v="12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3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3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2"/>
    <s v="nuit 3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5"/>
    <x v="54"/>
    <s v="Sam, dim et JF - JOUR - Consultation"/>
    <s v="Consultation"/>
    <n v="37.5"/>
    <s v="Zangerle Joachim"/>
    <m/>
    <s v="(132) Mutualité chrétienne de la Province de Luxembourg "/>
    <s v="Rue de la Moselle 7-9 6700 ARLON "/>
    <s v="Différé"/>
    <s v="⅓ payant NP"/>
    <s v="Oui"/>
    <n v="38.020000000000003"/>
    <m/>
    <x v="1"/>
    <n v="34.61"/>
    <x v="8"/>
    <m/>
    <x v="0"/>
    <n v="34.61"/>
    <x v="0"/>
    <m/>
  </r>
  <r>
    <x v="113"/>
    <n v="6"/>
    <x v="198"/>
    <s v="Sam, dim et JF - JOUR - Visite 1 bénéficiaire"/>
    <s v="Visite"/>
    <n v="55.5"/>
    <s v="Aussems Felix"/>
    <m/>
    <s v="(515) Freie Krankenkasse _x000a_"/>
    <s v="Rue Saint-Hubert 49 - 1150 BRUXELLES"/>
    <s v="Différé"/>
    <s v="⅓ payant C"/>
    <s v="Oui"/>
    <n v="55.5"/>
    <n v="4"/>
    <x v="12"/>
    <n v="50.8"/>
    <x v="2"/>
    <m/>
    <x v="0"/>
    <n v="4"/>
    <x v="3"/>
    <s v="Virement 11/10/2017"/>
  </r>
  <r>
    <x v="113"/>
    <s v="2b"/>
    <x v="116"/>
    <s v="Sam, dim et JF - JOUR - Visite 1 bénéficiaire"/>
    <s v="Visite"/>
    <n v="55.5"/>
    <s v="Blanchy Yvette"/>
    <s v="La Barcarole Stembert"/>
    <m/>
    <m/>
    <s v="Différé"/>
    <s v="MR"/>
    <s v="Oui"/>
    <n v="55.5"/>
    <m/>
    <x v="1"/>
    <m/>
    <x v="2"/>
    <m/>
    <x v="0"/>
    <n v="0"/>
    <x v="2"/>
    <m/>
  </r>
  <r>
    <x v="113"/>
    <n v="6"/>
    <x v="198"/>
    <s v="Sam, dim et JF - JOUR - Visite 1 bénéficiaire"/>
    <s v="Visite"/>
    <n v="55.5"/>
    <s v="Braun Heinz"/>
    <s v="St Joseph Eupen"/>
    <m/>
    <m/>
    <s v="Différé"/>
    <s v="MR"/>
    <s v="Oui"/>
    <n v="55.5"/>
    <m/>
    <x v="1"/>
    <m/>
    <x v="2"/>
    <n v="55.5"/>
    <x v="12"/>
    <n v="55.5"/>
    <x v="0"/>
    <m/>
  </r>
  <r>
    <x v="113"/>
    <n v="7"/>
    <x v="108"/>
    <s v="Sam, dim et JF - JOUR - Consultation"/>
    <s v="Consultation"/>
    <n v="37.5"/>
    <s v="Brodel Oliver"/>
    <s v="M.Méd. Pro Gesund"/>
    <m/>
    <m/>
    <s v="Différé"/>
    <s v="Autres"/>
    <s v="Oui"/>
    <n v="37.5"/>
    <n v="6"/>
    <x v="12"/>
    <m/>
    <x v="2"/>
    <n v="31.5"/>
    <x v="12"/>
    <n v="37.5"/>
    <x v="0"/>
    <m/>
  </r>
  <r>
    <x v="113"/>
    <s v="1b"/>
    <x v="149"/>
    <s v="Sam, dim et JF - JOUR - Visite 1 bénéficiaire"/>
    <s v="Visite"/>
    <n v="55.5"/>
    <s v="Cremers Nicolas"/>
    <s v="St Joseph Moresnet"/>
    <m/>
    <m/>
    <s v="Différé"/>
    <s v="MR"/>
    <s v="Oui"/>
    <n v="55.5"/>
    <m/>
    <x v="1"/>
    <m/>
    <x v="2"/>
    <n v="55.5"/>
    <x v="9"/>
    <n v="55.5"/>
    <x v="0"/>
    <m/>
  </r>
  <r>
    <x v="113"/>
    <s v="1b"/>
    <x v="149"/>
    <s v="Sam, dim et JF - JOUR - Consultation"/>
    <s v="Consultation"/>
    <n v="37.5"/>
    <s v="Simons Marie"/>
    <m/>
    <s v="(319) Solidaris - Mutualité socialiste et syndicale de la Province de Liège _x000a_"/>
    <s v="Chaussée de Mons 228 1480 TUBIZE "/>
    <s v="Différé"/>
    <s v="⅓ payant C"/>
    <s v="Oui"/>
    <n v="37.5"/>
    <n v="1"/>
    <x v="12"/>
    <n v="35.85"/>
    <x v="8"/>
    <m/>
    <x v="0"/>
    <n v="36.85"/>
    <x v="0"/>
    <m/>
  </r>
  <r>
    <x v="113"/>
    <n v="3"/>
    <x v="114"/>
    <s v="Sam, dim et JF - JOUR - Visite 1 bénéficiaire"/>
    <s v="Visite"/>
    <n v="55.5"/>
    <s v="Dumoulin Gilberte"/>
    <s v="Les Heures Claires Spa"/>
    <m/>
    <m/>
    <s v="Différé"/>
    <s v="MR"/>
    <s v="Oui"/>
    <n v="55.5"/>
    <m/>
    <x v="1"/>
    <m/>
    <x v="2"/>
    <n v="55.5"/>
    <x v="9"/>
    <n v="55.5"/>
    <x v="0"/>
    <m/>
  </r>
  <r>
    <x v="113"/>
    <n v="3"/>
    <x v="114"/>
    <s v="Sam, dim et JF - JOUR - Visite 1 bénéficiaire"/>
    <s v="Visite"/>
    <n v="55.5"/>
    <s v="Gendebien Jean - Marie"/>
    <s v="Les Bleuets Spa"/>
    <m/>
    <m/>
    <s v="Différé"/>
    <s v="MR"/>
    <s v="Oui"/>
    <n v="55.5"/>
    <m/>
    <x v="1"/>
    <m/>
    <x v="2"/>
    <n v="55.5"/>
    <x v="9"/>
    <n v="55.5"/>
    <x v="0"/>
    <m/>
  </r>
  <r>
    <x v="113"/>
    <n v="3"/>
    <x v="114"/>
    <s v="Sam, dim et JF - JOUR - Visite 1 bénéficiaire"/>
    <s v="Visite"/>
    <n v="55.5"/>
    <s v="Lemaire Fernand"/>
    <s v="Les Heures Claires Spa"/>
    <m/>
    <m/>
    <s v="Différé"/>
    <s v="MR"/>
    <s v="Oui"/>
    <n v="55.5"/>
    <m/>
    <x v="1"/>
    <m/>
    <x v="2"/>
    <n v="55.5"/>
    <x v="9"/>
    <n v="55.5"/>
    <x v="0"/>
    <m/>
  </r>
  <r>
    <x v="113"/>
    <s v="2b"/>
    <x v="116"/>
    <s v="Sam, dim et JF - JOUR - Consultation"/>
    <s v="Consultation"/>
    <n v="37.5"/>
    <s v="El Abbadi Jamal"/>
    <m/>
    <s v="(137) Mutualité Chrétienne de Verviers - Eupen "/>
    <s v="Rue Laoureux 25-29  - 4800 Verviers"/>
    <s v="Différé"/>
    <s v="⅓ payant BC"/>
    <s v="Oui"/>
    <n v="37.5"/>
    <n v="1.5"/>
    <x v="12"/>
    <m/>
    <x v="2"/>
    <m/>
    <x v="0"/>
    <n v="1.5"/>
    <x v="3"/>
    <m/>
  </r>
  <r>
    <x v="113"/>
    <n v="6"/>
    <x v="198"/>
    <s v="Sam, dim et JF - JOUR - Visite 1 bénéficiaire"/>
    <s v="Visite"/>
    <n v="55.5"/>
    <s v="Valkenberg Martha Anna"/>
    <m/>
    <s v="(610) Office régional d'Eupen _x000a_"/>
    <s v="Brauereihof 5 4700 EUPEN"/>
    <s v="Différé"/>
    <s v="⅓ payant C"/>
    <s v="Oui"/>
    <n v="55.5"/>
    <n v="4"/>
    <x v="12"/>
    <n v="50.8"/>
    <x v="8"/>
    <m/>
    <x v="0"/>
    <n v="54.8"/>
    <x v="0"/>
    <m/>
  </r>
  <r>
    <x v="113"/>
    <s v="2a"/>
    <x v="176"/>
    <s v="Sam, dim et JF - JOUR - Consultation"/>
    <s v="Consultation"/>
    <n v="37.5"/>
    <s v="Malengreaux Virginie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5.85"/>
    <x v="8"/>
    <m/>
    <x v="0"/>
    <n v="37.35"/>
    <x v="0"/>
    <m/>
  </r>
  <r>
    <x v="113"/>
    <n v="4"/>
    <x v="62"/>
    <s v="Sam, dim et JF - JOUR - Consultation"/>
    <s v="Consultation"/>
    <n v="37.5"/>
    <s v="Houart Léopold"/>
    <m/>
    <s v="(506) Omnimut mutualité libre de Wallonie _x000a_"/>
    <s v="Rue Natalis 47 B 4020 LIEGE "/>
    <s v="Différé"/>
    <s v="Virement"/>
    <s v="Non"/>
    <n v="37.5"/>
    <m/>
    <x v="1"/>
    <m/>
    <x v="2"/>
    <m/>
    <x v="0"/>
    <n v="0"/>
    <x v="1"/>
    <m/>
  </r>
  <r>
    <x v="113"/>
    <n v="7"/>
    <x v="108"/>
    <s v="Sam, dim et JF - JOUR - Visite 1 bénéficiaire"/>
    <s v="Visite"/>
    <n v="55.5"/>
    <s v="Houscheid Peter"/>
    <s v="Klosterstrasse 9/B  4780  Saint - Vith"/>
    <m/>
    <m/>
    <s v="Différé"/>
    <s v="MR"/>
    <s v="Oui"/>
    <n v="55.5"/>
    <m/>
    <x v="1"/>
    <m/>
    <x v="2"/>
    <n v="55.5"/>
    <x v="12"/>
    <n v="55.5"/>
    <x v="0"/>
    <m/>
  </r>
  <r>
    <x v="113"/>
    <n v="7"/>
    <x v="108"/>
    <s v="Sam, dim et JF - JOUR - Consultation"/>
    <s v="Consultation"/>
    <n v="37.5"/>
    <s v="Jakobs Mélina"/>
    <s v="M.Méd. Pro Gesund"/>
    <m/>
    <m/>
    <s v="Différé"/>
    <s v="Autres"/>
    <s v="Oui"/>
    <n v="37.5"/>
    <n v="6"/>
    <x v="12"/>
    <m/>
    <x v="2"/>
    <n v="31.5"/>
    <x v="12"/>
    <n v="37.5"/>
    <x v="0"/>
    <m/>
  </r>
  <r>
    <x v="113"/>
    <n v="7"/>
    <x v="108"/>
    <s v="Sam, dim et JF - JOUR - Visite 1 bénéficiaire"/>
    <s v="Visite"/>
    <n v="55.5"/>
    <s v="Niessen Catharina"/>
    <s v="MRS Bütgenbach"/>
    <m/>
    <m/>
    <s v="Différé"/>
    <s v="MR"/>
    <s v="Oui"/>
    <n v="55.5"/>
    <m/>
    <x v="1"/>
    <m/>
    <x v="2"/>
    <n v="55.5"/>
    <x v="9"/>
    <n v="55.5"/>
    <x v="0"/>
    <m/>
  </r>
  <r>
    <x v="113"/>
    <s v="2a"/>
    <x v="176"/>
    <s v="Sam, dim et JF - JOUR - Consultation"/>
    <s v="Consultation"/>
    <n v="37.5"/>
    <s v="Legipont Jeannine"/>
    <m/>
    <s v="(228) Mutualia - Mutualité neutre _x000a_"/>
    <s v="Place Verte 41 4800 VERVIERS"/>
    <s v="Différé"/>
    <s v="⅓ payant C"/>
    <s v="Oui"/>
    <n v="37.5"/>
    <n v="1.5"/>
    <x v="12"/>
    <m/>
    <x v="2"/>
    <m/>
    <x v="0"/>
    <n v="1.5"/>
    <x v="3"/>
    <m/>
  </r>
  <r>
    <x v="113"/>
    <s v="nuit 2"/>
    <x v="104"/>
    <s v="Sam, dim et JF - NUIT - Visite 1 bénéficiaire"/>
    <s v="Visite"/>
    <n v="85"/>
    <s v="Lerho Adèle"/>
    <s v="St Elisabeth Waimes"/>
    <m/>
    <m/>
    <s v="Différé"/>
    <s v="MR"/>
    <s v="Oui"/>
    <n v="85"/>
    <m/>
    <x v="1"/>
    <m/>
    <x v="2"/>
    <n v="85"/>
    <x v="0"/>
    <n v="0"/>
    <x v="2"/>
    <s v="Virement 27/10/2017"/>
  </r>
  <r>
    <x v="113"/>
    <s v="2b"/>
    <x v="116"/>
    <s v="Sam, dim et JF - JOUR - Visite 1 bénéficiaire"/>
    <s v="Visite"/>
    <n v="55.5"/>
    <s v="André Raymonde"/>
    <s v="Mr Pepinster"/>
    <m/>
    <m/>
    <s v="Différé"/>
    <s v="MR"/>
    <s v="Oui"/>
    <n v="55.5"/>
    <m/>
    <x v="1"/>
    <m/>
    <x v="2"/>
    <n v="55.5"/>
    <x v="9"/>
    <n v="55.5"/>
    <x v="0"/>
    <m/>
  </r>
  <r>
    <x v="113"/>
    <s v="2b"/>
    <x v="116"/>
    <s v="Sam, dim et JF - JOUR - Consultation"/>
    <s v="Consultation"/>
    <n v="37.5"/>
    <s v="Diawara Djenaba"/>
    <s v="M.Méd. Thier Mère Dieu"/>
    <m/>
    <m/>
    <s v="Différé"/>
    <s v="Autres"/>
    <s v="Oui"/>
    <n v="37.5"/>
    <n v="1.5"/>
    <x v="12"/>
    <m/>
    <x v="2"/>
    <n v="36"/>
    <x v="9"/>
    <n v="37.5"/>
    <x v="0"/>
    <m/>
  </r>
  <r>
    <x v="113"/>
    <s v="2b"/>
    <x v="116"/>
    <s v="Sam, dim et JF - JOUR - Consultation"/>
    <s v="Consultation"/>
    <n v="37.5"/>
    <s v="Ndamage Eric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3"/>
    <s v="2b"/>
    <x v="116"/>
    <s v="Sam, dim et JF - JOUR - Consultation"/>
    <s v="Consultation"/>
    <n v="37.5"/>
    <s v="Turki Amira"/>
    <s v="M.Méd. Thier Mère Dieu"/>
    <m/>
    <m/>
    <s v="Différé"/>
    <s v="Autres"/>
    <s v="Oui"/>
    <n v="37.5"/>
    <n v="1.5"/>
    <x v="12"/>
    <m/>
    <x v="2"/>
    <n v="36"/>
    <x v="9"/>
    <n v="37.5"/>
    <x v="0"/>
    <m/>
  </r>
  <r>
    <x v="113"/>
    <n v="6"/>
    <x v="198"/>
    <s v="Sam, dim et JF - JOUR - Visite 1 bénéficiaire"/>
    <s v="Visite"/>
    <n v="55.5"/>
    <s v="Veithen Nikolaus"/>
    <s v="M.Méd. GPS Med Eupen"/>
    <m/>
    <m/>
    <s v="Différé"/>
    <s v="Autres"/>
    <s v="Oui"/>
    <n v="55.5"/>
    <m/>
    <x v="1"/>
    <m/>
    <x v="2"/>
    <n v="55.5"/>
    <x v="12"/>
    <n v="55.5"/>
    <x v="0"/>
    <m/>
  </r>
  <r>
    <x v="113"/>
    <s v="nuit 1"/>
    <x v="40"/>
    <s v="Sam, dim et JF - NUIT - Visite 1 bénéficiaire"/>
    <s v="Visite"/>
    <n v="85"/>
    <s v="Di Tommaso Giovanna"/>
    <m/>
    <s v="(606) Office régional de Liège _x000a_"/>
    <s v="Rue des Augustins 18 4000 LIEGE"/>
    <s v="Différé"/>
    <s v="⅓ payant NP"/>
    <s v="Oui"/>
    <n v="85"/>
    <m/>
    <x v="1"/>
    <n v="78.5"/>
    <x v="8"/>
    <m/>
    <x v="0"/>
    <n v="78.5"/>
    <x v="0"/>
    <m/>
  </r>
  <r>
    <x v="113"/>
    <s v="nuit 1"/>
    <x v="40"/>
    <s v="Sam, dim et JF - JOUR - Consultation"/>
    <s v="Consultation"/>
    <n v="37.5"/>
    <s v="Neuprez Malik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3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a"/>
    <x v="17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b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b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b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1b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a"/>
    <x v="1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2b"/>
    <x v="11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3"/>
    <x v="114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3"/>
    <n v="3"/>
    <x v="114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3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3"/>
    <x v="11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Visite 1 bénéficiaire"/>
    <s v="Visite"/>
    <n v="55.5"/>
    <m/>
    <m/>
    <m/>
    <m/>
    <s v="Cash"/>
    <m/>
    <m/>
    <n v="55"/>
    <m/>
    <x v="1"/>
    <m/>
    <x v="2"/>
    <n v="55"/>
    <x v="12"/>
    <n v="5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4"/>
    <x v="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6"/>
    <x v="19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n v="7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nuit 2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3"/>
    <s v="nuit 3"/>
    <x v="10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4"/>
    <s v="nuit 2"/>
    <x v="148"/>
    <s v="Vend et veille JF - JOUR - Visite 1 bénéficiare"/>
    <s v="Visite"/>
    <n v="49.5"/>
    <s v="Josten Madeleine"/>
    <s v="Les Arcades Malmédy"/>
    <m/>
    <m/>
    <s v="Différé"/>
    <s v="MR"/>
    <s v="Oui"/>
    <n v="49"/>
    <m/>
    <x v="1"/>
    <m/>
    <x v="2"/>
    <m/>
    <x v="0"/>
    <n v="0"/>
    <x v="2"/>
    <m/>
  </r>
  <r>
    <x v="114"/>
    <s v="nuit 2"/>
    <x v="148"/>
    <s v="Vend et veille JF - NUIT - Visite 1 bénéficiare"/>
    <s v="Visite"/>
    <n v="85"/>
    <s v="Kurts Laurence"/>
    <s v="L'Horizon - Maison St Edouard Stoumont 4987"/>
    <m/>
    <m/>
    <s v="Différé"/>
    <s v="MR"/>
    <s v="Oui"/>
    <n v="85"/>
    <m/>
    <x v="1"/>
    <m/>
    <x v="2"/>
    <n v="85"/>
    <x v="12"/>
    <n v="85"/>
    <x v="0"/>
    <m/>
  </r>
  <r>
    <x v="114"/>
    <s v="nuit 1"/>
    <x v="27"/>
    <s v="Vend et veille JF - JOUR - Consultation"/>
    <s v="Consultation"/>
    <n v="29"/>
    <s v="Iksi Rayane"/>
    <m/>
    <s v="(319) Solidaris - Mutualité socialiste et syndicale de la Province de Liège _x000a_"/>
    <s v="Chaussée de Mons 228 1480 TUBIZE "/>
    <s v="Différé"/>
    <s v="⅓ payant C"/>
    <s v="Oui"/>
    <n v="29"/>
    <n v="1.5"/>
    <x v="12"/>
    <n v="27.9"/>
    <x v="8"/>
    <m/>
    <x v="0"/>
    <n v="29.4"/>
    <x v="0"/>
    <m/>
  </r>
  <r>
    <x v="114"/>
    <s v="nuit 3"/>
    <x v="51"/>
    <s v="Vend et veille JF - JOUR - Consultation"/>
    <s v="Consultation"/>
    <n v="29"/>
    <m/>
    <m/>
    <m/>
    <m/>
    <s v="Cash"/>
    <m/>
    <m/>
    <n v="29"/>
    <m/>
    <x v="1"/>
    <m/>
    <x v="2"/>
    <n v="29"/>
    <x v="12"/>
    <n v="29"/>
    <x v="0"/>
    <m/>
  </r>
  <r>
    <x v="114"/>
    <s v="nuit 1"/>
    <x v="27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4"/>
    <s v="nuit 1"/>
    <x v="27"/>
    <s v="Vend et veille JF - JOUR - Visite 1 bénéficiare"/>
    <s v="Visite"/>
    <n v="49.5"/>
    <m/>
    <m/>
    <m/>
    <m/>
    <s v="Bancontact"/>
    <m/>
    <m/>
    <n v="49.5"/>
    <m/>
    <x v="1"/>
    <m/>
    <x v="2"/>
    <n v="49.5"/>
    <x v="12"/>
    <n v="49.5"/>
    <x v="0"/>
    <m/>
  </r>
  <r>
    <x v="114"/>
    <s v="nuit 1"/>
    <x v="27"/>
    <s v="Vend et veille JF - JOUR - Visite 1 bénéficiare"/>
    <s v="Visite"/>
    <n v="49.5"/>
    <m/>
    <m/>
    <m/>
    <m/>
    <s v="Bancontact"/>
    <m/>
    <m/>
    <n v="49.5"/>
    <m/>
    <x v="1"/>
    <m/>
    <x v="2"/>
    <n v="49.5"/>
    <x v="12"/>
    <n v="49.5"/>
    <x v="0"/>
    <m/>
  </r>
  <r>
    <x v="115"/>
    <s v="nuit 1"/>
    <x v="215"/>
    <s v="Sam, dim et JF - NUIT - Visite 1 bénéficiaire"/>
    <s v="Visite"/>
    <n v="85"/>
    <s v="Baneux Anne"/>
    <s v="Les Hêtres Verviers"/>
    <m/>
    <m/>
    <s v="Différé"/>
    <s v="MR"/>
    <s v="Oui"/>
    <n v="85"/>
    <m/>
    <x v="1"/>
    <m/>
    <x v="2"/>
    <n v="85"/>
    <x v="0"/>
    <n v="0"/>
    <x v="2"/>
    <s v="Virement 02/11/2017"/>
  </r>
  <r>
    <x v="115"/>
    <s v="2b"/>
    <x v="195"/>
    <s v="Sam, dim et JF - JOUR - Visite 1 bénéficiaire"/>
    <s v="Visite"/>
    <n v="55.5"/>
    <s v="Dubois Karine"/>
    <m/>
    <s v="(228) Mutualia - Mutualité neutre _x000a_"/>
    <s v="Place Verte 41 4800 VERVIERS"/>
    <s v="Différé"/>
    <s v="⅓ payant C"/>
    <s v="Oui"/>
    <n v="55.5"/>
    <n v="5"/>
    <x v="12"/>
    <n v="50.8"/>
    <x v="2"/>
    <m/>
    <x v="0"/>
    <n v="5"/>
    <x v="3"/>
    <s v="Virement 31/10/2017"/>
  </r>
  <r>
    <x v="115"/>
    <n v="3"/>
    <x v="47"/>
    <s v="Sam, dim et JF - JOUR - Consultation"/>
    <s v="Consultation"/>
    <n v="37.5"/>
    <s v="Fery Maelys"/>
    <m/>
    <s v="(228) Mutualia - Mutualité neutre _x000a_"/>
    <s v="Place Verte 41 4800 VERVIERS"/>
    <s v="Différé"/>
    <s v="⅓ payant BC"/>
    <s v="Oui"/>
    <n v="37.5"/>
    <n v="1.5"/>
    <x v="12"/>
    <n v="35.85"/>
    <x v="2"/>
    <m/>
    <x v="0"/>
    <n v="1.5"/>
    <x v="3"/>
    <s v="Virement 31/10/2017"/>
  </r>
  <r>
    <x v="115"/>
    <s v="2a"/>
    <x v="191"/>
    <s v="Sam, dim et JF - JOUR - Consultation"/>
    <s v="Consultation"/>
    <n v="37.5"/>
    <s v="Genet Alicia Co/Halleux"/>
    <s v="Maître Halleux - Rue Laoureux 37 - 4800 Verviers"/>
    <m/>
    <m/>
    <s v="Différé"/>
    <s v="Admin. De biens"/>
    <s v="Oui"/>
    <n v="37.5"/>
    <m/>
    <x v="1"/>
    <m/>
    <x v="2"/>
    <n v="37.5"/>
    <x v="12"/>
    <n v="37.5"/>
    <x v="0"/>
    <m/>
  </r>
  <r>
    <x v="115"/>
    <s v="1a"/>
    <x v="48"/>
    <s v="Sam, dim et JF - JOUR - Visite 3 bénéficiaires"/>
    <s v="Visite"/>
    <n v="46.5"/>
    <s v="Hackmann Olinde Dorothée"/>
    <s v="St Joseph Membach"/>
    <m/>
    <m/>
    <s v="Différé"/>
    <s v="MR"/>
    <s v="Oui"/>
    <n v="45"/>
    <m/>
    <x v="1"/>
    <m/>
    <x v="2"/>
    <m/>
    <x v="0"/>
    <n v="0"/>
    <x v="2"/>
    <m/>
  </r>
  <r>
    <x v="115"/>
    <s v="2b"/>
    <x v="195"/>
    <s v="Sam, dim et JF - JOUR - Consultation"/>
    <s v="Consultation"/>
    <n v="37.5"/>
    <s v="Delhez Marie - Josée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5"/>
    <s v="2b"/>
    <x v="195"/>
    <s v="Sam, dim et JF - JOUR - Visite 1 bénéficiaire"/>
    <s v="Visite"/>
    <n v="55.5"/>
    <s v="Dessoy Nestor"/>
    <m/>
    <s v="(319) Solidaris - Mutualité socialiste et syndicale de la Province de Liège _x000a_"/>
    <s v="Chaussée de Mons 228 1480 TUBIZE "/>
    <s v="Différé"/>
    <s v="⅓ payant C"/>
    <s v="Oui"/>
    <n v="55.5"/>
    <n v="5"/>
    <x v="12"/>
    <n v="50.8"/>
    <x v="8"/>
    <m/>
    <x v="0"/>
    <n v="55.8"/>
    <x v="0"/>
    <m/>
  </r>
  <r>
    <x v="115"/>
    <s v="2b"/>
    <x v="195"/>
    <s v="Sam, dim et JF - JOUR - Visite 1 bénéficiaire"/>
    <s v="Visite"/>
    <n v="55.5"/>
    <s v="Heinen Johann"/>
    <m/>
    <s v="(137) Mutualité Chrétienne de Verviers - Eupen "/>
    <s v="Rue Laoureux 25-29  - 4800 Verviers"/>
    <s v="Différé"/>
    <s v="⅓ payant NP"/>
    <s v="Oui"/>
    <n v="55.5"/>
    <m/>
    <x v="1"/>
    <n v="55.6"/>
    <x v="8"/>
    <m/>
    <x v="0"/>
    <n v="55.6"/>
    <x v="0"/>
    <m/>
  </r>
  <r>
    <x v="115"/>
    <s v="2b"/>
    <x v="195"/>
    <s v="Sam, dim et JF - JOUR - Consultation"/>
    <s v="Consultation"/>
    <n v="37.5"/>
    <s v="Simsek Eser"/>
    <m/>
    <s v="(506) Omnimut mutualité libre de Wallonie _x000a_"/>
    <s v="Rue Natalis 47 B 4020 LIEGE "/>
    <s v="Différé"/>
    <s v="⅓ payant C"/>
    <s v="Oui"/>
    <n v="37.5"/>
    <n v="1.5"/>
    <x v="12"/>
    <n v="35.85"/>
    <x v="8"/>
    <m/>
    <x v="0"/>
    <n v="37.35"/>
    <x v="0"/>
    <m/>
  </r>
  <r>
    <x v="115"/>
    <s v="2b"/>
    <x v="195"/>
    <s v="Sam, dim et JF - JOUR - Visite 1 bénéficiaire"/>
    <s v="Visite"/>
    <n v="55.5"/>
    <s v="Hendrick Marcel"/>
    <s v="La Barcarolle Stembert"/>
    <m/>
    <m/>
    <s v="Différé"/>
    <s v="MR"/>
    <s v="Oui"/>
    <n v="78.16"/>
    <m/>
    <x v="1"/>
    <m/>
    <x v="2"/>
    <m/>
    <x v="0"/>
    <n v="0"/>
    <x v="2"/>
    <m/>
  </r>
  <r>
    <x v="115"/>
    <s v="2a"/>
    <x v="191"/>
    <s v="Sam, dim et JF - JOUR - Consultation"/>
    <s v="Consultation"/>
    <n v="37.5"/>
    <s v="Charlier Kimberley"/>
    <s v="M.Méd. Mosaïque"/>
    <m/>
    <m/>
    <s v="Différé"/>
    <s v="Autres"/>
    <s v="Oui"/>
    <n v="37.5"/>
    <n v="1.5"/>
    <x v="12"/>
    <m/>
    <x v="2"/>
    <n v="35.85"/>
    <x v="9"/>
    <n v="37.35"/>
    <x v="0"/>
    <m/>
  </r>
  <r>
    <x v="115"/>
    <s v="2a"/>
    <x v="191"/>
    <s v="Sam, dim et JF - JOUR - Visite 1 bénéficiaire"/>
    <s v="Visite"/>
    <n v="55.5"/>
    <s v="Kemmers Frans"/>
    <s v="Entour Ages / Sol'Azur Wegnez"/>
    <m/>
    <m/>
    <s v="Différé"/>
    <s v="MR"/>
    <s v="Oui"/>
    <n v="55.5"/>
    <m/>
    <x v="1"/>
    <m/>
    <x v="2"/>
    <n v="55.5"/>
    <x v="9"/>
    <n v="55.5"/>
    <x v="0"/>
    <m/>
  </r>
  <r>
    <x v="115"/>
    <s v="2a"/>
    <x v="191"/>
    <s v="Sam, dim et JF - JOUR - Consultation"/>
    <s v="Consultation"/>
    <n v="37.5"/>
    <s v="Mazza Concettino"/>
    <s v="M.Méd. Thier Mère Dieu"/>
    <m/>
    <m/>
    <s v="Différé"/>
    <s v="Autres"/>
    <s v="Oui"/>
    <n v="37.5"/>
    <n v="1.5"/>
    <x v="12"/>
    <m/>
    <x v="2"/>
    <n v="36"/>
    <x v="9"/>
    <n v="37.5"/>
    <x v="0"/>
    <m/>
  </r>
  <r>
    <x v="115"/>
    <s v="2a"/>
    <x v="191"/>
    <s v="Sam, dim et JF - JOUR - Consultation"/>
    <s v="Consultation"/>
    <n v="37.5"/>
    <s v="Senssfelder Caroline"/>
    <s v="M.Méd. Thier Mère Dieu"/>
    <m/>
    <m/>
    <s v="Différé"/>
    <s v="Autres"/>
    <s v="Oui"/>
    <n v="37.5"/>
    <n v="6"/>
    <x v="12"/>
    <m/>
    <x v="2"/>
    <n v="31.5"/>
    <x v="9"/>
    <n v="37.5"/>
    <x v="0"/>
    <m/>
  </r>
  <r>
    <x v="115"/>
    <s v="1a"/>
    <x v="48"/>
    <s v="Sam, dim et JF - JOUR - Visite 3 bénéficiaires"/>
    <s v="Visite"/>
    <n v="46.5"/>
    <s v="Grün Joseph"/>
    <s v="St Joseph Membach"/>
    <m/>
    <m/>
    <s v="Différé"/>
    <s v="MR"/>
    <s v="Oui"/>
    <n v="45"/>
    <m/>
    <x v="1"/>
    <m/>
    <x v="2"/>
    <n v="45"/>
    <x v="9"/>
    <n v="45"/>
    <x v="0"/>
    <m/>
  </r>
  <r>
    <x v="115"/>
    <s v="1a"/>
    <x v="48"/>
    <s v="Sam, dim et JF - JOUR - Visite 3 bénéficiaires"/>
    <s v="Visite"/>
    <n v="46.5"/>
    <s v="Janklaes Hildegarde"/>
    <s v="St Joseph Membach"/>
    <m/>
    <m/>
    <s v="Différé"/>
    <s v="MR"/>
    <s v="Oui"/>
    <n v="45"/>
    <m/>
    <x v="1"/>
    <m/>
    <x v="2"/>
    <n v="45"/>
    <x v="9"/>
    <n v="45"/>
    <x v="0"/>
    <m/>
  </r>
  <r>
    <x v="115"/>
    <s v="nuit 2"/>
    <x v="213"/>
    <s v="Sam, dim et JF - NUIT - Visite 1 bénéficiaire"/>
    <s v="Visite"/>
    <n v="85"/>
    <s v="Kloostermeyer Anne - Christy"/>
    <m/>
    <s v="(509) Partena - Mutualité libre _x000a_"/>
    <s v="Boulevard Louis Mettewie 74-76 1080 BRUXELLES "/>
    <s v="Différé"/>
    <s v="⅓ payant NP"/>
    <s v="Oui"/>
    <n v="85"/>
    <m/>
    <x v="1"/>
    <n v="56.62"/>
    <x v="2"/>
    <m/>
    <x v="0"/>
    <n v="0"/>
    <x v="3"/>
    <s v="Virement 05/10/2017"/>
  </r>
  <r>
    <x v="115"/>
    <s v="nuit 2"/>
    <x v="213"/>
    <s v="Sam, dim et JF - NUIT - Visite 1 bénéficiaire"/>
    <s v="Visite"/>
    <n v="85"/>
    <s v="Nuyts Maria"/>
    <m/>
    <s v="(515) Freie Krankenkasse _x000a_"/>
    <s v="Rue Saint-Hubert 49 - 1150 BRUXELLES"/>
    <s v="Différé"/>
    <s v="⅓ payant BC"/>
    <s v="Oui"/>
    <n v="85"/>
    <n v="7"/>
    <x v="12"/>
    <n v="34.18"/>
    <x v="2"/>
    <m/>
    <x v="0"/>
    <n v="7"/>
    <x v="3"/>
    <s v="Virement 03/10/2017"/>
  </r>
  <r>
    <x v="115"/>
    <s v="2b"/>
    <x v="195"/>
    <s v="Sam, dim et JF - JOUR - Visite 2 bénéficiaires"/>
    <s v="Visite"/>
    <n v="48"/>
    <s v="Raeymaekers Janine"/>
    <s v="Bon Air Petit Rechain"/>
    <m/>
    <m/>
    <s v="Différé"/>
    <s v="MR"/>
    <s v="Oui"/>
    <n v="48.18"/>
    <m/>
    <x v="1"/>
    <m/>
    <x v="2"/>
    <n v="48.18"/>
    <x v="0"/>
    <n v="0"/>
    <x v="2"/>
    <s v="Virement 25/10/2017"/>
  </r>
  <r>
    <x v="115"/>
    <n v="6"/>
    <x v="66"/>
    <s v="Sam, dim et JF - JOUR - Visite 1 bénéficiaire"/>
    <s v="Visite"/>
    <n v="55.5"/>
    <s v="Geiger Marike"/>
    <s v="Home Fabiola Eupen"/>
    <m/>
    <m/>
    <s v="Différé"/>
    <s v="MR"/>
    <s v="Oui"/>
    <n v="55.5"/>
    <m/>
    <x v="1"/>
    <m/>
    <x v="2"/>
    <n v="55.5"/>
    <x v="9"/>
    <n v="55.5"/>
    <x v="0"/>
    <m/>
  </r>
  <r>
    <x v="115"/>
    <n v="6"/>
    <x v="66"/>
    <s v="Sam, dim et JF - JOUR - Consultation"/>
    <s v="Consultation"/>
    <n v="37.5"/>
    <s v="Nicoll Mathias"/>
    <s v="M.Méd. GPS Med Eupen"/>
    <m/>
    <m/>
    <s v="Différé"/>
    <s v="Autres"/>
    <s v="Oui"/>
    <n v="37.5"/>
    <n v="1.5"/>
    <x v="12"/>
    <m/>
    <x v="2"/>
    <n v="36"/>
    <x v="9"/>
    <n v="37.5"/>
    <x v="0"/>
    <m/>
  </r>
  <r>
    <x v="115"/>
    <n v="4"/>
    <x v="78"/>
    <s v="Sam, dim et JF - JOUR - Consultation"/>
    <s v="Consultation"/>
    <n v="37.5"/>
    <s v="Adelaire Valérie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8"/>
    <m/>
    <x v="0"/>
    <n v="35.85"/>
    <x v="0"/>
    <m/>
  </r>
  <r>
    <x v="115"/>
    <n v="4"/>
    <x v="78"/>
    <s v="Sam, dim et JF - JOUR - Visite 1 bénéficiaire"/>
    <s v="Visite"/>
    <n v="55.5"/>
    <s v="Dubois Cécile"/>
    <s v="Les Arcades  Malmédy"/>
    <m/>
    <m/>
    <s v="Différé"/>
    <s v="MR"/>
    <s v="Oui"/>
    <n v="55.5"/>
    <m/>
    <x v="1"/>
    <m/>
    <x v="2"/>
    <n v="55.5"/>
    <x v="9"/>
    <n v="55.5"/>
    <x v="0"/>
    <m/>
  </r>
  <r>
    <x v="115"/>
    <n v="4"/>
    <x v="78"/>
    <s v="Sam, dim et JF - JOUR - Consultation"/>
    <s v="Consultation"/>
    <n v="37.5"/>
    <s v="Goffin José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5"/>
    <n v="4"/>
    <x v="78"/>
    <s v="Sam, dim et JF - JOUR - Consultation"/>
    <s v="Consultation"/>
    <n v="37.5"/>
    <s v="Roger Mercédes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8"/>
    <m/>
    <x v="0"/>
    <n v="35.85"/>
    <x v="0"/>
    <m/>
  </r>
  <r>
    <x v="115"/>
    <n v="4"/>
    <x v="78"/>
    <s v="Sam, dim et JF - JOUR - Visite 1 bénéficiaire"/>
    <s v="Visite"/>
    <n v="55.5"/>
    <s v="Schmitz Hubert"/>
    <m/>
    <s v="(137) Mutualité Chrétienne de Verviers - Eupen "/>
    <s v="Rue Laoureux 25-29  - 4800 Verviers"/>
    <s v="Différé"/>
    <s v="⅓ payant C"/>
    <s v="Oui"/>
    <n v="55.5"/>
    <n v="3"/>
    <x v="12"/>
    <n v="50.8"/>
    <x v="8"/>
    <m/>
    <x v="0"/>
    <n v="53.8"/>
    <x v="0"/>
    <m/>
  </r>
  <r>
    <x v="115"/>
    <s v="2b"/>
    <x v="195"/>
    <s v="Sam, dim et JF - JOUR - Visite 2 bénéficiaires"/>
    <s v="Visite"/>
    <n v="48"/>
    <s v="Theysgens Suzanne"/>
    <s v="Bon Air Petit Rechain"/>
    <m/>
    <m/>
    <s v="Différé"/>
    <s v="MR"/>
    <s v="Oui"/>
    <n v="48.18"/>
    <m/>
    <x v="1"/>
    <m/>
    <x v="2"/>
    <n v="48.18"/>
    <x v="0"/>
    <n v="0"/>
    <x v="2"/>
    <s v="Virement 25/10/2017"/>
  </r>
  <r>
    <x v="115"/>
    <s v="1b"/>
    <x v="217"/>
    <s v="Sam, dim et JF - JOUR - Consultation"/>
    <s v="Consultation"/>
    <n v="37.5"/>
    <s v="Pirlet Mélodie"/>
    <m/>
    <s v="(228) Mutualia - Mutualité neutre _x000a_"/>
    <s v="Place Verte 41 4800 VERVIERS"/>
    <s v="Différé"/>
    <s v="⅓ payant C"/>
    <s v="Oui"/>
    <n v="37.5"/>
    <n v="1.5"/>
    <x v="12"/>
    <n v="23.5"/>
    <x v="2"/>
    <m/>
    <x v="0"/>
    <n v="1.5"/>
    <x v="3"/>
    <s v="Virement 31/10/2017"/>
  </r>
  <r>
    <x v="115"/>
    <s v="1b"/>
    <x v="217"/>
    <s v="Sam, dim et JF - JOUR - Visite 1 bénéficiaire"/>
    <s v="Visite"/>
    <n v="55.5"/>
    <s v="Lucas Duarte Maria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115"/>
    <s v="1b"/>
    <x v="217"/>
    <s v="Sam, dim et JF - JOUR - Consultation"/>
    <s v="Consultation"/>
    <n v="37.5"/>
    <s v="Pollicino Hugo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1.35"/>
    <x v="8"/>
    <m/>
    <x v="0"/>
    <n v="32.85"/>
    <x v="0"/>
    <m/>
  </r>
  <r>
    <x v="115"/>
    <n v="3"/>
    <x v="47"/>
    <s v="Sam, dim et JF - JOUR - Visite 1 bénéficiaire"/>
    <s v="Visite"/>
    <n v="55.5"/>
    <s v="Aranda Anthony"/>
    <s v="Château Roseraie Spa"/>
    <m/>
    <m/>
    <s v="Différé"/>
    <s v="MR"/>
    <s v="Oui"/>
    <n v="55.5"/>
    <m/>
    <x v="1"/>
    <m/>
    <x v="2"/>
    <n v="55.5"/>
    <x v="9"/>
    <n v="55.5"/>
    <x v="0"/>
    <m/>
  </r>
  <r>
    <x v="115"/>
    <n v="7"/>
    <x v="28"/>
    <s v="Sam, dim et JF - JOUR - Consultation"/>
    <s v="Consultation"/>
    <n v="37.5"/>
    <s v="Cornet Anaïs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5"/>
    <n v="7"/>
    <x v="28"/>
    <s v="Sam, dim et JF - JOUR - Consultation"/>
    <s v="Consultation"/>
    <n v="37.5"/>
    <s v="Königs Johan"/>
    <s v="M.Méd. Pro Gesund"/>
    <m/>
    <m/>
    <s v="Différé"/>
    <s v="Autres"/>
    <s v="Oui"/>
    <n v="37.5"/>
    <n v="1.5"/>
    <x v="12"/>
    <m/>
    <x v="2"/>
    <n v="36"/>
    <x v="9"/>
    <n v="37.5"/>
    <x v="0"/>
    <m/>
  </r>
  <r>
    <x v="115"/>
    <n v="7"/>
    <x v="28"/>
    <s v="Sam, dim et JF - JOUR - Consultation"/>
    <s v="Consultation"/>
    <n v="37.5"/>
    <s v="Pauels Elisa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5"/>
    <n v="7"/>
    <x v="28"/>
    <s v="Sam, dim et JF - JOUR - Visite 1 bénéficiaire"/>
    <s v="Visite"/>
    <n v="55.5"/>
    <s v="Paulus Klara"/>
    <s v="MRS Bütgenbach"/>
    <m/>
    <m/>
    <s v="Différé"/>
    <s v="MR"/>
    <s v="Oui"/>
    <n v="55.5"/>
    <m/>
    <x v="1"/>
    <m/>
    <x v="2"/>
    <n v="55.5"/>
    <x v="9"/>
    <n v="55.5"/>
    <x v="0"/>
    <m/>
  </r>
  <r>
    <x v="115"/>
    <n v="7"/>
    <x v="28"/>
    <s v="Sam, dim et JF - JOUR - Visite 1 bénéficiaire"/>
    <s v="Visite"/>
    <n v="55.5"/>
    <s v="Peters Hildegard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115"/>
    <s v="nuit 1"/>
    <x v="215"/>
    <s v="Sam, dim et JF - JOUR - Consultation"/>
    <s v="Consultation"/>
    <n v="37.5"/>
    <s v="D'Or Dominique"/>
    <s v="M.Méd. Thier Mère Dieu"/>
    <m/>
    <m/>
    <s v="Différé"/>
    <s v="Autres"/>
    <s v="Oui"/>
    <n v="37.5"/>
    <m/>
    <x v="1"/>
    <m/>
    <x v="2"/>
    <n v="36.35"/>
    <x v="9"/>
    <n v="36.35"/>
    <x v="0"/>
    <m/>
  </r>
  <r>
    <x v="115"/>
    <s v="nuit 1"/>
    <x v="215"/>
    <s v="Vend et veille JF - NUIT - Visite 1 bénéficiare"/>
    <s v="Visite"/>
    <n v="85"/>
    <s v="Laurentio Giuseppe"/>
    <m/>
    <s v="(319) Solidaris - Mutualité socialiste et syndicale de la Province de Liège _x000a_"/>
    <s v="Chaussée de Mons 228 1480 TUBIZE "/>
    <s v="Différé"/>
    <s v="⅓ payant C"/>
    <s v="Oui"/>
    <n v="85"/>
    <n v="7"/>
    <x v="12"/>
    <n v="78.5"/>
    <x v="8"/>
    <m/>
    <x v="0"/>
    <n v="85.5"/>
    <x v="0"/>
    <m/>
  </r>
  <r>
    <x v="115"/>
    <s v="1b"/>
    <x v="217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s v="1b"/>
    <x v="217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115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115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115"/>
    <s v="1a"/>
    <x v="48"/>
    <s v="Sam, dim et JF - JOUR - Visite 1 bénéficiaire"/>
    <s v="Visite"/>
    <n v="55.5"/>
    <m/>
    <m/>
    <m/>
    <m/>
    <s v="Cash"/>
    <m/>
    <m/>
    <n v="55"/>
    <m/>
    <x v="1"/>
    <m/>
    <x v="2"/>
    <n v="55"/>
    <x v="12"/>
    <n v="55"/>
    <x v="0"/>
    <m/>
  </r>
  <r>
    <x v="115"/>
    <s v="1a"/>
    <x v="48"/>
    <s v="Sam, dim et JF - JOUR - Visite 1 bénéficiaire"/>
    <s v="Visite"/>
    <n v="55.5"/>
    <m/>
    <m/>
    <m/>
    <m/>
    <s v="Cash"/>
    <m/>
    <m/>
    <n v="80"/>
    <m/>
    <x v="1"/>
    <m/>
    <x v="2"/>
    <n v="80"/>
    <x v="12"/>
    <n v="80"/>
    <x v="0"/>
    <m/>
  </r>
  <r>
    <x v="115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115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115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115"/>
    <s v="1a"/>
    <x v="48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5"/>
    <s v="2a"/>
    <x v="191"/>
    <s v="Sam, dim et JF - JOUR - Consultation"/>
    <s v="Consultation"/>
    <n v="37.5"/>
    <m/>
    <m/>
    <m/>
    <m/>
    <s v="Cash"/>
    <m/>
    <m/>
    <n v="38"/>
    <m/>
    <x v="1"/>
    <m/>
    <x v="2"/>
    <n v="38"/>
    <x v="12"/>
    <n v="38"/>
    <x v="0"/>
    <m/>
  </r>
  <r>
    <x v="115"/>
    <s v="2a"/>
    <x v="191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a"/>
    <x v="191"/>
    <s v="Sam, dim et JF - JOUR - Consultation"/>
    <s v="Consultation"/>
    <n v="37.5"/>
    <m/>
    <m/>
    <m/>
    <m/>
    <s v="Bancontact"/>
    <m/>
    <m/>
    <n v="37"/>
    <m/>
    <x v="1"/>
    <m/>
    <x v="2"/>
    <n v="37"/>
    <x v="12"/>
    <n v="37"/>
    <x v="0"/>
    <m/>
  </r>
  <r>
    <x v="115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2b"/>
    <x v="19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3"/>
    <x v="47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5"/>
    <n v="3"/>
    <x v="47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5"/>
    <n v="4"/>
    <x v="78"/>
    <s v="Sam, dim et JF - JOUR - Visite 1 bénéficiaire"/>
    <s v="Visite"/>
    <n v="55.5"/>
    <m/>
    <m/>
    <m/>
    <m/>
    <s v="Cash"/>
    <m/>
    <m/>
    <n v="55"/>
    <m/>
    <x v="1"/>
    <m/>
    <x v="2"/>
    <n v="55"/>
    <x v="12"/>
    <n v="5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4"/>
    <x v="7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5"/>
    <x v="1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n v="6"/>
    <x v="66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6"/>
    <x v="66"/>
    <s v="Sam, dim et JF - JOUR - Visite 1 bénéficiaire"/>
    <s v="Visite"/>
    <n v="55.5"/>
    <m/>
    <m/>
    <m/>
    <m/>
    <s v="Bancontact"/>
    <m/>
    <m/>
    <n v="55"/>
    <m/>
    <x v="1"/>
    <m/>
    <x v="2"/>
    <n v="55"/>
    <x v="12"/>
    <n v="55"/>
    <x v="0"/>
    <m/>
  </r>
  <r>
    <x v="115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n v="7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5"/>
    <s v="nuit 1"/>
    <x v="215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5"/>
    <s v="nuit 1"/>
    <x v="215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5"/>
    <s v="nuit 2"/>
    <x v="213"/>
    <s v="Sam, dim et JF - NUIT - Visite 1 bénéficiaire"/>
    <s v="Visite"/>
    <n v="85"/>
    <m/>
    <m/>
    <m/>
    <m/>
    <s v="Bancontact"/>
    <m/>
    <m/>
    <n v="85"/>
    <m/>
    <x v="1"/>
    <m/>
    <x v="2"/>
    <n v="85"/>
    <x v="12"/>
    <n v="85"/>
    <x v="0"/>
    <m/>
  </r>
  <r>
    <x v="115"/>
    <s v="nuit 3"/>
    <x v="28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nuit 2"/>
    <x v="4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16"/>
    <s v="2a"/>
    <x v="123"/>
    <s v="Sam, dim et JF - JOUR - Visite 1 bénéficiaire"/>
    <s v="Visite"/>
    <n v="55.5"/>
    <s v="Raskin Pierre"/>
    <s v="Les Hespérides Heusy"/>
    <m/>
    <m/>
    <s v="Différé"/>
    <s v="MR"/>
    <s v="Oui"/>
    <n v="55.5"/>
    <m/>
    <x v="1"/>
    <m/>
    <x v="2"/>
    <n v="55.5"/>
    <x v="9"/>
    <n v="55.5"/>
    <x v="0"/>
    <m/>
  </r>
  <r>
    <x v="116"/>
    <n v="5"/>
    <x v="82"/>
    <s v="Sam, dim et JF - JOUR - Visite 1 bénéficiaire"/>
    <s v="Visite"/>
    <n v="55.5"/>
    <s v="Boullonnois Jean - Marie"/>
    <s v="Philippe Watelet La Gleize"/>
    <m/>
    <m/>
    <s v="Différé"/>
    <s v="MR"/>
    <s v="Oui"/>
    <n v="71.7"/>
    <m/>
    <x v="1"/>
    <m/>
    <x v="2"/>
    <m/>
    <x v="0"/>
    <n v="0"/>
    <x v="2"/>
    <m/>
  </r>
  <r>
    <x v="116"/>
    <s v="1b"/>
    <x v="27"/>
    <s v="Sam, dim et JF - JOUR - Visite 2 bénéficiaires"/>
    <s v="Visite"/>
    <n v="48"/>
    <s v="Burgers Pierre"/>
    <s v="Pannesheydt"/>
    <m/>
    <m/>
    <s v="Différé"/>
    <s v="MR"/>
    <s v="Oui"/>
    <n v="48"/>
    <m/>
    <x v="1"/>
    <m/>
    <x v="2"/>
    <m/>
    <x v="0"/>
    <n v="0"/>
    <x v="2"/>
    <m/>
  </r>
  <r>
    <x v="116"/>
    <n v="4"/>
    <x v="205"/>
    <s v="Sam, dim et JF - JOUR - Visite 1 bénéficiaire"/>
    <s v="Visite"/>
    <n v="55.5"/>
    <s v="Dandrifosse Marthe"/>
    <s v="St Vincent Xhoffraix"/>
    <m/>
    <m/>
    <s v="Différé"/>
    <s v="MR"/>
    <s v="Oui"/>
    <n v="55.5"/>
    <m/>
    <x v="1"/>
    <m/>
    <x v="2"/>
    <n v="55.5"/>
    <x v="9"/>
    <n v="55.5"/>
    <x v="0"/>
    <m/>
  </r>
  <r>
    <x v="116"/>
    <n v="4"/>
    <x v="205"/>
    <s v="Sam, dim et JF - JOUR - Visite 1 bénéficiaire"/>
    <s v="Visite"/>
    <n v="55.5"/>
    <s v="Nottet Jenny"/>
    <s v="Grand Fa Malmédy"/>
    <m/>
    <m/>
    <s v="Différé"/>
    <s v="MR"/>
    <s v="Oui"/>
    <n v="101"/>
    <m/>
    <x v="1"/>
    <m/>
    <x v="2"/>
    <n v="101"/>
    <x v="9"/>
    <n v="101"/>
    <x v="0"/>
    <m/>
  </r>
  <r>
    <x v="116"/>
    <n v="3"/>
    <x v="76"/>
    <s v="Sam, dim et JF - JOUR - Visite 1 bénéficiaire"/>
    <s v="Visite"/>
    <n v="55.5"/>
    <s v="Elsemans Joséphine"/>
    <s v="Les Heures Claires Spa"/>
    <m/>
    <m/>
    <s v="Différé"/>
    <s v="MR"/>
    <s v="Oui"/>
    <n v="55.5"/>
    <m/>
    <x v="1"/>
    <m/>
    <x v="2"/>
    <n v="55.5"/>
    <x v="9"/>
    <n v="55.5"/>
    <x v="0"/>
    <m/>
  </r>
  <r>
    <x v="116"/>
    <n v="3"/>
    <x v="76"/>
    <s v="Sam, dim et JF - JOUR - Visite 1 bénéficiaire"/>
    <s v="Visite"/>
    <n v="55.5"/>
    <s v="Tefnin Gabrielle"/>
    <s v="Home Franchimontois Theux"/>
    <m/>
    <m/>
    <s v="Différé"/>
    <s v="MR"/>
    <s v="Oui"/>
    <n v="55.5"/>
    <m/>
    <x v="1"/>
    <m/>
    <x v="2"/>
    <n v="55.5"/>
    <x v="9"/>
    <n v="55.5"/>
    <x v="0"/>
    <m/>
  </r>
  <r>
    <x v="116"/>
    <n v="7"/>
    <x v="1"/>
    <s v="Sam, dim et JF - JOUR - Consultation"/>
    <s v="Consultation"/>
    <n v="37.5"/>
    <s v="Hönen Laura"/>
    <m/>
    <s v="(515) Freie Krankenkasse _x000a_"/>
    <s v="Rue Saint-Hubert 49 - 1150 BRUXELLES"/>
    <s v="Différé"/>
    <s v="⅓ payant C"/>
    <s v="Oui"/>
    <n v="37.5"/>
    <n v="1.5"/>
    <x v="12"/>
    <n v="35.85"/>
    <x v="2"/>
    <m/>
    <x v="0"/>
    <n v="1.5"/>
    <x v="3"/>
    <s v="Virement 03/10/2017"/>
  </r>
  <r>
    <x v="116"/>
    <s v="nuit 1"/>
    <x v="178"/>
    <s v="Sam, dim et JF - NUIT - Consultation"/>
    <s v="Consultation"/>
    <n v="50"/>
    <s v="Durmusoglu Fatima Sukeyna"/>
    <m/>
    <s v="(506) Omnimut mutualité libre de Wallonie _x000a_"/>
    <s v="Rue Natalis 47 B 4020 LIEGE "/>
    <s v="Différé"/>
    <s v="⅓ payant C"/>
    <s v="Oui"/>
    <n v="45"/>
    <n v="1"/>
    <x v="12"/>
    <n v="44.28"/>
    <x v="2"/>
    <m/>
    <x v="0"/>
    <n v="45.28"/>
    <x v="0"/>
    <m/>
  </r>
  <r>
    <x v="116"/>
    <s v="nuit 1"/>
    <x v="178"/>
    <s v="Sam, dim et JF - NUIT - Visite 1 bénéficiaire"/>
    <s v="Visite"/>
    <n v="85"/>
    <s v="Gillet Suzanne"/>
    <s v="Seigneurie D' Heusy"/>
    <m/>
    <m/>
    <s v="Différé"/>
    <s v="MR"/>
    <s v="Oui"/>
    <n v="85"/>
    <m/>
    <x v="1"/>
    <m/>
    <x v="2"/>
    <n v="85"/>
    <x v="9"/>
    <n v="85"/>
    <x v="0"/>
    <m/>
  </r>
  <r>
    <x v="116"/>
    <s v="nuit 1"/>
    <x v="178"/>
    <s v="Sam, dim et JF - NUIT - Consultation"/>
    <s v="Consultation"/>
    <n v="50"/>
    <s v="Schumacher Ysaline"/>
    <s v="M.Méd. Bulle D'Air Dison"/>
    <m/>
    <m/>
    <s v="Différé"/>
    <s v="Autres"/>
    <s v="Oui"/>
    <n v="45"/>
    <m/>
    <x v="1"/>
    <m/>
    <x v="2"/>
    <n v="45"/>
    <x v="9"/>
    <n v="45"/>
    <x v="0"/>
    <m/>
  </r>
  <r>
    <x v="116"/>
    <s v="1b"/>
    <x v="27"/>
    <s v="Sam, dim et JF - JOUR - Visite 1 bénéficiaire"/>
    <s v="Visite"/>
    <n v="55.5"/>
    <s v="Hick Joseph"/>
    <m/>
    <s v="(319) Solidaris - Mutualité socialiste et syndicale de la Province de Liège _x000a_"/>
    <s v="Chaussée de Mons 228 1480 TUBIZE "/>
    <s v="Différé"/>
    <s v="⅓ payant C"/>
    <s v="Oui"/>
    <n v="55.5"/>
    <n v="5"/>
    <x v="12"/>
    <n v="50.8"/>
    <x v="8"/>
    <m/>
    <x v="0"/>
    <n v="55.8"/>
    <x v="0"/>
    <m/>
  </r>
  <r>
    <x v="116"/>
    <s v="1b"/>
    <x v="27"/>
    <s v="Sam, dim et JF - JOUR - Consultation"/>
    <s v="Consultation"/>
    <n v="37.5"/>
    <s v="Hiligsmann Yvonne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6"/>
    <s v="1b"/>
    <x v="27"/>
    <s v="Sam, dim et JF - JOUR - Visite 2 bénéficiaires"/>
    <s v="Visite"/>
    <n v="48"/>
    <s v="Ortmans Marie - Josée"/>
    <s v="Pannesheydt"/>
    <m/>
    <m/>
    <s v="Différé"/>
    <s v="MR"/>
    <s v="Oui"/>
    <n v="48"/>
    <m/>
    <x v="1"/>
    <m/>
    <x v="2"/>
    <m/>
    <x v="0"/>
    <n v="0"/>
    <x v="2"/>
    <m/>
  </r>
  <r>
    <x v="116"/>
    <n v="7"/>
    <x v="1"/>
    <s v="Sam, dim et JF - JOUR - Visite 1 bénéficiaire"/>
    <s v="Visite"/>
    <n v="55.5"/>
    <s v="Plattes Alfred"/>
    <s v="Klosterstrasse 9/B   4780 Saint -  Vith"/>
    <m/>
    <m/>
    <s v="Différé"/>
    <s v="MR"/>
    <s v="Oui"/>
    <n v="55.5"/>
    <m/>
    <x v="1"/>
    <m/>
    <x v="2"/>
    <n v="55.5"/>
    <x v="9"/>
    <n v="55.5"/>
    <x v="0"/>
    <m/>
  </r>
  <r>
    <x v="116"/>
    <n v="7"/>
    <x v="1"/>
    <s v="Sam, dim et JF - JOUR - Visite 1 bénéficiaire"/>
    <s v="Visite"/>
    <n v="55.5"/>
    <s v="Theis Astrid"/>
    <s v="Klosterstrasse 9/B   4780 Saint -  Vith"/>
    <m/>
    <m/>
    <s v="Différé"/>
    <s v="MR"/>
    <s v="Oui"/>
    <n v="55.5"/>
    <m/>
    <x v="1"/>
    <m/>
    <x v="2"/>
    <n v="55.5"/>
    <x v="9"/>
    <n v="55.5"/>
    <x v="0"/>
    <m/>
  </r>
  <r>
    <x v="116"/>
    <n v="5"/>
    <x v="82"/>
    <s v="Sam, dim et JF - JOUR - Visite 1 bénéficiaire"/>
    <s v="Visite"/>
    <n v="55.5"/>
    <s v="Cosa Tania"/>
    <m/>
    <s v="(132) Mutualité chrétienne de la Province de Luxembourg "/>
    <s v="Rue de la Moselle 7-9 6700 ARLON "/>
    <s v="Différé"/>
    <s v="⅓ payant C"/>
    <s v="Oui"/>
    <n v="55.5"/>
    <n v="6"/>
    <x v="12"/>
    <n v="50.8"/>
    <x v="8"/>
    <m/>
    <x v="0"/>
    <n v="56.8"/>
    <x v="0"/>
    <m/>
  </r>
  <r>
    <x v="116"/>
    <s v="1b"/>
    <x v="27"/>
    <s v="Sam, dim et JF - JOUR - Consultation"/>
    <s v="Consultation"/>
    <n v="37.5"/>
    <s v="Ruelens Clara"/>
    <m/>
    <s v="(526) PARTENA - Onafhankelijk ziekenfonds _x000a_"/>
    <s v="Sluisweg 2 - 9000 GENT"/>
    <s v="Différé"/>
    <s v="⅓ payant C"/>
    <s v="Oui"/>
    <n v="37.5"/>
    <n v="1.5"/>
    <x v="12"/>
    <n v="35.85"/>
    <x v="2"/>
    <m/>
    <x v="0"/>
    <n v="1.5"/>
    <x v="3"/>
    <s v="Virement 05/10/2017"/>
  </r>
  <r>
    <x v="116"/>
    <n v="7"/>
    <x v="1"/>
    <s v="Sam, dim et JF - JOUR - Consultation"/>
    <s v="Consultation"/>
    <n v="37.5"/>
    <s v="Steffens Helmut"/>
    <m/>
    <s v="(515) Freie Krankenkasse _x000a_"/>
    <s v="Rue Saint-Hubert 49 - 1150 BRUXELLES"/>
    <s v="Différé"/>
    <s v="⅓ payant C"/>
    <s v="Oui"/>
    <n v="37.5"/>
    <n v="1.5"/>
    <x v="12"/>
    <n v="35.85"/>
    <x v="2"/>
    <m/>
    <x v="0"/>
    <n v="1.5"/>
    <x v="3"/>
    <s v="Virement 03/10/2017"/>
  </r>
  <r>
    <x v="116"/>
    <n v="6"/>
    <x v="223"/>
    <s v="Sam, dim et JF - JOUR - Consultation"/>
    <s v="Consultation"/>
    <n v="37.5"/>
    <s v="Tiganj Mujesira"/>
    <s v="MM GPS Med, envoyé ?"/>
    <s v="(137) Mutualité Chrétienne de Verviers - Eupen "/>
    <s v="Rue Laoureux 25-29  - 4800 Verviers"/>
    <s v="Différé"/>
    <s v="Autres"/>
    <s v="Oui"/>
    <n v="37.5"/>
    <m/>
    <x v="1"/>
    <m/>
    <x v="2"/>
    <n v="37.5"/>
    <x v="0"/>
    <n v="0"/>
    <x v="2"/>
    <s v="Virement 13/11/2017"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a"/>
    <x v="16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b"/>
    <x v="27"/>
    <s v="Sam, dim et JF - JOUR - Consultation"/>
    <s v="Consultation"/>
    <n v="37.5"/>
    <m/>
    <m/>
    <m/>
    <m/>
    <s v="Bancontact"/>
    <m/>
    <m/>
    <n v="37.53"/>
    <m/>
    <x v="1"/>
    <m/>
    <x v="2"/>
    <n v="37.53"/>
    <x v="12"/>
    <n v="37.53"/>
    <x v="0"/>
    <m/>
  </r>
  <r>
    <x v="11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2a"/>
    <x v="123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6"/>
    <s v="2a"/>
    <x v="123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6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2a"/>
    <x v="1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2a"/>
    <x v="123"/>
    <s v="Sam, dim et JF - JOUR - Visite 1 bénéficiaire"/>
    <s v="Visite"/>
    <n v="55.5"/>
    <m/>
    <m/>
    <m/>
    <m/>
    <s v="Bancontact"/>
    <m/>
    <m/>
    <n v="55.59"/>
    <m/>
    <x v="1"/>
    <m/>
    <x v="2"/>
    <n v="55.59"/>
    <x v="12"/>
    <n v="55.59"/>
    <x v="0"/>
    <m/>
  </r>
  <r>
    <x v="116"/>
    <s v="2b"/>
    <x v="160"/>
    <s v="Sam, dim et JF - JOUR - Visite 1 bénéficiaire"/>
    <s v="Visite"/>
    <n v="55.5"/>
    <m/>
    <m/>
    <m/>
    <m/>
    <s v="Bancontact"/>
    <m/>
    <m/>
    <n v="55"/>
    <m/>
    <x v="1"/>
    <m/>
    <x v="2"/>
    <n v="55"/>
    <x v="12"/>
    <n v="55"/>
    <x v="0"/>
    <m/>
  </r>
  <r>
    <x v="116"/>
    <s v="2b"/>
    <x v="160"/>
    <s v="Sam, dim et JF - JOUR - Visite 1 bénéficiaire"/>
    <s v="Visite"/>
    <n v="55.5"/>
    <m/>
    <m/>
    <m/>
    <m/>
    <s v="Bancontact"/>
    <m/>
    <m/>
    <n v="55"/>
    <m/>
    <x v="1"/>
    <m/>
    <x v="2"/>
    <n v="55"/>
    <x v="12"/>
    <n v="55"/>
    <x v="0"/>
    <m/>
  </r>
  <r>
    <x v="116"/>
    <s v="2b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2b"/>
    <x v="16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3"/>
    <x v="7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6"/>
    <n v="3"/>
    <x v="76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6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4"/>
    <x v="2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6"/>
    <x v="223"/>
    <s v="Sam, dim et JF - JOUR - Visite 1 bénéficiaire"/>
    <s v="Visite"/>
    <n v="55.5"/>
    <m/>
    <m/>
    <m/>
    <m/>
    <s v="Cash"/>
    <m/>
    <m/>
    <n v="55"/>
    <m/>
    <x v="1"/>
    <m/>
    <x v="2"/>
    <n v="55"/>
    <x v="12"/>
    <n v="55"/>
    <x v="0"/>
    <m/>
  </r>
  <r>
    <x v="116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6"/>
    <n v="7"/>
    <x v="1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6"/>
    <n v="7"/>
    <x v="1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6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n v="7"/>
    <x v="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6"/>
    <s v="nuit 1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6"/>
    <s v="nuit 1"/>
    <x v="178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6"/>
    <s v="nuit 1"/>
    <x v="178"/>
    <s v="Sam, dim et JF - NUIT - Consultation"/>
    <s v="Consultation"/>
    <n v="50"/>
    <m/>
    <m/>
    <m/>
    <m/>
    <s v="Bancontact"/>
    <m/>
    <m/>
    <n v="45"/>
    <m/>
    <x v="1"/>
    <m/>
    <x v="2"/>
    <n v="45"/>
    <x v="12"/>
    <n v="45"/>
    <x v="0"/>
    <m/>
  </r>
  <r>
    <x v="116"/>
    <s v="nuit 1"/>
    <x v="178"/>
    <s v="Sam, dim et JF - NUIT - Consultation"/>
    <s v="Consultation"/>
    <n v="50"/>
    <m/>
    <m/>
    <m/>
    <m/>
    <s v="Bancontact"/>
    <m/>
    <m/>
    <n v="45"/>
    <m/>
    <x v="1"/>
    <m/>
    <x v="2"/>
    <n v="45"/>
    <x v="12"/>
    <n v="45"/>
    <x v="0"/>
    <m/>
  </r>
  <r>
    <x v="116"/>
    <s v="nuit 3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7"/>
    <s v="nuit 1"/>
    <x v="158"/>
    <s v="Vend et veille JF - NUIT - Consultation"/>
    <s v="Consultation"/>
    <n v="50"/>
    <s v="Willems Sandy"/>
    <m/>
    <s v="(228) Mutualia - Mutualité neutre _x000a_"/>
    <s v="Place Verte 41 4800 VERVIERS"/>
    <s v="Différé"/>
    <s v="⅓ payant NP"/>
    <s v="Oui"/>
    <n v="50"/>
    <m/>
    <x v="1"/>
    <n v="48.19"/>
    <x v="2"/>
    <m/>
    <x v="0"/>
    <n v="0"/>
    <x v="3"/>
    <s v="Virement 09/11/2017"/>
  </r>
  <r>
    <x v="117"/>
    <s v="nuit 1"/>
    <x v="158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7"/>
    <s v="nuit 1"/>
    <x v="158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7"/>
    <s v="nuit 1"/>
    <x v="158"/>
    <s v="Vend et veille JF - JOUR - Consultation"/>
    <s v="Consultation"/>
    <n v="29"/>
    <m/>
    <m/>
    <m/>
    <m/>
    <s v="Bancontact"/>
    <m/>
    <m/>
    <n v="29"/>
    <m/>
    <x v="1"/>
    <m/>
    <x v="2"/>
    <n v="29"/>
    <x v="12"/>
    <n v="29"/>
    <x v="0"/>
    <m/>
  </r>
  <r>
    <x v="117"/>
    <s v="nuit 1"/>
    <x v="158"/>
    <s v="Vend et veille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7"/>
    <s v="nuit 2"/>
    <x v="91"/>
    <s v="Vend et veille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7"/>
    <s v="nuit 2"/>
    <x v="91"/>
    <s v="Sam, dim et JF - NUIT - Visite 1 bénéficiaire"/>
    <s v="Visite"/>
    <n v="85"/>
    <m/>
    <m/>
    <m/>
    <m/>
    <s v="Bancontact"/>
    <m/>
    <m/>
    <n v="85"/>
    <m/>
    <x v="1"/>
    <m/>
    <x v="2"/>
    <n v="85"/>
    <x v="12"/>
    <n v="85"/>
    <x v="0"/>
    <m/>
  </r>
  <r>
    <x v="117"/>
    <s v="nuit 3"/>
    <x v="131"/>
    <s v="Vend et veille JF - NUIT - Consultation"/>
    <s v="Consultation"/>
    <n v="50"/>
    <m/>
    <m/>
    <m/>
    <m/>
    <s v="Bancontact"/>
    <m/>
    <m/>
    <n v="90.7"/>
    <m/>
    <x v="1"/>
    <m/>
    <x v="2"/>
    <n v="90.7"/>
    <x v="12"/>
    <n v="90.7"/>
    <x v="0"/>
    <m/>
  </r>
  <r>
    <x v="118"/>
    <s v="nuit 3"/>
    <x v="14"/>
    <s v="Vend et veille JF - JOUR - Visite 1 bénéficiare"/>
    <s v="0 patient"/>
    <n v="49.5"/>
    <s v="0 patient"/>
    <m/>
    <m/>
    <m/>
    <m/>
    <m/>
    <m/>
    <n v="0"/>
    <m/>
    <x v="1"/>
    <m/>
    <x v="2"/>
    <m/>
    <x v="0"/>
    <n v="0"/>
    <x v="0"/>
    <m/>
  </r>
  <r>
    <x v="118"/>
    <n v="6"/>
    <x v="152"/>
    <s v="Sam, dim et JF - JOUR - Consultation"/>
    <s v="Consultation"/>
    <n v="37.5"/>
    <s v="Abukhater Najwa I M"/>
    <s v="Centre Belle Vue"/>
    <m/>
    <m/>
    <s v="Différé"/>
    <s v="Autres"/>
    <s v="Oui"/>
    <n v="37.5"/>
    <m/>
    <x v="1"/>
    <m/>
    <x v="2"/>
    <m/>
    <x v="0"/>
    <n v="0"/>
    <x v="2"/>
    <s v="croix rouge"/>
  </r>
  <r>
    <x v="118"/>
    <n v="6"/>
    <x v="152"/>
    <s v="Sam, dim et JF - JOUR - Consultation"/>
    <s v="Consultation"/>
    <n v="37.5"/>
    <s v="Alikhel Nisar Ahmad"/>
    <s v="Centre Belle Vue"/>
    <m/>
    <m/>
    <s v="Différé"/>
    <s v="Autres"/>
    <s v="Oui"/>
    <n v="37.5"/>
    <m/>
    <x v="1"/>
    <m/>
    <x v="2"/>
    <m/>
    <x v="0"/>
    <n v="0"/>
    <x v="2"/>
    <s v="croix rouge"/>
  </r>
  <r>
    <x v="118"/>
    <s v="2a"/>
    <x v="7"/>
    <s v="Sam, dim et JF - JOUR - Consultation"/>
    <s v="Consultation"/>
    <n v="37.5"/>
    <s v="Astorino Shayanna"/>
    <m/>
    <s v="(228) Mutualia - Mutualité neutre _x000a_"/>
    <s v="Place Verte 41 4800 VERVIERS"/>
    <s v="Différé"/>
    <s v="⅓ payant C"/>
    <s v="Oui"/>
    <n v="37.5"/>
    <n v="1.5"/>
    <x v="12"/>
    <m/>
    <x v="2"/>
    <m/>
    <x v="0"/>
    <n v="1.5"/>
    <x v="3"/>
    <m/>
  </r>
  <r>
    <x v="118"/>
    <n v="6"/>
    <x v="152"/>
    <s v="Sam, dim et JF - JOUR - Consultation"/>
    <s v="Consultation"/>
    <n v="37.5"/>
    <s v="Berghmans Vera"/>
    <m/>
    <s v="(515) Freie Krankenkasse _x000a_"/>
    <s v="Rue Saint-Hubert 49 - 1150 BRUXELLES"/>
    <s v="Différé"/>
    <s v="⅓ payant C"/>
    <s v="Oui"/>
    <n v="37.5"/>
    <n v="1.5"/>
    <x v="12"/>
    <n v="36.35"/>
    <x v="2"/>
    <m/>
    <x v="0"/>
    <n v="1.5"/>
    <x v="3"/>
    <s v="Virement 06/10/2017"/>
  </r>
  <r>
    <x v="118"/>
    <s v="1b"/>
    <x v="102"/>
    <s v="Sam, dim et JF - JOUR - Visite 1 bénéficiaire"/>
    <s v="Visite"/>
    <n v="55.5"/>
    <s v="Cremers Nicolas"/>
    <s v="St Joseph Moresnet"/>
    <m/>
    <m/>
    <s v="Différé"/>
    <s v="MR"/>
    <s v="Oui"/>
    <n v="55.5"/>
    <m/>
    <x v="1"/>
    <m/>
    <x v="2"/>
    <m/>
    <x v="0"/>
    <n v="0"/>
    <x v="2"/>
    <m/>
  </r>
  <r>
    <x v="118"/>
    <n v="5"/>
    <x v="79"/>
    <s v="Sam, dim et JF - JOUR - Consultation"/>
    <s v="Consultation"/>
    <n v="37.5"/>
    <s v="Dalla - Libera Lucie"/>
    <m/>
    <s v="(228) Mutualia - Mutualité neutre _x000a_"/>
    <s v="Place Verte 41 4800 VERVIERS"/>
    <s v="Différé"/>
    <s v="⅓ payant C"/>
    <s v="Oui"/>
    <n v="33"/>
    <n v="1.5"/>
    <x v="12"/>
    <n v="31.94"/>
    <x v="2"/>
    <m/>
    <x v="0"/>
    <n v="1.5"/>
    <x v="3"/>
    <s v="Virement 09/11/2017"/>
  </r>
  <r>
    <x v="118"/>
    <n v="5"/>
    <x v="79"/>
    <s v="Sam, dim et JF - JOUR - Consultation"/>
    <s v="Consultation"/>
    <n v="37.5"/>
    <s v="Dalla - Libera Mayline"/>
    <m/>
    <s v="(228) Mutualia - Mutualité neutre _x000a_"/>
    <s v="Place Verte 41 4800 VERVIERS"/>
    <s v="Différé"/>
    <s v="⅓ payant C"/>
    <s v="Oui"/>
    <n v="33"/>
    <n v="1.5"/>
    <x v="12"/>
    <n v="31.94"/>
    <x v="2"/>
    <m/>
    <x v="0"/>
    <n v="1.5"/>
    <x v="3"/>
    <s v="Virement 09/11/2017"/>
  </r>
  <r>
    <x v="118"/>
    <n v="4"/>
    <x v="106"/>
    <s v="Sam, dim et JF - JOUR - Consultation"/>
    <s v="Consultation"/>
    <n v="37.5"/>
    <s v="De - Graef Vanessa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2"/>
    <m/>
    <x v="0"/>
    <n v="0"/>
    <x v="3"/>
    <s v="Virement 27/10/2017"/>
  </r>
  <r>
    <x v="118"/>
    <s v="1b"/>
    <x v="102"/>
    <s v="Sam, dim et JF - JOUR - Visite 1 bénéficiaire"/>
    <s v="Visite"/>
    <n v="55.5"/>
    <s v="Dewez Joséphine"/>
    <s v="Léon D'Andrimont Limbourg"/>
    <m/>
    <m/>
    <s v="Différé"/>
    <s v="MR"/>
    <s v="Oui"/>
    <n v="55.5"/>
    <m/>
    <x v="1"/>
    <m/>
    <x v="2"/>
    <m/>
    <x v="0"/>
    <n v="0"/>
    <x v="2"/>
    <m/>
  </r>
  <r>
    <x v="118"/>
    <n v="4"/>
    <x v="106"/>
    <s v="Sam, dim et JF - JOUR - Consultation"/>
    <s v="Consultation"/>
    <n v="37.5"/>
    <s v="Gérardy Aurélie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2"/>
    <m/>
    <x v="0"/>
    <n v="0"/>
    <x v="3"/>
    <s v="Virement 27/10/2017"/>
  </r>
  <r>
    <x v="118"/>
    <s v="2a"/>
    <x v="7"/>
    <s v="Sam, dim et JF - JOUR - Visite 1 bénéficiaire"/>
    <s v="Visite"/>
    <n v="55.5"/>
    <s v="Groven Joseph"/>
    <s v="La Barcarolle Stembert"/>
    <m/>
    <m/>
    <s v="Différé"/>
    <s v="MR"/>
    <s v="Oui"/>
    <n v="55.5"/>
    <m/>
    <x v="1"/>
    <m/>
    <x v="2"/>
    <m/>
    <x v="0"/>
    <n v="0"/>
    <x v="2"/>
    <m/>
  </r>
  <r>
    <x v="118"/>
    <s v="1a"/>
    <x v="105"/>
    <s v="Sam, dim et JF - JOUR - Visite 1 bénéficiaire"/>
    <s v="Visite"/>
    <n v="55.5"/>
    <s v="Jacquinet Léon"/>
    <s v="Sainte Elisabeth Herve"/>
    <m/>
    <m/>
    <s v="Différé"/>
    <s v="MR"/>
    <s v="Oui"/>
    <n v="55.5"/>
    <m/>
    <x v="1"/>
    <m/>
    <x v="2"/>
    <m/>
    <x v="0"/>
    <n v="0"/>
    <x v="2"/>
    <m/>
  </r>
  <r>
    <x v="118"/>
    <n v="6"/>
    <x v="152"/>
    <s v="Sam, dim et JF - JOUR - Visite 1 bénéficiaire"/>
    <s v="Visite"/>
    <n v="55.5"/>
    <s v="Jungen  Katharina"/>
    <m/>
    <m/>
    <m/>
    <s v="Différé"/>
    <s v="⅓ payant C"/>
    <s v="Non"/>
    <n v="55.5"/>
    <n v="5"/>
    <x v="12"/>
    <m/>
    <x v="2"/>
    <m/>
    <x v="0"/>
    <n v="5"/>
    <x v="1"/>
    <m/>
  </r>
  <r>
    <x v="118"/>
    <s v="1b"/>
    <x v="102"/>
    <s v="Sam, dim et JF - JOUR - Visite 1 bénéficiaire"/>
    <s v="Visite"/>
    <n v="55.5"/>
    <s v="Thissen Paul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118"/>
    <n v="7"/>
    <x v="202"/>
    <s v="Sam, dim et JF - JOUR - Consultation"/>
    <s v="Consultation"/>
    <n v="37.5"/>
    <s v="Demoty Stéphanie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8"/>
    <n v="7"/>
    <x v="202"/>
    <s v="Sam, dim et JF - JOUR - Consultation"/>
    <s v="Consultation"/>
    <n v="37.5"/>
    <s v="Jousten Marcel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8"/>
    <n v="7"/>
    <x v="202"/>
    <s v="Sam, dim et JF - JOUR - Consultation"/>
    <s v="Consultation"/>
    <n v="37.5"/>
    <s v="Keller Samuel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8"/>
    <n v="7"/>
    <x v="202"/>
    <s v="Sam, dim et JF - JOUR - Consultation"/>
    <s v="Consultation"/>
    <n v="37.5"/>
    <s v="Lejeune Béatrice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8"/>
    <n v="7"/>
    <x v="202"/>
    <s v="Sam, dim et JF - JOUR - Visite 1 bénéficiaire"/>
    <s v="Visite"/>
    <n v="55.5"/>
    <s v="Niessen Adelheid"/>
    <s v="MRS   4750 Bütgenbach"/>
    <m/>
    <m/>
    <s v="Différé"/>
    <s v="MR"/>
    <s v="Oui"/>
    <n v="55.5"/>
    <m/>
    <x v="1"/>
    <m/>
    <x v="2"/>
    <n v="55.5"/>
    <x v="9"/>
    <n v="55.5"/>
    <x v="0"/>
    <m/>
  </r>
  <r>
    <x v="118"/>
    <n v="7"/>
    <x v="202"/>
    <s v="Sam, dim et JF - JOUR - Consultation"/>
    <s v="Consultation"/>
    <n v="37.5"/>
    <s v="Plattes Lucas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18"/>
    <n v="3"/>
    <x v="25"/>
    <s v="Sam, dim et JF - JOUR - Visite 1 bénéficiaire"/>
    <s v="Visite"/>
    <n v="55.5"/>
    <s v="Dumoulin Gilberte"/>
    <s v="Les Heures Claires Spa"/>
    <m/>
    <m/>
    <s v="Différé"/>
    <s v="MR"/>
    <s v="Oui"/>
    <n v="55.5"/>
    <m/>
    <x v="1"/>
    <m/>
    <x v="2"/>
    <n v="55.5"/>
    <x v="9"/>
    <n v="55.5"/>
    <x v="0"/>
    <m/>
  </r>
  <r>
    <x v="118"/>
    <n v="3"/>
    <x v="25"/>
    <s v="Sam, dim et JF - JOUR - Visite 1 bénéficiaire"/>
    <s v="Visite"/>
    <n v="55.5"/>
    <s v="Morren Michèle"/>
    <s v="Le Grand Cerf  Spa"/>
    <m/>
    <m/>
    <s v="Différé"/>
    <s v="MR"/>
    <s v="Oui"/>
    <n v="55.5"/>
    <m/>
    <x v="1"/>
    <m/>
    <x v="2"/>
    <n v="55.5"/>
    <x v="9"/>
    <n v="55.5"/>
    <x v="0"/>
    <m/>
  </r>
  <r>
    <x v="118"/>
    <s v="1a"/>
    <x v="105"/>
    <s v="Sam, dim et JF - JOUR - Consultation"/>
    <s v="Consultation"/>
    <n v="37.5"/>
    <s v="Libert Morgane"/>
    <m/>
    <s v="(137) Mutualité Chrétienne de Verviers - Eupen "/>
    <s v="Rue Laoureux 25-29  - 4800 Verviers"/>
    <s v="Différé"/>
    <s v="⅓ payant NP"/>
    <s v="Oui"/>
    <n v="37.5"/>
    <m/>
    <x v="1"/>
    <n v="35.85"/>
    <x v="8"/>
    <m/>
    <x v="0"/>
    <n v="35.85"/>
    <x v="0"/>
    <m/>
  </r>
  <r>
    <x v="118"/>
    <s v="2a"/>
    <x v="7"/>
    <s v="Sam, dim et JF - JOUR - Visite 1 bénéficiaire"/>
    <s v="Visite"/>
    <n v="55.5"/>
    <s v="Malherbe Rebecca"/>
    <m/>
    <s v="(319) Solidaris - Mutualité socialiste et syndicale de la Province de Liège _x000a_"/>
    <s v="Chaussée de Mons 228 1480 TUBIZE "/>
    <s v="Différé"/>
    <s v="⅓ payant C"/>
    <s v="Oui"/>
    <n v="55.5"/>
    <n v="3.5"/>
    <x v="12"/>
    <n v="50.8"/>
    <x v="2"/>
    <m/>
    <x v="0"/>
    <n v="3.5"/>
    <x v="3"/>
    <s v="Virement 27/10/2017"/>
  </r>
  <r>
    <x v="118"/>
    <s v="1a"/>
    <x v="105"/>
    <s v="Sam, dim et JF - JOUR - Visite 1 bénéficiaire"/>
    <s v="Visite"/>
    <n v="55.5"/>
    <s v="Weerts Gérardine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118"/>
    <n v="3"/>
    <x v="25"/>
    <s v="Sam, dim et JF - JOUR - Visite 1 bénéficiaire"/>
    <s v="Visite"/>
    <n v="55.5"/>
    <s v="Noirhomme Georges"/>
    <s v="La Charmille Jalhay"/>
    <m/>
    <m/>
    <s v="Différé"/>
    <s v="MR"/>
    <s v="Oui"/>
    <n v="55.5"/>
    <m/>
    <x v="1"/>
    <m/>
    <x v="2"/>
    <n v="55.6"/>
    <x v="0"/>
    <n v="0"/>
    <x v="2"/>
    <s v="Virement 23/10/2017"/>
  </r>
  <r>
    <x v="118"/>
    <s v="nuit 2"/>
    <x v="4"/>
    <s v="Sam, dim et JF - NUIT - Consultation"/>
    <s v="Consultation"/>
    <n v="50"/>
    <s v="Philippe Anthony"/>
    <m/>
    <s v="(137) Mutualité Chrétienne de Verviers - Eupen "/>
    <m/>
    <s v="Différé"/>
    <s v="⅓ payant BC"/>
    <s v="Oui"/>
    <n v="50"/>
    <n v="1.5"/>
    <x v="12"/>
    <m/>
    <x v="2"/>
    <m/>
    <x v="0"/>
    <n v="1.5"/>
    <x v="1"/>
    <s v="Pas en ordre d'assurabilité"/>
  </r>
  <r>
    <x v="118"/>
    <n v="3"/>
    <x v="25"/>
    <s v="Sam, dim et JF - JOUR - Consultation"/>
    <s v="Consultation"/>
    <n v="37.5"/>
    <s v="Raskin Pierre"/>
    <m/>
    <s v="(228) Mutualia - Mutualité neutre _x000a_"/>
    <s v="Place Verte 41 4800 VERVIERS"/>
    <s v="Différé"/>
    <s v="⅓ payant NP"/>
    <s v="Oui"/>
    <n v="37.5"/>
    <m/>
    <x v="1"/>
    <n v="35.85"/>
    <x v="2"/>
    <m/>
    <x v="0"/>
    <n v="0"/>
    <x v="3"/>
    <s v="Virement 09/11/2017"/>
  </r>
  <r>
    <x v="118"/>
    <n v="3"/>
    <x v="25"/>
    <s v="Sam, dim et JF - JOUR - Consultation"/>
    <s v="Consultation"/>
    <n v="37.5"/>
    <s v="Renier Amélie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6.35"/>
    <x v="2"/>
    <m/>
    <x v="0"/>
    <n v="0"/>
    <x v="3"/>
    <s v="Virement 27/10/2017"/>
  </r>
  <r>
    <x v="118"/>
    <n v="6"/>
    <x v="152"/>
    <s v="Sam, dim et JF - JOUR - Visite 1 bénéficiaire"/>
    <s v="Visite"/>
    <n v="55.5"/>
    <s v="Flam Paula Frieda"/>
    <m/>
    <s v="(610) Office régional d'Eupen _x000a_"/>
    <s v="Brauereihof 5 4700 EUPEN"/>
    <s v="Différé"/>
    <s v="⅓ payant C"/>
    <s v="Oui"/>
    <n v="55.5"/>
    <n v="5"/>
    <x v="12"/>
    <n v="50.8"/>
    <x v="8"/>
    <m/>
    <x v="0"/>
    <n v="55.8"/>
    <x v="0"/>
    <m/>
  </r>
  <r>
    <x v="118"/>
    <n v="6"/>
    <x v="152"/>
    <s v="Sam, dim et JF - JOUR - Consultation"/>
    <s v="Consultation"/>
    <n v="37.5"/>
    <s v="Kever Suzanne"/>
    <s v="M.Méd. GPS Med Eupen"/>
    <m/>
    <m/>
    <s v="Différé"/>
    <s v="Autres"/>
    <s v="Oui"/>
    <n v="37.5"/>
    <n v="6"/>
    <x v="12"/>
    <m/>
    <x v="2"/>
    <n v="31.5"/>
    <x v="9"/>
    <n v="37.5"/>
    <x v="0"/>
    <m/>
  </r>
  <r>
    <x v="118"/>
    <n v="6"/>
    <x v="152"/>
    <s v="Sam, dim et JF - JOUR - Visite 1 bénéficiaire"/>
    <s v="Visite"/>
    <n v="55.5"/>
    <s v="Wagener Irène Auguste"/>
    <s v="Golden Morgen Walhorm"/>
    <m/>
    <m/>
    <s v="Différé"/>
    <s v="MR"/>
    <s v="Oui"/>
    <n v="55.5"/>
    <m/>
    <x v="1"/>
    <m/>
    <x v="2"/>
    <n v="55.5"/>
    <x v="9"/>
    <n v="55.5"/>
    <x v="0"/>
    <m/>
  </r>
  <r>
    <x v="118"/>
    <n v="4"/>
    <x v="106"/>
    <s v="Sam, dim et JF - JOUR - Consultation"/>
    <s v="Consultation"/>
    <n v="37.5"/>
    <s v="Van Der Heeden Ethanael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2"/>
    <m/>
    <x v="0"/>
    <n v="0"/>
    <x v="3"/>
    <s v="Virement 27/10/2017"/>
  </r>
  <r>
    <x v="118"/>
    <n v="4"/>
    <x v="106"/>
    <s v="Sam, dim et JF - JOUR - Consultation"/>
    <s v="Consultation"/>
    <n v="37.5"/>
    <s v="Van Der Heeden Terry"/>
    <m/>
    <s v="(319) Solidaris - Mutualité socialiste et syndicale de la Province de Liège _x000a_"/>
    <s v="Chaussée de Mons 228 1480 TUBIZE "/>
    <s v="Différé"/>
    <s v="⅓ payant NP"/>
    <s v="Oui"/>
    <n v="37.5"/>
    <m/>
    <x v="1"/>
    <n v="35.85"/>
    <x v="2"/>
    <m/>
    <x v="0"/>
    <n v="0"/>
    <x v="3"/>
    <s v="Virement 27/10/2017"/>
  </r>
  <r>
    <x v="118"/>
    <n v="5"/>
    <x v="79"/>
    <s v="Sam, dim et JF - JOUR - Visite 1 bénéficiaire"/>
    <s v="Visite"/>
    <n v="55.5"/>
    <s v="Weber Jacqueline"/>
    <m/>
    <s v="(228) Mutualia - Mutualité neutre _x000a_"/>
    <s v="Place Verte 41 4800 VERVIERS"/>
    <s v="Différé"/>
    <s v="⅓ payant C"/>
    <s v="Oui"/>
    <n v="55.5"/>
    <n v="1.5"/>
    <x v="12"/>
    <n v="50.8"/>
    <x v="2"/>
    <m/>
    <x v="0"/>
    <n v="1.5"/>
    <x v="3"/>
    <s v="Virement 09/11/2017"/>
  </r>
  <r>
    <x v="118"/>
    <s v="2b"/>
    <x v="84"/>
    <s v="Sam, dim et JF - JOUR - Consultation"/>
    <s v="Consultation"/>
    <n v="37.5"/>
    <s v="Calisgan Azra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8"/>
    <s v="2b"/>
    <x v="84"/>
    <s v="Sam, dim et JF - JOUR - Consultation"/>
    <s v="Consultation"/>
    <n v="37.5"/>
    <s v="Calisgan Ebubekir"/>
    <m/>
    <s v="(137) Mutualité Chrétienne de Verviers - Eupen "/>
    <s v="Rue Laoureux 25-29  - 4800 Verviers"/>
    <s v="Différé"/>
    <s v="⅓ payant C"/>
    <s v="Oui"/>
    <n v="37.5"/>
    <n v="1.5"/>
    <x v="12"/>
    <n v="35.85"/>
    <x v="8"/>
    <m/>
    <x v="0"/>
    <n v="37.35"/>
    <x v="0"/>
    <m/>
  </r>
  <r>
    <x v="118"/>
    <s v="2b"/>
    <x v="84"/>
    <s v="Sam, dim et JF - JOUR - Visite 1 bénéficiaire"/>
    <s v="Visite"/>
    <n v="55.5"/>
    <s v="Hanlet Jenny"/>
    <s v="La Lainière Verviers"/>
    <m/>
    <m/>
    <s v="Différé"/>
    <s v="MR"/>
    <s v="Oui"/>
    <n v="55.5"/>
    <m/>
    <x v="1"/>
    <m/>
    <x v="2"/>
    <n v="55.6"/>
    <x v="9"/>
    <n v="55.6"/>
    <x v="0"/>
    <m/>
  </r>
  <r>
    <x v="118"/>
    <s v="nuit 1"/>
    <x v="40"/>
    <s v="Sam, dim et JF - JOUR - Consultation"/>
    <s v="Consultation"/>
    <n v="37.5"/>
    <s v="Mahroof Saiqa"/>
    <m/>
    <s v="(228) Mutualia - Mutualité neutre _x000a_"/>
    <s v="Place Verte 41 4800 VERVIERS"/>
    <s v="Différé"/>
    <s v="⅓ payant C"/>
    <s v="Oui"/>
    <n v="37.5"/>
    <n v="1.5"/>
    <x v="12"/>
    <m/>
    <x v="2"/>
    <m/>
    <x v="0"/>
    <n v="1.5"/>
    <x v="3"/>
    <m/>
  </r>
  <r>
    <x v="118"/>
    <s v="nuit 1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2b"/>
    <x v="84"/>
    <s v="Sam, dim et JF - JOUR - Visite 1 bénéficiaire"/>
    <s v="Visite"/>
    <n v="55.5"/>
    <s v="Heinen Johann"/>
    <m/>
    <s v="(137) Mutualité Chrétienne de Verviers - Eupen "/>
    <s v="Rue Laoureux 25-29  - 4800 Verviers"/>
    <s v="Différé"/>
    <s v="⅓ payant C"/>
    <s v="Oui"/>
    <n v="55.5"/>
    <n v="5"/>
    <x v="12"/>
    <n v="55.6"/>
    <x v="8"/>
    <m/>
    <x v="0"/>
    <n v="60.6"/>
    <x v="0"/>
    <m/>
  </r>
  <r>
    <x v="118"/>
    <s v="2b"/>
    <x v="84"/>
    <s v="Sam, dim et JF - JOUR - Visite 1 bénéficiaire"/>
    <s v="Visite"/>
    <n v="55.5"/>
    <s v="Hennebique Jessica"/>
    <m/>
    <s v="(527) PARTENAMUT _x000a_"/>
    <s v="Sluisweg 2 - 9000 GENT"/>
    <s v="Différé"/>
    <s v="⅓ payant C"/>
    <s v="Oui"/>
    <n v="55.5"/>
    <n v="5"/>
    <x v="12"/>
    <m/>
    <x v="2"/>
    <m/>
    <x v="0"/>
    <n v="5"/>
    <x v="3"/>
    <m/>
  </r>
  <r>
    <x v="118"/>
    <s v="2b"/>
    <x v="84"/>
    <s v="Sam, dim et JF - JOUR - Consultation"/>
    <s v="Consultation"/>
    <n v="37.5"/>
    <s v="Salden David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1.35"/>
    <x v="2"/>
    <m/>
    <x v="0"/>
    <n v="1.5"/>
    <x v="3"/>
    <s v="Virement 27/10/2017"/>
  </r>
  <r>
    <x v="118"/>
    <s v="2b"/>
    <x v="84"/>
    <s v="Sam, dim et JF - JOUR - Consultation"/>
    <s v="Consultation"/>
    <n v="37.5"/>
    <s v="Trabelsi Sondos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5.85"/>
    <x v="2"/>
    <m/>
    <x v="0"/>
    <n v="1.5"/>
    <x v="3"/>
    <s v="Virement 27/10/2017"/>
  </r>
  <r>
    <x v="118"/>
    <s v="nuit 1"/>
    <x v="40"/>
    <s v="Sam, dim et JF - NUIT - Consultation"/>
    <s v="Consultation"/>
    <n v="50"/>
    <m/>
    <m/>
    <m/>
    <m/>
    <s v="Cash"/>
    <m/>
    <m/>
    <n v="50"/>
    <m/>
    <x v="1"/>
    <m/>
    <x v="2"/>
    <n v="50"/>
    <x v="12"/>
    <n v="50"/>
    <x v="0"/>
    <m/>
  </r>
  <r>
    <x v="118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8"/>
    <s v="nuit 1"/>
    <x v="40"/>
    <s v="Vend et veille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118"/>
    <s v="2b"/>
    <x v="84"/>
    <s v="Sam, dim et JF - JOUR - Visite 1 bénéficiaire"/>
    <s v="Visite"/>
    <n v="55.5"/>
    <s v="Wick Etienne"/>
    <s v="Au Fil de Hoegne Pepinster"/>
    <m/>
    <m/>
    <s v="Différé"/>
    <s v="MR"/>
    <s v="Oui"/>
    <n v="55.5"/>
    <m/>
    <x v="1"/>
    <m/>
    <x v="2"/>
    <m/>
    <x v="0"/>
    <n v="0"/>
    <x v="2"/>
    <m/>
  </r>
  <r>
    <x v="118"/>
    <s v="2b"/>
    <x v="84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2b"/>
    <x v="84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2b"/>
    <x v="84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2b"/>
    <x v="84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1a"/>
    <x v="105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a"/>
    <x v="10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s v="1b"/>
    <x v="102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8"/>
    <s v="1b"/>
    <x v="102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8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1b"/>
    <x v="1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"/>
    <m/>
    <x v="1"/>
    <m/>
    <x v="2"/>
    <n v="37"/>
    <x v="12"/>
    <n v="37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3"/>
    <x v="25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4"/>
    <x v="106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118"/>
    <n v="5"/>
    <x v="79"/>
    <s v="Sam, dim et JF - JOUR - Consultation"/>
    <s v="Consultation"/>
    <n v="37.5"/>
    <m/>
    <m/>
    <m/>
    <m/>
    <s v="Cash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Cash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5"/>
    <x v="79"/>
    <s v="Sam, dim et JF - JOUR - Consultation"/>
    <s v="Consultation"/>
    <n v="37.5"/>
    <m/>
    <m/>
    <m/>
    <m/>
    <s v="Bancontact"/>
    <m/>
    <m/>
    <n v="33"/>
    <m/>
    <x v="1"/>
    <m/>
    <x v="2"/>
    <n v="33"/>
    <x v="12"/>
    <n v="33"/>
    <x v="0"/>
    <m/>
  </r>
  <r>
    <x v="118"/>
    <n v="6"/>
    <x v="152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118"/>
    <n v="6"/>
    <x v="152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8"/>
    <n v="6"/>
    <x v="152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11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6"/>
    <x v="15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Cash"/>
    <m/>
    <m/>
    <n v="3.75"/>
    <m/>
    <x v="1"/>
    <m/>
    <x v="2"/>
    <n v="3.75"/>
    <x v="12"/>
    <n v="3.75"/>
    <x v="0"/>
    <m/>
  </r>
  <r>
    <x v="118"/>
    <n v="7"/>
    <x v="202"/>
    <s v="Sam, dim et JF - JOUR - Consultation"/>
    <s v="Consultation"/>
    <n v="37.5"/>
    <m/>
    <m/>
    <m/>
    <m/>
    <s v="Cash"/>
    <m/>
    <m/>
    <n v="38.25"/>
    <m/>
    <x v="1"/>
    <m/>
    <x v="2"/>
    <n v="38.25"/>
    <x v="12"/>
    <n v="38.25"/>
    <x v="0"/>
    <m/>
  </r>
  <r>
    <x v="118"/>
    <n v="7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n v="7"/>
    <x v="202"/>
    <s v="Sam, dim et JF - JOUR - Consultation"/>
    <s v="Consultation"/>
    <n v="37.5"/>
    <m/>
    <m/>
    <m/>
    <m/>
    <s v="Bancontact"/>
    <m/>
    <m/>
    <n v="82.94"/>
    <m/>
    <x v="1"/>
    <m/>
    <x v="2"/>
    <n v="82.94"/>
    <x v="12"/>
    <n v="82.94"/>
    <x v="0"/>
    <m/>
  </r>
  <r>
    <x v="118"/>
    <s v="nuit 2"/>
    <x v="4"/>
    <s v="Sam, dim et JF - NUIT - Consultation"/>
    <s v="Consultation"/>
    <n v="50"/>
    <m/>
    <m/>
    <m/>
    <m/>
    <s v="Cash"/>
    <m/>
    <m/>
    <n v="50"/>
    <m/>
    <x v="1"/>
    <m/>
    <x v="2"/>
    <n v="50"/>
    <x v="12"/>
    <n v="50"/>
    <x v="0"/>
    <m/>
  </r>
  <r>
    <x v="118"/>
    <s v="nuit 2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118"/>
    <s v="nuit 2"/>
    <x v="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2a"/>
    <x v="181"/>
    <s v="Vend et veille JF - JOUR - Consultation NA"/>
    <s v="0 patient"/>
    <n v="25"/>
    <s v="0 patient"/>
    <m/>
    <m/>
    <m/>
    <m/>
    <m/>
    <m/>
    <n v="0"/>
    <m/>
    <x v="1"/>
    <m/>
    <x v="2"/>
    <m/>
    <x v="0"/>
    <n v="0"/>
    <x v="0"/>
    <m/>
  </r>
  <r>
    <x v="36"/>
    <s v="2b"/>
    <x v="93"/>
    <s v="Sam, dim et JF - JOUR - Consultation"/>
    <s v="Consultation"/>
    <n v="37.5"/>
    <s v="Nizet Amine"/>
    <s v="M.Méd. Bulle D'Air"/>
    <m/>
    <m/>
    <s v="Différé"/>
    <s v="Autres"/>
    <s v="Oui"/>
    <n v="37.5"/>
    <m/>
    <x v="1"/>
    <m/>
    <x v="2"/>
    <n v="37.5"/>
    <x v="9"/>
    <n v="37.5"/>
    <x v="0"/>
    <m/>
  </r>
  <r>
    <x v="36"/>
    <s v="1b"/>
    <x v="17"/>
    <s v="Sam, dim et JF - JOUR - Visite 1 bénéficiaire"/>
    <s v="Visite"/>
    <n v="55.5"/>
    <s v="Fluchard Mathieu"/>
    <s v="Sainte Famille Thimister"/>
    <m/>
    <m/>
    <s v="Différé"/>
    <s v="MR"/>
    <s v="Oui"/>
    <n v="55.5"/>
    <m/>
    <x v="1"/>
    <m/>
    <x v="2"/>
    <n v="55.5"/>
    <x v="9"/>
    <n v="55.5"/>
    <x v="0"/>
    <m/>
  </r>
  <r>
    <x v="36"/>
    <s v="1b"/>
    <x v="17"/>
    <s v="Sam, dim et JF - JOUR - Visite 1 bénéficiaire"/>
    <s v="Visite"/>
    <n v="55.5"/>
    <s v="Vanderghen Jacques"/>
    <s v="Léon D'Andrimont Limbourg"/>
    <m/>
    <m/>
    <s v="Différé"/>
    <s v="MR"/>
    <s v="Oui"/>
    <n v="55.5"/>
    <m/>
    <x v="1"/>
    <m/>
    <x v="2"/>
    <n v="55.5"/>
    <x v="9"/>
    <n v="55.5"/>
    <x v="0"/>
    <m/>
  </r>
  <r>
    <x v="36"/>
    <n v="7"/>
    <x v="90"/>
    <s v="Sam, dim et JF - JOUR - Visite 2 bénéficiaires"/>
    <s v="Visite"/>
    <n v="48"/>
    <s v="Barb Elia"/>
    <s v="MRS Bütgenbach"/>
    <m/>
    <m/>
    <s v="Différé"/>
    <s v="MR"/>
    <s v="Oui"/>
    <n v="48"/>
    <m/>
    <x v="1"/>
    <m/>
    <x v="2"/>
    <n v="48"/>
    <x v="9"/>
    <n v="48"/>
    <x v="0"/>
    <m/>
  </r>
  <r>
    <x v="36"/>
    <n v="7"/>
    <x v="90"/>
    <s v="Sam, dim et JF - JOUR - Visite 2 bénéficiaires"/>
    <s v="Visite"/>
    <n v="48"/>
    <s v="Kurtzen Johann"/>
    <s v="MRS Bütgenbach"/>
    <m/>
    <m/>
    <s v="Différé"/>
    <s v="MR"/>
    <s v="Oui"/>
    <n v="88.7"/>
    <m/>
    <x v="1"/>
    <m/>
    <x v="2"/>
    <n v="88.7"/>
    <x v="9"/>
    <n v="88.7"/>
    <x v="0"/>
    <m/>
  </r>
  <r>
    <x v="36"/>
    <n v="7"/>
    <x v="90"/>
    <s v="Sam, dim et JF - JOUR - Consultation"/>
    <s v="Consultation"/>
    <n v="37.5"/>
    <s v="Servais Noah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36"/>
    <n v="7"/>
    <x v="90"/>
    <s v="Sam, dim et JF - JOUR - Consultation"/>
    <s v="Consultation"/>
    <n v="37.5"/>
    <s v="Treinen Anna"/>
    <s v="M.Méd. Pro Gesund"/>
    <m/>
    <m/>
    <s v="Différé"/>
    <s v="Autres"/>
    <s v="Oui"/>
    <n v="37.5"/>
    <n v="6"/>
    <x v="12"/>
    <m/>
    <x v="2"/>
    <n v="31.5"/>
    <x v="9"/>
    <n v="37.5"/>
    <x v="0"/>
    <m/>
  </r>
  <r>
    <x v="103"/>
    <n v="3"/>
    <x v="45"/>
    <s v="Sam, dim et JF - JOUR - Visite 1 bénéficiaire"/>
    <s v="Visite"/>
    <n v="55.5"/>
    <s v="Cahay Albert c/Santer"/>
    <s v="Heures Claires"/>
    <m/>
    <m/>
    <s v="Différé"/>
    <s v="MR"/>
    <s v="Oui"/>
    <n v="55.5"/>
    <m/>
    <x v="1"/>
    <m/>
    <x v="2"/>
    <n v="55.5"/>
    <x v="12"/>
    <n v="55.5"/>
    <x v="0"/>
    <m/>
  </r>
  <r>
    <x v="36"/>
    <s v="2b"/>
    <x v="93"/>
    <s v="Sam, dim et JF - JOUR - Visite 1 bénéficiaire"/>
    <s v="Visite"/>
    <n v="55.5"/>
    <s v="Devue  M. Co/ Deventer"/>
    <s v="Le Grand Cerf Spa/ retour donc envoyé à sa mutualité"/>
    <s v="(130) Mutualité Chrétienne"/>
    <m/>
    <s v="Différé"/>
    <s v="MR"/>
    <s v="Oui"/>
    <n v="55.5"/>
    <m/>
    <x v="1"/>
    <m/>
    <x v="2"/>
    <m/>
    <x v="0"/>
    <n v="0"/>
    <x v="3"/>
    <s v="Décédé, plus de famille"/>
  </r>
  <r>
    <x v="36"/>
    <n v="7"/>
    <x v="90"/>
    <s v="Sam, dim et JF - JOUR - Visite 1 bénéficiaire"/>
    <s v="Visite"/>
    <n v="55.5"/>
    <s v="Eichten Barbara"/>
    <m/>
    <s v="(515) Freie Krankenkasse _x000a_"/>
    <s v="Rue Saint-Hubert 49 - 1150 BRUXELLES"/>
    <s v="Différé"/>
    <s v="⅓ payant C"/>
    <s v="Oui"/>
    <n v="55.5"/>
    <n v="5"/>
    <x v="12"/>
    <n v="55.6"/>
    <x v="2"/>
    <m/>
    <x v="0"/>
    <n v="5"/>
    <x v="3"/>
    <s v="Virement 06/10/2017"/>
  </r>
  <r>
    <x v="36"/>
    <n v="5"/>
    <x v="61"/>
    <s v="Sam, dim et JF - JOUR - Consultation"/>
    <s v="Consultation"/>
    <n v="37.5"/>
    <s v="Felten Jayson"/>
    <m/>
    <s v="(319) Solidaris - Mutualité socialiste et syndicale de la Province de Liège _x000a_"/>
    <s v="Chaussée de Mons 228 1480 TUBIZE "/>
    <s v="Différé"/>
    <s v="⅓ payant BC"/>
    <s v="Oui"/>
    <n v="37.5"/>
    <n v="1.5"/>
    <x v="12"/>
    <n v="35.85"/>
    <x v="2"/>
    <m/>
    <x v="0"/>
    <n v="1.5"/>
    <x v="3"/>
    <s v="Virement 27/10/2017"/>
  </r>
  <r>
    <x v="36"/>
    <s v="2b"/>
    <x v="93"/>
    <s v="Sam, dim et JF - JOUR - Consultation"/>
    <s v="Consultation"/>
    <n v="37.5"/>
    <s v="Gretry Sandrine"/>
    <s v="M.Méd. Thier Mère Dieu"/>
    <m/>
    <m/>
    <s v="Différé"/>
    <s v="Autres"/>
    <s v="Oui"/>
    <n v="37.5"/>
    <m/>
    <x v="1"/>
    <m/>
    <x v="2"/>
    <m/>
    <x v="0"/>
    <n v="0"/>
    <x v="2"/>
    <m/>
  </r>
  <r>
    <x v="36"/>
    <n v="7"/>
    <x v="90"/>
    <s v="Sam, dim et JF - JOUR - Visite 1 bénéficiaire"/>
    <s v="Visite"/>
    <n v="55.5"/>
    <s v="Hansen Maria"/>
    <m/>
    <s v="(515) Freie Krankenkasse _x000a_"/>
    <s v="Rue Saint-Hubert 49 - 1150 BRUXELLES"/>
    <s v="Différé"/>
    <s v="⅓ payant C"/>
    <s v="Oui"/>
    <n v="55.5"/>
    <n v="5"/>
    <x v="12"/>
    <n v="50.8"/>
    <x v="2"/>
    <m/>
    <x v="0"/>
    <n v="5"/>
    <x v="3"/>
    <s v="Virement 06/10/2017"/>
  </r>
  <r>
    <x v="36"/>
    <s v="2b"/>
    <x v="93"/>
    <s v="Sam, dim et JF - JOUR - Consultation"/>
    <s v="Consultation"/>
    <n v="37.5"/>
    <s v="Jamar Anita"/>
    <m/>
    <s v="(228) Mutualia - Mutualité neutre _x000a_"/>
    <s v="Place Verte 41 4800 VERVIERS"/>
    <s v="Différé"/>
    <s v="⅓ payant C"/>
    <s v="Oui"/>
    <n v="37.5"/>
    <n v="1.5"/>
    <x v="12"/>
    <m/>
    <x v="2"/>
    <m/>
    <x v="0"/>
    <n v="1.5"/>
    <x v="3"/>
    <m/>
  </r>
  <r>
    <x v="36"/>
    <n v="4"/>
    <x v="3"/>
    <s v="Sam, dim et JF - JOUR - Visite 1 bénéficiaire"/>
    <s v="Visite"/>
    <n v="55.5"/>
    <s v="Krings Marie - Thérèse"/>
    <s v="Grand Fa Malmédy"/>
    <m/>
    <m/>
    <s v="Différé"/>
    <s v="MR"/>
    <s v="Oui"/>
    <n v="55.6"/>
    <m/>
    <x v="1"/>
    <m/>
    <x v="2"/>
    <n v="55.6"/>
    <x v="9"/>
    <n v="55.6"/>
    <x v="0"/>
    <m/>
  </r>
  <r>
    <x v="36"/>
    <n v="6"/>
    <x v="124"/>
    <s v="Sam, dim et JF - JOUR - Visite 1 bénéficiaire"/>
    <s v="Visite"/>
    <n v="55.5"/>
    <s v="Cloot Hubertine"/>
    <m/>
    <s v="(137) Mutualité Chrétienne de Verviers - Eupen "/>
    <s v="Rue Laoureux 25-29  - 4800 Verviers"/>
    <s v="Différé"/>
    <s v="⅓ payant C"/>
    <s v="Oui"/>
    <n v="55.5"/>
    <n v="5"/>
    <x v="12"/>
    <n v="50.8"/>
    <x v="8"/>
    <m/>
    <x v="0"/>
    <n v="55.8"/>
    <x v="0"/>
    <m/>
  </r>
  <r>
    <x v="36"/>
    <n v="6"/>
    <x v="124"/>
    <s v="Sam, dim et JF - JOUR - Visite 1 bénéficiaire"/>
    <s v="Visite"/>
    <n v="55.5"/>
    <s v="Plumanns Maria"/>
    <s v="St François Eupen"/>
    <m/>
    <m/>
    <s v="Différé"/>
    <s v="MR"/>
    <s v="Oui"/>
    <n v="55.5"/>
    <m/>
    <x v="1"/>
    <m/>
    <x v="2"/>
    <n v="55.5"/>
    <x v="9"/>
    <n v="55.5"/>
    <x v="0"/>
    <m/>
  </r>
  <r>
    <x v="36"/>
    <n v="6"/>
    <x v="124"/>
    <s v="Sam, dim et JF - JOUR - Consultation"/>
    <s v="Consultation"/>
    <n v="37.5"/>
    <s v="Theissen Irma"/>
    <m/>
    <s v="(137) Mutualité Chrétienne de Verviers - Eupen "/>
    <s v="Rue Laoureux 25-29  - 4800 Verviers"/>
    <s v="Différé"/>
    <s v="⅓ payant C"/>
    <s v="Oui"/>
    <n v="37.5"/>
    <n v="5"/>
    <x v="12"/>
    <n v="35.85"/>
    <x v="8"/>
    <m/>
    <x v="0"/>
    <n v="40.85"/>
    <x v="0"/>
    <m/>
  </r>
  <r>
    <x v="36"/>
    <s v="2b"/>
    <x v="93"/>
    <s v="Sam, dim et JF - JOUR - Visite 1 bénéficiaire"/>
    <s v="Visite"/>
    <n v="55.5"/>
    <s v="Wéry Anne - Joséphine"/>
    <s v="Le Belvédère Theux"/>
    <m/>
    <m/>
    <s v="Différé"/>
    <s v="MR"/>
    <s v="Oui"/>
    <n v="55.5"/>
    <m/>
    <x v="1"/>
    <m/>
    <x v="2"/>
    <m/>
    <x v="0"/>
    <n v="0"/>
    <x v="2"/>
    <m/>
  </r>
  <r>
    <x v="36"/>
    <n v="3"/>
    <x v="217"/>
    <s v="Sam, dim et JF - JOUR - Consultation"/>
    <s v="Consultation"/>
    <n v="37.5"/>
    <s v="Baert Noah"/>
    <m/>
    <s v="(509) Partena - Mutualité libre _x000a_"/>
    <s v="Boulevard Louis Mettewie 74-76 1080 BRUXELLES "/>
    <s v="Différé"/>
    <s v="⅓ payant C"/>
    <s v="Oui"/>
    <n v="37.5"/>
    <n v="1.5"/>
    <x v="12"/>
    <n v="35.85"/>
    <x v="2"/>
    <m/>
    <x v="0"/>
    <n v="1.5"/>
    <x v="3"/>
    <s v="Virement 13/10/2017"/>
  </r>
  <r>
    <x v="36"/>
    <n v="3"/>
    <x v="217"/>
    <s v="Sam, dim et JF - JOUR - Consultation"/>
    <s v="Consultation"/>
    <n v="37.5"/>
    <s v="Bartel Nathalie"/>
    <m/>
    <s v="(228) Mutualia - Mutualité neutre _x000a_"/>
    <s v="Place Verte 41 4800 VERVIERS"/>
    <s v="Différé"/>
    <s v="⅓ payant C"/>
    <s v="Oui"/>
    <n v="37.5"/>
    <n v="1.5"/>
    <x v="12"/>
    <m/>
    <x v="2"/>
    <m/>
    <x v="0"/>
    <n v="1.5"/>
    <x v="3"/>
    <m/>
  </r>
  <r>
    <x v="36"/>
    <n v="3"/>
    <x v="217"/>
    <s v="Sam, dim et JF - JOUR - Consultation"/>
    <s v="Consultation"/>
    <n v="37.5"/>
    <s v="Benbiga Maryam Alya"/>
    <m/>
    <s v="(135) Mutualité Saint-Michel "/>
    <s v="Boulevard Anspach 111-115 1000 BRUXELLES"/>
    <s v="Différé"/>
    <s v="⅓ payant C"/>
    <s v="Oui"/>
    <n v="37.5"/>
    <n v="1.5"/>
    <x v="12"/>
    <n v="23.5"/>
    <x v="2"/>
    <m/>
    <x v="0"/>
    <n v="1.5"/>
    <x v="5"/>
    <s v="Virement 01/11/2017"/>
  </r>
  <r>
    <x v="36"/>
    <n v="3"/>
    <x v="217"/>
    <s v="Sam, dim et JF - JOUR - Consultation"/>
    <s v="Consultation"/>
    <n v="37.5"/>
    <s v="Brusten Christine"/>
    <m/>
    <s v="(319) Solidaris - Mutualité socialiste et syndicale de la Province de Liège _x000a_"/>
    <s v="Chaussée de Mons 228 1480 TUBIZE "/>
    <s v="Différé"/>
    <s v="⅓ payant C"/>
    <s v="Oui"/>
    <n v="37.5"/>
    <n v="1.5"/>
    <x v="12"/>
    <n v="31.35"/>
    <x v="2"/>
    <m/>
    <x v="0"/>
    <n v="1.5"/>
    <x v="3"/>
    <s v="Virement 27/10/2017"/>
  </r>
  <r>
    <x v="36"/>
    <n v="3"/>
    <x v="217"/>
    <s v="Sam, dim et JF - JOUR - Consultation"/>
    <s v="Consultation"/>
    <n v="37.5"/>
    <s v="Hanse Christine"/>
    <m/>
    <s v="(228) Mutualia - Mutualité neutre _x000a_"/>
    <s v="Place Verte 41 4800 VERVIERS"/>
    <s v="Différé"/>
    <s v="⅓ payant C"/>
    <s v="Oui"/>
    <n v="37.5"/>
    <n v="1.5"/>
    <x v="12"/>
    <m/>
    <x v="2"/>
    <m/>
    <x v="0"/>
    <n v="1.5"/>
    <x v="3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Cash"/>
    <m/>
    <m/>
    <n v="35"/>
    <m/>
    <x v="1"/>
    <m/>
    <x v="2"/>
    <n v="35"/>
    <x v="12"/>
    <n v="35"/>
    <x v="0"/>
    <m/>
  </r>
  <r>
    <x v="36"/>
    <s v="1a"/>
    <x v="48"/>
    <s v="Sam, dim et JF - JOUR - Visite 1 bénéficiaire"/>
    <s v="Visite"/>
    <n v="55.5"/>
    <m/>
    <m/>
    <m/>
    <m/>
    <s v="Cash"/>
    <m/>
    <m/>
    <n v="55"/>
    <m/>
    <x v="1"/>
    <m/>
    <x v="2"/>
    <n v="55"/>
    <x v="12"/>
    <n v="5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a"/>
    <x v="48"/>
    <s v="Sam, dim et JF - JOUR - Consultation"/>
    <s v="Consultation"/>
    <n v="37.5"/>
    <m/>
    <m/>
    <m/>
    <m/>
    <s v="Bancontact"/>
    <m/>
    <m/>
    <n v="35"/>
    <m/>
    <x v="1"/>
    <m/>
    <x v="2"/>
    <n v="35"/>
    <x v="12"/>
    <n v="35"/>
    <x v="0"/>
    <m/>
  </r>
  <r>
    <x v="36"/>
    <s v="1b"/>
    <x v="17"/>
    <s v="Sam, dim et JF - JOUR - Visite 1 bénéficiaire"/>
    <s v="Visite"/>
    <n v="55.5"/>
    <m/>
    <m/>
    <m/>
    <m/>
    <s v="Cash"/>
    <m/>
    <m/>
    <n v="55.5"/>
    <m/>
    <x v="1"/>
    <m/>
    <x v="2"/>
    <n v="55.5"/>
    <x v="12"/>
    <n v="55.5"/>
    <x v="0"/>
    <m/>
  </r>
  <r>
    <x v="36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b"/>
    <x v="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1b"/>
    <x v="17"/>
    <s v="Sam, dim et JF - JOUR - Consultation"/>
    <s v="Consultation"/>
    <n v="37.5"/>
    <m/>
    <m/>
    <m/>
    <m/>
    <s v="Bancontact"/>
    <m/>
    <m/>
    <n v="117"/>
    <m/>
    <x v="1"/>
    <m/>
    <x v="2"/>
    <n v="117"/>
    <x v="12"/>
    <n v="117"/>
    <x v="0"/>
    <m/>
  </r>
  <r>
    <x v="36"/>
    <s v="2b"/>
    <x v="93"/>
    <s v="Sam, dim et JF - JOUR - Consultation"/>
    <s v="Consultation"/>
    <n v="37.5"/>
    <m/>
    <m/>
    <m/>
    <m/>
    <s v="Cash"/>
    <m/>
    <m/>
    <n v="36.5"/>
    <m/>
    <x v="1"/>
    <m/>
    <x v="2"/>
    <n v="36.5"/>
    <x v="12"/>
    <n v="36.5"/>
    <x v="0"/>
    <m/>
  </r>
  <r>
    <x v="36"/>
    <s v="2b"/>
    <x v="93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36"/>
    <s v="2b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2b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2b"/>
    <x v="93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3"/>
    <x v="217"/>
    <s v="Sam, dim et JF - JOUR - Visite 1 bénéficiaire"/>
    <s v="Visite"/>
    <n v="55.5"/>
    <m/>
    <m/>
    <m/>
    <m/>
    <s v="Bancontact"/>
    <m/>
    <m/>
    <n v="55.5"/>
    <m/>
    <x v="1"/>
    <m/>
    <x v="2"/>
    <n v="55.5"/>
    <x v="12"/>
    <n v="55.5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2"/>
    <n v="33.44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5"/>
    <x v="61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6"/>
    <x v="124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36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36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36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36"/>
    <n v="7"/>
    <x v="90"/>
    <s v="Sam, dim et JF - JOUR - Consultation"/>
    <s v="Consultation"/>
    <n v="37.5"/>
    <m/>
    <m/>
    <m/>
    <m/>
    <s v="Cash"/>
    <m/>
    <m/>
    <n v="37.5"/>
    <m/>
    <x v="1"/>
    <m/>
    <x v="2"/>
    <n v="37.5"/>
    <x v="12"/>
    <n v="37.5"/>
    <x v="0"/>
    <m/>
  </r>
  <r>
    <x v="36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nuit 1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nuit 1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nuit 1"/>
    <x v="187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36"/>
    <s v="nuit 1"/>
    <x v="187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36"/>
    <s v="nuit 1"/>
    <x v="187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36"/>
    <s v="nuit 2"/>
    <x v="2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36"/>
    <s v="nuit 3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nuit 3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nuit 3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2"/>
    <n v="37.5"/>
    <x v="0"/>
    <m/>
  </r>
  <r>
    <x v="36"/>
    <s v="nuit 3"/>
    <x v="90"/>
    <s v="Sam, dim et JF - NUIT - Consultation"/>
    <s v="Consultation"/>
    <n v="50"/>
    <m/>
    <m/>
    <m/>
    <m/>
    <s v="Bancontact"/>
    <m/>
    <m/>
    <n v="50"/>
    <m/>
    <x v="1"/>
    <m/>
    <x v="2"/>
    <n v="50"/>
    <x v="12"/>
    <n v="50"/>
    <x v="0"/>
    <m/>
  </r>
  <r>
    <x v="36"/>
    <s v="nuit 3"/>
    <x v="90"/>
    <s v="Sam, dim et JF - NUIT - Visite 1 bénéficiaire"/>
    <s v="Visite"/>
    <n v="85"/>
    <m/>
    <m/>
    <m/>
    <m/>
    <s v="Bancontact"/>
    <m/>
    <m/>
    <n v="85"/>
    <m/>
    <x v="1"/>
    <m/>
    <x v="2"/>
    <n v="85"/>
    <x v="12"/>
    <n v="85"/>
    <x v="0"/>
    <m/>
  </r>
  <r>
    <x v="119"/>
    <s v="nuit 3"/>
    <x v="68"/>
    <s v="Vend et veille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19"/>
    <s v="nuit 1"/>
    <x v="27"/>
    <s v="Vend et veille JF - JOUR - Consultation"/>
    <s v="Consultation"/>
    <n v="29"/>
    <s v="Bebronne Anthony"/>
    <m/>
    <s v="(319) Solidaris - Mutualité socialiste et syndicale de la Province de Liège _x000a_"/>
    <s v="Chaussée de Mons 228 1480 TUBIZE "/>
    <s v="Différé"/>
    <s v="⅓ payant C"/>
    <s v="Oui"/>
    <n v="29"/>
    <n v="1.5"/>
    <x v="13"/>
    <n v="27.59"/>
    <x v="2"/>
    <m/>
    <x v="0"/>
    <n v="1.5"/>
    <x v="3"/>
    <s v="Virement 27/10/2017"/>
  </r>
  <r>
    <x v="119"/>
    <s v="nuit 2"/>
    <x v="72"/>
    <s v="Vend et veille JF - NUIT - Consultation"/>
    <s v="Consultation"/>
    <n v="50"/>
    <s v="Charasson Diego"/>
    <m/>
    <s v="(323) Mutualité socialiste du Luxembourg _x000a_"/>
    <s v="Chaussée de Mons 228 1480 TUBIZE "/>
    <s v="Différé"/>
    <s v="⅓ payant BC"/>
    <s v="Oui"/>
    <n v="50"/>
    <n v="1.5"/>
    <x v="13"/>
    <n v="48.19"/>
    <x v="2"/>
    <m/>
    <x v="0"/>
    <n v="1.5"/>
    <x v="3"/>
    <s v="Virement 27/10/2017"/>
  </r>
  <r>
    <x v="119"/>
    <s v="nuit 1"/>
    <x v="27"/>
    <s v="Vend et veille JF - NUIT - Visite 1 bénéficiare"/>
    <s v="Visite"/>
    <n v="85"/>
    <s v="Kronawaitter Hans"/>
    <m/>
    <s v="(137) Mutualité Chrétienne de Verviers - Eupen "/>
    <s v="Rue Laoureux 25-29  - 4800 Verviers"/>
    <s v="Différé"/>
    <s v="⅓ payant C"/>
    <s v="Oui"/>
    <n v="85"/>
    <n v="29"/>
    <x v="13"/>
    <n v="55.62"/>
    <x v="2"/>
    <m/>
    <x v="0"/>
    <n v="29"/>
    <x v="3"/>
    <s v="Virement 30/10/2017"/>
  </r>
  <r>
    <x v="119"/>
    <s v="nuit 1"/>
    <x v="27"/>
    <s v="Vend et veille JF - NUIT - Consultation"/>
    <s v="Consultation"/>
    <n v="50"/>
    <s v="Loison Stéphanie"/>
    <m/>
    <s v="(319) Solidaris - Mutualité socialiste et syndicale de la Province de Liège _x000a_"/>
    <s v="Chaussée de Mons 228 1480 TUBIZE "/>
    <s v="Différé"/>
    <s v="⅓ payant C"/>
    <s v="Oui"/>
    <n v="50"/>
    <n v="1.5"/>
    <x v="13"/>
    <n v="48.19"/>
    <x v="2"/>
    <m/>
    <x v="0"/>
    <n v="1.5"/>
    <x v="3"/>
    <s v="Virement 27/10/2017"/>
  </r>
  <r>
    <x v="119"/>
    <s v="nuit 1"/>
    <x v="27"/>
    <s v="Vend et veille JF - JOUR - Consultation"/>
    <s v="Consultation"/>
    <n v="29"/>
    <m/>
    <m/>
    <m/>
    <m/>
    <s v="Bancontact"/>
    <m/>
    <m/>
    <n v="29"/>
    <m/>
    <x v="1"/>
    <m/>
    <x v="2"/>
    <n v="29"/>
    <x v="15"/>
    <n v="29"/>
    <x v="0"/>
    <m/>
  </r>
  <r>
    <x v="119"/>
    <s v="nuit 1"/>
    <x v="27"/>
    <s v="Vend et veille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19"/>
    <s v="nuit 2"/>
    <x v="72"/>
    <s v="Vend et veille JF - NUIT - Visite 1 bénéficia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20"/>
    <s v="nuit 3"/>
    <x v="68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20"/>
    <n v="5"/>
    <x v="144"/>
    <s v="Sam, dim et JF - JOUR - Visite 1 bénéficiaire"/>
    <s v="Visite"/>
    <n v="55.5"/>
    <s v="Herman Josiane"/>
    <m/>
    <s v="(323) Mutualité socialiste du Luxembourg _x000a_"/>
    <s v="Chaussée de Mons 228 1480 TUBIZE "/>
    <s v="Différé"/>
    <s v="⅓ payant NP"/>
    <s v="Oui"/>
    <n v="55.5"/>
    <m/>
    <x v="1"/>
    <n v="50.8"/>
    <x v="2"/>
    <m/>
    <x v="0"/>
    <n v="0"/>
    <x v="3"/>
    <s v="Virement 27/10/2017"/>
  </r>
  <r>
    <x v="120"/>
    <n v="5"/>
    <x v="144"/>
    <s v="Sam, dim et JF - JOUR - Consultation"/>
    <s v="Consultation"/>
    <n v="37.5"/>
    <s v="Luyckx  Bernadette"/>
    <m/>
    <s v="(112) Christelijke mutualiteit Oostende - Veurne - Diksmuide"/>
    <s v="Ieperstraat 12 8400 OOSTENDE"/>
    <s v="Différé"/>
    <s v="⅓ payant C"/>
    <s v="Oui"/>
    <n v="37.5"/>
    <n v="1.5"/>
    <x v="13"/>
    <n v="35.85"/>
    <x v="2"/>
    <m/>
    <x v="0"/>
    <n v="1.5"/>
    <x v="3"/>
    <s v="Virement 30/10/2017"/>
  </r>
  <r>
    <x v="120"/>
    <n v="5"/>
    <x v="144"/>
    <s v="Sam, dim et JF - JOUR - Visite 1 bénéficiaire"/>
    <s v="Visite"/>
    <n v="55.5"/>
    <s v="Marville Simone"/>
    <m/>
    <s v="(132) Mutualité chrétienne de la Province de Luxembourg "/>
    <s v="Rue de la Moselle 7-9 6700 ARLON "/>
    <s v="Différé"/>
    <s v="⅓ payant NP"/>
    <s v="Oui"/>
    <n v="68.099999999999994"/>
    <m/>
    <x v="1"/>
    <n v="67.099999999999994"/>
    <x v="2"/>
    <m/>
    <x v="0"/>
    <n v="0"/>
    <x v="3"/>
    <s v="Virement 30/10/2017"/>
  </r>
  <r>
    <x v="120"/>
    <n v="5"/>
    <x v="144"/>
    <s v="Sam, dim et JF - JOUR - Consultation"/>
    <s v="Consultation"/>
    <n v="37.5"/>
    <s v="Schaff René"/>
    <m/>
    <s v="(323) Mutualité socialiste du Luxembourg _x000a_"/>
    <s v="Chaussée de Mons 228 1480 TUBIZE "/>
    <s v="Différé"/>
    <s v="⅓ payant C"/>
    <s v="Oui"/>
    <n v="37.5"/>
    <n v="1.5"/>
    <x v="13"/>
    <n v="48.19"/>
    <x v="2"/>
    <m/>
    <x v="0"/>
    <n v="1.5"/>
    <x v="3"/>
    <s v="Virement 27/10/2017"/>
  </r>
  <r>
    <x v="120"/>
    <s v="2a"/>
    <x v="186"/>
    <s v="Sam, dim et JF - JOUR - Consultation"/>
    <s v="Consultation"/>
    <n v="37.5"/>
    <s v="Chavée Auréa"/>
    <m/>
    <s v="(319) Solidaris - Mutualité socialiste et syndicale de la Province de Liège _x000a_"/>
    <s v="Chaussée de Mons 228 1480 TUBIZE "/>
    <s v="Différé"/>
    <s v="⅓ payant BC"/>
    <s v="Oui"/>
    <n v="37.5"/>
    <n v="1.5"/>
    <x v="13"/>
    <n v="35.85"/>
    <x v="2"/>
    <m/>
    <x v="0"/>
    <n v="1.5"/>
    <x v="3"/>
    <s v="Virement 27/10/2017"/>
  </r>
  <r>
    <x v="120"/>
    <s v="2a"/>
    <x v="186"/>
    <s v="Sam, dim et JF - JOUR - Consultation"/>
    <s v="Consultation"/>
    <n v="37.5"/>
    <s v="Generet Lucas"/>
    <m/>
    <s v="(137) Mutualité Chrétienne de Verviers - Eupen "/>
    <s v="Rue Laoureux 25-29  - 4800 Verviers"/>
    <s v="Différé"/>
    <s v="⅓ payant BC"/>
    <s v="Oui"/>
    <n v="37.5"/>
    <n v="1.5"/>
    <x v="13"/>
    <n v="35.85"/>
    <x v="2"/>
    <m/>
    <x v="0"/>
    <n v="1.5"/>
    <x v="3"/>
    <s v="Virement 30/10/2017"/>
  </r>
  <r>
    <x v="120"/>
    <s v="2a"/>
    <x v="186"/>
    <s v="Sam, dim et JF - JOUR - Visite 1 bénéficiaire"/>
    <s v="Visite"/>
    <n v="55.5"/>
    <s v="Halleux Josette"/>
    <s v="Bon Air Petit Rechain"/>
    <m/>
    <m/>
    <s v="Différé"/>
    <s v="MR"/>
    <s v="Oui"/>
    <n v="55.5"/>
    <m/>
    <x v="1"/>
    <m/>
    <x v="2"/>
    <m/>
    <x v="0"/>
    <n v="0"/>
    <x v="2"/>
    <m/>
  </r>
  <r>
    <x v="120"/>
    <s v="nuit 2"/>
    <x v="26"/>
    <s v="Sam, dim et JF - NUIT - Consultation"/>
    <s v="Consultation"/>
    <n v="50"/>
    <s v="Simonis Chantal"/>
    <m/>
    <s v="(319) Solidaris - Mutualité socialiste et syndicale de la Province de Liège _x000a_"/>
    <s v="Chaussée de Mons 228 1480 TUBIZE "/>
    <s v="Différé"/>
    <s v="⅓ payant BC"/>
    <s v="Oui"/>
    <n v="50"/>
    <n v="5"/>
    <x v="13"/>
    <n v="48.19"/>
    <x v="2"/>
    <m/>
    <x v="0"/>
    <n v="5"/>
    <x v="3"/>
    <s v="Virement 27/10/2017"/>
  </r>
  <r>
    <x v="120"/>
    <n v="6"/>
    <x v="211"/>
    <s v="Sam, dim et JF - JOUR - Consultation"/>
    <s v="Consultation"/>
    <n v="37.5"/>
    <s v="Denert David"/>
    <s v="M.Méd. GPS Med"/>
    <m/>
    <m/>
    <s v="Différé"/>
    <s v="Autres"/>
    <s v="Oui"/>
    <n v="37.5"/>
    <m/>
    <x v="1"/>
    <m/>
    <x v="2"/>
    <n v="37.5"/>
    <x v="0"/>
    <n v="0"/>
    <x v="2"/>
    <s v="Virement 13/11/2017"/>
  </r>
  <r>
    <x v="120"/>
    <n v="6"/>
    <x v="211"/>
    <s v="Sam, dim et JF - JOUR - Consultation"/>
    <s v="Consultation"/>
    <n v="37.5"/>
    <s v="Fratz Angélique"/>
    <s v="M.Méd. GPS Med"/>
    <m/>
    <m/>
    <s v="Différé"/>
    <s v="Autres"/>
    <s v="Oui"/>
    <n v="37.5"/>
    <m/>
    <x v="1"/>
    <m/>
    <x v="2"/>
    <n v="37.5"/>
    <x v="0"/>
    <n v="0"/>
    <x v="2"/>
    <s v="Virement 08/11/2017"/>
  </r>
  <r>
    <x v="120"/>
    <n v="6"/>
    <x v="211"/>
    <s v="Sam, dim et JF - JOUR - Visite 1 bénéficiaire"/>
    <s v="Visite"/>
    <n v="55.5"/>
    <s v="Welter Leonhard Hubert"/>
    <s v="M.Méd. GPS Med"/>
    <m/>
    <m/>
    <s v="Différé"/>
    <s v="Autres"/>
    <s v="Oui"/>
    <n v="55"/>
    <m/>
    <x v="1"/>
    <m/>
    <x v="2"/>
    <n v="55"/>
    <x v="0"/>
    <n v="0"/>
    <x v="2"/>
    <s v="Virement 15/11/2017"/>
  </r>
  <r>
    <x v="120"/>
    <s v="1b"/>
    <x v="5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s v="Mauhin Joséphine"/>
    <s v="Les Heures Claires Spa"/>
    <m/>
    <m/>
    <s v="Différé"/>
    <s v="MR"/>
    <s v="Oui"/>
    <n v="37.5"/>
    <m/>
    <x v="1"/>
    <m/>
    <x v="2"/>
    <m/>
    <x v="0"/>
    <n v="0"/>
    <x v="2"/>
    <m/>
  </r>
  <r>
    <x v="120"/>
    <n v="3"/>
    <x v="87"/>
    <s v="Sam, dim et JF - JOUR - Consultation"/>
    <s v="Consultation"/>
    <n v="37.5"/>
    <s v="Sanchez Moreno Mateo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20"/>
    <s v="nuit 2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nuit 2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Visite 1 bénéficiaire"/>
    <s v="Visite"/>
    <n v="55.5"/>
    <s v="Son Jacqueline"/>
    <s v="Les Heures Claires Spa"/>
    <m/>
    <m/>
    <s v="Différé"/>
    <s v="MR"/>
    <s v="Oui"/>
    <n v="55.5"/>
    <m/>
    <x v="1"/>
    <m/>
    <x v="2"/>
    <m/>
    <x v="0"/>
    <n v="0"/>
    <x v="2"/>
    <m/>
  </r>
  <r>
    <x v="120"/>
    <n v="7"/>
    <x v="51"/>
    <s v="Sam, dim et JF - JOUR - Consultation"/>
    <s v="Consultation"/>
    <n v="37.5"/>
    <s v="Segers Jean Marie"/>
    <m/>
    <s v="(137) Mutualité Chrétienne de Verviers - Eupen "/>
    <s v="Rue Laoureux 25-29  - 4800 Verviers"/>
    <s v="Différé"/>
    <s v="⅓ payant C"/>
    <s v="Oui"/>
    <n v="37.5"/>
    <n v="1.5"/>
    <x v="13"/>
    <n v="35.85"/>
    <x v="2"/>
    <m/>
    <x v="0"/>
    <n v="1.5"/>
    <x v="3"/>
    <s v="Virement 30/10/2017"/>
  </r>
  <r>
    <x v="120"/>
    <s v="2b"/>
    <x v="84"/>
    <s v="Sam, dim et JF - JOUR - Visite 1 bénéficiaire"/>
    <s v="Visite"/>
    <n v="55.5"/>
    <s v="Groneschild Aphonse"/>
    <s v="St  Joseph Verviers"/>
    <m/>
    <m/>
    <s v="Différé"/>
    <s v="MR"/>
    <s v="Oui"/>
    <n v="55"/>
    <m/>
    <x v="1"/>
    <m/>
    <x v="2"/>
    <m/>
    <x v="0"/>
    <n v="0"/>
    <x v="2"/>
    <m/>
  </r>
  <r>
    <x v="120"/>
    <s v="2b"/>
    <x v="84"/>
    <s v="Sam, dim et JF - JOUR - Visite 1 bénéficiaire"/>
    <s v="Visite"/>
    <n v="55.5"/>
    <s v="Pinckers Viviane"/>
    <s v="M.Méd. Thier Mère Dieu"/>
    <m/>
    <m/>
    <s v="Différé"/>
    <s v="Autres"/>
    <s v="Oui"/>
    <n v="55"/>
    <n v="5"/>
    <x v="13"/>
    <m/>
    <x v="2"/>
    <n v="50"/>
    <x v="0"/>
    <n v="5"/>
    <x v="2"/>
    <s v="Virement 31/10/2017"/>
  </r>
  <r>
    <x v="120"/>
    <s v="2b"/>
    <x v="84"/>
    <s v="Sam, dim et JF - JOUR - Consultation"/>
    <s v="Consultation"/>
    <n v="37.5"/>
    <s v="Schumacher Laura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20"/>
    <s v="2b"/>
    <x v="84"/>
    <s v="Sam, dim et JF - JOUR - Consultation"/>
    <s v="Consultation"/>
    <n v="37.5"/>
    <s v="Willems Sandy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120"/>
    <s v="nuit 1"/>
    <x v="217"/>
    <s v="Sam, dim et JF - NUIT - Visite 1 bénéficiaire"/>
    <s v="Visite"/>
    <n v="85"/>
    <s v="Hartmann Anne"/>
    <m/>
    <s v="(319) Solidaris - Mutualité socialiste et syndicale de la Province de Liège _x000a_"/>
    <s v="Chaussée de Mons 228 1480 TUBIZE "/>
    <s v="Différé"/>
    <s v="⅓ payant C"/>
    <s v="Oui"/>
    <n v="85"/>
    <n v="7"/>
    <x v="13"/>
    <m/>
    <x v="2"/>
    <m/>
    <x v="0"/>
    <n v="7"/>
    <x v="3"/>
    <m/>
  </r>
  <r>
    <x v="120"/>
    <s v="nuit 1"/>
    <x v="217"/>
    <s v="Sam, dim et JF - JOUR - Consultation"/>
    <s v="Consultation"/>
    <n v="37.5"/>
    <s v="Levaux Alicia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35.85"/>
    <x v="2"/>
    <m/>
    <x v="0"/>
    <n v="1.5"/>
    <x v="3"/>
    <s v="Virement 27/10/2017"/>
  </r>
  <r>
    <x v="120"/>
    <s v="nuit 1"/>
    <x v="217"/>
    <s v="Sam, dim et JF - JOUR - Consultation"/>
    <s v="Consultation"/>
    <n v="37.5"/>
    <s v="Turki Amira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20"/>
    <s v="nuit 1"/>
    <x v="217"/>
    <s v="Sam, dim et JF - NUIT - Visite 1 bénéficiaire"/>
    <s v="Visite"/>
    <n v="85"/>
    <s v="Mancilla - Torres Isabel"/>
    <s v="Léon D'Andrimont Limbourg"/>
    <m/>
    <m/>
    <s v="Différé"/>
    <s v="MR"/>
    <s v="Oui"/>
    <n v="85"/>
    <m/>
    <x v="1"/>
    <m/>
    <x v="2"/>
    <n v="85"/>
    <x v="9"/>
    <n v="85"/>
    <x v="0"/>
    <m/>
  </r>
  <r>
    <x v="120"/>
    <s v="nuit 1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nuit 1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nuit 1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nuit 1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nuit 1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a"/>
    <x v="11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b"/>
    <x v="5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b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1b"/>
    <x v="52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0"/>
    <s v="1b"/>
    <x v="52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0"/>
    <s v="2a"/>
    <x v="18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a"/>
    <x v="18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2b"/>
    <x v="84"/>
    <s v="Sam, dim et JF - JOUR - Consultation"/>
    <s v="Consultation"/>
    <n v="37.5"/>
    <m/>
    <m/>
    <m/>
    <m/>
    <s v="Bancontact"/>
    <m/>
    <m/>
    <n v="36"/>
    <m/>
    <x v="1"/>
    <m/>
    <x v="2"/>
    <n v="36"/>
    <x v="15"/>
    <n v="36"/>
    <x v="0"/>
    <m/>
  </r>
  <r>
    <x v="120"/>
    <s v="2b"/>
    <x v="84"/>
    <s v="Sam, dim et JF - JOUR - Visite 1 bénéficiaire"/>
    <s v="Visite"/>
    <n v="55.5"/>
    <m/>
    <m/>
    <m/>
    <m/>
    <s v="Bancontact"/>
    <m/>
    <m/>
    <n v="55"/>
    <m/>
    <x v="1"/>
    <m/>
    <x v="2"/>
    <n v="55"/>
    <x v="15"/>
    <n v="55"/>
    <x v="0"/>
    <m/>
  </r>
  <r>
    <x v="120"/>
    <n v="3"/>
    <x v="87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0"/>
    <n v="3"/>
    <x v="87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0"/>
    <n v="3"/>
    <x v="8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3"/>
    <x v="8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0"/>
    <n v="4"/>
    <x v="3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4"/>
    <x v="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5"/>
    <x v="1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5"/>
    <x v="144"/>
    <s v="Sam, dim et JF - JOUR - Visite 1 bénéficiaire"/>
    <s v="Visite"/>
    <n v="55.5"/>
    <m/>
    <m/>
    <m/>
    <m/>
    <s v="Bancontact"/>
    <m/>
    <m/>
    <n v="72"/>
    <m/>
    <x v="1"/>
    <m/>
    <x v="2"/>
    <n v="72"/>
    <x v="15"/>
    <n v="72"/>
    <x v="0"/>
    <m/>
  </r>
  <r>
    <x v="120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6"/>
    <x v="21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0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0"/>
    <s v="nuit 2"/>
    <x v="26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0"/>
    <s v="nuit 2"/>
    <x v="26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1"/>
    <n v="7"/>
    <x v="44"/>
    <s v="Sam, dim et JF - JOUR - Consultation"/>
    <s v="Consultation"/>
    <n v="37.5"/>
    <s v="Rauw Raphaël"/>
    <s v="M.Méd. Pro Gesund"/>
    <m/>
    <m/>
    <s v="Différé"/>
    <s v="Autres"/>
    <s v="Oui"/>
    <n v="37.5"/>
    <n v="6"/>
    <x v="13"/>
    <m/>
    <x v="2"/>
    <n v="31.5"/>
    <x v="9"/>
    <n v="37.5"/>
    <x v="0"/>
    <m/>
  </r>
  <r>
    <x v="121"/>
    <s v="nuit 2"/>
    <x v="53"/>
    <s v="Sam, dim et JF - NUIT - Consultation"/>
    <s v="Consultation"/>
    <n v="50"/>
    <s v="Castro Julie"/>
    <m/>
    <s v="(323) Mutualité socialiste du Luxembourg _x000a_"/>
    <s v="Chaussée de Mons 228 1480 TUBIZE "/>
    <s v="Différé"/>
    <s v="⅓ payant C"/>
    <s v="Oui"/>
    <n v="50"/>
    <n v="5"/>
    <x v="13"/>
    <n v="43.69"/>
    <x v="2"/>
    <m/>
    <x v="0"/>
    <n v="5"/>
    <x v="3"/>
    <s v="Virement 27/10/2017"/>
  </r>
  <r>
    <x v="121"/>
    <s v="nuit 1"/>
    <x v="16"/>
    <s v="Sam, dim et JF - NUIT - Visite 1 bénéficiaire"/>
    <s v="Visite"/>
    <n v="85"/>
    <s v="Degotte Marie - Louise"/>
    <s v="Léon D'Andrimont Limbourg"/>
    <m/>
    <m/>
    <s v="Différé"/>
    <s v="MR"/>
    <s v="Non"/>
    <n v="85"/>
    <m/>
    <x v="1"/>
    <m/>
    <x v="2"/>
    <n v="85"/>
    <x v="9"/>
    <n v="85"/>
    <x v="0"/>
    <m/>
  </r>
  <r>
    <x v="121"/>
    <n v="7"/>
    <x v="44"/>
    <s v="Sam, dim et JF - JOUR - Visite 1 bénéficiaire"/>
    <s v="Visite"/>
    <n v="55.5"/>
    <s v="Jodocy Eligius"/>
    <s v="Ste Elisabeth Saint Vith"/>
    <m/>
    <m/>
    <s v="Différé"/>
    <s v="MR"/>
    <s v="Oui"/>
    <n v="55.5"/>
    <m/>
    <x v="1"/>
    <m/>
    <x v="2"/>
    <m/>
    <x v="0"/>
    <n v="0"/>
    <x v="2"/>
    <m/>
  </r>
  <r>
    <x v="121"/>
    <n v="7"/>
    <x v="44"/>
    <s v="Sam, dim et JF - JOUR - Consultation"/>
    <s v="Consultation"/>
    <n v="37.5"/>
    <s v="Kerst Ursula"/>
    <m/>
    <s v="(515) Freie Krankenkasse _x000a_"/>
    <s v="Rue Saint-Hubert 49 - 1150 BRUXELLES"/>
    <s v="Différé"/>
    <s v="⅓ payant C"/>
    <s v="Non"/>
    <n v="37.5"/>
    <n v="1.5"/>
    <x v="13"/>
    <m/>
    <x v="2"/>
    <m/>
    <x v="0"/>
    <n v="1.5"/>
    <x v="1"/>
    <m/>
  </r>
  <r>
    <x v="121"/>
    <n v="6"/>
    <x v="168"/>
    <s v="Sam, dim et JF - JOUR - Visite 1 bénéficiaire"/>
    <s v="Visite"/>
    <n v="55.5"/>
    <s v="Plumanns Johann"/>
    <s v="MRS Franziskus  Eupen"/>
    <m/>
    <m/>
    <s v="Différé"/>
    <s v="MR"/>
    <s v="Oui"/>
    <n v="55.5"/>
    <m/>
    <x v="1"/>
    <m/>
    <x v="2"/>
    <n v="55.5"/>
    <x v="9"/>
    <n v="55.5"/>
    <x v="0"/>
    <m/>
  </r>
  <r>
    <x v="121"/>
    <s v="nuit 1"/>
    <x v="16"/>
    <s v="Sam, dim et JF - NUIT - Consultation"/>
    <s v="Consultation"/>
    <n v="50"/>
    <s v="Servais Mike"/>
    <s v="M.Méd. Thier Mère Dieu"/>
    <m/>
    <m/>
    <s v="Différé"/>
    <s v="Autres"/>
    <s v="Oui"/>
    <n v="50"/>
    <m/>
    <x v="1"/>
    <m/>
    <x v="2"/>
    <n v="48.69"/>
    <x v="0"/>
    <n v="0"/>
    <x v="2"/>
    <s v="Virement 31/10/2017"/>
  </r>
  <r>
    <x v="121"/>
    <n v="6"/>
    <x v="168"/>
    <s v="Sam, dim et JF - JOUR - Consultation"/>
    <s v="Consultation"/>
    <n v="37.5"/>
    <s v="Shala Yasir"/>
    <s v="M.Méd. GPS Med Eupen"/>
    <m/>
    <m/>
    <s v="Différé"/>
    <s v="Autres"/>
    <s v="Oui"/>
    <n v="37.5"/>
    <m/>
    <x v="1"/>
    <m/>
    <x v="2"/>
    <n v="37.5"/>
    <x v="0"/>
    <n v="0"/>
    <x v="2"/>
    <s v="Virement 08/11/2017"/>
  </r>
  <r>
    <x v="121"/>
    <s v="nuit 1"/>
    <x v="16"/>
    <s v="Sam, dim et JF - NUIT - Visite 1 bénéficiaire"/>
    <s v="Visite"/>
    <n v="85"/>
    <s v="Welter Leonhard Hubert"/>
    <s v="MM GPS Med"/>
    <s v="(610) Office régional d'Eupen _x000a_"/>
    <s v="Brauereihof 5 4700 EUPEN"/>
    <s v="Différé"/>
    <s v="Autres"/>
    <s v="Oui"/>
    <n v="85"/>
    <m/>
    <x v="1"/>
    <m/>
    <x v="2"/>
    <n v="85"/>
    <x v="0"/>
    <n v="0"/>
    <x v="2"/>
    <s v="Virement 15/11/2017"/>
  </r>
  <r>
    <x v="121"/>
    <s v="2a"/>
    <x v="40"/>
    <s v="Sam, dim et JF - JOUR - Visite 1 bénéficiaire"/>
    <s v="Visite"/>
    <n v="55.5"/>
    <s v="Hennebique Jessica"/>
    <m/>
    <s v="(527) PARTENAMUT _x000a_"/>
    <s v="Sluisweg 2 - 9000 GENT"/>
    <s v="Différé"/>
    <s v="⅓ payant C"/>
    <s v="Oui"/>
    <n v="55.5"/>
    <n v="5"/>
    <x v="13"/>
    <m/>
    <x v="2"/>
    <m/>
    <x v="0"/>
    <n v="5"/>
    <x v="3"/>
    <m/>
  </r>
  <r>
    <x v="121"/>
    <s v="2a"/>
    <x v="40"/>
    <s v="Sam, dim et JF - JOUR - Consultation"/>
    <s v="Consultation"/>
    <n v="37.5"/>
    <s v="Willems Sandy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21"/>
    <s v="2a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s v="Radlet Benjamin"/>
    <m/>
    <s v="(137) Mutualité Chrétienne de Verviers - Eupen "/>
    <s v="Rue Laoureux 25-29  - 4800 Verviers"/>
    <s v="Différé"/>
    <s v="⅓ payant NP"/>
    <s v="Oui"/>
    <n v="37.5"/>
    <m/>
    <x v="1"/>
    <n v="35.85"/>
    <x v="2"/>
    <m/>
    <x v="0"/>
    <n v="0"/>
    <x v="3"/>
    <s v="Virement 30/10/2017"/>
  </r>
  <r>
    <x v="121"/>
    <n v="4"/>
    <x v="88"/>
    <s v="Sam, dim et JF - JOUR - Consultation"/>
    <s v="Consultation"/>
    <n v="37.5"/>
    <s v="Veithen Monika"/>
    <m/>
    <s v="(319) Solidaris - Mutualité socialiste et syndicale de la Province de Liège _x000a_"/>
    <s v="Chaussée de Mons 228 1480 TUBIZE "/>
    <s v="Différé"/>
    <s v="⅓ payant C"/>
    <s v="Oui"/>
    <n v="37.5"/>
    <n v="2"/>
    <x v="13"/>
    <n v="35.85"/>
    <x v="2"/>
    <m/>
    <x v="0"/>
    <n v="2"/>
    <x v="3"/>
    <s v="Virement 27/10/2017"/>
  </r>
  <r>
    <x v="121"/>
    <n v="3"/>
    <x v="29"/>
    <s v="Sam, dim et JF - JOUR - Visite 1 bénéficiaire"/>
    <s v="Visite"/>
    <n v="55.5"/>
    <s v="Demierbe Léa"/>
    <s v="Maître Dewonck Séverine Rue de L'Hotel de Ville1/2  4900Spa"/>
    <m/>
    <m/>
    <s v="Différé"/>
    <s v="Admin. De biens"/>
    <s v="Oui"/>
    <n v="55.5"/>
    <m/>
    <x v="1"/>
    <m/>
    <x v="2"/>
    <n v="55.5"/>
    <x v="0"/>
    <n v="0"/>
    <x v="2"/>
    <s v="Virement 10/11/2017"/>
  </r>
  <r>
    <x v="121"/>
    <n v="3"/>
    <x v="29"/>
    <s v="Sam, dim et JF - JOUR - Visite 1 bénéficiaire"/>
    <s v="Visite"/>
    <n v="55.5"/>
    <s v="Hoyoux Gilbert"/>
    <s v="Les Heures Claires Spa"/>
    <m/>
    <m/>
    <s v="Différé"/>
    <s v="MR"/>
    <s v="Oui"/>
    <n v="55.5"/>
    <m/>
    <x v="1"/>
    <m/>
    <x v="2"/>
    <n v="55.5"/>
    <x v="9"/>
    <n v="55.5"/>
    <x v="0"/>
    <m/>
  </r>
  <r>
    <x v="121"/>
    <s v="1a"/>
    <x v="56"/>
    <s v="Sam, dim et JF - JOUR - Consultation"/>
    <s v="Consultation"/>
    <n v="37.5"/>
    <s v="Ponsen Josiane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35.85"/>
    <x v="2"/>
    <m/>
    <x v="0"/>
    <n v="1.5"/>
    <x v="3"/>
    <s v="Virement 27/10/2017"/>
  </r>
  <r>
    <x v="121"/>
    <n v="4"/>
    <x v="88"/>
    <s v="Sam, dim et JF - JOUR - Visite 1 bénéficiaire"/>
    <s v="Visite"/>
    <n v="55.5"/>
    <s v="Wansart Martha"/>
    <s v="Les Jardins D'Elisabeth  4950 Waimes"/>
    <m/>
    <m/>
    <s v="Différé"/>
    <s v="MR"/>
    <s v="Oui"/>
    <n v="55.5"/>
    <m/>
    <x v="1"/>
    <m/>
    <x v="2"/>
    <n v="55.5"/>
    <x v="0"/>
    <n v="0"/>
    <x v="2"/>
    <s v="Virement 27/10/2017"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s v="Khayer Mouhcine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21"/>
    <s v="2b"/>
    <x v="217"/>
    <s v="Sam, dim et JF - JOUR - Visite 1 bénéficiaire"/>
    <s v="Visite"/>
    <n v="55.5"/>
    <s v="Monnier Rose"/>
    <m/>
    <s v="(129) Mutualité Chrétienne"/>
    <m/>
    <s v="Différé"/>
    <s v="Autres"/>
    <s v="Oui"/>
    <n v="55.5"/>
    <m/>
    <x v="1"/>
    <m/>
    <x v="2"/>
    <m/>
    <x v="0"/>
    <n v="0"/>
    <x v="3"/>
    <s v="Manque n° Niss"/>
  </r>
  <r>
    <x v="121"/>
    <s v="2b"/>
    <x v="217"/>
    <s v="Sam, dim et JF - JOUR - Visite 1 bénéficiaire"/>
    <s v="Visite"/>
    <n v="55.5"/>
    <s v="Van Genechten Madeleine"/>
    <s v="La Barcarolle Stembert"/>
    <m/>
    <m/>
    <s v="Différé"/>
    <s v="MR"/>
    <s v="Oui"/>
    <n v="55.5"/>
    <m/>
    <x v="1"/>
    <m/>
    <x v="2"/>
    <m/>
    <x v="0"/>
    <n v="0"/>
    <x v="2"/>
    <m/>
  </r>
  <r>
    <x v="121"/>
    <s v="2b"/>
    <x v="21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a"/>
    <x v="5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s v="1a"/>
    <x v="5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s v="1b"/>
    <x v="143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2b"/>
    <x v="21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n v="3"/>
    <x v="29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1"/>
    <n v="3"/>
    <x v="29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3"/>
    <x v="2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1"/>
    <n v="4"/>
    <x v="8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1"/>
    <n v="4"/>
    <x v="88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n v="4"/>
    <x v="88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4"/>
    <x v="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5"/>
    <x v="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5"/>
    <x v="39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6"/>
    <x v="16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n v="7"/>
    <x v="44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1"/>
    <s v="nuit 1"/>
    <x v="16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1"/>
    <s v="nuit 1"/>
    <x v="16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1"/>
    <s v="nuit 3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1"/>
    <s v="nuit 3"/>
    <x v="4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2"/>
    <s v="nuit 1"/>
    <x v="191"/>
    <s v="Sam, dim et JF - JOUR - Consultation"/>
    <s v="Consultation"/>
    <n v="37.5"/>
    <s v="Gushanaj Senad"/>
    <m/>
    <s v="(137) Mutualité Chrétienne de Verviers - Eupen "/>
    <s v="Rue Laoureux 25-29  - 4800 Verviers"/>
    <s v="Différé"/>
    <s v="⅓ payant C"/>
    <s v="Oui"/>
    <n v="37.5"/>
    <n v="1.5"/>
    <x v="13"/>
    <n v="23.5"/>
    <x v="2"/>
    <m/>
    <x v="0"/>
    <n v="1.5"/>
    <x v="3"/>
    <s v="Virement 01/11/2017"/>
  </r>
  <r>
    <x v="122"/>
    <s v="nuit 1"/>
    <x v="191"/>
    <s v="Sam, dim et JF - JOUR - Consultation"/>
    <s v="Consultation"/>
    <n v="37.5"/>
    <s v="Lefin Marie - Eve"/>
    <s v="M.Méd. Thier Mère Dieu"/>
    <m/>
    <m/>
    <s v="Différé"/>
    <s v="Autres"/>
    <s v="Oui"/>
    <n v="37.5"/>
    <n v="6"/>
    <x v="13"/>
    <m/>
    <x v="2"/>
    <n v="31.5"/>
    <x v="0"/>
    <n v="6"/>
    <x v="2"/>
    <s v="Virement 31/10/2017"/>
  </r>
  <r>
    <x v="122"/>
    <s v="nuit 1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2"/>
    <s v="nuit 1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2"/>
    <s v="nuit 1"/>
    <x v="191"/>
    <s v="Vend et veille JF - JOUR - Consultation"/>
    <s v="Consultation"/>
    <n v="29"/>
    <m/>
    <m/>
    <m/>
    <m/>
    <s v="Cash"/>
    <m/>
    <m/>
    <n v="6"/>
    <m/>
    <x v="1"/>
    <m/>
    <x v="2"/>
    <n v="6"/>
    <x v="15"/>
    <n v="6"/>
    <x v="0"/>
    <m/>
  </r>
  <r>
    <x v="122"/>
    <s v="nuit 2"/>
    <x v="139"/>
    <s v="Vend et veille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2"/>
    <s v="nuit 2"/>
    <x v="139"/>
    <s v="Vend et veille JF - NUIT - Visite 1 bénéficiare"/>
    <s v="Visite"/>
    <n v="85"/>
    <m/>
    <m/>
    <m/>
    <m/>
    <s v="Bancontact"/>
    <m/>
    <m/>
    <n v="165"/>
    <m/>
    <x v="1"/>
    <m/>
    <x v="2"/>
    <n v="165"/>
    <x v="15"/>
    <n v="165"/>
    <x v="0"/>
    <m/>
  </r>
  <r>
    <x v="122"/>
    <s v="nuit 3"/>
    <x v="1"/>
    <s v="Vend et veille JF - JOUR - Consultation"/>
    <s v="Consultation"/>
    <n v="29"/>
    <m/>
    <m/>
    <m/>
    <m/>
    <s v="Bancontact"/>
    <m/>
    <m/>
    <n v="29"/>
    <m/>
    <x v="1"/>
    <m/>
    <x v="2"/>
    <n v="29"/>
    <x v="15"/>
    <n v="29"/>
    <x v="0"/>
    <m/>
  </r>
  <r>
    <x v="123"/>
    <s v="nuit 3"/>
    <x v="50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23"/>
    <s v="nuit 2"/>
    <x v="54"/>
    <s v="Sam, dim et JF - JOUR - Visite 1 bénéficiaire"/>
    <s v="Visite"/>
    <n v="55.5"/>
    <s v="Baurith Jocelyne"/>
    <m/>
    <s v="(414) Mutualité libérale de Liège "/>
    <s v="Rue de Hermée, 177D 4040 HERSTAL"/>
    <s v="Différé"/>
    <s v="⅓ payant BC"/>
    <s v="Oui"/>
    <n v="55.5"/>
    <n v="18.12"/>
    <x v="13"/>
    <n v="55.6"/>
    <x v="2"/>
    <m/>
    <x v="0"/>
    <n v="18.12"/>
    <x v="3"/>
    <s v="Virement 26/10/2017"/>
  </r>
  <r>
    <x v="123"/>
    <n v="4"/>
    <x v="145"/>
    <s v="Sam, dim et JF - JOUR - Visite 1 bénéficiaire"/>
    <s v="Visite"/>
    <n v="55.5"/>
    <s v="Born Marie - Hélène"/>
    <s v="Les Arcades Malmédy"/>
    <m/>
    <m/>
    <s v="Différé"/>
    <s v="MR"/>
    <s v="Oui"/>
    <n v="55.5"/>
    <m/>
    <x v="1"/>
    <m/>
    <x v="2"/>
    <m/>
    <x v="0"/>
    <n v="0"/>
    <x v="2"/>
    <m/>
  </r>
  <r>
    <x v="123"/>
    <n v="4"/>
    <x v="145"/>
    <s v="Sam, dim et JF - JOUR - Consultation"/>
    <s v="Consultation"/>
    <n v="37.5"/>
    <s v="Burnotte Isabelle"/>
    <m/>
    <s v="(137) Mutualité Chrétienne de Verviers - Eupen "/>
    <s v="Rue Laoureux 25-29  - 4800 Verviers"/>
    <s v="Différé"/>
    <s v="⅓ payant C"/>
    <s v="Oui"/>
    <n v="37.5"/>
    <n v="1"/>
    <x v="13"/>
    <n v="35.85"/>
    <x v="2"/>
    <m/>
    <x v="0"/>
    <n v="1"/>
    <x v="3"/>
    <s v="Virement 01/11/2017"/>
  </r>
  <r>
    <x v="123"/>
    <s v="2b"/>
    <x v="46"/>
    <s v="Sam, dim et JF - JOUR - Visite 1 bénéficiaire"/>
    <s v="Visite"/>
    <n v="55.5"/>
    <s v="Cardol Thérèse"/>
    <m/>
    <s v="(228) Mutualia - Mutualité neutre"/>
    <s v="Place Verte 41 4800 VERVIERS"/>
    <s v="Différé"/>
    <s v="⅓ payant NP"/>
    <s v="Oui"/>
    <n v="55.5"/>
    <m/>
    <x v="1"/>
    <m/>
    <x v="2"/>
    <m/>
    <x v="0"/>
    <n v="0"/>
    <x v="3"/>
    <m/>
  </r>
  <r>
    <x v="123"/>
    <n v="6"/>
    <x v="99"/>
    <s v="Sam, dim et JF - JOUR - Consultation"/>
    <s v="Consultation"/>
    <n v="37.5"/>
    <s v="Corman Alexandra"/>
    <m/>
    <s v="(137) Mutualité Chrétienne de Verviers - Eupen "/>
    <s v="Rue Laoureux 25-29  - 4800 Verviers"/>
    <s v="Différé"/>
    <s v="⅓ payant C"/>
    <s v="Oui"/>
    <n v="37.5"/>
    <n v="1.5"/>
    <x v="13"/>
    <n v="35.85"/>
    <x v="2"/>
    <m/>
    <x v="0"/>
    <n v="1.5"/>
    <x v="3"/>
    <s v="Virement 01/11/2017"/>
  </r>
  <r>
    <x v="123"/>
    <s v="nuit 1"/>
    <x v="34"/>
    <s v="Sam, dim et JF - NUIT - Visite 1 bénéficiaire"/>
    <s v="Visite"/>
    <n v="85"/>
    <s v="Couchard Paul"/>
    <m/>
    <s v="(137) Mutualité Chrétienne de Verviers - Eupen "/>
    <s v="Rue Laoureux 25-29  - 4800 Verviers"/>
    <s v="Différé"/>
    <s v="⅓ payant C"/>
    <s v="Oui"/>
    <n v="85"/>
    <n v="7"/>
    <x v="13"/>
    <n v="78.5"/>
    <x v="2"/>
    <m/>
    <x v="0"/>
    <n v="7"/>
    <x v="3"/>
    <s v="Virement 01/11/2017"/>
  </r>
  <r>
    <x v="123"/>
    <s v="2a"/>
    <x v="184"/>
    <s v="Sam, dim et JF - JOUR - Consultation"/>
    <s v="Consultation"/>
    <n v="37.5"/>
    <s v="Coussaert Samantha"/>
    <m/>
    <s v="(137) Mutualité Chrétienne de Verviers - Eupen "/>
    <s v="Rue Laoureux 25-29  - 4800 Verviers"/>
    <s v="Différé"/>
    <s v="⅓ payant BC"/>
    <s v="Oui"/>
    <n v="37.5"/>
    <n v="1"/>
    <x v="13"/>
    <m/>
    <x v="2"/>
    <m/>
    <x v="0"/>
    <n v="1"/>
    <x v="5"/>
    <m/>
  </r>
  <r>
    <x v="123"/>
    <n v="7"/>
    <x v="22"/>
    <s v="Sam, dim et JF - JOUR - Visite 1 bénéficiaire"/>
    <s v="Visite"/>
    <n v="55.5"/>
    <s v="Kohnen Maria"/>
    <s v="MRS Bütgenbach"/>
    <m/>
    <m/>
    <s v="Différé"/>
    <s v="MR"/>
    <s v="Oui"/>
    <n v="55.5"/>
    <m/>
    <x v="1"/>
    <m/>
    <x v="2"/>
    <n v="55.5"/>
    <x v="9"/>
    <n v="55.5"/>
    <x v="0"/>
    <m/>
  </r>
  <r>
    <x v="123"/>
    <s v="2b"/>
    <x v="46"/>
    <s v="Sam, dim et JF - JOUR - Visite 1 bénéficiaire"/>
    <s v="Visite"/>
    <n v="55.5"/>
    <s v="Dubois Karine"/>
    <m/>
    <s v="(228) Mutualia - Mutualité neutre"/>
    <s v="Place Verte 41 4800 VERVIERS"/>
    <s v="Différé"/>
    <s v="⅓ payant C"/>
    <s v="Oui"/>
    <n v="55.5"/>
    <n v="5"/>
    <x v="13"/>
    <m/>
    <x v="2"/>
    <m/>
    <x v="0"/>
    <n v="5"/>
    <x v="3"/>
    <m/>
  </r>
  <r>
    <x v="123"/>
    <n v="7"/>
    <x v="22"/>
    <s v="Sam, dim et JF - JOUR - Consultation"/>
    <s v="Consultation"/>
    <n v="37.5"/>
    <s v="Kohnenmergen Anja"/>
    <s v="M.Méd. Pro Gesund"/>
    <m/>
    <m/>
    <s v="Différé"/>
    <s v="Autres"/>
    <s v="Oui"/>
    <n v="37.5"/>
    <n v="6"/>
    <x v="13"/>
    <m/>
    <x v="2"/>
    <n v="31.5"/>
    <x v="9"/>
    <n v="37.5"/>
    <x v="0"/>
    <m/>
  </r>
  <r>
    <x v="123"/>
    <n v="7"/>
    <x v="22"/>
    <s v="Sam, dim et JF - JOUR - Consultation"/>
    <s v="Consultation"/>
    <n v="37.5"/>
    <s v="Lux Tommy"/>
    <s v="M.Méd. Pro Gesund"/>
    <m/>
    <m/>
    <s v="Différé"/>
    <s v="Autres"/>
    <s v="Oui"/>
    <n v="37.5"/>
    <n v="6"/>
    <x v="13"/>
    <m/>
    <x v="2"/>
    <n v="31.5"/>
    <x v="9"/>
    <n v="37.5"/>
    <x v="0"/>
    <m/>
  </r>
  <r>
    <x v="123"/>
    <n v="7"/>
    <x v="22"/>
    <s v="Sam, dim et JF - JOUR - Consultation"/>
    <s v="Consultation"/>
    <n v="37.5"/>
    <s v="Meyer Rosalie"/>
    <s v="M.Méd. Pro Gesund"/>
    <m/>
    <m/>
    <s v="Différé"/>
    <s v="Autres"/>
    <s v="Oui"/>
    <n v="37.5"/>
    <n v="6"/>
    <x v="13"/>
    <m/>
    <x v="2"/>
    <n v="31.5"/>
    <x v="9"/>
    <n v="37.5"/>
    <x v="0"/>
    <m/>
  </r>
  <r>
    <x v="123"/>
    <n v="7"/>
    <x v="22"/>
    <s v="Sam, dim et JF - JOUR - Consultation"/>
    <s v="Consultation"/>
    <n v="37.5"/>
    <s v="Rauw Maria"/>
    <s v="M.Méd. Pro Gesund"/>
    <m/>
    <m/>
    <s v="Différé"/>
    <s v="Autres"/>
    <s v="Oui"/>
    <n v="37.5"/>
    <n v="1.5"/>
    <x v="13"/>
    <m/>
    <x v="2"/>
    <n v="36"/>
    <x v="9"/>
    <n v="37.5"/>
    <x v="0"/>
    <m/>
  </r>
  <r>
    <x v="123"/>
    <s v="2b"/>
    <x v="46"/>
    <s v="Sam, dim et JF - JOUR - Visite 1 bénéficiaire"/>
    <s v="Visite"/>
    <n v="55.5"/>
    <s v="Georis Anne - Marie"/>
    <s v="Ste Famille Thimister"/>
    <m/>
    <m/>
    <s v="Différé"/>
    <s v="MR"/>
    <s v="Oui"/>
    <n v="55.5"/>
    <m/>
    <x v="1"/>
    <m/>
    <x v="2"/>
    <n v="55.5"/>
    <x v="0"/>
    <n v="0"/>
    <x v="2"/>
    <s v="Virement 31/10/2017"/>
  </r>
  <r>
    <x v="123"/>
    <n v="7"/>
    <x v="22"/>
    <s v="Sam, dim et JF - JOUR - Consultation"/>
    <s v="Consultation"/>
    <n v="37.5"/>
    <s v="Grosjean Alexa"/>
    <m/>
    <s v="(515) Freie Krankenkasse"/>
    <s v="Rue Saint-Hubert 49 - 1150 BRUXELLES"/>
    <s v="Différé"/>
    <s v="⅓ payant C"/>
    <s v="Oui"/>
    <n v="37.5"/>
    <n v="1.5"/>
    <x v="13"/>
    <n v="35.85"/>
    <x v="2"/>
    <m/>
    <x v="0"/>
    <n v="1.5"/>
    <x v="3"/>
    <s v="Virement 30/10/2017"/>
  </r>
  <r>
    <x v="123"/>
    <n v="4"/>
    <x v="145"/>
    <s v="Sam, dim et JF - JOUR - Consultation"/>
    <s v="Consultation"/>
    <n v="37.5"/>
    <s v="Hubert Valentin"/>
    <m/>
    <s v="(940,941,942) Caisse des Soins de santé de HR Rail Centre Médical Régional Namur_x000a_"/>
    <s v="Rue de France, 85 - 1060 BRUXELLES"/>
    <s v="Différé"/>
    <s v="⅓ payant C"/>
    <s v="Oui"/>
    <n v="37.5"/>
    <n v="1"/>
    <x v="13"/>
    <n v="36.35"/>
    <x v="2"/>
    <m/>
    <x v="0"/>
    <n v="1"/>
    <x v="3"/>
    <s v="Virement 14/11/2017"/>
  </r>
  <r>
    <x v="123"/>
    <n v="6"/>
    <x v="99"/>
    <s v="Sam, dim et JF - JOUR - Consultation"/>
    <s v="Consultation"/>
    <n v="37.5"/>
    <s v="Isufi Leunita"/>
    <s v="Centre Belle Vue Croix Rouge Eupen"/>
    <m/>
    <m/>
    <s v="Différé"/>
    <s v="Autres"/>
    <s v="Oui"/>
    <n v="37.5"/>
    <m/>
    <x v="1"/>
    <m/>
    <x v="2"/>
    <m/>
    <x v="0"/>
    <n v="0"/>
    <x v="2"/>
    <m/>
  </r>
  <r>
    <x v="123"/>
    <s v="nuit 1"/>
    <x v="34"/>
    <s v="Sam, dim et JF - JOUR - Visite 1 bénéficiaire"/>
    <s v="Visite"/>
    <n v="55.5"/>
    <s v="Jennes Johanna"/>
    <m/>
    <s v="(319) Solidaris - Mutualité socialiste et syndicale de la Province de Liège"/>
    <s v="Chaussée de Mons 228 1480 TUBIZE "/>
    <s v="Différé"/>
    <s v="⅓ payant C"/>
    <s v="Oui"/>
    <n v="55.5"/>
    <n v="5"/>
    <x v="13"/>
    <n v="50.8"/>
    <x v="2"/>
    <m/>
    <x v="0"/>
    <n v="5"/>
    <x v="3"/>
    <s v="Virement 02/11/2017"/>
  </r>
  <r>
    <x v="123"/>
    <s v="1b"/>
    <x v="188"/>
    <s v="Sam, dim et JF - JOUR - Visite 1 bénéficiaire"/>
    <s v="Visite"/>
    <n v="55.5"/>
    <s v="Wechseler Arnold Guill"/>
    <s v="Golden Morgen Walhorn"/>
    <m/>
    <m/>
    <s v="Différé"/>
    <s v="MR"/>
    <s v="Oui"/>
    <n v="55.5"/>
    <m/>
    <x v="1"/>
    <m/>
    <x v="2"/>
    <n v="55.5"/>
    <x v="9"/>
    <n v="55.5"/>
    <x v="0"/>
    <m/>
  </r>
  <r>
    <x v="123"/>
    <s v="1b"/>
    <x v="188"/>
    <s v="Sam, dim et JF - JOUR - Consultation"/>
    <s v="Consultation"/>
    <n v="37.5"/>
    <s v="Neulens Yvette"/>
    <m/>
    <s v="(228) Mutualia - Mutualité neutre"/>
    <s v="Place Verte 41 4800 VERVIERS"/>
    <s v="Différé"/>
    <s v="⅓ payant C"/>
    <s v="Oui"/>
    <n v="37.5"/>
    <n v="1.5"/>
    <x v="13"/>
    <m/>
    <x v="2"/>
    <m/>
    <x v="0"/>
    <n v="1.5"/>
    <x v="3"/>
    <m/>
  </r>
  <r>
    <x v="123"/>
    <n v="6"/>
    <x v="99"/>
    <s v="Sam, dim et JF - JOUR - Consultation"/>
    <s v="Consultation"/>
    <n v="37.5"/>
    <s v="Notermans Selina"/>
    <m/>
    <s v="(137) Mutualité Chrétienne de Verviers - Eupen "/>
    <s v="Rue Laoureux 25-29  - 4800 Verviers"/>
    <s v="Différé"/>
    <s v="⅓ payant C"/>
    <s v="Oui"/>
    <n v="37.5"/>
    <n v="1.5"/>
    <x v="13"/>
    <n v="35.85"/>
    <x v="2"/>
    <m/>
    <x v="0"/>
    <n v="1.5"/>
    <x v="3"/>
    <s v="Virement 01/11/2017"/>
  </r>
  <r>
    <x v="123"/>
    <n v="4"/>
    <x v="145"/>
    <s v="Sam, dim et JF - JOUR - Consultation"/>
    <s v="Consultation"/>
    <n v="37.5"/>
    <s v="Rogister Mélanie"/>
    <m/>
    <s v="(137) Mutualité Chrétienne de Verviers - Eupen "/>
    <s v="Rue Laoureux 25-29  - 4800 Verviers"/>
    <s v="Différé"/>
    <s v="⅓ payant C"/>
    <s v="Oui"/>
    <n v="37.5"/>
    <n v="1"/>
    <x v="13"/>
    <n v="35.85"/>
    <x v="2"/>
    <m/>
    <x v="0"/>
    <n v="1"/>
    <x v="3"/>
    <s v="Virement 01/11/2017"/>
  </r>
  <r>
    <x v="123"/>
    <s v="nuit 2"/>
    <x v="54"/>
    <s v="Sam, dim et JF - NUIT - Consultation"/>
    <s v="Consultation"/>
    <n v="50"/>
    <s v="Rulmont Jean"/>
    <m/>
    <s v="(323) Mutualité socialiste du Luxembourg"/>
    <s v="Chaussée de Mons 228 1480 TUBIZE "/>
    <s v="Différé"/>
    <s v="⅓ payant C"/>
    <s v="Oui"/>
    <n v="129.53"/>
    <n v="13.4"/>
    <x v="13"/>
    <n v="114.73"/>
    <x v="2"/>
    <m/>
    <x v="0"/>
    <n v="13.4"/>
    <x v="3"/>
    <s v="Virement 02/11/2017"/>
  </r>
  <r>
    <x v="123"/>
    <s v="2a"/>
    <x v="184"/>
    <s v="Sam, dim et JF - JOUR - Consultation"/>
    <s v="Consultation"/>
    <n v="37.5"/>
    <s v="Sargsyan Charles"/>
    <s v="M.Méd. Thier Mère Dieu"/>
    <m/>
    <m/>
    <s v="Différé"/>
    <s v="Autres"/>
    <s v="Oui"/>
    <n v="37.5"/>
    <m/>
    <x v="1"/>
    <m/>
    <x v="2"/>
    <n v="36.35"/>
    <x v="0"/>
    <n v="0"/>
    <x v="2"/>
    <s v="Virement 31/10/2017"/>
  </r>
  <r>
    <x v="123"/>
    <n v="7"/>
    <x v="22"/>
    <s v="Sam, dim et JF - JOUR - Visite 1 bénéficiaire"/>
    <s v="Visite"/>
    <n v="55.5"/>
    <s v="Schmitz Henri Marc"/>
    <m/>
    <s v="(994) IV-INIG"/>
    <s v="Boulevard Charles-Quint 29A 7000 MONS"/>
    <s v="Différé"/>
    <s v="⅓ payant NP"/>
    <s v="Oui"/>
    <n v="55.5"/>
    <m/>
    <x v="1"/>
    <m/>
    <x v="2"/>
    <m/>
    <x v="0"/>
    <n v="0"/>
    <x v="3"/>
    <m/>
  </r>
  <r>
    <x v="123"/>
    <n v="4"/>
    <x v="145"/>
    <s v="Sam, dim et JF - JOUR - Consultation"/>
    <s v="Consultation"/>
    <n v="37.5"/>
    <s v="Wolff Elisabeth"/>
    <m/>
    <s v="(137) Mutualité Chrétienne de Verviers - Eupen "/>
    <s v="Rue Laoureux 25-29  - 4800 Verviers"/>
    <s v="Différé"/>
    <s v="⅓ payant C"/>
    <s v="Oui"/>
    <n v="37.5"/>
    <n v="1"/>
    <x v="13"/>
    <n v="35.85"/>
    <x v="2"/>
    <m/>
    <x v="0"/>
    <n v="1"/>
    <x v="3"/>
    <s v="Virement 01/11/2017"/>
  </r>
  <r>
    <x v="123"/>
    <n v="3"/>
    <x v="217"/>
    <s v="Sam, dim et JF - JOUR - Visite 1 bénéficiaire"/>
    <s v="Visite"/>
    <n v="55.5"/>
    <s v="Gillet Colette"/>
    <m/>
    <s v="(228) Mutualia - Mutualité neutre"/>
    <s v="Place Verte 41 4800 VERVIERS"/>
    <s v="Différé"/>
    <s v="⅓ payant C"/>
    <s v="Oui"/>
    <n v="55.5"/>
    <n v="5"/>
    <x v="13"/>
    <m/>
    <x v="2"/>
    <m/>
    <x v="0"/>
    <n v="5"/>
    <x v="3"/>
    <m/>
  </r>
  <r>
    <x v="123"/>
    <n v="3"/>
    <x v="217"/>
    <s v="Sam, dim et JF - JOUR - Visite 1 bénéficiaire"/>
    <s v="Visite"/>
    <n v="55.5"/>
    <s v="Kauffmann Thérèse"/>
    <m/>
    <s v="(506) Omnimut mutualité libre de Wallonie _x000a_"/>
    <s v="Rue Natalis 47 B 4020 LIEGE "/>
    <s v="Différé"/>
    <s v="⅓ payant NP"/>
    <s v="Oui"/>
    <n v="55.5"/>
    <m/>
    <x v="1"/>
    <m/>
    <x v="2"/>
    <m/>
    <x v="0"/>
    <n v="0"/>
    <x v="3"/>
    <m/>
  </r>
  <r>
    <x v="123"/>
    <n v="3"/>
    <x v="217"/>
    <s v="Sam, dim et JF - JOUR - Visite 1 bénéficiaire"/>
    <s v="Visite"/>
    <n v="55.5"/>
    <s v="Michels Cornelie"/>
    <s v="Les Heures Claires Spa"/>
    <m/>
    <m/>
    <s v="Différé"/>
    <s v="MR"/>
    <s v="Oui"/>
    <n v="55.5"/>
    <m/>
    <x v="1"/>
    <m/>
    <x v="2"/>
    <m/>
    <x v="0"/>
    <n v="0"/>
    <x v="2"/>
    <m/>
  </r>
  <r>
    <x v="123"/>
    <n v="3"/>
    <x v="217"/>
    <s v="Sam, dim et JF - JOUR - Consultation"/>
    <s v="Consultation"/>
    <n v="37.5"/>
    <s v="Mokhtari Adam"/>
    <m/>
    <s v="(137) Mutualité Chrétienne de Verviers - Eupen "/>
    <s v="Rue Laoureux 25-29  - 4800 Verviers"/>
    <s v="Différé"/>
    <s v="⅓ payant BC"/>
    <s v="Oui"/>
    <n v="37.5"/>
    <n v="1.5"/>
    <x v="13"/>
    <n v="35.85"/>
    <x v="2"/>
    <m/>
    <x v="0"/>
    <n v="1.5"/>
    <x v="3"/>
    <s v="Virement 01/11/2017"/>
  </r>
  <r>
    <x v="123"/>
    <n v="3"/>
    <x v="217"/>
    <s v="Sam, dim et JF - JOUR - Consultation"/>
    <s v="Consultation"/>
    <n v="37.5"/>
    <s v="Mokhtari Sami"/>
    <m/>
    <s v="(137) Mutualité Chrétienne de Verviers - Eupen "/>
    <s v="Rue Laoureux 25-29  - 4800 Verviers"/>
    <s v="Différé"/>
    <s v="⅓ payant BC"/>
    <s v="Oui"/>
    <n v="37.5"/>
    <n v="1.5"/>
    <x v="13"/>
    <n v="35.85"/>
    <x v="2"/>
    <m/>
    <x v="0"/>
    <n v="1.5"/>
    <x v="3"/>
    <s v="Virement 01/11/2017"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a"/>
    <x v="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1b"/>
    <x v="18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a"/>
    <x v="18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Visite 1 bénéficiaire"/>
    <s v="Visite"/>
    <n v="55.5"/>
    <m/>
    <m/>
    <m/>
    <m/>
    <s v="Cash"/>
    <m/>
    <m/>
    <n v="55"/>
    <m/>
    <x v="1"/>
    <m/>
    <x v="2"/>
    <n v="55"/>
    <x v="15"/>
    <n v="55"/>
    <x v="0"/>
    <m/>
  </r>
  <r>
    <x v="123"/>
    <s v="2b"/>
    <x v="4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2b"/>
    <x v="4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Cash"/>
    <m/>
    <m/>
    <n v="38"/>
    <m/>
    <x v="1"/>
    <m/>
    <x v="2"/>
    <n v="38"/>
    <x v="15"/>
    <n v="38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3"/>
    <x v="21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4"/>
    <x v="14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Visite 1 bénéficiaire"/>
    <s v="Visite"/>
    <n v="55.5"/>
    <m/>
    <m/>
    <m/>
    <m/>
    <s v="Cash"/>
    <m/>
    <m/>
    <n v="55"/>
    <m/>
    <x v="1"/>
    <m/>
    <x v="2"/>
    <n v="55"/>
    <x v="15"/>
    <n v="5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5"/>
    <x v="1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6"/>
    <x v="9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n v="7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nuit 1"/>
    <x v="3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3"/>
    <s v="nuit 1"/>
    <x v="34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3"/>
    <s v="nuit 1"/>
    <x v="34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3"/>
    <s v="nuit 1"/>
    <x v="34"/>
    <s v="Sam, dim et JF - NUIT - Consultation"/>
    <s v="Consultation"/>
    <n v="50"/>
    <m/>
    <m/>
    <m/>
    <m/>
    <s v="Bancontact"/>
    <m/>
    <m/>
    <n v="163.5"/>
    <m/>
    <x v="1"/>
    <m/>
    <x v="2"/>
    <n v="163.5"/>
    <x v="15"/>
    <n v="163.5"/>
    <x v="0"/>
    <m/>
  </r>
  <r>
    <x v="123"/>
    <s v="nuit 2"/>
    <x v="54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4"/>
    <s v="nuit 3"/>
    <x v="108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24"/>
    <n v="4"/>
    <x v="19"/>
    <s v="Sam, dim et JF - JOUR - Visite 1 bénéficiaire"/>
    <s v="Visite"/>
    <n v="55.5"/>
    <s v="Bertrand Rosine"/>
    <s v="Le Grand Fa Malmédy"/>
    <m/>
    <m/>
    <s v="Différé"/>
    <s v="MR"/>
    <s v="Oui"/>
    <n v="55.5"/>
    <m/>
    <x v="1"/>
    <m/>
    <x v="2"/>
    <m/>
    <x v="0"/>
    <n v="0"/>
    <x v="2"/>
    <m/>
  </r>
  <r>
    <x v="124"/>
    <n v="6"/>
    <x v="66"/>
    <s v="Sam, dim et JF - JOUR - Visite 1 bénéficiaire"/>
    <s v="Visite"/>
    <n v="55.5"/>
    <s v="Bosten Willy"/>
    <m/>
    <s v="(137) Mutualité Chrétienne de Verviers - Eupen "/>
    <s v="Rue Laoureux 25-29  - 4800 Verviers"/>
    <s v="Différé"/>
    <s v="⅓ payant C"/>
    <s v="Oui"/>
    <n v="55.5"/>
    <n v="9"/>
    <x v="13"/>
    <n v="37.479999999999997"/>
    <x v="2"/>
    <m/>
    <x v="0"/>
    <n v="9"/>
    <x v="3"/>
    <s v="Virement 01/11/2017"/>
  </r>
  <r>
    <x v="124"/>
    <n v="3"/>
    <x v="101"/>
    <s v="Sam, dim et JF - JOUR - Consultation"/>
    <s v="Consultation"/>
    <n v="37.5"/>
    <s v="Breda Sybille"/>
    <m/>
    <s v="(228) Mutualia - Mutualité neutre"/>
    <s v="Place Verte 41 4800 VERVIERS"/>
    <s v="Différé"/>
    <s v="⅓ payant BC"/>
    <s v="Oui"/>
    <n v="33.5"/>
    <n v="1.5"/>
    <x v="13"/>
    <m/>
    <x v="2"/>
    <m/>
    <x v="0"/>
    <n v="1.5"/>
    <x v="3"/>
    <m/>
  </r>
  <r>
    <x v="124"/>
    <s v="nuit 2"/>
    <x v="78"/>
    <s v="Sam, dim et JF - NUIT - Visite 1 bénéficiaire"/>
    <s v="Visite"/>
    <n v="85"/>
    <s v="Dahman Ayub"/>
    <s v="Les Sorbiers Spa"/>
    <m/>
    <m/>
    <s v="Différé"/>
    <s v="MR"/>
    <s v="Oui"/>
    <n v="118.98"/>
    <m/>
    <x v="1"/>
    <m/>
    <x v="2"/>
    <n v="118.98"/>
    <x v="0"/>
    <n v="0"/>
    <x v="2"/>
    <s v="Virement 02/11/2017"/>
  </r>
  <r>
    <x v="124"/>
    <s v="2a"/>
    <x v="200"/>
    <s v="Sam, dim et JF - JOUR - Visite 1 bénéficiaire"/>
    <s v="Visite"/>
    <n v="55.5"/>
    <s v="Decloux Georgette"/>
    <s v="Entour-Ages / Sol'Azur Wegnez"/>
    <m/>
    <m/>
    <s v="Différé"/>
    <s v="MR"/>
    <s v="Oui"/>
    <n v="55.5"/>
    <m/>
    <x v="1"/>
    <m/>
    <x v="2"/>
    <n v="55.5"/>
    <x v="0"/>
    <n v="0"/>
    <x v="2"/>
    <s v="Virement 13/11/2017"/>
  </r>
  <r>
    <x v="124"/>
    <s v="2a"/>
    <x v="200"/>
    <s v="Sam, dim et JF - JOUR - Consultation"/>
    <s v="Consultation"/>
    <n v="37.5"/>
    <s v="Distexhe Logan"/>
    <m/>
    <s v="(321) Union Mutualiste Vervietoise"/>
    <s v="Capucienenstraat 10 3500 HASSELT"/>
    <s v="Différé"/>
    <s v="⅓ payant NP"/>
    <s v="Oui"/>
    <n v="37.5"/>
    <m/>
    <x v="1"/>
    <n v="35.85"/>
    <x v="2"/>
    <m/>
    <x v="0"/>
    <n v="0"/>
    <x v="3"/>
    <s v="Virement 14/11/2017"/>
  </r>
  <r>
    <x v="124"/>
    <n v="6"/>
    <x v="66"/>
    <s v="Sam, dim et JF - JOUR - Visite 1 bénéficiaire"/>
    <s v="Visite"/>
    <n v="55.5"/>
    <s v="Dohm Berta Elisabeth"/>
    <m/>
    <s v="(610) Office régional d'Eupen"/>
    <s v="Brauereihof 5 4700 EUPEN"/>
    <s v="Différé"/>
    <s v="⅓ payant NP"/>
    <s v="Oui"/>
    <n v="55.5"/>
    <m/>
    <x v="1"/>
    <n v="50.8"/>
    <x v="2"/>
    <m/>
    <x v="0"/>
    <n v="0"/>
    <x v="3"/>
    <s v="Virement 14/11/2017"/>
  </r>
  <r>
    <x v="124"/>
    <n v="7"/>
    <x v="165"/>
    <s v="Sam, dim et JF - JOUR - Consultation NA"/>
    <s v="Consultation"/>
    <n v="33.5"/>
    <s v="Gillet Eléna"/>
    <m/>
    <s v="(515) Freie Krankenkasse"/>
    <s v="Rue Saint-Hubert 49 - 1150 BRUXELLES"/>
    <s v="Différé"/>
    <s v="⅓ payant C"/>
    <s v="Oui"/>
    <n v="33.5"/>
    <n v="1.5"/>
    <x v="13"/>
    <n v="31.94"/>
    <x v="2"/>
    <m/>
    <x v="0"/>
    <n v="1.5"/>
    <x v="3"/>
    <s v="Virement 30/10/2017"/>
  </r>
  <r>
    <x v="124"/>
    <n v="6"/>
    <x v="66"/>
    <s v="Sam, dim et JF - JOUR - Visite 1 bénéficiaire"/>
    <s v="Visite"/>
    <n v="55.5"/>
    <s v="Groffy Bernadette"/>
    <m/>
    <s v="(137) Mutualité Chrétienne de Verviers - Eupen "/>
    <s v="Rue Laoureux 25-29  - 4800 Verviers"/>
    <s v="Différé"/>
    <s v="⅓ payant C"/>
    <s v="Oui"/>
    <n v="55.5"/>
    <n v="10"/>
    <x v="13"/>
    <n v="50.8"/>
    <x v="2"/>
    <m/>
    <x v="0"/>
    <n v="10"/>
    <x v="3"/>
    <s v="Virement 01/11/2017"/>
  </r>
  <r>
    <x v="124"/>
    <s v="1b"/>
    <x v="126"/>
    <s v="Sam, dim et JF - JOUR - Visite 1 bénéficiaire"/>
    <s v="Visite"/>
    <n v="55.5"/>
    <s v="Hansen Franziska"/>
    <s v="Pannesheydt Montzen"/>
    <m/>
    <m/>
    <s v="Différé"/>
    <s v="MR"/>
    <s v="Oui"/>
    <n v="55.5"/>
    <m/>
    <x v="1"/>
    <m/>
    <x v="2"/>
    <m/>
    <x v="0"/>
    <n v="0"/>
    <x v="2"/>
    <m/>
  </r>
  <r>
    <x v="124"/>
    <n v="6"/>
    <x v="66"/>
    <s v="Sam, dim et JF - JOUR - Visite 1 bénéficiaire"/>
    <s v="Visite"/>
    <n v="55.5"/>
    <s v="Keutgen Joseph"/>
    <s v="Ste Marie Raeren"/>
    <m/>
    <m/>
    <s v="Différé"/>
    <s v="MR"/>
    <s v="Oui"/>
    <n v="55.5"/>
    <m/>
    <x v="1"/>
    <m/>
    <x v="2"/>
    <n v="55.5"/>
    <x v="0"/>
    <n v="0"/>
    <x v="2"/>
    <s v="Virement 30/10/2017"/>
  </r>
  <r>
    <x v="124"/>
    <n v="4"/>
    <x v="19"/>
    <s v="Sam, dim et JF - JOUR - Consultation"/>
    <s v="Consultation"/>
    <n v="37.5"/>
    <s v="Leclercq Florette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35.85"/>
    <x v="2"/>
    <m/>
    <x v="0"/>
    <n v="1.5"/>
    <x v="3"/>
    <s v="Virement 02/11/2017"/>
  </r>
  <r>
    <x v="124"/>
    <s v="2b"/>
    <x v="216"/>
    <s v="Sam, dim et JF - JOUR - Consultation"/>
    <s v="Consultation"/>
    <n v="37.5"/>
    <s v="Lhamzi Rkia"/>
    <m/>
    <s v="(319) Solidaris - Mutualité socialiste et syndicale de la Province de Liège "/>
    <s v="Chaussée de Mons 228 1480 TUBIZE "/>
    <s v="Différé"/>
    <s v="⅓ payant BC"/>
    <s v="Oui"/>
    <n v="37.5"/>
    <n v="1.5"/>
    <x v="13"/>
    <m/>
    <x v="2"/>
    <m/>
    <x v="0"/>
    <n v="1.5"/>
    <x v="3"/>
    <m/>
  </r>
  <r>
    <x v="124"/>
    <s v="2b"/>
    <x v="216"/>
    <s v="Sam, dim et JF - JOUR - Visite 1 bénéficiaire"/>
    <s v="Visite"/>
    <n v="55.5"/>
    <s v="Mawhin Léonard"/>
    <m/>
    <s v="(319) Solidaris - Mutualité socialiste et syndicale de la Province de Liège "/>
    <s v="Chaussée de Mons 228 1480 TUBIZE "/>
    <s v="Différé"/>
    <s v="⅓ payant NP"/>
    <s v="Oui"/>
    <n v="55.5"/>
    <m/>
    <x v="1"/>
    <n v="50.8"/>
    <x v="2"/>
    <m/>
    <x v="0"/>
    <n v="0"/>
    <x v="3"/>
    <s v="Virement 02/11/2017"/>
  </r>
  <r>
    <x v="124"/>
    <n v="7"/>
    <x v="165"/>
    <s v="Sam, dim et JF - JOUR - Visite 3 bénéficiaires"/>
    <s v="Visite"/>
    <n v="46.5"/>
    <s v="Benker C/Vandeberg Maria"/>
    <s v="MRS Bütgenbach"/>
    <m/>
    <m/>
    <s v="Différé"/>
    <s v="MR"/>
    <s v="Oui"/>
    <n v="46.5"/>
    <m/>
    <x v="1"/>
    <m/>
    <x v="2"/>
    <n v="46.5"/>
    <x v="9"/>
    <n v="46.5"/>
    <x v="0"/>
    <m/>
  </r>
  <r>
    <x v="124"/>
    <n v="7"/>
    <x v="165"/>
    <s v="Sam, dim et JF - JOUR - Visite 3 bénéficiaires"/>
    <s v="Visite"/>
    <n v="46.5"/>
    <s v="Michels Hedwig"/>
    <s v="MRS Bütgenbach"/>
    <m/>
    <m/>
    <s v="Différé"/>
    <s v="MR"/>
    <s v="Oui"/>
    <n v="46.5"/>
    <m/>
    <x v="1"/>
    <m/>
    <x v="2"/>
    <n v="46.5"/>
    <x v="0"/>
    <n v="0"/>
    <x v="2"/>
    <s v="Virement 30/10/2017"/>
  </r>
  <r>
    <x v="124"/>
    <s v="1a"/>
    <x v="224"/>
    <s v="Sam, dim et JF - JOUR - Visite 1 bénéficiaire"/>
    <s v="Visite"/>
    <n v="55.5"/>
    <s v="Michiels Henri"/>
    <m/>
    <s v="(137) Mutualité Chrétienne de Verviers - Eupen "/>
    <s v="Rue Laoureux 25-29  - 4800 Verviers"/>
    <s v="Différé"/>
    <s v="⅓ payant C"/>
    <s v="Oui"/>
    <n v="55.5"/>
    <n v="5"/>
    <x v="13"/>
    <n v="50.8"/>
    <x v="2"/>
    <m/>
    <x v="0"/>
    <n v="5"/>
    <x v="3"/>
    <s v="Virement 01/11/2017"/>
  </r>
  <r>
    <x v="124"/>
    <n v="7"/>
    <x v="165"/>
    <s v="Sam, dim et JF - JOUR - Visite 3 bénéficiaires"/>
    <s v="Visite"/>
    <n v="46.5"/>
    <s v="Jamar Josiane"/>
    <s v="MRS Bütgenbach"/>
    <m/>
    <m/>
    <s v="Différé"/>
    <s v="MR"/>
    <s v="Oui"/>
    <n v="46.5"/>
    <m/>
    <x v="1"/>
    <m/>
    <x v="2"/>
    <n v="46.5"/>
    <x v="9"/>
    <n v="46.5"/>
    <x v="0"/>
    <m/>
  </r>
  <r>
    <x v="124"/>
    <n v="7"/>
    <x v="165"/>
    <s v="Sam, dim et JF - JOUR - Consultation NA"/>
    <s v="Consultation"/>
    <n v="33.5"/>
    <s v="Leufgen Yann"/>
    <s v="M.Méd. Pro Gesund"/>
    <m/>
    <m/>
    <s v="Différé"/>
    <s v="Autres"/>
    <s v="Oui"/>
    <n v="33.5"/>
    <n v="6"/>
    <x v="13"/>
    <m/>
    <x v="2"/>
    <n v="27.5"/>
    <x v="9"/>
    <n v="33.5"/>
    <x v="0"/>
    <m/>
  </r>
  <r>
    <x v="124"/>
    <n v="4"/>
    <x v="19"/>
    <s v="Sam, dim et JF - JOUR - Consultation"/>
    <s v="Consultation"/>
    <n v="37.5"/>
    <s v="Pint Alicia"/>
    <m/>
    <s v="(137) Mutualité Chrétienne de Verviers - Eupen "/>
    <s v="Rue Laoureux 25-29  - 4800 Verviers"/>
    <s v="Différé"/>
    <s v="⅓ payant C"/>
    <s v="Oui"/>
    <n v="37.5"/>
    <n v="1.5"/>
    <x v="13"/>
    <n v="35.85"/>
    <x v="2"/>
    <m/>
    <x v="0"/>
    <n v="1.5"/>
    <x v="3"/>
    <s v="Virement 01/11/2017"/>
  </r>
  <r>
    <x v="124"/>
    <n v="6"/>
    <x v="66"/>
    <s v="Sam, dim et JF - JOUR - Visite 2 bénéficiaires"/>
    <s v="Visite"/>
    <n v="48"/>
    <s v="Rosskamp Thérèse"/>
    <s v="Ste Marie Raeren"/>
    <m/>
    <m/>
    <s v="Différé"/>
    <s v="MR"/>
    <s v="Oui"/>
    <n v="48.2"/>
    <m/>
    <x v="1"/>
    <m/>
    <x v="2"/>
    <n v="48.2"/>
    <x v="0"/>
    <n v="0"/>
    <x v="2"/>
    <s v="Virement 30/10/2017"/>
  </r>
  <r>
    <x v="124"/>
    <s v="1b"/>
    <x v="126"/>
    <s v="Sam, dim et JF - JOUR - Consultation"/>
    <s v="Consultation"/>
    <n v="37.5"/>
    <s v="Salihu Liam"/>
    <m/>
    <s v="(319) Solidaris - Mutualité socialiste et syndicale de la Province de Liège"/>
    <s v="Chaussée de Mons 228 1480 TUBIZE "/>
    <s v="Différé"/>
    <s v="⅓ payant BC"/>
    <s v="Oui"/>
    <n v="37.5"/>
    <n v="1"/>
    <x v="13"/>
    <n v="35.85"/>
    <x v="2"/>
    <m/>
    <x v="0"/>
    <n v="1"/>
    <x v="3"/>
    <s v="Virement 02/11/2017"/>
  </r>
  <r>
    <x v="124"/>
    <s v="2b"/>
    <x v="216"/>
    <s v="Sam, dim et JF - JOUR - Consultation"/>
    <s v="Consultation"/>
    <n v="37.5"/>
    <s v="Masson Stéphanie"/>
    <s v="M.Méd. Bulle D'Air Dison"/>
    <m/>
    <m/>
    <s v="Différé"/>
    <s v="Autres"/>
    <s v="Oui"/>
    <n v="37.5"/>
    <n v="1.5"/>
    <x v="13"/>
    <m/>
    <x v="2"/>
    <n v="36"/>
    <x v="9"/>
    <n v="37.5"/>
    <x v="0"/>
    <m/>
  </r>
  <r>
    <x v="124"/>
    <s v="2b"/>
    <x v="216"/>
    <s v="Sam, dim et JF - JOUR - Visite 1 bénéficiaire"/>
    <s v="Visite"/>
    <n v="55.5"/>
    <s v="Scheen Berthe"/>
    <m/>
    <s v="(228) Mutualia - Mutualité neutre"/>
    <s v="Place Verte 41 4800 VERVIERS"/>
    <s v="Différé"/>
    <s v="⅓ payant NP"/>
    <s v="Oui"/>
    <n v="55.5"/>
    <m/>
    <x v="1"/>
    <m/>
    <x v="2"/>
    <m/>
    <x v="0"/>
    <n v="0"/>
    <x v="3"/>
    <m/>
  </r>
  <r>
    <x v="124"/>
    <n v="6"/>
    <x v="66"/>
    <s v="Sam, dim et JF - JOUR - Consultation"/>
    <s v="Consultation"/>
    <n v="37.5"/>
    <s v="Segers Anne"/>
    <m/>
    <s v="(610) Office régional d'Eupen"/>
    <s v="Brauereihof 5 4700 EUPEN"/>
    <s v="Différé"/>
    <s v="⅓ payant NP"/>
    <s v="Oui"/>
    <n v="37.5"/>
    <m/>
    <x v="1"/>
    <n v="35.85"/>
    <x v="2"/>
    <m/>
    <x v="0"/>
    <n v="0"/>
    <x v="3"/>
    <s v="Virement 14/11/2017"/>
  </r>
  <r>
    <x v="124"/>
    <n v="6"/>
    <x v="66"/>
    <s v="Sam, dim et JF - JOUR - Visite 2 bénéficiaires"/>
    <s v="Visite"/>
    <n v="48"/>
    <s v="Stammen Hubertine"/>
    <s v="Ste Marie Raeren"/>
    <m/>
    <m/>
    <s v="Différé"/>
    <s v="MR"/>
    <s v="Oui"/>
    <n v="48.2"/>
    <m/>
    <x v="1"/>
    <m/>
    <x v="2"/>
    <n v="48.2"/>
    <x v="0"/>
    <n v="0"/>
    <x v="2"/>
    <s v="Virement 30/10/2017"/>
  </r>
  <r>
    <x v="124"/>
    <n v="6"/>
    <x v="66"/>
    <s v="Sam, dim et JF - JOUR - Visite 1 bénéficiaire"/>
    <s v="Visite"/>
    <n v="55.5"/>
    <s v="Visé Antonie Maria"/>
    <m/>
    <s v="(610) Office régional d'Eupen"/>
    <s v="Brauereihof 5 4700 EUPEN"/>
    <s v="Différé"/>
    <s v="⅓ payant C"/>
    <s v="Oui"/>
    <n v="55.5"/>
    <n v="9"/>
    <x v="13"/>
    <n v="37.979999999999997"/>
    <x v="2"/>
    <m/>
    <x v="0"/>
    <n v="9"/>
    <x v="3"/>
    <s v="Virement 14/11/2017"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105"/>
    <m/>
    <x v="1"/>
    <m/>
    <x v="2"/>
    <n v="105"/>
    <x v="15"/>
    <n v="10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a"/>
    <x v="224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4"/>
    <s v="1b"/>
    <x v="12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1b"/>
    <x v="126"/>
    <s v="Sam, dim et JF - JOUR - Consultation"/>
    <s v="Consultation"/>
    <n v="37.5"/>
    <m/>
    <m/>
    <m/>
    <m/>
    <s v="Bancontact"/>
    <m/>
    <m/>
    <n v="37"/>
    <m/>
    <x v="1"/>
    <m/>
    <x v="2"/>
    <n v="37"/>
    <x v="15"/>
    <n v="37"/>
    <x v="0"/>
    <m/>
  </r>
  <r>
    <x v="124"/>
    <s v="2a"/>
    <x v="20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4"/>
    <s v="2a"/>
    <x v="20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4"/>
    <s v="2a"/>
    <x v="200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4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2a"/>
    <x v="20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2b"/>
    <x v="21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2b"/>
    <x v="21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3"/>
    <x v="101"/>
    <s v="Sam, dim et JF - JOUR - Consultation"/>
    <s v="Consultation"/>
    <n v="37.5"/>
    <m/>
    <m/>
    <m/>
    <m/>
    <s v="Cash"/>
    <m/>
    <m/>
    <n v="33.5"/>
    <m/>
    <x v="1"/>
    <m/>
    <x v="2"/>
    <n v="33.5"/>
    <x v="15"/>
    <n v="33.5"/>
    <x v="0"/>
    <m/>
  </r>
  <r>
    <x v="124"/>
    <n v="3"/>
    <x v="101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4"/>
    <n v="4"/>
    <x v="19"/>
    <s v="Sam, dim et JF - JOUR - Visite 1 bénéficiaire"/>
    <s v="Visite"/>
    <n v="55.5"/>
    <m/>
    <m/>
    <m/>
    <m/>
    <s v="Bancontact"/>
    <m/>
    <m/>
    <n v="55"/>
    <m/>
    <x v="1"/>
    <m/>
    <x v="2"/>
    <n v="55"/>
    <x v="15"/>
    <n v="5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4"/>
    <x v="1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5"/>
    <x v="13"/>
    <s v="Sam, dim et JF - JOUR - Consultation"/>
    <s v="Consultation"/>
    <n v="37.5"/>
    <m/>
    <m/>
    <m/>
    <m/>
    <s v="Bancontact"/>
    <m/>
    <m/>
    <n v="40"/>
    <m/>
    <x v="1"/>
    <m/>
    <x v="2"/>
    <n v="40"/>
    <x v="15"/>
    <n v="40"/>
    <x v="0"/>
    <m/>
  </r>
  <r>
    <x v="124"/>
    <n v="5"/>
    <x v="13"/>
    <s v="Sam, dim et JF - JOUR - Consultation"/>
    <s v="Consultation"/>
    <n v="37.5"/>
    <m/>
    <m/>
    <m/>
    <m/>
    <s v="Bancontact"/>
    <m/>
    <m/>
    <n v="40"/>
    <m/>
    <x v="1"/>
    <m/>
    <x v="2"/>
    <n v="40"/>
    <x v="15"/>
    <n v="40"/>
    <x v="0"/>
    <m/>
  </r>
  <r>
    <x v="124"/>
    <n v="5"/>
    <x v="13"/>
    <s v="Sam, dim et JF - JOUR - Consultation"/>
    <s v="Consultation"/>
    <n v="37.5"/>
    <m/>
    <m/>
    <m/>
    <m/>
    <s v="Bancontact"/>
    <m/>
    <m/>
    <n v="40"/>
    <m/>
    <x v="1"/>
    <m/>
    <x v="2"/>
    <n v="40"/>
    <x v="15"/>
    <n v="40"/>
    <x v="0"/>
    <m/>
  </r>
  <r>
    <x v="124"/>
    <n v="5"/>
    <x v="13"/>
    <s v="Sam, dim et JF - JOUR - Consultation"/>
    <s v="Consultation"/>
    <n v="37.5"/>
    <m/>
    <m/>
    <m/>
    <m/>
    <s v="Bancontact"/>
    <m/>
    <m/>
    <n v="40"/>
    <m/>
    <x v="1"/>
    <m/>
    <x v="2"/>
    <n v="40"/>
    <x v="15"/>
    <n v="40"/>
    <x v="0"/>
    <m/>
  </r>
  <r>
    <x v="124"/>
    <n v="5"/>
    <x v="13"/>
    <s v="Sam, dim et JF - JOUR - Consultation"/>
    <s v="Consultation"/>
    <n v="37.5"/>
    <m/>
    <m/>
    <m/>
    <m/>
    <s v="Bancontact"/>
    <m/>
    <m/>
    <n v="40"/>
    <m/>
    <x v="1"/>
    <m/>
    <x v="2"/>
    <n v="40"/>
    <x v="15"/>
    <n v="40"/>
    <x v="0"/>
    <m/>
  </r>
  <r>
    <x v="124"/>
    <n v="6"/>
    <x v="6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6"/>
    <x v="6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n v="7"/>
    <x v="165"/>
    <s v="Sam, dim et JF - JOUR - Consultation NA"/>
    <s v="Consultation"/>
    <n v="33.5"/>
    <m/>
    <m/>
    <m/>
    <m/>
    <s v="Cash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Cash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Consultation NA"/>
    <s v="Consultation"/>
    <n v="33.5"/>
    <m/>
    <m/>
    <m/>
    <m/>
    <s v="Bancontact"/>
    <m/>
    <m/>
    <n v="33.5"/>
    <m/>
    <x v="1"/>
    <m/>
    <x v="2"/>
    <n v="33.5"/>
    <x v="15"/>
    <n v="33.5"/>
    <x v="0"/>
    <m/>
  </r>
  <r>
    <x v="124"/>
    <n v="7"/>
    <x v="165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4"/>
    <s v="nuit 1"/>
    <x v="225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4"/>
    <s v="nuit 1"/>
    <x v="22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4"/>
    <s v="nuit 1"/>
    <x v="225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4"/>
    <s v="nuit 1"/>
    <x v="225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4"/>
    <s v="nuit 1"/>
    <x v="225"/>
    <s v="Sam, dim et JF - NUIT - Visite 1 bénéficiai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24"/>
    <s v="nuit 1"/>
    <x v="225"/>
    <s v="Sam, dim et JF - NUIT - Visite 1 bénéficiai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24"/>
    <s v="nuit 1"/>
    <x v="225"/>
    <s v="Sam, dim et JF - NUIT - Visite 1 bénéficiai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25"/>
    <s v="nuit 1"/>
    <x v="105"/>
    <s v="Sam, dim et JF - NUIT - Visite 1 bénéficiaire"/>
    <s v="Visite"/>
    <n v="85"/>
    <s v="Charlier Grégoire"/>
    <m/>
    <s v="(319) Solidaris - Mutualité socialiste et syndicale de la Province de Liège _x000a_"/>
    <s v="Chaussée de Mons 228 1480 TUBIZE "/>
    <s v="Différé"/>
    <s v="⅓ payant NP"/>
    <s v="Oui"/>
    <n v="85"/>
    <m/>
    <x v="1"/>
    <n v="78.5"/>
    <x v="2"/>
    <m/>
    <x v="0"/>
    <n v="0"/>
    <x v="3"/>
    <s v="Virement 14/11/2017"/>
  </r>
  <r>
    <x v="125"/>
    <s v="nuit 1"/>
    <x v="105"/>
    <s v="Vend et veille JF - JOUR - Consultation"/>
    <s v="Consultation"/>
    <n v="29"/>
    <s v="Chavee Aurea"/>
    <m/>
    <s v="(319) Solidaris - Mutualité socialiste et syndicale de la Province de Liège _x000a_"/>
    <s v="Chaussée de Mons 228 1480 TUBIZE "/>
    <s v="Différé"/>
    <s v="⅓ payant BC"/>
    <s v="Oui"/>
    <n v="29"/>
    <n v="1"/>
    <x v="13"/>
    <n v="27.59"/>
    <x v="2"/>
    <m/>
    <x v="0"/>
    <n v="1"/>
    <x v="3"/>
    <s v="Virement 14/11/2017"/>
  </r>
  <r>
    <x v="125"/>
    <s v="nuit 1"/>
    <x v="105"/>
    <s v="Vend et veille JF - JOUR - Consultation"/>
    <s v="Consultation"/>
    <n v="29"/>
    <s v="Cuypers Jennifer"/>
    <m/>
    <s v="(319) Solidaris - Mutualité socialiste et syndicale de la Province de Liège _x000a_"/>
    <s v="Chaussée de Mons 228 1480 TUBIZE "/>
    <s v="Différé"/>
    <s v="⅓ payant NP"/>
    <s v="Oui"/>
    <n v="29"/>
    <m/>
    <x v="1"/>
    <n v="28.09"/>
    <x v="2"/>
    <m/>
    <x v="0"/>
    <n v="0"/>
    <x v="3"/>
    <s v="Virement 14/11/2017"/>
  </r>
  <r>
    <x v="125"/>
    <s v="nuit 3"/>
    <x v="202"/>
    <s v="Vend et veille JF - JOUR - Visite 3 bénéficiaires"/>
    <s v="Visite"/>
    <n v="40"/>
    <s v="Gallo Johann"/>
    <s v="MRS Bütgenbach"/>
    <m/>
    <m/>
    <s v="Différé"/>
    <s v="MR"/>
    <s v="Oui"/>
    <n v="40"/>
    <m/>
    <x v="1"/>
    <m/>
    <x v="2"/>
    <n v="40"/>
    <x v="0"/>
    <n v="0"/>
    <x v="2"/>
    <s v="Virement 30/10/2017"/>
  </r>
  <r>
    <x v="125"/>
    <s v="nuit 1"/>
    <x v="105"/>
    <s v="Vend et veille JF - JOUR - Visite 1 bénéficiare"/>
    <s v="Visite"/>
    <n v="49.5"/>
    <s v="Gombert Ralph"/>
    <m/>
    <s v="(137) Mutualité Chrétienne de Verviers - Eupen "/>
    <s v="Rue Laoureux 25-29  - 4800 Verviers"/>
    <s v="Différé"/>
    <s v="⅓ payant NP"/>
    <s v="Oui"/>
    <n v="49.5"/>
    <m/>
    <x v="1"/>
    <m/>
    <x v="2"/>
    <m/>
    <x v="0"/>
    <n v="0"/>
    <x v="3"/>
    <m/>
  </r>
  <r>
    <x v="125"/>
    <s v="nuit 3"/>
    <x v="202"/>
    <s v="Vend et veille JF - JOUR - Visite 3 bénéficiaires"/>
    <s v="Visite"/>
    <n v="40"/>
    <s v="Held Aloisius"/>
    <s v="MRS Bütgenbach"/>
    <m/>
    <m/>
    <s v="Différé"/>
    <s v="MR"/>
    <s v="Oui"/>
    <n v="40"/>
    <m/>
    <x v="1"/>
    <m/>
    <x v="2"/>
    <n v="40"/>
    <x v="0"/>
    <n v="0"/>
    <x v="2"/>
    <s v="Virement 08/11/2017"/>
  </r>
  <r>
    <x v="125"/>
    <s v="nuit 1"/>
    <x v="105"/>
    <s v="Vend et veille JF - JOUR - Visite 1 bénéficiare"/>
    <s v="Visite"/>
    <n v="49.5"/>
    <s v="Knoppersen Henri"/>
    <m/>
    <s v="(228) Mutualia - Mutualité neutre _x000a_"/>
    <s v="Place Verte 41 4800 VERVIERS"/>
    <s v="Différé"/>
    <s v="⅓ payant NP"/>
    <s v="Oui"/>
    <n v="49.5"/>
    <m/>
    <x v="1"/>
    <m/>
    <x v="2"/>
    <m/>
    <x v="0"/>
    <n v="0"/>
    <x v="3"/>
    <m/>
  </r>
  <r>
    <x v="125"/>
    <s v="nuit 1"/>
    <x v="105"/>
    <s v="Sam, dim et JF - NUIT - Visite 1 bénéficiaire"/>
    <s v="Visite"/>
    <n v="85"/>
    <s v="Koch Isabelle"/>
    <m/>
    <s v="(228) Mutualia - Mutualité neutre _x000a_"/>
    <s v="Place Verte 41 4800 VERVIERS"/>
    <s v="Différé"/>
    <s v="⅓ payant NP"/>
    <s v="Oui"/>
    <n v="85"/>
    <m/>
    <x v="1"/>
    <m/>
    <x v="2"/>
    <m/>
    <x v="0"/>
    <n v="0"/>
    <x v="3"/>
    <m/>
  </r>
  <r>
    <x v="125"/>
    <s v="nuit 3"/>
    <x v="202"/>
    <s v="Vend et veille JF - JOUR - Visite 3 bénéficiaires"/>
    <s v="Visite"/>
    <n v="40"/>
    <s v="Michaeli Peter"/>
    <s v="MRS Bütgenbach"/>
    <m/>
    <m/>
    <s v="Différé"/>
    <s v="MR"/>
    <s v="Oui"/>
    <n v="40"/>
    <m/>
    <x v="1"/>
    <m/>
    <x v="2"/>
    <n v="40"/>
    <x v="0"/>
    <n v="0"/>
    <x v="2"/>
    <s v="Virement 30/10/2017"/>
  </r>
  <r>
    <x v="125"/>
    <s v="nuit 1"/>
    <x v="105"/>
    <s v="Vend et veille JF - JOUR - Visite 1 bénéficiare"/>
    <s v="Visite"/>
    <n v="49.5"/>
    <s v="Vortanz Gertrud"/>
    <m/>
    <s v="(137) Mutualité Chrétienne de Verviers - Eupen "/>
    <s v="Rue Laoureux 25-29  - 4800 Verviers"/>
    <s v="Différé"/>
    <s v="⅓ payant NP"/>
    <s v="Oui"/>
    <n v="49.5"/>
    <m/>
    <x v="1"/>
    <m/>
    <x v="2"/>
    <m/>
    <x v="0"/>
    <n v="0"/>
    <x v="3"/>
    <m/>
  </r>
  <r>
    <x v="125"/>
    <s v="nuit 1"/>
    <x v="105"/>
    <s v="Vend et veille JF - JOUR - Consultation"/>
    <s v="Consultation"/>
    <n v="29"/>
    <m/>
    <m/>
    <m/>
    <m/>
    <s v="Bancontact"/>
    <m/>
    <m/>
    <n v="29"/>
    <m/>
    <x v="1"/>
    <m/>
    <x v="2"/>
    <n v="29"/>
    <x v="15"/>
    <n v="29"/>
    <x v="0"/>
    <m/>
  </r>
  <r>
    <x v="125"/>
    <s v="nuit 2"/>
    <x v="226"/>
    <s v="Vend et veille JF - NUIT - Visite 1 bénéficia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25"/>
    <s v="nuit 3"/>
    <x v="202"/>
    <s v="Vend et veille JF - JOUR - Consultation"/>
    <s v="Consultation"/>
    <n v="29"/>
    <m/>
    <m/>
    <s v="(620) Section de Malmedy _x000a_"/>
    <s v="Rue Wibald 5 4960 MALMEDY"/>
    <s v="Cash"/>
    <m/>
    <s v="Oui"/>
    <n v="48.26"/>
    <m/>
    <x v="1"/>
    <m/>
    <x v="2"/>
    <n v="48.26"/>
    <x v="15"/>
    <n v="48.26"/>
    <x v="0"/>
    <m/>
  </r>
  <r>
    <x v="126"/>
    <s v="nuit 3"/>
    <x v="80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26"/>
    <s v="2b"/>
    <x v="30"/>
    <s v="Sam, dim et JF - JOUR - Consultation"/>
    <s v="Consultation"/>
    <n v="37.5"/>
    <s v="Ait-Nbir Omar"/>
    <m/>
    <s v="(137) Mutualité Chrétienne de Verviers - Eupen "/>
    <s v="Rue Laoureux 25-29  - 4800 Verviers"/>
    <s v="Différé"/>
    <s v="⅓ payant C"/>
    <s v="Oui"/>
    <n v="37.5"/>
    <n v="1.5"/>
    <x v="13"/>
    <m/>
    <x v="2"/>
    <m/>
    <x v="0"/>
    <n v="1.5"/>
    <x v="3"/>
    <m/>
  </r>
  <r>
    <x v="126"/>
    <n v="4"/>
    <x v="104"/>
    <s v="Sam, dim et JF - JOUR - Visite 1 bénéficiaire"/>
    <s v="Visite"/>
    <n v="55.5"/>
    <s v="Backes Theresia Kathar"/>
    <s v="Les Jardins D'Elisabeth Waimes"/>
    <m/>
    <m/>
    <s v="Différé"/>
    <s v="MR"/>
    <s v="Oui"/>
    <n v="55.6"/>
    <m/>
    <x v="1"/>
    <m/>
    <x v="2"/>
    <m/>
    <x v="0"/>
    <n v="0"/>
    <x v="2"/>
    <m/>
  </r>
  <r>
    <x v="126"/>
    <n v="3"/>
    <x v="47"/>
    <s v="Sam, dim et JF - JOUR - Consultation"/>
    <s v="Consultation"/>
    <n v="37.5"/>
    <s v="Daelman Gustave"/>
    <m/>
    <s v="(137) Mutualité Chrétienne de Verviers - Eupen "/>
    <s v="Rue Laoureux 25-29  - 4800 Verviers"/>
    <s v="Différé"/>
    <s v="⅓ payant BC"/>
    <s v="Oui"/>
    <n v="37.5"/>
    <n v="2"/>
    <x v="13"/>
    <m/>
    <x v="2"/>
    <m/>
    <x v="0"/>
    <n v="2"/>
    <x v="3"/>
    <m/>
  </r>
  <r>
    <x v="126"/>
    <s v="1b"/>
    <x v="227"/>
    <s v="Sam, dim et JF - JOUR - Visite 1 bénéficiaire"/>
    <s v="Visite"/>
    <n v="55.5"/>
    <s v="Fischer Maria"/>
    <m/>
    <s v="(506) Omnimut mutualité libre de Wallonie _x000a_"/>
    <s v="Rue Natalis 47 B 4020 LIEGE "/>
    <s v="Différé"/>
    <s v="⅓ payant C"/>
    <s v="Oui"/>
    <n v="55.5"/>
    <n v="5"/>
    <x v="13"/>
    <m/>
    <x v="2"/>
    <m/>
    <x v="0"/>
    <n v="5"/>
    <x v="3"/>
    <m/>
  </r>
  <r>
    <x v="126"/>
    <s v="1b"/>
    <x v="227"/>
    <s v="Sam, dim et JF - JOUR - Consultation"/>
    <s v="Consultation"/>
    <n v="37.5"/>
    <s v="Gushanaj Jassin"/>
    <m/>
    <s v="(137) Mutualité Chrétienne de Verviers - Eupen "/>
    <s v="Rue Laoureux 25-29  - 4800 Verviers"/>
    <s v="Différé"/>
    <s v="⅓ payant NP"/>
    <s v="Oui"/>
    <n v="37.5"/>
    <m/>
    <x v="1"/>
    <m/>
    <x v="2"/>
    <m/>
    <x v="0"/>
    <n v="0"/>
    <x v="3"/>
    <m/>
  </r>
  <r>
    <x v="126"/>
    <n v="5"/>
    <x v="82"/>
    <s v="Sam, dim et JF - JOUR - Consultation"/>
    <s v="Consultation"/>
    <n v="37.5"/>
    <s v="Hemroulle Georgette"/>
    <m/>
    <s v="(132) Mutualité chrétienne de la Province de Luxembourg "/>
    <s v="Rue de la Moselle 7-9 6700 ARLON "/>
    <s v="Différé"/>
    <s v="⅓ payant C"/>
    <s v="Oui"/>
    <n v="37.5"/>
    <n v="1.5"/>
    <x v="13"/>
    <m/>
    <x v="2"/>
    <m/>
    <x v="0"/>
    <n v="1.5"/>
    <x v="3"/>
    <m/>
  </r>
  <r>
    <x v="126"/>
    <n v="4"/>
    <x v="104"/>
    <s v="Sam, dim et JF - JOUR - Visite 1 bénéficiaire"/>
    <s v="Visite"/>
    <n v="55.5"/>
    <s v="Melchior Pol"/>
    <m/>
    <s v="(228) Mutualia - Mutualité neutre _x000a_"/>
    <s v="Place Verte 41 4800 VERVIERS"/>
    <s v="Différé"/>
    <s v="⅓ payant NP"/>
    <s v="Oui"/>
    <n v="55.5"/>
    <m/>
    <x v="1"/>
    <m/>
    <x v="2"/>
    <m/>
    <x v="0"/>
    <n v="0"/>
    <x v="3"/>
    <m/>
  </r>
  <r>
    <x v="126"/>
    <n v="7"/>
    <x v="80"/>
    <s v="Sam, dim et JF - JOUR - Consultation"/>
    <s v="Consultation"/>
    <n v="37.5"/>
    <s v="Breuer Léna"/>
    <s v="M.Méd. Pro Gesund"/>
    <m/>
    <m/>
    <s v="Différé"/>
    <s v="Autres"/>
    <s v="Oui"/>
    <n v="37.5"/>
    <n v="6"/>
    <x v="13"/>
    <m/>
    <x v="2"/>
    <n v="31.5"/>
    <x v="9"/>
    <n v="37.5"/>
    <x v="0"/>
    <m/>
  </r>
  <r>
    <x v="126"/>
    <n v="7"/>
    <x v="80"/>
    <s v="Sam, dim et JF - JOUR - Consultation"/>
    <s v="Consultation"/>
    <n v="37.5"/>
    <s v="Schander Marlon"/>
    <s v="M.Méd. Pro Gesund"/>
    <m/>
    <m/>
    <s v="Différé"/>
    <s v="Autres"/>
    <s v="Oui"/>
    <n v="37.5"/>
    <n v="6"/>
    <x v="13"/>
    <m/>
    <x v="2"/>
    <n v="31.5"/>
    <x v="9"/>
    <n v="37.5"/>
    <x v="0"/>
    <m/>
  </r>
  <r>
    <x v="126"/>
    <n v="7"/>
    <x v="80"/>
    <s v="Sam, dim et JF - JOUR - Consultation"/>
    <s v="Consultation"/>
    <n v="37.5"/>
    <s v="Parmentier Ingrid"/>
    <m/>
    <s v="(137) Mutualité Chrétienne de Verviers - Eupen "/>
    <s v="Rue Laoureux 25-29  - 4800 Verviers"/>
    <s v="Différé"/>
    <s v="⅓ payant C"/>
    <s v="Oui"/>
    <n v="37.5"/>
    <n v="1.5"/>
    <x v="13"/>
    <m/>
    <x v="2"/>
    <m/>
    <x v="0"/>
    <n v="1.5"/>
    <x v="3"/>
    <m/>
  </r>
  <r>
    <x v="126"/>
    <n v="6"/>
    <x v="22"/>
    <s v="Sam, dim et JF - JOUR - Visite 1 bénéficiaire"/>
    <s v="Visite"/>
    <n v="55.5"/>
    <s v="Peiffer Antonia"/>
    <m/>
    <s v="(137) Mutualité Chrétienne de Verviers - Eupen "/>
    <s v="Rue Laoureux 25-29  - 4800 Verviers"/>
    <s v="Différé"/>
    <s v="⅓ payant C"/>
    <s v="Oui"/>
    <n v="55.5"/>
    <n v="6"/>
    <x v="13"/>
    <m/>
    <x v="2"/>
    <m/>
    <x v="0"/>
    <n v="6"/>
    <x v="3"/>
    <m/>
  </r>
  <r>
    <x v="126"/>
    <n v="6"/>
    <x v="22"/>
    <s v="Sam, dim et JF - JOUR - Consultation"/>
    <s v="Consultation"/>
    <n v="37.5"/>
    <s v="Rauw Elisabeth"/>
    <m/>
    <s v="(515) Freie Krankenkasse"/>
    <s v="Rue Saint-Hubert 49 - 1150 BRUXELLES"/>
    <s v="Différé"/>
    <s v="⅓ payant NP"/>
    <s v="Non"/>
    <n v="37.5"/>
    <m/>
    <x v="1"/>
    <m/>
    <x v="2"/>
    <m/>
    <x v="0"/>
    <n v="0"/>
    <x v="4"/>
    <m/>
  </r>
  <r>
    <x v="126"/>
    <s v="2b"/>
    <x v="30"/>
    <s v="Sam, dim et JF - JOUR - Consultation"/>
    <s v="Consultation"/>
    <n v="37.5"/>
    <s v="Vanderghen Sébastien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35.85"/>
    <x v="2"/>
    <m/>
    <x v="0"/>
    <n v="1.5"/>
    <x v="3"/>
    <s v="Virement 14/11/2017"/>
  </r>
  <r>
    <x v="126"/>
    <n v="3"/>
    <x v="47"/>
    <s v="Sam, dim et JF - JOUR - Visite 1 bénéficiaire"/>
    <s v="Visite"/>
    <n v="55.5"/>
    <s v="Windal Gilberte"/>
    <s v="Heures Claires Spa"/>
    <m/>
    <m/>
    <s v="Différé"/>
    <s v="MR"/>
    <s v="Oui"/>
    <n v="55.5"/>
    <m/>
    <x v="1"/>
    <m/>
    <x v="2"/>
    <m/>
    <x v="0"/>
    <n v="0"/>
    <x v="2"/>
    <m/>
  </r>
  <r>
    <x v="126"/>
    <s v="2b"/>
    <x v="30"/>
    <s v="Sam, dim et JF - JOUR - Consultation"/>
    <s v="Consultation"/>
    <n v="37.5"/>
    <s v="Znati Zakia"/>
    <s v="M.Méd. Mosaïque Verviers"/>
    <m/>
    <m/>
    <s v="Différé"/>
    <s v="Autres"/>
    <s v="Oui"/>
    <n v="37.5"/>
    <m/>
    <x v="1"/>
    <m/>
    <x v="2"/>
    <n v="31.35"/>
    <x v="0"/>
    <n v="0"/>
    <x v="2"/>
    <s v="Virement 27/10/2017"/>
  </r>
  <r>
    <x v="126"/>
    <s v="1a"/>
    <x v="52"/>
    <s v="Sam, dim et JF - JOUR - Visite 1 bénéficiaire"/>
    <s v="Visite"/>
    <n v="55.5"/>
    <s v="Straat Félicie"/>
    <s v="Régina Moresnet 4850"/>
    <m/>
    <m/>
    <s v="Différé"/>
    <s v="MR"/>
    <s v="Oui"/>
    <n v="55.5"/>
    <m/>
    <x v="1"/>
    <m/>
    <x v="2"/>
    <n v="55.5"/>
    <x v="0"/>
    <n v="0"/>
    <x v="2"/>
    <s v="Virement 06/11/2017"/>
  </r>
  <r>
    <x v="126"/>
    <s v="2a"/>
    <x v="40"/>
    <s v="Sam, dim et JF - JOUR - Consultation"/>
    <s v="Consultation"/>
    <n v="37.5"/>
    <s v="Breuer Carlos-Gust"/>
    <m/>
    <s v="(137) Mutualité Chrétienne de Verviers - Eupen "/>
    <s v="Rue Laoureux 25-29  - 4800 Verviers"/>
    <s v="Différé"/>
    <s v="⅓ payant C"/>
    <s v="Oui"/>
    <n v="37.5"/>
    <n v="1.5"/>
    <x v="13"/>
    <m/>
    <x v="2"/>
    <m/>
    <x v="0"/>
    <n v="1.5"/>
    <x v="3"/>
    <m/>
  </r>
  <r>
    <x v="126"/>
    <s v="nuit 1"/>
    <x v="40"/>
    <s v="Sam, dim et JF - NUIT - Consultation"/>
    <s v="Consultation"/>
    <n v="50"/>
    <s v="Farooq Mohamed-Zakaria"/>
    <m/>
    <s v="(319) Solidaris - Mutualité socialiste et syndicale de la Province de Liège _x000a_"/>
    <s v="Chaussée de Mons 228 1480 TUBIZE "/>
    <s v="Différé"/>
    <s v="⅓ payant BC"/>
    <s v="Oui"/>
    <n v="50"/>
    <n v="1.5"/>
    <x v="13"/>
    <n v="48.19"/>
    <x v="2"/>
    <m/>
    <x v="0"/>
    <n v="1.5"/>
    <x v="3"/>
    <s v="Virement 14/11/2017"/>
  </r>
  <r>
    <x v="126"/>
    <s v="2a"/>
    <x v="40"/>
    <s v="Sam, dim et JF - JOUR - Consultation"/>
    <s v="Consultation"/>
    <n v="37.5"/>
    <s v="Gadeyne Nelly"/>
    <m/>
    <s v="(137) Mutualité Chrétienne de Verviers - Eupen "/>
    <s v="Rue Laoureux 25-29  - 4800 Verviers"/>
    <s v="Différé"/>
    <s v="⅓ payant BC"/>
    <s v="Oui"/>
    <n v="37.5"/>
    <n v="1.5"/>
    <x v="13"/>
    <m/>
    <x v="2"/>
    <m/>
    <x v="0"/>
    <n v="1.5"/>
    <x v="3"/>
    <m/>
  </r>
  <r>
    <x v="126"/>
    <s v="2a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6"/>
    <s v="1a"/>
    <x v="52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6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a"/>
    <x v="52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6"/>
    <s v="1a"/>
    <x v="52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6"/>
    <s v="1b"/>
    <x v="22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6"/>
    <s v="1b"/>
    <x v="22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6"/>
    <s v="1b"/>
    <x v="22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b"/>
    <x v="22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1b"/>
    <x v="22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a"/>
    <x v="40"/>
    <s v="Sam, dim et JF - JOUR - Visite 1 bénéficiaire"/>
    <s v="Visite"/>
    <n v="55.5"/>
    <m/>
    <m/>
    <m/>
    <m/>
    <s v="Bancontact"/>
    <m/>
    <m/>
    <n v="55"/>
    <m/>
    <x v="1"/>
    <m/>
    <x v="2"/>
    <n v="55"/>
    <x v="15"/>
    <n v="55"/>
    <x v="0"/>
    <m/>
  </r>
  <r>
    <x v="126"/>
    <s v="2a"/>
    <x v="40"/>
    <s v="Sam, dim et JF - JOUR - Visite 1 bénéficiaire"/>
    <s v="Visite"/>
    <n v="55.5"/>
    <m/>
    <m/>
    <m/>
    <m/>
    <s v="Bancontact"/>
    <m/>
    <m/>
    <n v="55"/>
    <m/>
    <x v="1"/>
    <m/>
    <x v="2"/>
    <n v="55"/>
    <x v="15"/>
    <n v="55"/>
    <x v="0"/>
    <m/>
  </r>
  <r>
    <x v="126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nuit 1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6"/>
    <s v="2b"/>
    <x v="30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6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b"/>
    <x v="3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2b"/>
    <x v="30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6"/>
    <s v="2b"/>
    <x v="30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6"/>
    <n v="3"/>
    <x v="47"/>
    <s v="Sam, dim et JF - JOUR - Consultation"/>
    <s v="Consultation"/>
    <n v="37.5"/>
    <m/>
    <m/>
    <m/>
    <m/>
    <s v="Bancontact"/>
    <m/>
    <m/>
    <n v="25"/>
    <m/>
    <x v="1"/>
    <m/>
    <x v="2"/>
    <n v="25"/>
    <x v="15"/>
    <n v="2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3"/>
    <x v="4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6"/>
    <n v="3"/>
    <x v="4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4"/>
    <x v="104"/>
    <s v="Sam, dim et JF - JOUR - Visite 1 bénéficiaire"/>
    <s v="Visite"/>
    <n v="55.5"/>
    <m/>
    <m/>
    <m/>
    <m/>
    <s v="Bancontact"/>
    <m/>
    <m/>
    <n v="56"/>
    <m/>
    <x v="1"/>
    <m/>
    <x v="2"/>
    <n v="56"/>
    <x v="15"/>
    <n v="56"/>
    <x v="0"/>
    <m/>
  </r>
  <r>
    <x v="126"/>
    <n v="4"/>
    <x v="104"/>
    <s v="Sam, dim et JF - JOUR - Visite 1 bénéficiaire"/>
    <s v="Visite"/>
    <n v="55.5"/>
    <m/>
    <m/>
    <m/>
    <m/>
    <s v="Bancontact"/>
    <m/>
    <m/>
    <n v="56"/>
    <m/>
    <x v="1"/>
    <m/>
    <x v="2"/>
    <n v="56"/>
    <x v="15"/>
    <n v="56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5"/>
    <x v="8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Cash"/>
    <m/>
    <m/>
    <n v="39"/>
    <m/>
    <x v="1"/>
    <m/>
    <x v="2"/>
    <n v="39"/>
    <x v="15"/>
    <n v="39"/>
    <x v="0"/>
    <m/>
  </r>
  <r>
    <x v="126"/>
    <n v="6"/>
    <x v="22"/>
    <s v="Sam, dim et JF - JOUR - Consultation"/>
    <s v="Consultation"/>
    <n v="37.5"/>
    <m/>
    <m/>
    <m/>
    <m/>
    <s v="Bancontact"/>
    <m/>
    <m/>
    <n v="3.75"/>
    <m/>
    <x v="1"/>
    <m/>
    <x v="2"/>
    <n v="3.75"/>
    <x v="15"/>
    <n v="3.7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6"/>
    <x v="2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n v="7"/>
    <x v="8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6"/>
    <s v="nuit 1"/>
    <x v="40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6"/>
    <s v="nuit 2"/>
    <x v="146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7"/>
    <s v="nuit 2"/>
    <x v="79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27"/>
    <s v="2a"/>
    <x v="156"/>
    <s v="Sam, dim et JF - JOUR - Consultation"/>
    <s v="Consultation"/>
    <n v="37.5"/>
    <s v="Aksel Muhammed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27"/>
    <s v="nuit 3"/>
    <x v="22"/>
    <s v="Sam, dim et JF - NUIT - Visite 1 bénéficiaire"/>
    <s v="Visite"/>
    <n v="85"/>
    <s v="Benker Norbert"/>
    <m/>
    <s v="(515) Freie Krankenkasse"/>
    <s v="Rue Saint-Hubert 49 - 1150 BRUXELLES"/>
    <s v="Différé"/>
    <s v="⅓ payant BC"/>
    <s v="Oui"/>
    <n v="85"/>
    <n v="7"/>
    <x v="13"/>
    <m/>
    <x v="2"/>
    <m/>
    <x v="0"/>
    <n v="7"/>
    <x v="3"/>
    <m/>
  </r>
  <r>
    <x v="127"/>
    <n v="6"/>
    <x v="73"/>
    <s v="Sam, dim et JF - JOUR - Visite 1 bénéficiaire"/>
    <s v="Visite"/>
    <n v="55.5"/>
    <s v="Christoph Herbert"/>
    <s v="ST Joseph Eupen"/>
    <m/>
    <m/>
    <s v="Différé"/>
    <s v="MR"/>
    <s v="Oui"/>
    <n v="55.5"/>
    <m/>
    <x v="1"/>
    <m/>
    <x v="2"/>
    <m/>
    <x v="0"/>
    <n v="0"/>
    <x v="2"/>
    <m/>
  </r>
  <r>
    <x v="127"/>
    <n v="6"/>
    <x v="73"/>
    <s v="Sam, dim et JF - JOUR - Visite 1 bénéficiaire"/>
    <s v="Visite"/>
    <n v="55.5"/>
    <s v="Crott Giesèla"/>
    <s v="St Marie Raeren"/>
    <m/>
    <m/>
    <s v="Différé"/>
    <s v="MR"/>
    <s v="Oui"/>
    <n v="55.5"/>
    <m/>
    <x v="1"/>
    <m/>
    <x v="2"/>
    <n v="55.5"/>
    <x v="0"/>
    <n v="0"/>
    <x v="2"/>
    <s v="Virement 30/10/2017"/>
  </r>
  <r>
    <x v="127"/>
    <n v="6"/>
    <x v="73"/>
    <s v="Sam, dim et JF - JOUR - Visite 1 bénéficiaire"/>
    <s v="Visite"/>
    <n v="55.5"/>
    <s v="Brockhans Ernst"/>
    <s v="St Franziskus Eupen"/>
    <m/>
    <m/>
    <s v="Différé"/>
    <s v="MR"/>
    <s v="Oui"/>
    <n v="55.5"/>
    <m/>
    <x v="1"/>
    <m/>
    <x v="2"/>
    <n v="55.5"/>
    <x v="9"/>
    <n v="55.5"/>
    <x v="0"/>
    <m/>
  </r>
  <r>
    <x v="127"/>
    <s v="nuit 3"/>
    <x v="22"/>
    <s v="Sam, dim et JF - NUIT - Visite 1 bénéficiaire"/>
    <s v="Visite"/>
    <n v="85"/>
    <s v="Brockhans Ernst"/>
    <s v="St Franziskus Eupen"/>
    <m/>
    <m/>
    <s v="Différé"/>
    <s v="MR"/>
    <s v="Oui"/>
    <n v="85"/>
    <m/>
    <x v="1"/>
    <m/>
    <x v="2"/>
    <n v="85"/>
    <x v="9"/>
    <n v="85"/>
    <x v="0"/>
    <m/>
  </r>
  <r>
    <x v="127"/>
    <s v="nuit 3"/>
    <x v="22"/>
    <s v="Sam, dim et JF - NUIT - Consultation"/>
    <s v="Consultation"/>
    <n v="50"/>
    <s v="Radermacher Michael"/>
    <s v="St Franziskus Eupen"/>
    <m/>
    <m/>
    <s v="Différé"/>
    <s v="MR"/>
    <s v="Oui"/>
    <n v="50"/>
    <m/>
    <x v="1"/>
    <m/>
    <x v="2"/>
    <n v="50"/>
    <x v="9"/>
    <n v="50"/>
    <x v="0"/>
    <m/>
  </r>
  <r>
    <x v="127"/>
    <s v="nuit 3"/>
    <x v="22"/>
    <s v="Sam, dim et JF - NUIT - Consultation"/>
    <s v="Consultation"/>
    <n v="50"/>
    <s v="Schmetz Anna Wilhelmine"/>
    <s v="St Franziskus Eupen"/>
    <m/>
    <m/>
    <s v="Différé"/>
    <s v="MR"/>
    <s v="Oui"/>
    <n v="50"/>
    <m/>
    <x v="1"/>
    <m/>
    <x v="2"/>
    <n v="50"/>
    <x v="9"/>
    <n v="50"/>
    <x v="0"/>
    <m/>
  </r>
  <r>
    <x v="127"/>
    <s v="nuit 1"/>
    <x v="191"/>
    <s v="Sam, dim et JF - JOUR - Visite 1 bénéficiaire"/>
    <s v="Visite"/>
    <n v="55.5"/>
    <s v="Fischer Ethan"/>
    <m/>
    <s v="(137) Mutualité Chrétienne de Verviers - Eupen "/>
    <s v="Rue Laoureux 25-29  - 4800 Verviers"/>
    <s v="Différé"/>
    <s v="⅓ payant C"/>
    <s v="Oui"/>
    <n v="55.5"/>
    <n v="3"/>
    <x v="13"/>
    <m/>
    <x v="2"/>
    <m/>
    <x v="0"/>
    <n v="3"/>
    <x v="3"/>
    <m/>
  </r>
  <r>
    <x v="127"/>
    <s v="1b"/>
    <x v="43"/>
    <s v="Sam, dim et JF - JOUR - Visite 1 bénéficiaire"/>
    <s v="Visite"/>
    <n v="55.5"/>
    <s v="Fraikin Guy"/>
    <s v="Léon D'Andrimont Limbourg"/>
    <m/>
    <m/>
    <s v="Différé"/>
    <s v="MR"/>
    <s v="Oui"/>
    <n v="55.5"/>
    <m/>
    <x v="1"/>
    <m/>
    <x v="2"/>
    <m/>
    <x v="0"/>
    <n v="0"/>
    <x v="2"/>
    <m/>
  </r>
  <r>
    <x v="127"/>
    <s v="1b"/>
    <x v="43"/>
    <s v="Sam, dim et JF - JOUR - Consultation"/>
    <s v="Consultation"/>
    <n v="37.5"/>
    <s v="Giltay Mathis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35.85"/>
    <x v="2"/>
    <m/>
    <x v="0"/>
    <n v="1.5"/>
    <x v="3"/>
    <s v="Virement 14/11/2017"/>
  </r>
  <r>
    <x v="127"/>
    <s v="2b"/>
    <x v="100"/>
    <s v="Sam, dim et JF - JOUR - Visite 1 bénéficiaire"/>
    <s v="Visite"/>
    <n v="55.5"/>
    <s v="Lodomez Anne-Marie"/>
    <s v="ST Joseph Verviers"/>
    <m/>
    <m/>
    <s v="Différé"/>
    <s v="MR"/>
    <s v="Oui"/>
    <n v="55.5"/>
    <m/>
    <x v="1"/>
    <m/>
    <x v="2"/>
    <m/>
    <x v="0"/>
    <n v="0"/>
    <x v="2"/>
    <m/>
  </r>
  <r>
    <x v="127"/>
    <s v="2b"/>
    <x v="100"/>
    <s v="Sam, dim et JF - JOUR - Visite 1 bénéficiaire"/>
    <s v="Visite"/>
    <n v="55.5"/>
    <s v="Norga Mariette"/>
    <s v="La Barcarolle Stembert"/>
    <m/>
    <m/>
    <s v="Différé"/>
    <s v="MR"/>
    <s v="Oui"/>
    <n v="55.5"/>
    <m/>
    <x v="1"/>
    <m/>
    <x v="2"/>
    <m/>
    <x v="0"/>
    <n v="0"/>
    <x v="2"/>
    <m/>
  </r>
  <r>
    <x v="127"/>
    <s v="nuit 1"/>
    <x v="191"/>
    <s v="Sam, dim et JF - JOUR - Visite 1 bénéficiaire"/>
    <s v="Visite"/>
    <n v="55.5"/>
    <s v="Schmitz Arianne"/>
    <s v="Ste Elisabeth Herve"/>
    <m/>
    <m/>
    <s v="Différé"/>
    <s v="MR"/>
    <s v="Oui"/>
    <n v="55.5"/>
    <m/>
    <x v="1"/>
    <m/>
    <x v="2"/>
    <n v="55.5"/>
    <x v="0"/>
    <n v="0"/>
    <x v="2"/>
    <s v="Virement 27/10/2017"/>
  </r>
  <r>
    <x v="127"/>
    <s v="1b"/>
    <x v="43"/>
    <s v="Sam, dim et JF - JOUR - Consultation"/>
    <s v="Consultation"/>
    <n v="37.5"/>
    <s v="Schonen Tom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35.85"/>
    <x v="2"/>
    <m/>
    <x v="0"/>
    <n v="1.5"/>
    <x v="3"/>
    <s v="Virement 14/11/2017"/>
  </r>
  <r>
    <x v="127"/>
    <s v="nuit 3"/>
    <x v="22"/>
    <s v="Sam, dim et JF - NUIT - Visite 1 bénéficiaire"/>
    <s v="Visite"/>
    <n v="85"/>
    <s v="Schroeder Wilhelm"/>
    <s v="MRS Bütgenbach"/>
    <m/>
    <m/>
    <s v="Différé"/>
    <s v="MR"/>
    <s v="Oui"/>
    <n v="85"/>
    <m/>
    <x v="1"/>
    <m/>
    <x v="2"/>
    <n v="85"/>
    <x v="0"/>
    <n v="0"/>
    <x v="2"/>
    <s v="Virement 26/10/2017"/>
  </r>
  <r>
    <x v="127"/>
    <s v="2a"/>
    <x v="156"/>
    <s v="Sam, dim et JF - JOUR - Consultation"/>
    <s v="Consultation"/>
    <n v="37.5"/>
    <s v="Verbruggen Marlon"/>
    <m/>
    <s v="(506) Omnimut mutualité libre de Wallonie _x000a_"/>
    <s v="Rue Natalis 47 B 4020 LIEGE "/>
    <s v="Différé"/>
    <s v="⅓ payant C"/>
    <s v="Oui"/>
    <n v="37.5"/>
    <n v="1.5"/>
    <x v="13"/>
    <m/>
    <x v="2"/>
    <m/>
    <x v="0"/>
    <n v="1.5"/>
    <x v="3"/>
    <m/>
  </r>
  <r>
    <x v="127"/>
    <n v="4"/>
    <x v="228"/>
    <s v="Sam, dim et JF - JOUR - Visite 1 bénéficiaire"/>
    <s v="Visite"/>
    <n v="55.5"/>
    <s v="Verreck Henri"/>
    <s v="Saint-Vincent De Paul Malmédy"/>
    <m/>
    <m/>
    <s v="Différé"/>
    <s v="MR"/>
    <s v="Oui"/>
    <n v="55.5"/>
    <m/>
    <x v="1"/>
    <m/>
    <x v="2"/>
    <n v="55.5"/>
    <x v="0"/>
    <n v="0"/>
    <x v="2"/>
    <s v="Virement 14/11/2017"/>
  </r>
  <r>
    <x v="127"/>
    <s v="1b"/>
    <x v="43"/>
    <s v="Sam, dim et JF - JOUR - Consultation"/>
    <s v="Consultation"/>
    <n v="37.5"/>
    <s v="Vondenhoff Mireille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n v="23.5"/>
    <x v="2"/>
    <m/>
    <x v="0"/>
    <n v="1.5"/>
    <x v="3"/>
    <s v="Virement 14/11/2017"/>
  </r>
  <r>
    <x v="127"/>
    <n v="3"/>
    <x v="65"/>
    <s v="Sam, dim et JF - JOUR - Visite 1 bénéficiaire"/>
    <s v="Visite"/>
    <n v="55.5"/>
    <s v="Wanson Katelijn"/>
    <s v="Heures Claires Spa"/>
    <m/>
    <m/>
    <s v="Différé"/>
    <s v="MR"/>
    <s v="Oui"/>
    <n v="55.5"/>
    <m/>
    <x v="1"/>
    <m/>
    <x v="2"/>
    <n v="55.5"/>
    <x v="0"/>
    <n v="0"/>
    <x v="2"/>
    <s v="Virement 07/11/2017"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1a"/>
    <x v="6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7"/>
    <s v="1b"/>
    <x v="4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a"/>
    <x v="15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b"/>
    <x v="100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7"/>
    <s v="2b"/>
    <x v="100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7"/>
    <s v="2b"/>
    <x v="10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s v="2b"/>
    <x v="10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2b"/>
    <x v="10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3"/>
    <x v="65"/>
    <s v="Sam, dim et JF - JOUR - Consultation"/>
    <s v="Consultation"/>
    <n v="37.5"/>
    <m/>
    <m/>
    <m/>
    <m/>
    <s v="Bancontact"/>
    <m/>
    <m/>
    <n v="71.5"/>
    <m/>
    <x v="1"/>
    <m/>
    <x v="2"/>
    <n v="71.5"/>
    <x v="15"/>
    <n v="71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4"/>
    <x v="228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5"/>
    <x v="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6"/>
    <x v="7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n v="7"/>
    <x v="5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nuit 1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7"/>
    <s v="nuit 1"/>
    <x v="191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7"/>
    <s v="nuit 3"/>
    <x v="22"/>
    <s v="Sam, dim et JF - NUIT - Consultation"/>
    <s v="Consultation"/>
    <n v="50"/>
    <m/>
    <m/>
    <m/>
    <m/>
    <s v="Cash"/>
    <m/>
    <m/>
    <n v="50"/>
    <m/>
    <x v="1"/>
    <m/>
    <x v="2"/>
    <n v="50"/>
    <x v="15"/>
    <n v="50"/>
    <x v="0"/>
    <m/>
  </r>
  <r>
    <x v="127"/>
    <s v="nuit 3"/>
    <x v="22"/>
    <s v="Sam, dim et JF - NUIT - Consultation"/>
    <s v="Consultation"/>
    <n v="50"/>
    <m/>
    <m/>
    <m/>
    <m/>
    <s v="Cash"/>
    <m/>
    <m/>
    <n v="50"/>
    <m/>
    <x v="1"/>
    <m/>
    <x v="2"/>
    <n v="50"/>
    <x v="15"/>
    <n v="50"/>
    <x v="0"/>
    <m/>
  </r>
  <r>
    <x v="127"/>
    <s v="nuit 3"/>
    <x v="22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8"/>
    <s v="nuit 1"/>
    <x v="229"/>
    <s v="Vend et veille JF - JOUR - Consultation"/>
    <s v="Consultation"/>
    <n v="29"/>
    <s v="Delinaououm Aspasia"/>
    <m/>
    <s v="(228) Mutualia - Mutualité neutre _x000a_"/>
    <s v="Place Verte 41 4800 VERVIERS"/>
    <s v="Différé"/>
    <s v="⅓ payant C"/>
    <s v="Oui"/>
    <n v="25"/>
    <n v="1.5"/>
    <x v="13"/>
    <m/>
    <x v="2"/>
    <m/>
    <x v="0"/>
    <n v="1.5"/>
    <x v="3"/>
    <m/>
  </r>
  <r>
    <x v="128"/>
    <s v="nuit 2"/>
    <x v="128"/>
    <s v="Vend et veille JF - NUIT - Visite 1 bénéficiare"/>
    <s v="Visite"/>
    <n v="85"/>
    <s v="Gillon Oceane"/>
    <m/>
    <s v="(228) Mutualia - Mutualité neutre _x000a_"/>
    <s v="Place Verte 41 4800 VERVIERS"/>
    <s v="Différé"/>
    <s v="⅓ payant BC"/>
    <s v="Oui"/>
    <n v="85"/>
    <n v="7"/>
    <x v="13"/>
    <m/>
    <x v="2"/>
    <m/>
    <x v="0"/>
    <n v="7"/>
    <x v="3"/>
    <m/>
  </r>
  <r>
    <x v="128"/>
    <s v="nuit 1"/>
    <x v="229"/>
    <s v="Vend et veille JF - JOUR - Consultation"/>
    <s v="Consultation"/>
    <n v="29"/>
    <m/>
    <m/>
    <m/>
    <m/>
    <s v="Bancontact"/>
    <m/>
    <m/>
    <n v="25"/>
    <m/>
    <x v="1"/>
    <m/>
    <x v="2"/>
    <n v="25"/>
    <x v="15"/>
    <n v="25"/>
    <x v="0"/>
    <m/>
  </r>
  <r>
    <x v="128"/>
    <s v="nuit 1"/>
    <x v="229"/>
    <s v="Vend et veille JF - NUIT - Consultation"/>
    <s v="Consultation"/>
    <n v="50"/>
    <m/>
    <m/>
    <m/>
    <m/>
    <s v="Bancontact"/>
    <m/>
    <m/>
    <n v="46"/>
    <m/>
    <x v="1"/>
    <m/>
    <x v="2"/>
    <n v="46"/>
    <x v="15"/>
    <n v="46"/>
    <x v="0"/>
    <m/>
  </r>
  <r>
    <x v="128"/>
    <s v="nuit 1"/>
    <x v="229"/>
    <s v="Vend et veille JF - NUIT - Consultation"/>
    <s v="Consultation"/>
    <n v="50"/>
    <m/>
    <m/>
    <m/>
    <m/>
    <s v="Bancontact"/>
    <m/>
    <m/>
    <n v="46"/>
    <m/>
    <x v="1"/>
    <m/>
    <x v="2"/>
    <n v="46"/>
    <x v="15"/>
    <n v="46"/>
    <x v="0"/>
    <m/>
  </r>
  <r>
    <x v="128"/>
    <s v="nuit 2"/>
    <x v="128"/>
    <s v="Vend et veille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8"/>
    <s v="nuit 3"/>
    <x v="28"/>
    <s v="Vend et veille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9"/>
    <s v="nuit 3"/>
    <x v="36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29"/>
    <n v="4"/>
    <x v="148"/>
    <s v="Sam, dim et JF - JOUR - Consultation"/>
    <s v="Consultation"/>
    <n v="37.5"/>
    <s v="Nagy Nadia"/>
    <m/>
    <s v="(135) Mutualité Saint-Michel "/>
    <s v="Boulevard Anspach 111-115 1000 BRUXELLES"/>
    <s v="Différé"/>
    <s v="⅓ payant C"/>
    <s v="Oui"/>
    <n v="37.5"/>
    <n v="1.5"/>
    <x v="13"/>
    <m/>
    <x v="2"/>
    <m/>
    <x v="0"/>
    <n v="1.5"/>
    <x v="3"/>
    <m/>
  </r>
  <r>
    <x v="129"/>
    <s v="nuit 2"/>
    <x v="55"/>
    <s v="Sam, dim et JF - NUIT - Consultation"/>
    <s v="Consultation"/>
    <n v="50"/>
    <s v="Cornelis Bryan"/>
    <m/>
    <s v="(137) Mutualité Chrétienne de Verviers - Eupen "/>
    <s v="Rue Laoureux 25-29  - 4800 Verviers"/>
    <s v="Différé"/>
    <s v="⅓ payant BC"/>
    <s v="Oui"/>
    <n v="50"/>
    <n v="1.5"/>
    <x v="13"/>
    <m/>
    <x v="2"/>
    <m/>
    <x v="0"/>
    <n v="1.5"/>
    <x v="3"/>
    <m/>
  </r>
  <r>
    <x v="129"/>
    <s v="2a"/>
    <x v="111"/>
    <s v="Sam, dim et JF - JOUR - Visite 1 bénéficiaire"/>
    <s v="Visite"/>
    <n v="55.5"/>
    <s v="Decerf Joëlle"/>
    <m/>
    <s v="(137) Mutualité Chrétienne de Verviers - Eupen "/>
    <s v="Rue Laoureux 25-29  - 4800 Verviers"/>
    <s v="Différé"/>
    <s v="⅓ payant C"/>
    <s v="Oui"/>
    <n v="55.5"/>
    <n v="3.5"/>
    <x v="13"/>
    <m/>
    <x v="2"/>
    <m/>
    <x v="0"/>
    <n v="3.5"/>
    <x v="3"/>
    <m/>
  </r>
  <r>
    <x v="129"/>
    <s v="1b"/>
    <x v="5"/>
    <s v="Sam, dim et JF - JOUR - Consultation"/>
    <s v="Consultation"/>
    <n v="37.5"/>
    <s v="Gushanaj Leonissa"/>
    <m/>
    <s v="(137) Mutualité Chrétienne de Verviers - Eupen "/>
    <s v="Rue Laoureux 25-29  - 4800 Verviers"/>
    <s v="Différé"/>
    <s v="⅓ payant C"/>
    <s v="Oui"/>
    <n v="37.5"/>
    <n v="1"/>
    <x v="13"/>
    <m/>
    <x v="2"/>
    <m/>
    <x v="0"/>
    <n v="1"/>
    <x v="3"/>
    <m/>
  </r>
  <r>
    <x v="129"/>
    <s v="2a"/>
    <x v="111"/>
    <s v="Sam, dim et JF - JOUR - Consultation"/>
    <s v="Consultation"/>
    <n v="37.5"/>
    <s v="Gunessli Mikail"/>
    <s v="M.Méd. Thier Mère Dieu "/>
    <m/>
    <m/>
    <s v="Différé"/>
    <s v="Autres"/>
    <s v="Oui"/>
    <n v="35"/>
    <n v="2"/>
    <x v="13"/>
    <m/>
    <x v="2"/>
    <n v="32.44"/>
    <x v="0"/>
    <n v="2"/>
    <x v="2"/>
    <s v="Virement 07/11/2017"/>
  </r>
  <r>
    <x v="129"/>
    <s v="1a"/>
    <x v="230"/>
    <s v="Sam, dim et JF - JOUR - Visite 1 bénéficiaire"/>
    <s v="Visite"/>
    <n v="55.5"/>
    <s v="Hamers c/Ransy Hubert"/>
    <s v="St Joseph Moresnet"/>
    <m/>
    <m/>
    <s v="Différé"/>
    <s v="MR"/>
    <s v="Oui"/>
    <n v="55.5"/>
    <m/>
    <x v="1"/>
    <m/>
    <x v="2"/>
    <m/>
    <x v="0"/>
    <n v="0"/>
    <x v="2"/>
    <m/>
  </r>
  <r>
    <x v="129"/>
    <s v="1b"/>
    <x v="5"/>
    <s v="Sam, dim et JF - JOUR - Visite 1 bénéficiaire"/>
    <s v="Visite"/>
    <n v="55.5"/>
    <s v="Hamers C/Ransy Hubert"/>
    <s v="St Joseph Moresnet"/>
    <m/>
    <m/>
    <s v="Différé"/>
    <s v="MR"/>
    <s v="Oui"/>
    <n v="55.5"/>
    <m/>
    <x v="1"/>
    <m/>
    <x v="2"/>
    <m/>
    <x v="0"/>
    <n v="0"/>
    <x v="2"/>
    <m/>
  </r>
  <r>
    <x v="129"/>
    <s v="1b"/>
    <x v="5"/>
    <s v="Sam, dim et JF - JOUR - Visite 1 bénéficiaire"/>
    <s v="Visite"/>
    <n v="55.5"/>
    <s v="Heunders Léonie"/>
    <s v="Beloeil  Henri - Chapelle"/>
    <m/>
    <m/>
    <s v="Différé"/>
    <s v="MR"/>
    <s v="Oui"/>
    <n v="55.5"/>
    <m/>
    <x v="1"/>
    <m/>
    <x v="2"/>
    <m/>
    <x v="0"/>
    <n v="0"/>
    <x v="2"/>
    <m/>
  </r>
  <r>
    <x v="129"/>
    <n v="7"/>
    <x v="36"/>
    <s v="Sam, dim et JF - JOUR - Consultation"/>
    <s v="Consultation"/>
    <n v="37.5"/>
    <s v="Kupper Luisa"/>
    <s v="M.Méd. Pro Gesund"/>
    <m/>
    <m/>
    <s v="Différé"/>
    <s v="Autres"/>
    <s v="Oui"/>
    <n v="37.5"/>
    <n v="6"/>
    <x v="13"/>
    <m/>
    <x v="2"/>
    <n v="31.5"/>
    <x v="0"/>
    <n v="6"/>
    <x v="2"/>
    <s v="Virement 14/11/2017"/>
  </r>
  <r>
    <x v="129"/>
    <s v="2a"/>
    <x v="111"/>
    <s v="Sam, dim et JF - JOUR - Visite 1 bénéficiaire"/>
    <s v="Visite"/>
    <n v="55.5"/>
    <s v="Lejeune Agnes"/>
    <s v="Les Hêtres Verviers"/>
    <m/>
    <m/>
    <s v="Différé"/>
    <s v="MR"/>
    <s v="Oui"/>
    <n v="55.5"/>
    <m/>
    <x v="1"/>
    <m/>
    <x v="2"/>
    <n v="55.5"/>
    <x v="0"/>
    <n v="0"/>
    <x v="2"/>
    <s v="Virement 09/11/2017"/>
  </r>
  <r>
    <x v="129"/>
    <n v="7"/>
    <x v="36"/>
    <s v="Sam, dim et JF - JOUR - Consultation"/>
    <s v="Consultation"/>
    <n v="37.5"/>
    <s v="Leufgen Sébastien"/>
    <s v="M.Méd. Pro Gesund"/>
    <m/>
    <m/>
    <s v="Différé"/>
    <s v="Autres"/>
    <s v="Oui"/>
    <n v="37.5"/>
    <n v="6"/>
    <x v="13"/>
    <m/>
    <x v="2"/>
    <n v="31.5"/>
    <x v="0"/>
    <n v="6"/>
    <x v="2"/>
    <s v="Virement 14/11/2017"/>
  </r>
  <r>
    <x v="129"/>
    <n v="3"/>
    <x v="133"/>
    <s v="Sam, dim et JF - JOUR - Consultation"/>
    <s v="Consultation"/>
    <n v="37.5"/>
    <s v="Gustin Caroline"/>
    <m/>
    <s v="(228) Mutualia - Mutualité neutre _x000a_"/>
    <s v="Place Verte 41 4800 VERVIERS"/>
    <s v="Différé"/>
    <s v="⅓ payant BC"/>
    <s v="Oui"/>
    <n v="37.5"/>
    <n v="2"/>
    <x v="13"/>
    <m/>
    <x v="2"/>
    <m/>
    <x v="0"/>
    <n v="2"/>
    <x v="3"/>
    <m/>
  </r>
  <r>
    <x v="129"/>
    <s v="2a"/>
    <x v="111"/>
    <s v="Sam, dim et JF - JOUR - Visite 1 bénéficiaire"/>
    <s v="Visite"/>
    <n v="55.5"/>
    <s v="Stroomeyte Vanessa"/>
    <m/>
    <s v="(228) Mutualia - Mutualité neutre _x000a_"/>
    <s v="Place Verte 41 4800 VERVIERS"/>
    <s v="Différé"/>
    <s v="⅓ payant C"/>
    <s v="Oui"/>
    <n v="55.5"/>
    <n v="5"/>
    <x v="13"/>
    <m/>
    <x v="2"/>
    <m/>
    <x v="0"/>
    <n v="5"/>
    <x v="3"/>
    <m/>
  </r>
  <r>
    <x v="129"/>
    <n v="7"/>
    <x v="36"/>
    <s v="Sam, dim et JF - JOUR - Consultation"/>
    <s v="Consultation"/>
    <n v="37.5"/>
    <s v="Kohnenmergen Michaéla"/>
    <s v="C P A S  St Vith"/>
    <m/>
    <m/>
    <s v="Différé"/>
    <s v="CPAS"/>
    <s v="Oui"/>
    <n v="37.5"/>
    <m/>
    <x v="1"/>
    <m/>
    <x v="2"/>
    <n v="37.5"/>
    <x v="9"/>
    <n v="37.5"/>
    <x v="0"/>
    <m/>
  </r>
  <r>
    <x v="129"/>
    <n v="7"/>
    <x v="36"/>
    <s v="Sam, dim et JF - JOUR - Consultation"/>
    <s v="Consultation"/>
    <n v="37.5"/>
    <s v="Schomus Pia"/>
    <s v="M.Méd. Pro Gesund"/>
    <m/>
    <m/>
    <s v="Différé"/>
    <s v="Autres"/>
    <s v="Oui"/>
    <n v="37.5"/>
    <n v="1.5"/>
    <x v="13"/>
    <m/>
    <x v="2"/>
    <n v="31.5"/>
    <x v="0"/>
    <n v="1.5"/>
    <x v="2"/>
    <s v="Virement 14/11/2017"/>
  </r>
  <r>
    <x v="129"/>
    <s v="1a"/>
    <x v="230"/>
    <s v="Sam, dim et JF - JOUR - Consultation"/>
    <s v="Consultation"/>
    <n v="37.5"/>
    <s v="Schoonbroodt Myriam"/>
    <s v="Avocat Gereon Rue Léopold 4650 Herve"/>
    <m/>
    <m/>
    <s v="Différé"/>
    <s v="Admin. De biens"/>
    <s v="Oui"/>
    <n v="33.5"/>
    <m/>
    <x v="1"/>
    <m/>
    <x v="2"/>
    <n v="33.5"/>
    <x v="0"/>
    <n v="0"/>
    <x v="2"/>
    <s v="Virement 31/10/2017"/>
  </r>
  <r>
    <x v="129"/>
    <s v="nuit 2"/>
    <x v="55"/>
    <s v="Sam, dim et JF - JOUR - Consultation"/>
    <s v="Consultation"/>
    <n v="37.5"/>
    <s v="Gilson Alicia"/>
    <m/>
    <s v="(319) Solidaris - Mutualité socialiste et syndicale de la Province de Liège _x000a_"/>
    <s v="Chaussée de Mons 228 1480 TUBIZE "/>
    <s v="Différé"/>
    <s v="⅓ payant C"/>
    <s v="Oui"/>
    <n v="37.5"/>
    <n v="2.2999999999999998"/>
    <x v="13"/>
    <m/>
    <x v="2"/>
    <m/>
    <x v="0"/>
    <n v="2.2999999999999998"/>
    <x v="3"/>
    <m/>
  </r>
  <r>
    <x v="129"/>
    <s v="2a"/>
    <x v="111"/>
    <s v="Sam, dim et JF - JOUR - Consultation"/>
    <s v="Consultation"/>
    <n v="37.5"/>
    <s v="Van Buggenhout Cindy"/>
    <s v="M.Méd. Thier Mère Dieu "/>
    <m/>
    <m/>
    <s v="Différé"/>
    <s v="Autres"/>
    <s v="Oui"/>
    <n v="35"/>
    <n v="2"/>
    <x v="13"/>
    <m/>
    <x v="2"/>
    <n v="32.44"/>
    <x v="0"/>
    <n v="2"/>
    <x v="2"/>
    <s v="Virement 07/11/2017"/>
  </r>
  <r>
    <x v="129"/>
    <n v="5"/>
    <x v="26"/>
    <s v="Sam, dim et JF - JOUR - Consultation"/>
    <s v="Consultation"/>
    <n v="37.5"/>
    <s v="Arys Yolan"/>
    <m/>
    <s v="(132) Mutualité chrétienne de la Province de Luxembourg "/>
    <s v="Rue de la Moselle 7-9 6700 ARLON "/>
    <s v="Différé"/>
    <s v="⅓ payant C"/>
    <s v="Oui"/>
    <n v="37.5"/>
    <n v="3"/>
    <x v="13"/>
    <m/>
    <x v="2"/>
    <m/>
    <x v="0"/>
    <n v="3"/>
    <x v="3"/>
    <m/>
  </r>
  <r>
    <x v="129"/>
    <n v="5"/>
    <x v="26"/>
    <s v="Sam, dim et JF - JOUR - Visite 1 bénéficiaire"/>
    <s v="Visite"/>
    <n v="55.5"/>
    <s v="Dosquet Maria"/>
    <s v="La Bouvière Vielsalm"/>
    <m/>
    <m/>
    <s v="Différé"/>
    <s v="MR"/>
    <s v="Oui"/>
    <n v="55.5"/>
    <m/>
    <x v="1"/>
    <m/>
    <x v="2"/>
    <n v="55.5"/>
    <x v="0"/>
    <n v="0"/>
    <x v="2"/>
    <s v="Virement 15/11/2017"/>
  </r>
  <r>
    <x v="129"/>
    <s v="2b"/>
    <x v="40"/>
    <s v="Sam, dim et JF - JOUR - Consultation"/>
    <s v="Consultation"/>
    <n v="37.5"/>
    <s v="Mathias Maud"/>
    <m/>
    <s v="(137) Mutualité Chrétienne de Verviers - Eupen "/>
    <s v="Rue Laoureux 25-29  - 4800 Verviers"/>
    <s v="Différé"/>
    <s v="⅓ payant BC"/>
    <s v="Oui"/>
    <n v="37.5"/>
    <n v="1.5"/>
    <x v="13"/>
    <m/>
    <x v="2"/>
    <m/>
    <x v="0"/>
    <n v="1.5"/>
    <x v="3"/>
    <m/>
  </r>
  <r>
    <x v="129"/>
    <s v="2b"/>
    <x v="40"/>
    <s v="Sam, dim et JF - JOUR - Consultation"/>
    <s v="Consultation"/>
    <n v="37.5"/>
    <s v="Roehl Félicien"/>
    <m/>
    <s v="(137) Mutualité Chrétienne de Verviers - Eupen "/>
    <s v="Rue Laoureux 25-29  - 4800 Verviers"/>
    <s v="Différé"/>
    <s v="⅓ payant BC"/>
    <s v="Oui"/>
    <n v="37.5"/>
    <n v="1.5"/>
    <x v="13"/>
    <m/>
    <x v="2"/>
    <m/>
    <x v="0"/>
    <n v="1.5"/>
    <x v="3"/>
    <m/>
  </r>
  <r>
    <x v="129"/>
    <s v="2b"/>
    <x v="40"/>
    <s v="Sam, dim et JF - JOUR - Consultation"/>
    <s v="Consultation"/>
    <n v="37.5"/>
    <s v="Kaba Aly"/>
    <s v="M.Méd. Thier Mère Dieu"/>
    <m/>
    <m/>
    <s v="Différé"/>
    <s v="Autres"/>
    <s v="Oui"/>
    <n v="37.5"/>
    <n v="1.5"/>
    <x v="13"/>
    <m/>
    <x v="2"/>
    <n v="36"/>
    <x v="0"/>
    <n v="1.5"/>
    <x v="2"/>
    <s v="Virement 07/11/2017"/>
  </r>
  <r>
    <x v="129"/>
    <s v="2b"/>
    <x v="40"/>
    <s v="Sam, dim et JF - JOUR - Consultation"/>
    <s v="Consultation"/>
    <n v="37.5"/>
    <s v="Driesen Diego"/>
    <m/>
    <s v="(319) Solidaris - Mutualité socialiste et syndicale de la Province de Liège _x000a_"/>
    <s v="Chaussée de Mons 228 1480 TUBIZE "/>
    <s v="Différé"/>
    <s v="⅓ payant BC"/>
    <s v="Oui"/>
    <n v="37.5"/>
    <n v="1.5"/>
    <x v="13"/>
    <m/>
    <x v="2"/>
    <m/>
    <x v="0"/>
    <n v="1.5"/>
    <x v="3"/>
    <m/>
  </r>
  <r>
    <x v="129"/>
    <s v="2b"/>
    <x v="40"/>
    <s v="Sam, dim et JF - JOUR - Consultation"/>
    <s v="Consultation"/>
    <n v="37.5"/>
    <s v="Grignard Mégane"/>
    <m/>
    <s v="(319) Solidaris - Mutualité socialiste et syndicale de la Province de Liège _x000a_"/>
    <s v="Chaussée de Mons 228 1480 TUBIZE "/>
    <s v="Différé"/>
    <s v="⅓ payant BC"/>
    <s v="Oui"/>
    <n v="37.5"/>
    <n v="1.5"/>
    <x v="13"/>
    <m/>
    <x v="2"/>
    <m/>
    <x v="0"/>
    <n v="1.5"/>
    <x v="3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29"/>
    <s v="1b"/>
    <x v="5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9"/>
    <s v="1b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1b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1b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1b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1b"/>
    <x v="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2a"/>
    <x v="111"/>
    <s v="Sam, dim et JF - JOUR - Consultation"/>
    <s v="Consultation"/>
    <n v="37.5"/>
    <m/>
    <m/>
    <m/>
    <m/>
    <s v="Cash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a"/>
    <x v="111"/>
    <s v="Sam, dim et JF - JOUR - Consultation"/>
    <s v="Consultation"/>
    <n v="37.5"/>
    <m/>
    <m/>
    <m/>
    <m/>
    <s v="Bancontact"/>
    <m/>
    <m/>
    <n v="35"/>
    <m/>
    <x v="1"/>
    <m/>
    <x v="2"/>
    <n v="35"/>
    <x v="15"/>
    <n v="35"/>
    <x v="0"/>
    <m/>
  </r>
  <r>
    <x v="129"/>
    <s v="2b"/>
    <x v="40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2b"/>
    <x v="4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3"/>
    <x v="133"/>
    <s v="Sam, dim et JF - JOUR - Visite 1 bénéficiaire"/>
    <s v="Visite"/>
    <n v="55.5"/>
    <m/>
    <m/>
    <m/>
    <m/>
    <s v="Bancontact"/>
    <m/>
    <m/>
    <n v="55"/>
    <m/>
    <x v="1"/>
    <m/>
    <x v="2"/>
    <n v="55"/>
    <x v="15"/>
    <n v="55"/>
    <x v="0"/>
    <m/>
  </r>
  <r>
    <x v="129"/>
    <n v="3"/>
    <x v="133"/>
    <s v="Sam, dim et JF - JOUR - Visite 1 bénéficiaire"/>
    <s v="Visite"/>
    <n v="55.5"/>
    <m/>
    <m/>
    <m/>
    <m/>
    <s v="Bancontact"/>
    <m/>
    <m/>
    <n v="55"/>
    <m/>
    <x v="1"/>
    <m/>
    <x v="2"/>
    <n v="55"/>
    <x v="15"/>
    <n v="55"/>
    <x v="0"/>
    <m/>
  </r>
  <r>
    <x v="129"/>
    <n v="4"/>
    <x v="14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4"/>
    <x v="14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5"/>
    <x v="2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6"/>
    <x v="3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29"/>
    <n v="7"/>
    <x v="36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n v="7"/>
    <x v="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nuit 1"/>
    <x v="64"/>
    <s v="Sam, dim et JF - NUIT - Consultation"/>
    <s v="Consultation"/>
    <n v="50"/>
    <m/>
    <m/>
    <m/>
    <m/>
    <s v="Cash"/>
    <m/>
    <m/>
    <n v="50"/>
    <m/>
    <x v="1"/>
    <m/>
    <x v="2"/>
    <n v="50"/>
    <x v="15"/>
    <n v="50"/>
    <x v="0"/>
    <m/>
  </r>
  <r>
    <x v="129"/>
    <s v="nuit 1"/>
    <x v="64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9"/>
    <s v="nuit 1"/>
    <x v="64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9"/>
    <s v="nuit 1"/>
    <x v="64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29"/>
    <s v="nuit 1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nuit 1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nuit 1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nuit 1"/>
    <x v="6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nuit 2"/>
    <x v="55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29"/>
    <s v="nuit 2"/>
    <x v="55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29"/>
    <s v="nuit 2"/>
    <x v="55"/>
    <s v="Sam, dim et JF - NUIT - Visite 1 bénéficiai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30"/>
    <n v="6"/>
    <x v="58"/>
    <s v="Sam, dim et JF - JOUR - Consultation"/>
    <s v="Consultation"/>
    <n v="37.5"/>
    <s v="Amagova Alina"/>
    <s v="M.Méd. G P S Med  Eupen"/>
    <m/>
    <m/>
    <s v="Différé"/>
    <s v="Autres"/>
    <s v="Oui"/>
    <n v="37.5"/>
    <m/>
    <x v="1"/>
    <m/>
    <x v="2"/>
    <n v="37.5"/>
    <x v="0"/>
    <n v="0"/>
    <x v="2"/>
    <s v="Virement 08/11/2017"/>
  </r>
  <r>
    <x v="130"/>
    <s v="1b"/>
    <x v="230"/>
    <s v="Sam, dim et JF - JOUR - Visite 1 bénéficiaire"/>
    <s v="Visite"/>
    <n v="55.5"/>
    <s v="Beausire Andrée"/>
    <s v="Beloeil Henri Chapelle"/>
    <m/>
    <m/>
    <s v="Différé"/>
    <s v="MR"/>
    <s v="Oui"/>
    <n v="55.5"/>
    <m/>
    <x v="1"/>
    <m/>
    <x v="2"/>
    <m/>
    <x v="0"/>
    <n v="0"/>
    <x v="2"/>
    <m/>
  </r>
  <r>
    <x v="130"/>
    <n v="5"/>
    <x v="37"/>
    <s v="Sam, dim et JF - JOUR - Visite 2 bénéficiaires"/>
    <s v="Visite"/>
    <n v="48"/>
    <s v="Burton Marie - Jeanne"/>
    <s v="La Bouvière Vielsam"/>
    <m/>
    <m/>
    <s v="Différé"/>
    <s v="MR"/>
    <s v="Oui"/>
    <n v="48"/>
    <m/>
    <x v="1"/>
    <m/>
    <x v="2"/>
    <m/>
    <x v="0"/>
    <n v="0"/>
    <x v="2"/>
    <m/>
  </r>
  <r>
    <x v="130"/>
    <s v="nuit 2"/>
    <x v="231"/>
    <s v="Sam, dim et JF - NUIT - Visite 1 bénéficiaire"/>
    <s v="Visite"/>
    <n v="85"/>
    <s v="Callewaert Juliette"/>
    <s v="Les Heures Claires Spa"/>
    <m/>
    <m/>
    <s v="Différé"/>
    <s v="MR"/>
    <s v="Oui"/>
    <n v="85"/>
    <m/>
    <x v="1"/>
    <m/>
    <x v="2"/>
    <m/>
    <x v="0"/>
    <n v="0"/>
    <x v="2"/>
    <m/>
  </r>
  <r>
    <x v="130"/>
    <s v="2a"/>
    <x v="7"/>
    <s v="Sam, dim et JF - JOUR - Visite 1 bénéficiaire"/>
    <s v="Visite"/>
    <n v="55.5"/>
    <s v="Collin Arlette"/>
    <s v="La Barcarolle Stembert"/>
    <m/>
    <m/>
    <s v="Différé"/>
    <s v="MR"/>
    <s v="Oui"/>
    <n v="55.5"/>
    <m/>
    <x v="1"/>
    <m/>
    <x v="2"/>
    <m/>
    <x v="0"/>
    <n v="0"/>
    <x v="2"/>
    <m/>
  </r>
  <r>
    <x v="130"/>
    <s v="1a"/>
    <x v="154"/>
    <s v="Sam, dim et JF - JOUR - Visite 1 bénéficiaire"/>
    <s v="Visite"/>
    <n v="55.5"/>
    <s v="Gursch Maria"/>
    <m/>
    <m/>
    <m/>
    <s v="Différé"/>
    <s v="Virement"/>
    <s v="Non"/>
    <n v="50"/>
    <m/>
    <x v="1"/>
    <m/>
    <x v="2"/>
    <n v="50"/>
    <x v="9"/>
    <n v="50"/>
    <x v="0"/>
    <m/>
  </r>
  <r>
    <x v="130"/>
    <s v="2a"/>
    <x v="7"/>
    <s v="Sam, dim et JF - JOUR - Consultation"/>
    <s v="Consultation"/>
    <n v="37.5"/>
    <s v="Mullabazi Andi"/>
    <m/>
    <s v="(137) Mutualité Chrétienne de Verviers - Eupen "/>
    <s v="Rue Laoureux 25-29  - 4800 Verviers"/>
    <s v="Différé"/>
    <s v="⅓ payant C"/>
    <s v="Oui"/>
    <n v="37.5"/>
    <n v="2"/>
    <x v="13"/>
    <m/>
    <x v="2"/>
    <m/>
    <x v="0"/>
    <n v="2"/>
    <x v="3"/>
    <m/>
  </r>
  <r>
    <x v="130"/>
    <s v="2a"/>
    <x v="7"/>
    <s v="Sam, dim et JF - JOUR - Consultation"/>
    <s v="Consultation"/>
    <n v="37.5"/>
    <s v="Mullabazi Rita"/>
    <m/>
    <s v="(137) Mutualité Chrétienne de Verviers - Eupen "/>
    <s v="Rue Laoureux 25-29  - 4800 Verviers"/>
    <s v="Différé"/>
    <s v="⅓ payant C"/>
    <s v="Oui"/>
    <n v="37.5"/>
    <n v="2"/>
    <x v="13"/>
    <m/>
    <x v="2"/>
    <m/>
    <x v="0"/>
    <n v="2"/>
    <x v="3"/>
    <m/>
  </r>
  <r>
    <x v="130"/>
    <s v="1b"/>
    <x v="230"/>
    <s v="Sam, dim et JF - JOUR - Consultation"/>
    <s v="Consultation"/>
    <n v="37.5"/>
    <s v="Nyssen Marie - Louise"/>
    <m/>
    <s v="(137) Mutualité Chrétienne de Verviers - Eupen "/>
    <s v="Rue Laoureux 25-29  - 4800 Verviers"/>
    <s v="Différé"/>
    <s v="⅓ payant C"/>
    <s v="Oui"/>
    <n v="33.5"/>
    <n v="2"/>
    <x v="13"/>
    <m/>
    <x v="2"/>
    <m/>
    <x v="0"/>
    <n v="2"/>
    <x v="3"/>
    <m/>
  </r>
  <r>
    <x v="130"/>
    <s v="1b"/>
    <x v="230"/>
    <s v="Sam, dim et JF - JOUR - Visite 1 bénéficiaire"/>
    <s v="Visite"/>
    <n v="55.5"/>
    <s v="Pirotte Stéphanie"/>
    <m/>
    <s v="(137) Mutualité Chrétienne de Verviers - Eupen "/>
    <s v="Rue Laoureux 25-29  - 4800 Verviers"/>
    <s v="Différé"/>
    <s v="⅓ payant BC"/>
    <s v="Oui"/>
    <n v="55.5"/>
    <n v="6"/>
    <x v="13"/>
    <m/>
    <x v="2"/>
    <m/>
    <x v="0"/>
    <n v="6"/>
    <x v="3"/>
    <m/>
  </r>
  <r>
    <x v="130"/>
    <n v="6"/>
    <x v="58"/>
    <s v="Sam, dim et JF - JOUR - Consultation"/>
    <s v="Consultation"/>
    <n v="37.5"/>
    <s v="Gjoni Vjolica"/>
    <s v="M.Méd. G P S Med  Eupen"/>
    <m/>
    <m/>
    <s v="Différé"/>
    <s v="Autres"/>
    <s v="Oui"/>
    <n v="37.5"/>
    <m/>
    <x v="1"/>
    <m/>
    <x v="2"/>
    <n v="37.5"/>
    <x v="0"/>
    <n v="0"/>
    <x v="2"/>
    <s v="Virement 15/11/2017"/>
  </r>
  <r>
    <x v="130"/>
    <s v="2a"/>
    <x v="7"/>
    <s v="Sam, dim et JF - JOUR - Consultation"/>
    <s v="Consultation"/>
    <n v="37.5"/>
    <s v="Scichilone Calogera"/>
    <m/>
    <s v="(137) Mutualité Chrétienne de Verviers - Eupen "/>
    <s v="Rue Laoureux 25-29  - 4800 Verviers"/>
    <s v="Différé"/>
    <s v="⅓ payant C"/>
    <s v="Oui"/>
    <n v="37.5"/>
    <n v="1.5"/>
    <x v="13"/>
    <m/>
    <x v="2"/>
    <m/>
    <x v="0"/>
    <n v="1.5"/>
    <x v="3"/>
    <m/>
  </r>
  <r>
    <x v="130"/>
    <s v="1a"/>
    <x v="154"/>
    <s v="Sam, dim et JF - JOUR - Consultation"/>
    <s v="Consultation"/>
    <n v="37.5"/>
    <s v="Sunda Kenaya"/>
    <m/>
    <s v="(137) Mutualité Chrétienne de Verviers - Eupen "/>
    <s v="Rue Laoureux 25-29  - 4800 Verviers"/>
    <s v="Différé"/>
    <s v="⅓ payant C"/>
    <s v="Oui"/>
    <n v="37.5"/>
    <n v="4"/>
    <x v="13"/>
    <m/>
    <x v="2"/>
    <m/>
    <x v="0"/>
    <n v="4"/>
    <x v="3"/>
    <m/>
  </r>
  <r>
    <x v="130"/>
    <s v="2b"/>
    <x v="136"/>
    <s v="Sam, dim et JF - JOUR - Visite 1 bénéficiaire"/>
    <s v="Visite"/>
    <n v="55.5"/>
    <s v="Dubois Karine"/>
    <m/>
    <s v="(228) Mutualia - Mutualité neutre _x000a_"/>
    <s v="Place Verte 41 4800 VERVIERS"/>
    <s v="Différé"/>
    <s v="⅓ payant C"/>
    <s v="Oui"/>
    <n v="55.5"/>
    <n v="5"/>
    <x v="13"/>
    <m/>
    <x v="2"/>
    <m/>
    <x v="0"/>
    <n v="5"/>
    <x v="3"/>
    <m/>
  </r>
  <r>
    <x v="130"/>
    <s v="1b"/>
    <x v="230"/>
    <s v="Sam, dim et JF - JOUR - Visite 1 bénéficiaire"/>
    <s v="Visite"/>
    <n v="55.5"/>
    <s v="Krein Maria"/>
    <s v="Léon D'Andrimont Limbourg"/>
    <m/>
    <m/>
    <s v="Différé"/>
    <s v="MR"/>
    <s v="Oui"/>
    <n v="55.5"/>
    <m/>
    <x v="1"/>
    <m/>
    <x v="2"/>
    <n v="55.5"/>
    <x v="0"/>
    <n v="0"/>
    <x v="2"/>
    <s v="Virement 08/11/2017"/>
  </r>
  <r>
    <x v="130"/>
    <s v="1b"/>
    <x v="230"/>
    <s v="Sam, dim et JF - JOUR - Visite 1 bénéficiaire"/>
    <s v="Visite"/>
    <n v="55.5"/>
    <s v="Lacroix Berthe"/>
    <s v="Bel Fays Limbourg "/>
    <m/>
    <m/>
    <s v="Différé"/>
    <s v="MR"/>
    <s v="Oui"/>
    <n v="55.5"/>
    <m/>
    <x v="1"/>
    <m/>
    <x v="2"/>
    <n v="55.5"/>
    <x v="0"/>
    <n v="0"/>
    <x v="2"/>
    <s v="Virement 03/11/2017"/>
  </r>
  <r>
    <x v="130"/>
    <n v="3"/>
    <x v="139"/>
    <s v="Sam, dim et JF - JOUR - Visite 1 bénéficiaire"/>
    <s v="Visite"/>
    <n v="55.5"/>
    <s v="Linon Suzanne"/>
    <s v="Les Heures Claires Spa"/>
    <m/>
    <m/>
    <s v="Différé"/>
    <s v="MR"/>
    <s v="Oui"/>
    <n v="55.5"/>
    <m/>
    <x v="1"/>
    <m/>
    <x v="2"/>
    <m/>
    <x v="0"/>
    <n v="0"/>
    <x v="2"/>
    <m/>
  </r>
  <r>
    <x v="130"/>
    <n v="3"/>
    <x v="139"/>
    <s v="Sam, dim et JF - JOUR - Visite 3 bénéficiaires"/>
    <s v="Visite"/>
    <n v="46.5"/>
    <s v="Linon Suzanne"/>
    <s v="Les Heures Claires Spa"/>
    <m/>
    <m/>
    <s v="Différé"/>
    <s v="MR"/>
    <s v="Oui"/>
    <n v="46.5"/>
    <m/>
    <x v="1"/>
    <m/>
    <x v="2"/>
    <m/>
    <x v="0"/>
    <n v="0"/>
    <x v="2"/>
    <m/>
  </r>
  <r>
    <x v="130"/>
    <n v="3"/>
    <x v="139"/>
    <s v="Sam, dim et JF - JOUR - Visite 3 bénéficiaires"/>
    <s v="Visite"/>
    <n v="46.5"/>
    <s v="Loute Christian"/>
    <s v="Les Heures Claires Spa"/>
    <m/>
    <m/>
    <s v="Différé"/>
    <s v="MR"/>
    <s v="Oui"/>
    <n v="46.5"/>
    <m/>
    <x v="1"/>
    <m/>
    <x v="2"/>
    <m/>
    <x v="0"/>
    <n v="0"/>
    <x v="2"/>
    <m/>
  </r>
  <r>
    <x v="130"/>
    <n v="7"/>
    <x v="90"/>
    <s v="Sam, dim et JF - JOUR - Consultation"/>
    <s v="Consultation"/>
    <n v="37.5"/>
    <s v="Fery Rebécca"/>
    <m/>
    <s v="(228) Mutualia - Mutualité neutre _x000a_"/>
    <s v="Place Verte 41 4800 VERVIERS"/>
    <s v="Différé"/>
    <s v="⅓ payant C"/>
    <s v="Oui"/>
    <n v="37.5"/>
    <n v="1.5"/>
    <x v="13"/>
    <m/>
    <x v="2"/>
    <m/>
    <x v="0"/>
    <n v="1.5"/>
    <x v="3"/>
    <m/>
  </r>
  <r>
    <x v="130"/>
    <s v="2b"/>
    <x v="136"/>
    <s v="Sam, dim et JF - JOUR - Consultation"/>
    <s v="Consultation"/>
    <n v="37.5"/>
    <s v="Burgeon Khadija"/>
    <m/>
    <s v="(319) Solidaris - Mutualité socialiste et syndicale de la Province de Liège _x000a_"/>
    <s v="Chaussée de Mons 228 1480 TUBIZE "/>
    <s v="Différé"/>
    <s v="⅓ payant C"/>
    <s v="Oui"/>
    <n v="37.5"/>
    <n v="2"/>
    <x v="13"/>
    <m/>
    <x v="2"/>
    <m/>
    <x v="0"/>
    <n v="2"/>
    <x v="3"/>
    <m/>
  </r>
  <r>
    <x v="130"/>
    <s v="2b"/>
    <x v="136"/>
    <s v="Sam, dim et JF - JOUR - Consultation"/>
    <s v="Consultation"/>
    <n v="37.5"/>
    <s v="Chavée Auréa"/>
    <m/>
    <s v="(319) Solidaris - Mutualité socialiste et syndicale de la Province de Liège _x000a_"/>
    <s v="Chaussée de Mons 228 1480 TUBIZE "/>
    <s v="Différé"/>
    <s v="⅓ payant BC"/>
    <s v="Oui"/>
    <n v="37.5"/>
    <n v="2"/>
    <x v="13"/>
    <m/>
    <x v="2"/>
    <m/>
    <x v="0"/>
    <n v="2"/>
    <x v="3"/>
    <m/>
  </r>
  <r>
    <x v="130"/>
    <s v="1b"/>
    <x v="230"/>
    <s v="Sam, dim et JF - JOUR - Visite 1 bénéficiaire"/>
    <s v="Visite"/>
    <n v="55.5"/>
    <s v="Schmitz Arianne"/>
    <s v="Ste Elisabeth Herve"/>
    <m/>
    <m/>
    <s v="Différé"/>
    <s v="MR"/>
    <s v="Oui"/>
    <n v="55.5"/>
    <m/>
    <x v="1"/>
    <m/>
    <x v="2"/>
    <n v="55.5"/>
    <x v="0"/>
    <n v="0"/>
    <x v="2"/>
    <s v="Virement 03/11/2017"/>
  </r>
  <r>
    <x v="130"/>
    <n v="3"/>
    <x v="139"/>
    <s v="Sam, dim et JF - JOUR - Visite 3 bénéficiaires"/>
    <s v="Visite"/>
    <n v="46.5"/>
    <s v="Schoune Alberte"/>
    <s v="Les Heures Claires Spa"/>
    <m/>
    <m/>
    <s v="Différé"/>
    <s v="MR"/>
    <s v="Oui"/>
    <n v="46.5"/>
    <m/>
    <x v="1"/>
    <m/>
    <x v="2"/>
    <m/>
    <x v="0"/>
    <n v="0"/>
    <x v="2"/>
    <m/>
  </r>
  <r>
    <x v="130"/>
    <s v="2b"/>
    <x v="136"/>
    <s v="Sam, dim et JF - JOUR - Consultation"/>
    <s v="Consultation"/>
    <n v="37.5"/>
    <s v="Duchateau Allyson"/>
    <m/>
    <s v="(319) Solidaris - Mutualité socialiste et syndicale de la Province de Liège _x000a_"/>
    <s v="Chaussée de Mons 228 1480 TUBIZE "/>
    <s v="Différé"/>
    <s v="⅓ payant BC"/>
    <s v="Oui"/>
    <n v="37.5"/>
    <n v="2"/>
    <x v="13"/>
    <m/>
    <x v="2"/>
    <m/>
    <x v="0"/>
    <n v="2"/>
    <x v="3"/>
    <m/>
  </r>
  <r>
    <x v="130"/>
    <s v="1b"/>
    <x v="230"/>
    <s v="Sam, dim et JF - JOUR - Visite 1 bénéficiaire"/>
    <s v="Visite"/>
    <n v="55.5"/>
    <s v="Struyven Gilbert"/>
    <s v="Beloeil Henri Chapelle"/>
    <m/>
    <m/>
    <s v="Différé"/>
    <s v="MR"/>
    <s v="Oui"/>
    <n v="55.5"/>
    <m/>
    <x v="1"/>
    <m/>
    <x v="2"/>
    <m/>
    <x v="0"/>
    <n v="0"/>
    <x v="2"/>
    <m/>
  </r>
  <r>
    <x v="130"/>
    <s v="1b"/>
    <x v="230"/>
    <s v="Sam, dim et JF - JOUR - Visite 1 bénéficiaire"/>
    <s v="Visite"/>
    <n v="55.5"/>
    <s v="Thys Guy"/>
    <s v="Beloeil Henri Chapelle"/>
    <m/>
    <m/>
    <s v="Différé"/>
    <s v="MR"/>
    <s v="Oui"/>
    <n v="55.5"/>
    <m/>
    <x v="1"/>
    <m/>
    <x v="2"/>
    <m/>
    <x v="0"/>
    <n v="0"/>
    <x v="2"/>
    <m/>
  </r>
  <r>
    <x v="130"/>
    <s v="nuit 2"/>
    <x v="231"/>
    <s v="Sam, dim et JF - NUIT - Visite 1 bénéficiaire"/>
    <s v="Visite"/>
    <n v="85"/>
    <s v="Van Hoorde Jean"/>
    <s v="Home Franchimontois  Theux"/>
    <m/>
    <m/>
    <s v="Différé"/>
    <s v="MR"/>
    <s v="Oui"/>
    <n v="85"/>
    <m/>
    <x v="1"/>
    <m/>
    <x v="2"/>
    <n v="85"/>
    <x v="0"/>
    <n v="0"/>
    <x v="6"/>
    <s v="Virement 09/11/2017"/>
  </r>
  <r>
    <x v="130"/>
    <s v="2b"/>
    <x v="136"/>
    <s v="Sam, dim et JF - JOUR - Visite 1 bénéficiaire"/>
    <s v="Visite"/>
    <n v="55.5"/>
    <s v="Vanberg Gertrude"/>
    <s v="La Barcarolle Stembert"/>
    <m/>
    <m/>
    <s v="Différé"/>
    <s v="MR"/>
    <s v="Oui"/>
    <n v="55.5"/>
    <m/>
    <x v="1"/>
    <m/>
    <x v="2"/>
    <m/>
    <x v="0"/>
    <n v="0"/>
    <x v="6"/>
    <m/>
  </r>
  <r>
    <x v="130"/>
    <n v="5"/>
    <x v="37"/>
    <s v="Sam, dim et JF - JOUR - Visite 2 bénéficiaires"/>
    <s v="Visite"/>
    <n v="48"/>
    <s v="Wathelet Paul"/>
    <s v="La Bouvière Vielsam"/>
    <m/>
    <m/>
    <s v="Différé"/>
    <s v="MR"/>
    <s v="Oui"/>
    <n v="48"/>
    <m/>
    <x v="1"/>
    <m/>
    <x v="2"/>
    <n v="48"/>
    <x v="0"/>
    <n v="0"/>
    <x v="2"/>
    <s v="Virement 15/11/2017"/>
  </r>
  <r>
    <x v="130"/>
    <n v="4"/>
    <x v="107"/>
    <s v="Sam, dim et JF - JOUR - Consultation"/>
    <s v="Consultation"/>
    <n v="37.5"/>
    <s v="Kohnen Maria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m/>
    <x v="2"/>
    <m/>
    <x v="0"/>
    <n v="1.5"/>
    <x v="3"/>
    <m/>
  </r>
  <r>
    <x v="130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1a"/>
    <x v="1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1b"/>
    <x v="230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0"/>
    <s v="1b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0"/>
    <s v="1b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0"/>
    <s v="1b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0"/>
    <s v="2a"/>
    <x v="7"/>
    <s v="Sam, dim et JF - JOUR - Consultation"/>
    <s v="Consultation"/>
    <n v="37.5"/>
    <s v="De Marco Virginie"/>
    <s v="MM Thier mère dieu"/>
    <m/>
    <m/>
    <s v="Différé"/>
    <s v="Autres"/>
    <s v="Oui"/>
    <n v="37.5"/>
    <m/>
    <x v="1"/>
    <m/>
    <x v="2"/>
    <n v="37.5"/>
    <x v="15"/>
    <n v="37.5"/>
    <x v="0"/>
    <s v="MM remboursé 33,35 € dont normalement Hajdinaj doit rembourser 4,15 €"/>
  </r>
  <r>
    <x v="13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a"/>
    <x v="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a"/>
    <x v="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0"/>
    <s v="2b"/>
    <x v="13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0"/>
    <s v="2b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b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2b"/>
    <x v="13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3"/>
    <x v="13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4"/>
    <x v="107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0"/>
    <n v="4"/>
    <x v="107"/>
    <s v="Sam, dim et JF - JOUR - Visite 1 bénéficiaire"/>
    <s v="Visite"/>
    <n v="55.5"/>
    <m/>
    <m/>
    <m/>
    <m/>
    <s v="Cash"/>
    <m/>
    <m/>
    <n v="58"/>
    <m/>
    <x v="1"/>
    <m/>
    <x v="2"/>
    <n v="58"/>
    <x v="15"/>
    <n v="58"/>
    <x v="0"/>
    <m/>
  </r>
  <r>
    <x v="130"/>
    <n v="4"/>
    <x v="107"/>
    <s v="Sam, dim et JF - JOUR - Consultation"/>
    <s v="Consultation"/>
    <n v="37.5"/>
    <m/>
    <m/>
    <m/>
    <m/>
    <s v="Cash"/>
    <m/>
    <m/>
    <n v="36"/>
    <m/>
    <x v="1"/>
    <m/>
    <x v="2"/>
    <n v="36"/>
    <x v="15"/>
    <n v="36"/>
    <x v="0"/>
    <m/>
  </r>
  <r>
    <x v="13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4"/>
    <x v="10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5"/>
    <x v="37"/>
    <s v="Sam, dim et JF - JOUR - Visite 1 bénéficiaire"/>
    <s v="Visite"/>
    <n v="55.5"/>
    <m/>
    <m/>
    <m/>
    <m/>
    <s v="Bancontact"/>
    <m/>
    <m/>
    <n v="55.6"/>
    <m/>
    <x v="1"/>
    <m/>
    <x v="2"/>
    <n v="55.6"/>
    <x v="15"/>
    <n v="55.6"/>
    <x v="0"/>
    <m/>
  </r>
  <r>
    <x v="130"/>
    <n v="6"/>
    <x v="5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0"/>
    <n v="6"/>
    <x v="58"/>
    <s v="Sam, dim et JF - JOUR - Visite 1 bénéficiaire"/>
    <s v="Visite"/>
    <n v="55.5"/>
    <m/>
    <m/>
    <m/>
    <m/>
    <s v="Cash"/>
    <m/>
    <m/>
    <n v="55"/>
    <m/>
    <x v="1"/>
    <m/>
    <x v="2"/>
    <n v="55"/>
    <x v="15"/>
    <n v="55"/>
    <x v="0"/>
    <m/>
  </r>
  <r>
    <x v="130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6"/>
    <x v="58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n v="7"/>
    <x v="9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0"/>
    <s v="nuit 1"/>
    <x v="109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30"/>
    <s v="nuit 1"/>
    <x v="109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30"/>
    <s v="nuit 1"/>
    <x v="109"/>
    <s v="Sam, dim et JF - NUIT - Visite 1 bénéficiaire"/>
    <s v="Visite"/>
    <n v="85"/>
    <m/>
    <m/>
    <m/>
    <m/>
    <s v="Cash"/>
    <m/>
    <m/>
    <n v="85"/>
    <m/>
    <x v="1"/>
    <m/>
    <x v="2"/>
    <n v="85"/>
    <x v="15"/>
    <n v="85"/>
    <x v="0"/>
    <m/>
  </r>
  <r>
    <x v="130"/>
    <s v="nuit 3"/>
    <x v="90"/>
    <s v="Sam, dim et JF - NUIT - Consultation"/>
    <s v="Consultation"/>
    <n v="50"/>
    <m/>
    <m/>
    <m/>
    <m/>
    <s v="Cash"/>
    <m/>
    <m/>
    <n v="50"/>
    <m/>
    <x v="1"/>
    <m/>
    <x v="2"/>
    <n v="50"/>
    <x v="15"/>
    <n v="50"/>
    <x v="0"/>
    <m/>
  </r>
  <r>
    <x v="130"/>
    <s v="nuit 3"/>
    <x v="90"/>
    <s v="Sam, dim et JF - NUIT - Visite 1 bénéficiai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31"/>
    <s v="1b"/>
    <x v="143"/>
    <s v="Sam, dim et JF - JOUR - Consultation"/>
    <s v="Consultation"/>
    <n v="37.5"/>
    <s v="Bonfond Swan"/>
    <m/>
    <s v="(137) Mutualité Chrétienne de Verviers - Eupen "/>
    <s v="Rue Laoureux 25-29  - 4800 Verviers"/>
    <s v="Différé"/>
    <s v="⅓ payant C"/>
    <s v="Oui"/>
    <n v="37.5"/>
    <n v="6"/>
    <x v="13"/>
    <m/>
    <x v="2"/>
    <m/>
    <x v="0"/>
    <n v="6"/>
    <x v="3"/>
    <m/>
  </r>
  <r>
    <x v="131"/>
    <s v="2b"/>
    <x v="232"/>
    <s v="Sam, dim et JF - JOUR - Consultation"/>
    <s v="Consultation"/>
    <n v="37.5"/>
    <s v="Cornet Catherine"/>
    <m/>
    <s v="(137) Mutualité Chrétienne de Verviers - Eupen "/>
    <s v="Rue Laoureux 25-29  - 4800 Verviers"/>
    <s v="Différé"/>
    <s v="⅓ payant BC"/>
    <s v="Oui"/>
    <n v="37.5"/>
    <n v="1.5"/>
    <x v="13"/>
    <m/>
    <x v="2"/>
    <m/>
    <x v="0"/>
    <n v="1.5"/>
    <x v="3"/>
    <m/>
  </r>
  <r>
    <x v="132"/>
    <s v="nuit 3"/>
    <x v="14"/>
    <s v="Vend et veille JF - NUIT - Consultation"/>
    <s v="Consultation"/>
    <n v="50"/>
    <m/>
    <m/>
    <m/>
    <m/>
    <s v="Cash"/>
    <m/>
    <m/>
    <n v="51"/>
    <m/>
    <x v="1"/>
    <m/>
    <x v="2"/>
    <n v="51"/>
    <x v="15"/>
    <n v="51"/>
    <x v="0"/>
    <m/>
  </r>
  <r>
    <x v="132"/>
    <s v="nuit 3"/>
    <x v="14"/>
    <s v="Vend et veille JF - NUIT - Visite 1 bénéficiare"/>
    <s v="Visite"/>
    <n v="85"/>
    <s v="Huberty Léonie"/>
    <s v="M.Méd. Pro Gesund"/>
    <m/>
    <m/>
    <s v="Différé"/>
    <s v="Autres"/>
    <s v="Oui"/>
    <n v="85"/>
    <n v="29"/>
    <x v="13"/>
    <m/>
    <x v="2"/>
    <n v="56"/>
    <x v="0"/>
    <n v="29"/>
    <x v="2"/>
    <s v="Virement 14/11/2017"/>
  </r>
  <r>
    <x v="131"/>
    <s v="1a"/>
    <x v="149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a"/>
    <x v="14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Visite 1 bénéficiaire"/>
    <s v="Visite"/>
    <n v="55.5"/>
    <s v="Radermacher Barbara"/>
    <m/>
    <s v="(137) Mutualité Chrétienne de Verviers - Eupen "/>
    <s v="Rue Laoureux 25-29  - 4800 Verviers"/>
    <s v="Différé"/>
    <s v="⅓ payant BC"/>
    <s v="Oui"/>
    <n v="55.5"/>
    <n v="5"/>
    <x v="13"/>
    <m/>
    <x v="2"/>
    <m/>
    <x v="0"/>
    <n v="5"/>
    <x v="3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1b"/>
    <x v="14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nuit 1"/>
    <x v="221"/>
    <s v="Sam, dim et JF - NUIT - Consultation"/>
    <s v="Consultation"/>
    <n v="50"/>
    <s v="Fey Patricia"/>
    <m/>
    <s v="(137) Mutualité Chrétienne de Verviers - Eupen "/>
    <s v="Rue Laoureux 25-29  - 4800 Verviers"/>
    <s v="Différé"/>
    <s v="⅓ payant C"/>
    <s v="Oui"/>
    <n v="50"/>
    <n v="1.5"/>
    <x v="13"/>
    <m/>
    <x v="2"/>
    <m/>
    <x v="0"/>
    <n v="1.5"/>
    <x v="3"/>
    <m/>
  </r>
  <r>
    <x v="132"/>
    <s v="nuit 2"/>
    <x v="53"/>
    <s v="Vend et veille JF - NUIT - Visite 1 bénéficiare"/>
    <s v="Visite"/>
    <n v="85"/>
    <s v="Damhaut Marina"/>
    <m/>
    <s v="(228) Mutualia - Mutualité neutre _x000a_"/>
    <s v="Place Verte 41 4800 VERVIERS"/>
    <s v="Différé"/>
    <s v="⅓ payant C"/>
    <s v="Oui"/>
    <n v="85"/>
    <n v="7"/>
    <x v="13"/>
    <m/>
    <x v="2"/>
    <m/>
    <x v="0"/>
    <n v="7"/>
    <x v="3"/>
    <m/>
  </r>
  <r>
    <x v="131"/>
    <s v="1b"/>
    <x v="143"/>
    <s v="Sam, dim et JF - JOUR - Consultation"/>
    <s v="Consultation"/>
    <n v="37.5"/>
    <s v="Schroeder Benjamin"/>
    <m/>
    <s v="(228) Mutualia - Mutualité neutre _x000a_"/>
    <s v="Place Verte 41 4800 VERVIERS"/>
    <s v="Différé"/>
    <s v="⅓ payant C"/>
    <s v="Oui"/>
    <n v="37.5"/>
    <n v="2"/>
    <x v="13"/>
    <m/>
    <x v="2"/>
    <m/>
    <x v="0"/>
    <n v="2"/>
    <x v="3"/>
    <m/>
  </r>
  <r>
    <x v="131"/>
    <s v="2a"/>
    <x v="186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s v="2a"/>
    <x v="186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a"/>
    <x v="186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3"/>
    <s v="2b"/>
    <x v="191"/>
    <s v="Sam, dim et JF - JOUR - Visite 1 bénéficiaire"/>
    <s v="Visite"/>
    <n v="55.5"/>
    <s v="Belaen C/Dumoulin Huguette"/>
    <s v="Barcarolle Stembert"/>
    <m/>
    <m/>
    <s v="Différé"/>
    <s v="MR"/>
    <s v="Oui"/>
    <n v="55.5"/>
    <m/>
    <x v="1"/>
    <m/>
    <x v="2"/>
    <m/>
    <x v="0"/>
    <n v="0"/>
    <x v="2"/>
    <m/>
  </r>
  <r>
    <x v="131"/>
    <s v="2b"/>
    <x v="232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1"/>
    <s v="2b"/>
    <x v="23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b"/>
    <x v="23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4"/>
    <x v="42"/>
    <s v="Sam, dim et JF - JOUR - Visite 1 bénéficiaire"/>
    <s v="Visite"/>
    <n v="55.5"/>
    <s v="Blaise Marcel"/>
    <s v="Do Grand Fa Malmédy "/>
    <m/>
    <m/>
    <s v="Différé"/>
    <s v="MR"/>
    <s v="Oui"/>
    <n v="55.5"/>
    <m/>
    <x v="1"/>
    <m/>
    <x v="2"/>
    <m/>
    <x v="0"/>
    <n v="0"/>
    <x v="2"/>
    <m/>
  </r>
  <r>
    <x v="131"/>
    <s v="nuit 1"/>
    <x v="221"/>
    <s v="Sam, dim et JF - NUIT - Visite 1 bénéficiaire"/>
    <s v="Visite"/>
    <n v="85"/>
    <s v="Clément Félicitée"/>
    <s v="Léon D'Andrimont Limbourg"/>
    <m/>
    <m/>
    <s v="Différé"/>
    <s v="MR"/>
    <s v="Oui"/>
    <n v="85"/>
    <m/>
    <x v="1"/>
    <m/>
    <x v="2"/>
    <m/>
    <x v="0"/>
    <n v="0"/>
    <x v="2"/>
    <m/>
  </r>
  <r>
    <x v="131"/>
    <s v="1b"/>
    <x v="143"/>
    <s v="Sam, dim et JF - JOUR - Consultation"/>
    <s v="Consultation"/>
    <n v="37.5"/>
    <s v="Bottin  Ethan"/>
    <m/>
    <s v="(228) Mutualia - Mutualité neutre _x000a_"/>
    <s v="Place Verte 41 4800 VERVIERS"/>
    <s v="Différé"/>
    <s v="⅓ payant C"/>
    <s v="Oui"/>
    <n v="37.5"/>
    <n v="2"/>
    <x v="13"/>
    <m/>
    <x v="2"/>
    <m/>
    <x v="0"/>
    <n v="2"/>
    <x v="3"/>
    <m/>
  </r>
  <r>
    <x v="131"/>
    <s v="2b"/>
    <x v="232"/>
    <s v="Sam, dim et JF - JOUR - Visite 1 bénéficiaire"/>
    <s v="Visite"/>
    <n v="55.5"/>
    <s v="Mormont Mathilde"/>
    <m/>
    <s v="(228) Mutualia - Mutualité neutre _x000a_"/>
    <s v="Place Verte 41 4800 VERVIERS"/>
    <s v="Différé"/>
    <s v="⅓ payant C"/>
    <s v="Oui"/>
    <n v="55.5"/>
    <n v="5"/>
    <x v="13"/>
    <m/>
    <x v="2"/>
    <m/>
    <x v="0"/>
    <n v="5"/>
    <x v="3"/>
    <m/>
  </r>
  <r>
    <x v="131"/>
    <s v="nuit 1"/>
    <x v="221"/>
    <s v="Sam, dim et JF - NUIT - Visite 1 bénéficiaire"/>
    <s v="Visite"/>
    <n v="85"/>
    <s v="Chantrain Heinrich"/>
    <m/>
    <s v="(228) Mutualia - Mutualité neutre _x000a_"/>
    <s v="Place Verte 41 4800 VERVIERS"/>
    <s v="Différé"/>
    <s v="⅓ payant C"/>
    <s v="Oui"/>
    <n v="85"/>
    <n v="1.5"/>
    <x v="13"/>
    <m/>
    <x v="2"/>
    <m/>
    <x v="0"/>
    <n v="1.5"/>
    <x v="3"/>
    <m/>
  </r>
  <r>
    <x v="131"/>
    <n v="3"/>
    <x v="13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1a"/>
    <x v="230"/>
    <s v="Sam, dim et JF - JOUR - Consultation"/>
    <s v="Consultation"/>
    <n v="37.5"/>
    <s v="Kersten Brigitte"/>
    <m/>
    <s v="(228) Mutualia - Mutualité neutre _x000a_"/>
    <s v="Place Verte 41 4800 VERVIERS"/>
    <s v="Différé"/>
    <s v="⅓ payant C"/>
    <s v="Oui"/>
    <n v="33.5"/>
    <n v="2"/>
    <x v="13"/>
    <m/>
    <x v="2"/>
    <m/>
    <x v="0"/>
    <n v="2"/>
    <x v="3"/>
    <m/>
  </r>
  <r>
    <x v="133"/>
    <n v="7"/>
    <x v="14"/>
    <s v="Sam, dim et JF - JOUR - Visite 1 bénéficiaire"/>
    <s v="Visite"/>
    <n v="55.5"/>
    <s v="Clohse Anna Elisabeth"/>
    <s v="Hinterscheider Wall 4  St Vith 4780"/>
    <m/>
    <m/>
    <s v="Différé"/>
    <s v="MR"/>
    <s v="Oui"/>
    <n v="55.5"/>
    <m/>
    <x v="1"/>
    <m/>
    <x v="2"/>
    <n v="55.5"/>
    <x v="0"/>
    <n v="0"/>
    <x v="2"/>
    <s v="Virement 13/11/2017"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33.44"/>
    <m/>
    <x v="1"/>
    <m/>
    <x v="2"/>
    <n v="33.44"/>
    <x v="15"/>
    <n v="33.44"/>
    <x v="0"/>
    <m/>
  </r>
  <r>
    <x v="131"/>
    <n v="4"/>
    <x v="3"/>
    <s v="Sam, dim et JF - JOUR - Consultation"/>
    <s v="Consultation"/>
    <n v="37.5"/>
    <m/>
    <m/>
    <m/>
    <m/>
    <s v="Bancontact"/>
    <m/>
    <m/>
    <n v="54.66"/>
    <m/>
    <x v="1"/>
    <m/>
    <x v="2"/>
    <n v="54.66"/>
    <x v="15"/>
    <n v="54.66"/>
    <x v="0"/>
    <m/>
  </r>
  <r>
    <x v="133"/>
    <s v="2b"/>
    <x v="191"/>
    <s v="Sam, dim et JF - JOUR - Visite 1 bénéficiaire"/>
    <s v="Visite"/>
    <n v="55.5"/>
    <s v="Collard Suzanne"/>
    <s v="La Lainière Verviers"/>
    <m/>
    <m/>
    <s v="Différé"/>
    <s v="MR"/>
    <s v="Oui"/>
    <n v="55.5"/>
    <m/>
    <x v="1"/>
    <m/>
    <x v="2"/>
    <m/>
    <x v="0"/>
    <n v="0"/>
    <x v="2"/>
    <m/>
  </r>
  <r>
    <x v="13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5"/>
    <x v="5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a"/>
    <x v="187"/>
    <s v="Sam, dim et JF - JOUR - Consultation"/>
    <s v="Consultation"/>
    <n v="37.5"/>
    <s v="Waucomont Célian"/>
    <m/>
    <s v="(228) Mutualia - Mutualité neutre _x000a_"/>
    <s v="Place Verte 41 4800 VERVIERS"/>
    <s v="Différé"/>
    <s v="⅓ payant C"/>
    <s v="Oui"/>
    <n v="37.5"/>
    <n v="1"/>
    <x v="13"/>
    <m/>
    <x v="2"/>
    <m/>
    <x v="0"/>
    <n v="1"/>
    <x v="3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6"/>
    <x v="21"/>
    <s v="Sam, dim et JF - JOUR - Consultation"/>
    <s v="Consultation"/>
    <n v="37.5"/>
    <m/>
    <m/>
    <m/>
    <m/>
    <s v="Bancontact"/>
    <m/>
    <m/>
    <n v="55.5"/>
    <m/>
    <x v="1"/>
    <m/>
    <x v="2"/>
    <n v="55.5"/>
    <x v="15"/>
    <n v="55.5"/>
    <x v="0"/>
    <m/>
  </r>
  <r>
    <x v="131"/>
    <n v="6"/>
    <x v="21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2"/>
    <s v="nuit 1"/>
    <x v="155"/>
    <s v="Vend et veille JF - NUIT - Consultation"/>
    <s v="Consultation"/>
    <n v="50"/>
    <s v="Peters Alyson"/>
    <m/>
    <s v="(319) Solidaris - Mutualité socialiste et syndicale de la Province de Liège _x000a_"/>
    <s v="Chaussée de Mons 228 1480 TUBIZE "/>
    <s v="Différé"/>
    <s v="⅓ payant C"/>
    <s v="Oui"/>
    <n v="50"/>
    <n v="1.5"/>
    <x v="13"/>
    <m/>
    <x v="2"/>
    <m/>
    <x v="0"/>
    <n v="1.5"/>
    <x v="3"/>
    <m/>
  </r>
  <r>
    <x v="131"/>
    <s v="1a"/>
    <x v="149"/>
    <s v="Sam, dim et JF - JOUR - Visite 1 bénéficiaire"/>
    <s v="Visite"/>
    <n v="55.5"/>
    <s v="Jacques Berthe"/>
    <m/>
    <s v="(319) Solidaris - Mutualité socialiste et syndicale de la Province de Liège _x000a_"/>
    <s v="Chaussée de Mons 228 1480 TUBIZE "/>
    <s v="Différé"/>
    <s v="⅓ payant NP"/>
    <s v="Oui"/>
    <n v="55.5"/>
    <m/>
    <x v="1"/>
    <m/>
    <x v="2"/>
    <m/>
    <x v="0"/>
    <n v="0"/>
    <x v="3"/>
    <m/>
  </r>
  <r>
    <x v="131"/>
    <s v="2b"/>
    <x v="232"/>
    <s v="Sam, dim et JF - JOUR - Visite 1 bénéficiaire"/>
    <s v="Visite"/>
    <n v="55.5"/>
    <s v="Collin Hubert"/>
    <s v="La Barcarolle Stembert"/>
    <m/>
    <m/>
    <s v="Différé"/>
    <s v="MR"/>
    <s v="Oui"/>
    <n v="55.5"/>
    <m/>
    <x v="1"/>
    <m/>
    <x v="2"/>
    <m/>
    <x v="0"/>
    <n v="0"/>
    <x v="2"/>
    <m/>
  </r>
  <r>
    <x v="131"/>
    <s v="2a"/>
    <x v="186"/>
    <s v="Sam, dim et JF - JOUR - Visite 1 bénéficiaire"/>
    <s v="Visite"/>
    <n v="55.5"/>
    <s v="Doneux Mariette"/>
    <s v="La Lainière Verviers"/>
    <m/>
    <m/>
    <s v="Différé"/>
    <s v="MR"/>
    <s v="Non"/>
    <n v="55.5"/>
    <m/>
    <x v="1"/>
    <m/>
    <x v="2"/>
    <m/>
    <x v="0"/>
    <n v="0"/>
    <x v="1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1"/>
    <n v="7"/>
    <x v="121"/>
    <s v="Sam, dim et JF - JOUR - Consultation"/>
    <s v="Consultation"/>
    <n v="37.5"/>
    <s v="Block Dwayne"/>
    <m/>
    <s v="(515) Freie Krankenkasse"/>
    <s v="Rue Saint-Hubert 49 - 1150 BRUXELLES"/>
    <s v="Différé"/>
    <s v="Virement"/>
    <s v="Oui"/>
    <n v="37.5"/>
    <m/>
    <x v="1"/>
    <m/>
    <x v="2"/>
    <m/>
    <x v="0"/>
    <n v="0"/>
    <x v="2"/>
    <m/>
  </r>
  <r>
    <x v="131"/>
    <n v="7"/>
    <x v="121"/>
    <s v="Sam, dim et JF - JOUR - Consultation"/>
    <s v="Consultation"/>
    <n v="37.5"/>
    <s v="Kohnen Alain"/>
    <m/>
    <s v="(515) Freie Krankenkasse"/>
    <s v="Rue Saint-Hubert 49 - 1150 BRUXELLES"/>
    <s v="Différé"/>
    <s v="Virement"/>
    <s v="Oui"/>
    <n v="37.5"/>
    <m/>
    <x v="1"/>
    <m/>
    <x v="2"/>
    <m/>
    <x v="0"/>
    <n v="0"/>
    <x v="2"/>
    <m/>
  </r>
  <r>
    <x v="131"/>
    <n v="7"/>
    <x v="121"/>
    <s v="Sam, dim et JF - JOUR - Consultation"/>
    <s v="Consultation"/>
    <n v="37.5"/>
    <s v="Peters Tiffany"/>
    <m/>
    <s v="(515) Freie Krankenkasse"/>
    <s v="Rue Saint-Hubert 49 - 1150 BRUXELLES"/>
    <s v="Différé"/>
    <s v="Virement"/>
    <s v="Oui"/>
    <n v="37.5"/>
    <m/>
    <x v="1"/>
    <n v="37.5"/>
    <x v="2"/>
    <m/>
    <x v="0"/>
    <n v="0"/>
    <x v="4"/>
    <s v="Virement 02/11/2017"/>
  </r>
  <r>
    <x v="131"/>
    <n v="7"/>
    <x v="121"/>
    <s v="Sam, dim et JF - JOUR - Consultation"/>
    <s v="Consultation"/>
    <n v="37.5"/>
    <s v="Jouck Bianca"/>
    <m/>
    <s v="(515) Freie Krankenkasse"/>
    <s v="Rue Saint-Hubert 49 - 1150 BRUXELLES"/>
    <s v="Différé"/>
    <s v="Virement"/>
    <s v="Oui"/>
    <n v="37.5"/>
    <m/>
    <x v="1"/>
    <m/>
    <x v="2"/>
    <m/>
    <x v="0"/>
    <n v="0"/>
    <x v="2"/>
    <m/>
  </r>
  <r>
    <x v="133"/>
    <s v="1a"/>
    <x v="230"/>
    <s v="Sam, dim et JF - JOUR - Visite 1 bénéficiaire"/>
    <s v="Visite"/>
    <n v="55.5"/>
    <s v="Fagot Marie - Louise"/>
    <s v="Léon D'Andrimont Limbourg"/>
    <m/>
    <m/>
    <s v="Différé"/>
    <s v="MR"/>
    <s v="Oui"/>
    <n v="55.5"/>
    <m/>
    <x v="1"/>
    <m/>
    <x v="2"/>
    <m/>
    <x v="0"/>
    <n v="0"/>
    <x v="2"/>
    <m/>
  </r>
  <r>
    <x v="131"/>
    <s v="nuit 1"/>
    <x v="221"/>
    <s v="Sam, dim et JF - NUIT - Visite 1 bénéficiaire"/>
    <s v="Visite"/>
    <n v="85"/>
    <m/>
    <m/>
    <m/>
    <m/>
    <s v="Cash"/>
    <m/>
    <m/>
    <n v="83.5"/>
    <m/>
    <x v="1"/>
    <m/>
    <x v="2"/>
    <n v="83.5"/>
    <x v="15"/>
    <n v="83.5"/>
    <x v="0"/>
    <m/>
  </r>
  <r>
    <x v="131"/>
    <s v="nuit 1"/>
    <x v="221"/>
    <s v="Sam, dim et JF - NUIT - Visite 1 bénéficiaire"/>
    <s v="Visite"/>
    <n v="85"/>
    <m/>
    <m/>
    <m/>
    <m/>
    <s v="Cash"/>
    <m/>
    <m/>
    <n v="85"/>
    <m/>
    <x v="1"/>
    <m/>
    <x v="2"/>
    <n v="85"/>
    <x v="15"/>
    <n v="85"/>
    <x v="0"/>
    <m/>
  </r>
  <r>
    <x v="131"/>
    <s v="nuit 1"/>
    <x v="221"/>
    <s v="Sam, dim et JF - NUIT - Visite 1 bénéficiaire"/>
    <s v="Visite"/>
    <n v="85"/>
    <m/>
    <m/>
    <m/>
    <m/>
    <s v="Cash"/>
    <m/>
    <m/>
    <n v="85"/>
    <m/>
    <x v="1"/>
    <m/>
    <x v="2"/>
    <n v="85"/>
    <x v="15"/>
    <n v="85"/>
    <x v="0"/>
    <m/>
  </r>
  <r>
    <x v="131"/>
    <s v="nuit 1"/>
    <x v="221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31"/>
    <s v="nuit 1"/>
    <x v="221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31"/>
    <s v="2b"/>
    <x v="232"/>
    <s v="Sam, dim et JF - JOUR - Consultation"/>
    <s v="Consultation"/>
    <n v="37.5"/>
    <s v="Maas Marie - Thérèse"/>
    <m/>
    <s v="(319) Solidaris - Mutualité socialiste et syndicale de la Province de Liège _x000a_"/>
    <s v="Chaussée de Mons 228 1480 TUBIZE "/>
    <s v="Différé"/>
    <s v="⅓ payant C"/>
    <s v="Oui"/>
    <n v="37.5"/>
    <n v="1.5"/>
    <x v="13"/>
    <m/>
    <x v="2"/>
    <m/>
    <x v="0"/>
    <n v="1.5"/>
    <x v="3"/>
    <m/>
  </r>
  <r>
    <x v="131"/>
    <n v="3"/>
    <x v="137"/>
    <s v="Sam, dim et JF - JOUR - Consultation"/>
    <s v="Consultation"/>
    <n v="37.5"/>
    <s v="Jeukens Shelomi"/>
    <m/>
    <s v="(319) Solidaris - Mutualité socialiste et syndicale de la Province de Liège _x000a_"/>
    <s v="Chaussée de Mons 228 1480 TUBIZE "/>
    <s v="Différé"/>
    <s v="⅓ payant BC"/>
    <s v="Oui"/>
    <n v="37.5"/>
    <n v="5"/>
    <x v="13"/>
    <m/>
    <x v="2"/>
    <m/>
    <x v="0"/>
    <n v="5"/>
    <x v="3"/>
    <m/>
  </r>
  <r>
    <x v="131"/>
    <n v="6"/>
    <x v="21"/>
    <s v="Sam, dim et JF - JOUR - Visite 1 bénéficiaire"/>
    <s v="Visite"/>
    <n v="55.5"/>
    <s v="Hehlemann Freddy"/>
    <s v="Reine Fabiola Eupen"/>
    <m/>
    <m/>
    <s v="Différé"/>
    <s v="MR"/>
    <s v="Oui"/>
    <n v="55.5"/>
    <m/>
    <x v="1"/>
    <m/>
    <x v="2"/>
    <n v="55.5"/>
    <x v="0"/>
    <n v="0"/>
    <x v="2"/>
    <s v="Virement 07/11/2017"/>
  </r>
  <r>
    <x v="131"/>
    <n v="7"/>
    <x v="121"/>
    <s v="Sam, dim et JF - JOUR - Visite 1 bénéficiaire"/>
    <s v="Visite"/>
    <n v="55.5"/>
    <s v="Held Alois"/>
    <s v="MRS Bütgenbach"/>
    <m/>
    <m/>
    <s v="Différé"/>
    <s v="MR"/>
    <s v="Oui"/>
    <n v="55.5"/>
    <m/>
    <x v="1"/>
    <m/>
    <x v="2"/>
    <n v="55.5"/>
    <x v="0"/>
    <n v="0"/>
    <x v="2"/>
    <s v="Virement 15/11/2017"/>
  </r>
  <r>
    <x v="131"/>
    <n v="6"/>
    <x v="21"/>
    <s v="Sam, dim et JF - JOUR - Visite 1 bénéficiaire"/>
    <s v="Visite"/>
    <n v="55.5"/>
    <s v="Kirschfink Elisabeth"/>
    <s v="St Franziskus Eupen"/>
    <m/>
    <m/>
    <s v="Différé"/>
    <s v="MR"/>
    <s v="Oui"/>
    <n v="55.5"/>
    <m/>
    <x v="1"/>
    <m/>
    <x v="2"/>
    <n v="55.5"/>
    <x v="0"/>
    <n v="0"/>
    <x v="2"/>
    <s v="Virement 08/11/2017"/>
  </r>
  <r>
    <x v="131"/>
    <s v="nuit 1"/>
    <x v="221"/>
    <s v="Sam, dim et JF - NUIT - Visite 1 bénéficiaire"/>
    <s v="Visite"/>
    <n v="85"/>
    <s v="Lanckohr Barbe"/>
    <s v="La Kan Aubel"/>
    <m/>
    <m/>
    <s v="Différé"/>
    <s v="MR"/>
    <s v="Oui"/>
    <n v="85"/>
    <m/>
    <x v="1"/>
    <m/>
    <x v="2"/>
    <m/>
    <x v="0"/>
    <n v="0"/>
    <x v="2"/>
    <m/>
  </r>
  <r>
    <x v="131"/>
    <s v="nuit 2"/>
    <x v="233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31"/>
    <s v="nuit 3"/>
    <x v="202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33"/>
    <s v="1a"/>
    <x v="230"/>
    <s v="Sam, dim et JF - JOUR - Consultation"/>
    <s v="Consultation"/>
    <n v="37.5"/>
    <m/>
    <m/>
    <m/>
    <m/>
    <s v="Cash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n v="33.5"/>
    <x v="15"/>
    <n v="33.5"/>
    <x v="0"/>
    <m/>
  </r>
  <r>
    <x v="133"/>
    <s v="1a"/>
    <x v="230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1"/>
    <n v="5"/>
    <x v="54"/>
    <s v="Sam, dim et JF - JOUR - Consultation"/>
    <s v="Consultation"/>
    <n v="37.5"/>
    <s v="Geron Tom"/>
    <m/>
    <s v="(319) Solidaris - Mutualité socialiste et syndicale de la Province de Liège _x000a_"/>
    <s v="Chaussée de Mons 228 1480 TUBIZE "/>
    <s v="Différé"/>
    <s v="⅓ payant NP"/>
    <s v="Oui"/>
    <n v="39.450000000000003"/>
    <m/>
    <x v="1"/>
    <m/>
    <x v="2"/>
    <m/>
    <x v="0"/>
    <n v="0"/>
    <x v="3"/>
    <m/>
  </r>
  <r>
    <x v="133"/>
    <s v="1b"/>
    <x v="27"/>
    <s v="Sam, dim et JF - JOUR - Visite 1 bénéficiaire"/>
    <s v="Visite"/>
    <n v="55.5"/>
    <s v="Lanckohr Barbe"/>
    <s v="La Kan Aubel"/>
    <m/>
    <m/>
    <s v="Différé"/>
    <s v="MR"/>
    <s v="Oui"/>
    <n v="55.5"/>
    <m/>
    <x v="1"/>
    <m/>
    <x v="2"/>
    <m/>
    <x v="0"/>
    <n v="0"/>
    <x v="2"/>
    <m/>
  </r>
  <r>
    <x v="133"/>
    <s v="1b"/>
    <x v="27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3"/>
    <s v="1b"/>
    <x v="27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3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1b"/>
    <x v="2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1b"/>
    <x v="2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3"/>
    <n v="6"/>
    <x v="223"/>
    <s v="Sam, dim et JF - JOUR - Visite 1 bénéficiaire"/>
    <s v="Visite"/>
    <n v="55.5"/>
    <s v="Laschet Maria"/>
    <s v="Ste Marie Raeren"/>
    <m/>
    <m/>
    <s v="Différé"/>
    <s v="MR"/>
    <s v="Oui"/>
    <n v="55"/>
    <m/>
    <x v="1"/>
    <m/>
    <x v="2"/>
    <m/>
    <x v="0"/>
    <n v="0"/>
    <x v="2"/>
    <m/>
  </r>
  <r>
    <x v="133"/>
    <n v="7"/>
    <x v="14"/>
    <s v="Sam, dim et JF - JOUR - Visite 1 bénéficiaire"/>
    <s v="Visite"/>
    <n v="55.5"/>
    <s v="Louvet Alphons"/>
    <s v="Klosterstrasse 9 bus B  4780 St Vith"/>
    <m/>
    <m/>
    <s v="Différé"/>
    <s v="MR"/>
    <s v="Oui"/>
    <n v="55.5"/>
    <m/>
    <x v="1"/>
    <m/>
    <x v="2"/>
    <n v="55.5"/>
    <x v="0"/>
    <n v="0"/>
    <x v="2"/>
    <s v="Virement 14/11/2017"/>
  </r>
  <r>
    <x v="133"/>
    <s v="2a"/>
    <x v="187"/>
    <s v="Sam, dim et JF - JOUR - Consultation"/>
    <s v="Consultation"/>
    <n v="37.5"/>
    <m/>
    <m/>
    <m/>
    <m/>
    <s v="Cash"/>
    <m/>
    <m/>
    <n v="30"/>
    <m/>
    <x v="1"/>
    <m/>
    <x v="2"/>
    <n v="30"/>
    <x v="15"/>
    <n v="30"/>
    <x v="0"/>
    <m/>
  </r>
  <r>
    <x v="133"/>
    <s v="2a"/>
    <x v="187"/>
    <s v="Sam, dim et JF - JOUR - Consultation"/>
    <s v="Consultation"/>
    <n v="37.5"/>
    <m/>
    <m/>
    <m/>
    <m/>
    <s v="Bancontact"/>
    <m/>
    <m/>
    <n v="7.5"/>
    <m/>
    <x v="1"/>
    <m/>
    <x v="2"/>
    <n v="7.5"/>
    <x v="15"/>
    <n v="7.5"/>
    <x v="0"/>
    <m/>
  </r>
  <r>
    <x v="133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a"/>
    <x v="187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a"/>
    <x v="18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3"/>
    <s v="2a"/>
    <x v="187"/>
    <s v="Sam, dim et JF - JOUR - Visite 1 bénéficiaire"/>
    <s v="Visite"/>
    <n v="55.5"/>
    <m/>
    <m/>
    <m/>
    <m/>
    <s v="Bancontact"/>
    <m/>
    <m/>
    <n v="55.5"/>
    <m/>
    <x v="1"/>
    <m/>
    <x v="2"/>
    <n v="55.5"/>
    <x v="15"/>
    <n v="55.5"/>
    <x v="0"/>
    <m/>
  </r>
  <r>
    <x v="133"/>
    <s v="2b"/>
    <x v="191"/>
    <s v="Sam, dim et JF - JOUR - Visite 1 bénéficiaire"/>
    <s v="Visite"/>
    <n v="55.5"/>
    <s v="Dormans Michel"/>
    <m/>
    <s v="(319) Solidaris - Mutualité socialiste et syndicale de la Province de Liège _x000a_"/>
    <s v="Chaussée de Mons 228 1480 TUBIZE "/>
    <s v="Différé"/>
    <s v="⅓ payant C"/>
    <s v="Oui"/>
    <n v="55.5"/>
    <n v="5"/>
    <x v="13"/>
    <m/>
    <x v="2"/>
    <m/>
    <x v="0"/>
    <n v="5"/>
    <x v="3"/>
    <m/>
  </r>
  <r>
    <x v="133"/>
    <n v="7"/>
    <x v="14"/>
    <s v="Sam, dim et JF - JOUR - Consultation"/>
    <s v="Consultation"/>
    <n v="37.5"/>
    <s v="Jonius Mathis"/>
    <s v="M.Méd. Pro Gesund"/>
    <m/>
    <m/>
    <s v="Différé"/>
    <s v="Autres"/>
    <s v="Oui"/>
    <n v="37.5"/>
    <n v="6"/>
    <x v="13"/>
    <m/>
    <x v="2"/>
    <n v="31.5"/>
    <x v="0"/>
    <n v="6"/>
    <x v="2"/>
    <s v="Virement 14/11/2017"/>
  </r>
  <r>
    <x v="133"/>
    <n v="7"/>
    <x v="14"/>
    <s v="Sam, dim et JF - JOUR - Consultation"/>
    <s v="Consultation"/>
    <n v="37.5"/>
    <s v="Kever Christophe"/>
    <s v="M.Méd. Pro Gesund"/>
    <m/>
    <m/>
    <s v="Différé"/>
    <s v="Autres"/>
    <s v="Oui"/>
    <n v="37.5"/>
    <n v="6"/>
    <x v="13"/>
    <m/>
    <x v="2"/>
    <n v="31.5"/>
    <x v="0"/>
    <n v="6"/>
    <x v="2"/>
    <s v="Virement 14/11/2017"/>
  </r>
  <r>
    <x v="133"/>
    <s v="2a"/>
    <x v="187"/>
    <s v="Sam, dim et JF - JOUR - Consultation"/>
    <s v="Consultation"/>
    <n v="37.5"/>
    <s v="Mbila Makila Ethan "/>
    <s v="M.Méd. Bulle D'Air Dison"/>
    <m/>
    <m/>
    <s v="Différé"/>
    <s v="Autres"/>
    <s v="Oui"/>
    <n v="37.5"/>
    <n v="1"/>
    <x v="13"/>
    <m/>
    <x v="2"/>
    <m/>
    <x v="0"/>
    <n v="1"/>
    <x v="2"/>
    <m/>
  </r>
  <r>
    <x v="133"/>
    <s v="2b"/>
    <x v="191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3"/>
    <s v="2b"/>
    <x v="191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3"/>
    <s v="2b"/>
    <x v="191"/>
    <s v="Sam, dim et JF - JOUR - Visite 1 bénéficiaire"/>
    <s v="Visite"/>
    <n v="55.5"/>
    <m/>
    <m/>
    <m/>
    <m/>
    <s v="Cash"/>
    <m/>
    <m/>
    <n v="55.5"/>
    <m/>
    <x v="1"/>
    <m/>
    <x v="2"/>
    <n v="55.5"/>
    <x v="15"/>
    <n v="55.5"/>
    <x v="0"/>
    <m/>
  </r>
  <r>
    <x v="133"/>
    <s v="2b"/>
    <x v="19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3"/>
    <s v="2b"/>
    <x v="19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2b"/>
    <x v="191"/>
    <s v="Sam, dim et JF - JOUR - Consultation"/>
    <s v="Consultation"/>
    <n v="37.5"/>
    <s v="Kilinc Abdul - Malik"/>
    <m/>
    <s v="(506) Omnimut mutualité libre de Wallonie _x000a_"/>
    <s v="Rue Natalis 47 B 4020 LIEGE "/>
    <s v="Différé"/>
    <s v="⅓ payant C"/>
    <s v="Oui"/>
    <n v="37.5"/>
    <n v="1.5"/>
    <x v="13"/>
    <m/>
    <x v="2"/>
    <m/>
    <x v="0"/>
    <n v="1.5"/>
    <x v="3"/>
    <m/>
  </r>
  <r>
    <x v="131"/>
    <n v="6"/>
    <x v="21"/>
    <s v="Sam, dim et JF - JOUR - Consultation"/>
    <s v="Consultation"/>
    <n v="37.5"/>
    <s v="Turan Esra"/>
    <m/>
    <s v="(515) Freie Krankenkasse"/>
    <s v="Rue Saint-Hubert 49 - 1150 BRUXELLES"/>
    <s v="Différé"/>
    <s v="⅓ payant BC"/>
    <s v="Oui"/>
    <n v="55.5"/>
    <n v="1.5"/>
    <x v="13"/>
    <m/>
    <x v="2"/>
    <m/>
    <x v="0"/>
    <n v="1.5"/>
    <x v="3"/>
    <m/>
  </r>
  <r>
    <x v="133"/>
    <n v="7"/>
    <x v="14"/>
    <s v="Sam, dim et JF - JOUR - Visite 1 bénéficiaire"/>
    <s v="Visite"/>
    <n v="55.5"/>
    <s v="Ludes Agnes"/>
    <s v="Aldringen 53 4791 Thommen"/>
    <m/>
    <m/>
    <s v="Différé"/>
    <s v="MR"/>
    <s v="Oui"/>
    <n v="55.5"/>
    <m/>
    <x v="1"/>
    <m/>
    <x v="2"/>
    <n v="55.5"/>
    <x v="0"/>
    <n v="0"/>
    <x v="2"/>
    <s v="Virement 09/11/2017"/>
  </r>
  <r>
    <x v="131"/>
    <s v="nuit 1"/>
    <x v="221"/>
    <s v="Sam, dim et JF - NUIT - Visite 1 bénéficiaire"/>
    <s v="Visite"/>
    <n v="85"/>
    <s v="Mairlot André"/>
    <s v="La Seigneurie D'Heusy"/>
    <m/>
    <m/>
    <s v="Différé"/>
    <s v="MR"/>
    <s v="Oui"/>
    <n v="85"/>
    <m/>
    <x v="1"/>
    <m/>
    <x v="2"/>
    <m/>
    <x v="0"/>
    <n v="0"/>
    <x v="2"/>
    <m/>
  </r>
  <r>
    <x v="133"/>
    <n v="3"/>
    <x v="201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83"/>
    <m/>
    <x v="1"/>
    <m/>
    <x v="2"/>
    <n v="83"/>
    <x v="15"/>
    <n v="83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3"/>
    <x v="201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7"/>
    <x v="14"/>
    <s v="Sam, dim et JF - JOUR - Visite 1 bénéficiaire"/>
    <s v="Visite"/>
    <n v="55.5"/>
    <s v="Margraff Anna"/>
    <s v="Weiherstrasse, Recht 51 St Vith 4780"/>
    <m/>
    <m/>
    <s v="Différé"/>
    <s v="MR"/>
    <s v="Oui"/>
    <n v="55.5"/>
    <m/>
    <x v="1"/>
    <m/>
    <x v="2"/>
    <n v="37.5"/>
    <x v="0"/>
    <n v="0"/>
    <x v="2"/>
    <s v="Virement 07/11/2017"/>
  </r>
  <r>
    <x v="133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4"/>
    <x v="42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n v="4"/>
    <x v="3"/>
    <s v="Sam, dim et JF - JOUR - Visite 1 bénéficiaire"/>
    <s v="Visite"/>
    <n v="55.5"/>
    <s v="Poulaert Colette"/>
    <s v="Les Jardins D'Elisabeth Waimes"/>
    <m/>
    <m/>
    <s v="Différé"/>
    <s v="MR"/>
    <s v="Oui"/>
    <n v="55.5"/>
    <m/>
    <x v="1"/>
    <m/>
    <x v="2"/>
    <m/>
    <x v="0"/>
    <n v="0"/>
    <x v="2"/>
    <m/>
  </r>
  <r>
    <x v="133"/>
    <n v="5"/>
    <x v="70"/>
    <s v="Sam, dim et JF - JOUR - Visite 1 bénéficiaire"/>
    <s v="Visite"/>
    <n v="55.5"/>
    <m/>
    <m/>
    <m/>
    <m/>
    <s v="Cash"/>
    <m/>
    <m/>
    <n v="60"/>
    <m/>
    <x v="1"/>
    <m/>
    <x v="2"/>
    <n v="60"/>
    <x v="15"/>
    <n v="60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1"/>
    <s v="2b"/>
    <x v="232"/>
    <s v="Sam, dim et JF - JOUR - Visite 1 bénéficiaire"/>
    <s v="Visite"/>
    <n v="55.5"/>
    <s v="Remacle Jeanne"/>
    <s v="St Joseph Verviers"/>
    <m/>
    <m/>
    <s v="Différé"/>
    <s v="MR"/>
    <s v="Oui"/>
    <n v="55.5"/>
    <m/>
    <x v="1"/>
    <m/>
    <x v="2"/>
    <m/>
    <x v="0"/>
    <n v="0"/>
    <x v="2"/>
    <m/>
  </r>
  <r>
    <x v="133"/>
    <n v="5"/>
    <x v="70"/>
    <s v="Sam, dim et JF - JOUR - Visite 1 bénéficiaire"/>
    <s v="Visite"/>
    <n v="55.5"/>
    <s v="Santkin Gabrielle"/>
    <s v="Philippe Watelet La Gleize"/>
    <m/>
    <m/>
    <s v="Différé"/>
    <s v="MR"/>
    <s v="Oui"/>
    <n v="61"/>
    <m/>
    <x v="1"/>
    <m/>
    <x v="2"/>
    <m/>
    <x v="0"/>
    <n v="0"/>
    <x v="2"/>
    <m/>
  </r>
  <r>
    <x v="133"/>
    <n v="6"/>
    <x v="22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3"/>
    <n v="6"/>
    <x v="223"/>
    <s v="Sam, dim et JF - JOUR - Visite 1 bénéficiaire"/>
    <s v="Visite"/>
    <n v="55.5"/>
    <m/>
    <m/>
    <m/>
    <m/>
    <s v="Cash"/>
    <m/>
    <m/>
    <n v="55"/>
    <m/>
    <x v="1"/>
    <m/>
    <x v="2"/>
    <n v="55"/>
    <x v="15"/>
    <n v="5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6"/>
    <x v="223"/>
    <s v="Sam, dim et JF - JOUR - Visite 1 bénéficiaire"/>
    <s v="Visite"/>
    <n v="55.5"/>
    <s v="Scheuren Hilda"/>
    <s v="St Joseph Eupen"/>
    <m/>
    <m/>
    <s v="Différé"/>
    <s v="MR"/>
    <s v="Oui"/>
    <n v="55"/>
    <m/>
    <x v="1"/>
    <m/>
    <x v="2"/>
    <m/>
    <x v="0"/>
    <n v="0"/>
    <x v="2"/>
    <m/>
  </r>
  <r>
    <x v="133"/>
    <s v="nuit 2"/>
    <x v="49"/>
    <s v="Sam, dim et JF - NUIT - Visite 1 bénéficiaire"/>
    <s v="Visite"/>
    <n v="85"/>
    <s v="Son Jacqueline"/>
    <s v="Les Heures Claires Spa"/>
    <m/>
    <m/>
    <s v="Différé"/>
    <s v="MR"/>
    <s v="Oui"/>
    <n v="85"/>
    <m/>
    <x v="1"/>
    <m/>
    <x v="2"/>
    <m/>
    <x v="0"/>
    <n v="0"/>
    <x v="2"/>
    <m/>
  </r>
  <r>
    <x v="131"/>
    <n v="3"/>
    <x v="137"/>
    <s v="Sam, dim et JF - JOUR - Visite 1 bénéficiaire"/>
    <s v="Visite"/>
    <n v="55.5"/>
    <s v="Tefnin Marie"/>
    <s v="Les Heures Claires Spa"/>
    <m/>
    <m/>
    <s v="Différé"/>
    <s v="MR"/>
    <s v="Oui"/>
    <n v="55.5"/>
    <m/>
    <x v="1"/>
    <m/>
    <x v="2"/>
    <m/>
    <x v="0"/>
    <n v="0"/>
    <x v="2"/>
    <m/>
  </r>
  <r>
    <x v="133"/>
    <s v="2a"/>
    <x v="187"/>
    <s v="Sam, dim et JF - JOUR - Consultation"/>
    <s v="Consultation"/>
    <n v="37.5"/>
    <s v="Mbila Makila Heaven"/>
    <s v="M.Méd. Bulle D'Air Dison"/>
    <m/>
    <m/>
    <s v="Différé"/>
    <s v="Autres"/>
    <s v="Oui"/>
    <n v="37.5"/>
    <n v="1"/>
    <x v="13"/>
    <m/>
    <x v="2"/>
    <m/>
    <x v="0"/>
    <n v="1"/>
    <x v="2"/>
    <m/>
  </r>
  <r>
    <x v="133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7"/>
    <x v="14"/>
    <s v="Sam, dim et JF - JOUR - Consultation"/>
    <s v="Consultation"/>
    <n v="37.5"/>
    <m/>
    <m/>
    <m/>
    <m/>
    <s v="Cash"/>
    <m/>
    <m/>
    <n v="37.5"/>
    <m/>
    <x v="1"/>
    <m/>
    <x v="2"/>
    <n v="37.5"/>
    <x v="15"/>
    <n v="37.5"/>
    <x v="0"/>
    <m/>
  </r>
  <r>
    <x v="133"/>
    <s v="2a"/>
    <x v="187"/>
    <s v="Sam, dim et JF - JOUR - Consultation"/>
    <s v="Consultation"/>
    <n v="37.5"/>
    <s v="Muntu Joshua"/>
    <s v="M.Méd. Bulle D'Air Dison"/>
    <m/>
    <m/>
    <s v="Différé"/>
    <s v="Autres"/>
    <s v="Oui"/>
    <n v="37.5"/>
    <n v="1"/>
    <x v="13"/>
    <m/>
    <x v="2"/>
    <m/>
    <x v="0"/>
    <n v="1"/>
    <x v="2"/>
    <m/>
  </r>
  <r>
    <x v="133"/>
    <n v="7"/>
    <x v="14"/>
    <s v="Sam, dim et JF - JOUR - Consultation"/>
    <s v="Consultation"/>
    <n v="37.5"/>
    <s v="Gennen Christa"/>
    <m/>
    <s v="(515) Freie Krankenkasse"/>
    <s v="Rue Saint-Hubert 49 - 1150 BRUXELLES"/>
    <s v="Différé"/>
    <s v="⅓ payant C"/>
    <s v="Oui"/>
    <n v="37.5"/>
    <n v="1.5"/>
    <x v="13"/>
    <m/>
    <x v="2"/>
    <m/>
    <x v="0"/>
    <n v="1.5"/>
    <x v="3"/>
    <m/>
  </r>
  <r>
    <x v="133"/>
    <n v="7"/>
    <x v="14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n v="5"/>
    <x v="70"/>
    <s v="Sam, dim et JF - JOUR - Visite 1 bénéficiaire"/>
    <s v="Visite"/>
    <n v="55.5"/>
    <s v="Thyrion Fernand"/>
    <s v="Philippe Watelet La Gleize"/>
    <m/>
    <m/>
    <s v="Différé"/>
    <s v="MR"/>
    <s v="Oui"/>
    <n v="61"/>
    <m/>
    <x v="1"/>
    <m/>
    <x v="2"/>
    <m/>
    <x v="0"/>
    <n v="0"/>
    <x v="2"/>
    <m/>
  </r>
  <r>
    <x v="133"/>
    <n v="3"/>
    <x v="201"/>
    <s v="Sam, dim et JF - JOUR - Visite 1 bénéficiaire"/>
    <s v="Visite"/>
    <n v="55.5"/>
    <s v="Vandenbosur Jean - Pierre"/>
    <s v="Château Sous Bois Spa"/>
    <m/>
    <m/>
    <s v="Différé"/>
    <s v="MR"/>
    <s v="Oui"/>
    <n v="55.5"/>
    <m/>
    <x v="1"/>
    <m/>
    <x v="2"/>
    <m/>
    <x v="0"/>
    <n v="0"/>
    <x v="2"/>
    <m/>
  </r>
  <r>
    <x v="131"/>
    <s v="nuit 1"/>
    <x v="221"/>
    <s v="Sam, dim et JF - NUIT - Visite 1 bénéficiaire"/>
    <s v="Visite"/>
    <n v="85"/>
    <s v="Vanderheyden Liliane"/>
    <s v="Léon D'Andrimont Limbourg"/>
    <m/>
    <m/>
    <s v="Différé"/>
    <s v="MR"/>
    <s v="Oui"/>
    <n v="85"/>
    <m/>
    <x v="1"/>
    <m/>
    <x v="2"/>
    <m/>
    <x v="0"/>
    <n v="0"/>
    <x v="2"/>
    <m/>
  </r>
  <r>
    <x v="133"/>
    <n v="7"/>
    <x v="14"/>
    <s v="Sam, dim et JF - JOUR - Visite 1 bénéficiaire"/>
    <s v="Visite"/>
    <n v="55.5"/>
    <s v="Wagner Heinrich"/>
    <s v="Gartenweg 11 St Vith 4780"/>
    <m/>
    <m/>
    <s v="Différé"/>
    <s v="MR"/>
    <s v="Oui"/>
    <n v="55.5"/>
    <m/>
    <x v="1"/>
    <m/>
    <x v="2"/>
    <n v="55.5"/>
    <x v="0"/>
    <n v="0"/>
    <x v="2"/>
    <s v="Virement 13/11/2017"/>
  </r>
  <r>
    <x v="133"/>
    <s v="1b"/>
    <x v="27"/>
    <s v="Sam, dim et JF - JOUR - Visite 1 bénéficiaire"/>
    <s v="Visite"/>
    <n v="55.5"/>
    <s v="Wintgens Marie - Angèle"/>
    <s v="Ste Elisabeth Herve"/>
    <m/>
    <m/>
    <s v="Différé"/>
    <s v="MR"/>
    <s v="Oui"/>
    <n v="55.5"/>
    <m/>
    <x v="1"/>
    <m/>
    <x v="2"/>
    <n v="55.5"/>
    <x v="0"/>
    <n v="0"/>
    <x v="2"/>
    <s v="Virement 14/11/2017"/>
  </r>
  <r>
    <x v="133"/>
    <n v="7"/>
    <x v="14"/>
    <s v="Sam, dim et JF - JOUR - Visite 1 bénéficiaire"/>
    <s v="Visite"/>
    <n v="55.5"/>
    <s v="Lejeune Hubert "/>
    <m/>
    <s v="(940,941,942) Caisse des Soins de santé de HR Rail Centre Médical Régional Namur _x000a_"/>
    <s v="Rue de France, 85 - 1060 BRUXELLES"/>
    <s v="Différé"/>
    <s v="⅓ payant C"/>
    <s v="Oui"/>
    <n v="55.5"/>
    <n v="5"/>
    <x v="13"/>
    <m/>
    <x v="2"/>
    <m/>
    <x v="0"/>
    <n v="5"/>
    <x v="1"/>
    <m/>
  </r>
  <r>
    <x v="133"/>
    <s v="nuit 1"/>
    <x v="234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33"/>
    <s v="nuit 2"/>
    <x v="49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nuit 2"/>
    <x v="49"/>
    <s v="Sam, dim et JF - NUIT - Consultation"/>
    <s v="Consultation"/>
    <n v="50"/>
    <m/>
    <m/>
    <m/>
    <m/>
    <s v="Bancontact"/>
    <m/>
    <m/>
    <n v="50"/>
    <m/>
    <x v="1"/>
    <m/>
    <x v="2"/>
    <n v="50"/>
    <x v="15"/>
    <n v="50"/>
    <x v="0"/>
    <m/>
  </r>
  <r>
    <x v="133"/>
    <n v="6"/>
    <x v="223"/>
    <s v="Sam, dim et JF - JOUR - Visite 1 bénéficiaire"/>
    <s v="Visite"/>
    <n v="55.5"/>
    <s v="Zeimers Régina"/>
    <s v="St Joseph Eupen"/>
    <m/>
    <m/>
    <s v="Différé"/>
    <s v="MR"/>
    <s v="Oui"/>
    <n v="50"/>
    <m/>
    <x v="1"/>
    <m/>
    <x v="2"/>
    <m/>
    <x v="0"/>
    <n v="0"/>
    <x v="2"/>
    <m/>
  </r>
  <r>
    <x v="133"/>
    <s v="nuit 3"/>
    <x v="50"/>
    <s v="Sam, dim et JF - JOUR - Consultation"/>
    <s v="Consultation"/>
    <n v="37.5"/>
    <m/>
    <m/>
    <m/>
    <m/>
    <s v="Bancontact"/>
    <m/>
    <m/>
    <n v="37.5"/>
    <m/>
    <x v="1"/>
    <m/>
    <x v="2"/>
    <n v="37.5"/>
    <x v="15"/>
    <n v="37.5"/>
    <x v="0"/>
    <m/>
  </r>
  <r>
    <x v="133"/>
    <s v="nuit 3"/>
    <x v="50"/>
    <s v="Sam, dim et JF - NUIT - Visite 1 bénéficiaire"/>
    <s v="Visite"/>
    <n v="85"/>
    <m/>
    <m/>
    <m/>
    <m/>
    <s v="Bancontact"/>
    <m/>
    <m/>
    <n v="85"/>
    <m/>
    <x v="1"/>
    <m/>
    <x v="2"/>
    <n v="85"/>
    <x v="15"/>
    <n v="85"/>
    <x v="0"/>
    <m/>
  </r>
  <r>
    <x v="134"/>
    <s v="nuit 1"/>
    <x v="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4"/>
    <s v="nuit 2"/>
    <x v="59"/>
    <s v="Vend et veille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34"/>
    <s v="nuit 2"/>
    <x v="59"/>
    <s v="Vend et veille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34"/>
    <s v="nuit 3"/>
    <x v="51"/>
    <s v="Vend et veille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35"/>
    <s v="1a"/>
    <x v="23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5"/>
    <s v="1a"/>
    <x v="230"/>
    <s v="Sam, dim et JF - JOUR - Consultation"/>
    <s v="Consultation"/>
    <n v="37.5"/>
    <s v="Marquet Aurore"/>
    <m/>
    <m/>
    <m/>
    <s v="Différé"/>
    <s v="Virement"/>
    <s v="Non"/>
    <n v="33.5"/>
    <m/>
    <x v="1"/>
    <m/>
    <x v="2"/>
    <n v="33.5"/>
    <x v="0"/>
    <n v="0"/>
    <x v="4"/>
    <s v="Virement 07/11/2017"/>
  </r>
  <r>
    <x v="135"/>
    <s v="1b"/>
    <x v="18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s v="1b"/>
    <x v="1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1b"/>
    <x v="1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1b"/>
    <x v="1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1b"/>
    <x v="1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1b"/>
    <x v="1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1b"/>
    <x v="189"/>
    <s v="Sam, dim et JF - JOUR - Visite 1 bénéficiaire"/>
    <s v="Visite"/>
    <n v="55.5"/>
    <s v="Gushanaj Léonora"/>
    <m/>
    <s v="(137) Mutualité Chrétienne de Verviers - Eupen "/>
    <s v="Rue Laoureux 25-29  - 4800 Verviers"/>
    <s v="Différé"/>
    <s v="⅓ payant C"/>
    <s v="Oui"/>
    <n v="55.5"/>
    <n v="3.5"/>
    <x v="1"/>
    <m/>
    <x v="2"/>
    <m/>
    <x v="0"/>
    <n v="0"/>
    <x v="3"/>
    <m/>
  </r>
  <r>
    <x v="136"/>
    <s v="1b"/>
    <x v="230"/>
    <s v="Sam, dim et JF - JOUR - Consultation"/>
    <s v="Consultation"/>
    <n v="37.5"/>
    <s v="Lazard Frabcis"/>
    <m/>
    <s v="(137) Mutualité Chrétienne de Verviers - Eupen "/>
    <s v="Rue Laoureux 25-29  - 4800 Verviers"/>
    <s v="Différé"/>
    <s v="⅓ payant C"/>
    <s v="Oui"/>
    <n v="37.5"/>
    <n v="2"/>
    <x v="1"/>
    <m/>
    <x v="2"/>
    <m/>
    <x v="0"/>
    <n v="0"/>
    <x v="3"/>
    <m/>
  </r>
  <r>
    <x v="135"/>
    <n v="7"/>
    <x v="22"/>
    <s v="Sam, dim et JF - JOUR - Visite 1 bénéficiaire"/>
    <s v="Visite"/>
    <n v="55.5"/>
    <s v="Adams Irma"/>
    <s v="Goronne 18  6690 Vielsam"/>
    <m/>
    <m/>
    <s v="Différé"/>
    <s v="MR"/>
    <s v="Oui"/>
    <n v="55.5"/>
    <m/>
    <x v="1"/>
    <m/>
    <x v="2"/>
    <n v="55.5"/>
    <x v="0"/>
    <n v="0"/>
    <x v="2"/>
    <s v="Virement 14/11/2017"/>
  </r>
  <r>
    <x v="135"/>
    <s v="2a"/>
    <x v="235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5"/>
    <s v="2a"/>
    <x v="235"/>
    <s v="Sam, dim et JF - JOUR - Visite 1 bénéficiaire"/>
    <s v="Visite"/>
    <n v="55.5"/>
    <s v="Brossel Ginette"/>
    <s v="Rue des Coteaux  107 Verviers"/>
    <m/>
    <m/>
    <s v="Différé"/>
    <s v="Autres"/>
    <s v="Oui"/>
    <n v="55.5"/>
    <m/>
    <x v="1"/>
    <m/>
    <x v="2"/>
    <n v="55.5"/>
    <x v="0"/>
    <n v="0"/>
    <x v="2"/>
    <s v="Virement 13/11/2017"/>
  </r>
  <r>
    <x v="136"/>
    <s v="2b"/>
    <x v="180"/>
    <s v="Sam, dim et JF - JOUR - Visite 1 bénéficiaire"/>
    <s v="Visite"/>
    <n v="55.5"/>
    <s v="Herzet Florentine"/>
    <m/>
    <s v="(137) Mutualité Chrétienne de Verviers - Eupen "/>
    <s v="Rue Laoureux 25-29  - 4800 Verviers"/>
    <s v="Différé"/>
    <s v="⅓ payant C"/>
    <s v="Oui"/>
    <n v="55.5"/>
    <n v="3"/>
    <x v="1"/>
    <m/>
    <x v="2"/>
    <m/>
    <x v="0"/>
    <n v="0"/>
    <x v="3"/>
    <m/>
  </r>
  <r>
    <x v="137"/>
    <n v="7"/>
    <x v="22"/>
    <s v="Sam, dim et JF - JOUR - Consultation"/>
    <s v="Consultation"/>
    <n v="37.5"/>
    <s v="Faymonville Rita"/>
    <s v="MM Pro Gesund"/>
    <m/>
    <m/>
    <s v="Différé"/>
    <s v="Autres"/>
    <s v="Oui"/>
    <n v="37.5"/>
    <n v="1.5"/>
    <x v="1"/>
    <m/>
    <x v="2"/>
    <m/>
    <x v="0"/>
    <n v="0"/>
    <x v="2"/>
    <m/>
  </r>
  <r>
    <x v="136"/>
    <s v="2b"/>
    <x v="180"/>
    <s v="Sam, dim et JF - JOUR - Visite 1 bénéficiaire"/>
    <s v="Visite"/>
    <n v="55.5"/>
    <s v="Cupers Rene"/>
    <s v="La Providence Verviers"/>
    <m/>
    <m/>
    <s v="Différé"/>
    <s v="MR"/>
    <s v="Oui"/>
    <n v="55.5"/>
    <m/>
    <x v="1"/>
    <m/>
    <x v="2"/>
    <m/>
    <x v="0"/>
    <n v="0"/>
    <x v="2"/>
    <m/>
  </r>
  <r>
    <x v="136"/>
    <n v="4"/>
    <x v="112"/>
    <s v="Sam, dim et JF - JOUR - Consultation"/>
    <s v="Consultation"/>
    <n v="37.5"/>
    <s v="Benker Roger"/>
    <m/>
    <s v="(137) Mutualité Chrétienne de Verviers - Eupen "/>
    <s v="Rue Laoureux 25-29  - 4800 Verviers"/>
    <s v="Différé"/>
    <s v="⅓ payant C"/>
    <s v="Oui"/>
    <n v="37.5"/>
    <n v="2"/>
    <x v="1"/>
    <m/>
    <x v="2"/>
    <m/>
    <x v="0"/>
    <n v="0"/>
    <x v="3"/>
    <m/>
  </r>
  <r>
    <x v="137"/>
    <s v="nuit 3"/>
    <x v="22"/>
    <s v="Sam, dim et JF - NUIT - Consultation"/>
    <s v="Consultation"/>
    <n v="50"/>
    <s v="Feltes Valérie"/>
    <s v="M.Méd. Pro Gesund"/>
    <m/>
    <m/>
    <s v="Différé"/>
    <s v="Autres"/>
    <s v="Oui"/>
    <n v="50"/>
    <n v="6"/>
    <x v="1"/>
    <m/>
    <x v="2"/>
    <m/>
    <x v="0"/>
    <n v="0"/>
    <x v="2"/>
    <m/>
  </r>
  <r>
    <x v="136"/>
    <n v="4"/>
    <x v="112"/>
    <s v="Sam, dim et JF - JOUR - Consultation"/>
    <s v="Consultation"/>
    <n v="37.5"/>
    <s v="Lecoq Gary"/>
    <m/>
    <s v="(137) Mutualité Chrétienne de Verviers - Eupen "/>
    <s v="Rue Laoureux 25-29  - 4800 Verviers"/>
    <s v="Différé"/>
    <s v="⅓ payant C"/>
    <s v="Oui"/>
    <n v="37.5"/>
    <n v="2"/>
    <x v="1"/>
    <m/>
    <x v="2"/>
    <m/>
    <x v="0"/>
    <n v="0"/>
    <x v="3"/>
    <m/>
  </r>
  <r>
    <x v="135"/>
    <s v="1b"/>
    <x v="189"/>
    <s v="Sam, dim et JF - JOUR - Visite 1 bénéficiaire"/>
    <s v="Visite"/>
    <n v="55.5"/>
    <s v="Delhez Gaston"/>
    <s v="Léonardo Da Vinci Welkenraedt"/>
    <m/>
    <m/>
    <s v="Différé"/>
    <s v="MR"/>
    <s v="Oui"/>
    <n v="55.5"/>
    <m/>
    <x v="1"/>
    <m/>
    <x v="2"/>
    <m/>
    <x v="0"/>
    <n v="0"/>
    <x v="2"/>
    <m/>
  </r>
  <r>
    <x v="137"/>
    <s v="1b"/>
    <x v="172"/>
    <s v="Sam, dim et JF - JOUR - Visite 1 bénéficiaire"/>
    <s v="Visite"/>
    <n v="55.5"/>
    <s v="Delhez Gaston"/>
    <s v="Léonardo Da Vinci Welkenraedt"/>
    <m/>
    <m/>
    <s v="Différé"/>
    <s v="MR"/>
    <s v="Oui"/>
    <n v="55.5"/>
    <m/>
    <x v="1"/>
    <m/>
    <x v="2"/>
    <m/>
    <x v="0"/>
    <n v="0"/>
    <x v="2"/>
    <m/>
  </r>
  <r>
    <x v="135"/>
    <s v="2a"/>
    <x v="235"/>
    <s v="Sam, dim et JF - JOUR - Visite 1 bénéficiaire"/>
    <s v="Visite"/>
    <n v="55.5"/>
    <s v="Detaille Hélène"/>
    <s v="Bon Air Petit Rechain"/>
    <m/>
    <m/>
    <s v="Différé"/>
    <s v="MR"/>
    <s v="Oui"/>
    <n v="55.5"/>
    <m/>
    <x v="1"/>
    <m/>
    <x v="2"/>
    <m/>
    <x v="0"/>
    <n v="0"/>
    <x v="2"/>
    <m/>
  </r>
  <r>
    <x v="135"/>
    <s v="2b"/>
    <x v="236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s v="2b"/>
    <x v="236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5"/>
    <s v="2b"/>
    <x v="23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b"/>
    <x v="23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Visite 1 bénéficiaire"/>
    <s v="Visite"/>
    <n v="55.5"/>
    <s v="Doneux Madeleine"/>
    <s v="MR ?"/>
    <s v="(509) Partena - Mutualité libre _x000a_"/>
    <s v="Boulevard Louis Mettewie 74-76 1080 BRUXELLES "/>
    <s v="Différé"/>
    <s v="MR"/>
    <s v="Oui"/>
    <n v="55.5"/>
    <m/>
    <x v="1"/>
    <m/>
    <x v="2"/>
    <m/>
    <x v="0"/>
    <n v="0"/>
    <x v="4"/>
    <m/>
  </r>
  <r>
    <x v="137"/>
    <n v="7"/>
    <x v="22"/>
    <s v="Sam, dim et JF - JOUR - Consultation"/>
    <s v="Consultation"/>
    <n v="37.5"/>
    <s v="Halmes Max"/>
    <s v="MM Pro Gesund"/>
    <m/>
    <m/>
    <s v="Différé"/>
    <s v="Autres"/>
    <s v="Oui"/>
    <n v="37.5"/>
    <n v="6"/>
    <x v="1"/>
    <m/>
    <x v="2"/>
    <m/>
    <x v="0"/>
    <n v="0"/>
    <x v="2"/>
    <m/>
  </r>
  <r>
    <x v="136"/>
    <n v="7"/>
    <x v="11"/>
    <s v="Sam, dim et JF - JOUR - Consultation"/>
    <s v="Consultation"/>
    <n v="37.5"/>
    <s v="Halmes Reinhold"/>
    <s v="Pro Gesund"/>
    <m/>
    <m/>
    <s v="Différé"/>
    <s v="Autres"/>
    <s v="Oui"/>
    <n v="37.5"/>
    <n v="6"/>
    <x v="1"/>
    <m/>
    <x v="2"/>
    <m/>
    <x v="0"/>
    <n v="0"/>
    <x v="2"/>
    <m/>
  </r>
  <r>
    <x v="136"/>
    <n v="6"/>
    <x v="66"/>
    <s v="Sam, dim et JF - JOUR - Visite 1 bénéficiaire"/>
    <s v="Visite"/>
    <n v="55.5"/>
    <s v="Remmy Margareta"/>
    <m/>
    <s v="(137) Mutualité Chrétienne de Verviers - Eupen "/>
    <s v="Rue Laoureux 25-29  - 4800 Verviers"/>
    <s v="Différé"/>
    <s v="⅓ payant C"/>
    <s v="Oui"/>
    <n v="55.5"/>
    <n v="3"/>
    <x v="1"/>
    <m/>
    <x v="2"/>
    <m/>
    <x v="0"/>
    <n v="0"/>
    <x v="3"/>
    <m/>
  </r>
  <r>
    <x v="135"/>
    <n v="3"/>
    <x v="8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Visite 1 bénéficiaire"/>
    <s v="Visite"/>
    <n v="55.5"/>
    <m/>
    <m/>
    <m/>
    <m/>
    <s v="Bancontact"/>
    <m/>
    <m/>
    <n v="56"/>
    <m/>
    <x v="1"/>
    <m/>
    <x v="2"/>
    <m/>
    <x v="0"/>
    <n v="0"/>
    <x v="4"/>
    <m/>
  </r>
  <r>
    <x v="136"/>
    <s v="nuit 1"/>
    <x v="188"/>
    <s v="Sam, dim et JF - JOUR - Visite 1 bénéficiaire"/>
    <s v="Visite"/>
    <n v="55.5"/>
    <s v="Herzet Florentine"/>
    <m/>
    <s v="(137) Mutualité Chrétienne de Verviers - Eupen "/>
    <s v="Rue Laoureux 25-29  - 4800 Verviers"/>
    <s v="Différé"/>
    <s v="⅓ payant C"/>
    <s v="Oui"/>
    <n v="55.5"/>
    <n v="3"/>
    <x v="1"/>
    <m/>
    <x v="2"/>
    <m/>
    <x v="0"/>
    <n v="0"/>
    <x v="3"/>
    <m/>
  </r>
  <r>
    <x v="136"/>
    <s v="nuit 1"/>
    <x v="188"/>
    <s v="Sam, dim et JF - JOUR - Visite 1 bénéficiaire"/>
    <s v="Visite"/>
    <n v="55.5"/>
    <s v="Zinzen Maria"/>
    <m/>
    <s v="(137) Mutualité Chrétienne de Verviers - Eupen "/>
    <s v="Rue Laoureux 25-29  - 4800 Verviers"/>
    <s v="Différé"/>
    <s v="⅓ payant C"/>
    <s v="Oui"/>
    <n v="55.5"/>
    <n v="3"/>
    <x v="1"/>
    <m/>
    <x v="2"/>
    <m/>
    <x v="0"/>
    <n v="0"/>
    <x v="3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4"/>
    <x v="104"/>
    <s v="Sam, dim et JF - JOUR - Consultation"/>
    <s v="Consultation"/>
    <n v="37.5"/>
    <m/>
    <m/>
    <m/>
    <m/>
    <s v="Bancontact"/>
    <m/>
    <m/>
    <n v="37.51"/>
    <m/>
    <x v="1"/>
    <m/>
    <x v="2"/>
    <m/>
    <x v="0"/>
    <n v="0"/>
    <x v="4"/>
    <m/>
  </r>
  <r>
    <x v="135"/>
    <s v="2b"/>
    <x v="236"/>
    <s v="Sam, dim et JF - JOUR - Consultation"/>
    <s v="Consultation"/>
    <n v="37.5"/>
    <s v="Scholzen Philippe"/>
    <m/>
    <s v="(228) Mutualia - Mutualité neutre _x000a_"/>
    <s v="Place Verte 41 4800 VERVIERS"/>
    <s v="Différé"/>
    <s v="⅓ payant C"/>
    <s v="Oui"/>
    <n v="37.5"/>
    <n v="3"/>
    <x v="1"/>
    <m/>
    <x v="2"/>
    <m/>
    <x v="0"/>
    <n v="0"/>
    <x v="3"/>
    <m/>
  </r>
  <r>
    <x v="135"/>
    <n v="3"/>
    <x v="89"/>
    <s v="Sam, dim et JF - JOUR - Consultation"/>
    <s v="Consultation"/>
    <n v="37.5"/>
    <s v="Bruyère Eléonore"/>
    <m/>
    <s v="(228) Mutualia - Mutualité neutre _x000a_"/>
    <s v="Place Verte 41 4800 VERVIERS"/>
    <s v="Différé"/>
    <s v="⅓ payant BC"/>
    <s v="Oui"/>
    <n v="37.5"/>
    <n v="1.5"/>
    <x v="1"/>
    <m/>
    <x v="2"/>
    <m/>
    <x v="0"/>
    <n v="0"/>
    <x v="3"/>
    <m/>
  </r>
  <r>
    <x v="135"/>
    <n v="5"/>
    <x v="13"/>
    <s v="Sam, dim et JF - JOUR - Consultation"/>
    <s v="Consultation"/>
    <n v="37.5"/>
    <m/>
    <m/>
    <m/>
    <m/>
    <s v="Cash"/>
    <m/>
    <m/>
    <n v="40"/>
    <m/>
    <x v="1"/>
    <m/>
    <x v="2"/>
    <m/>
    <x v="0"/>
    <n v="0"/>
    <x v="4"/>
    <m/>
  </r>
  <r>
    <x v="135"/>
    <n v="5"/>
    <x v="13"/>
    <s v="Sam, dim et JF - JOUR - Consultation"/>
    <s v="Consultation"/>
    <n v="37.5"/>
    <m/>
    <m/>
    <m/>
    <m/>
    <s v="Cash"/>
    <m/>
    <m/>
    <n v="40"/>
    <m/>
    <x v="1"/>
    <m/>
    <x v="2"/>
    <m/>
    <x v="0"/>
    <n v="0"/>
    <x v="4"/>
    <m/>
  </r>
  <r>
    <x v="135"/>
    <n v="5"/>
    <x v="13"/>
    <s v="Sam, dim et JF - JOUR - Consultation"/>
    <s v="Consultation"/>
    <n v="37.5"/>
    <m/>
    <m/>
    <m/>
    <m/>
    <s v="Cash"/>
    <m/>
    <m/>
    <n v="40"/>
    <m/>
    <x v="1"/>
    <m/>
    <x v="2"/>
    <m/>
    <x v="0"/>
    <n v="0"/>
    <x v="4"/>
    <m/>
  </r>
  <r>
    <x v="135"/>
    <n v="5"/>
    <x v="13"/>
    <s v="Sam, dim et JF - JOUR - Consultation"/>
    <s v="Consultation"/>
    <n v="37.5"/>
    <m/>
    <m/>
    <m/>
    <m/>
    <s v="Cash"/>
    <m/>
    <m/>
    <n v="40"/>
    <m/>
    <x v="1"/>
    <m/>
    <x v="2"/>
    <m/>
    <x v="0"/>
    <n v="0"/>
    <x v="4"/>
    <m/>
  </r>
  <r>
    <x v="135"/>
    <n v="5"/>
    <x v="13"/>
    <s v="Sam, dim et JF - JOUR - Consultation"/>
    <s v="Consultation"/>
    <n v="37.5"/>
    <m/>
    <m/>
    <m/>
    <m/>
    <s v="Cash"/>
    <m/>
    <m/>
    <n v="40"/>
    <m/>
    <x v="1"/>
    <m/>
    <x v="2"/>
    <m/>
    <x v="0"/>
    <n v="0"/>
    <x v="4"/>
    <m/>
  </r>
  <r>
    <x v="135"/>
    <n v="5"/>
    <x v="13"/>
    <s v="Sam, dim et JF - JOUR - Consultation"/>
    <s v="Consultation"/>
    <n v="37.5"/>
    <m/>
    <m/>
    <m/>
    <m/>
    <s v="Bancontact"/>
    <m/>
    <m/>
    <n v="40"/>
    <m/>
    <x v="1"/>
    <m/>
    <x v="2"/>
    <m/>
    <x v="0"/>
    <n v="0"/>
    <x v="4"/>
    <m/>
  </r>
  <r>
    <x v="135"/>
    <n v="5"/>
    <x v="13"/>
    <s v="Sam, dim et JF - JOUR - Consultation"/>
    <s v="Consultation"/>
    <n v="37.5"/>
    <m/>
    <m/>
    <m/>
    <m/>
    <s v="Bancontact"/>
    <m/>
    <m/>
    <n v="40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3"/>
    <x v="89"/>
    <s v="Sam, dim et JF - JOUR - Consultation"/>
    <s v="Consultation"/>
    <n v="37.5"/>
    <s v="Wislet Jonathan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135"/>
    <s v="nuit 1"/>
    <x v="9"/>
    <s v="Sam, dim et JF - NUIT - Visite 1 bénéficiaire"/>
    <s v="Visite"/>
    <n v="85"/>
    <s v="Renard Léon"/>
    <m/>
    <s v="(228) Mutualia - Mutualité neutre _x000a_"/>
    <s v="Place Verte 41 4800 VERVIERS"/>
    <s v="Différé"/>
    <s v="⅓ payant NP"/>
    <s v="Oui"/>
    <n v="78.5"/>
    <m/>
    <x v="1"/>
    <m/>
    <x v="2"/>
    <m/>
    <x v="0"/>
    <n v="0"/>
    <x v="3"/>
    <m/>
  </r>
  <r>
    <x v="137"/>
    <n v="7"/>
    <x v="22"/>
    <s v="Sam, dim et JF - JOUR - Consultation"/>
    <s v="Consultation"/>
    <n v="37.5"/>
    <s v="Jansen Catherine"/>
    <s v="MM Pro Gesund"/>
    <m/>
    <m/>
    <s v="Différé"/>
    <s v="Autres"/>
    <s v="Oui"/>
    <n v="37.5"/>
    <n v="6"/>
    <x v="1"/>
    <m/>
    <x v="2"/>
    <m/>
    <x v="0"/>
    <n v="0"/>
    <x v="2"/>
    <m/>
  </r>
  <r>
    <x v="135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7"/>
    <x v="22"/>
    <s v="Sam, dim et JF - JOUR - Visite 1 bénéficiaire"/>
    <s v="Visite"/>
    <n v="55.5"/>
    <m/>
    <m/>
    <m/>
    <m/>
    <s v="Cash"/>
    <m/>
    <m/>
    <n v="5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s v="Kabadayi Ozgur"/>
    <s v="M.Méd.Mosaïque Verviers"/>
    <m/>
    <m/>
    <s v="Différé"/>
    <s v="Autres"/>
    <s v="Oui"/>
    <n v="37.5"/>
    <n v="6"/>
    <x v="1"/>
    <m/>
    <x v="2"/>
    <n v="31.35"/>
    <x v="0"/>
    <n v="0"/>
    <x v="2"/>
    <s v="Virement 15/11/2017"/>
  </r>
  <r>
    <x v="137"/>
    <s v="2a"/>
    <x v="238"/>
    <s v="Sam, dim et JF - JOUR - Consultation"/>
    <s v="Consultation"/>
    <n v="37.5"/>
    <s v="Schuind Lucie"/>
    <m/>
    <s v="(228) Mutualia - Mutualité neutre _x000a_"/>
    <s v="Place Verte 41 4800 VERVIERS"/>
    <s v="Différé"/>
    <s v="⅓ payant C"/>
    <s v="Oui"/>
    <n v="37.5"/>
    <n v="1.5"/>
    <x v="1"/>
    <m/>
    <x v="2"/>
    <m/>
    <x v="0"/>
    <n v="0"/>
    <x v="3"/>
    <m/>
  </r>
  <r>
    <x v="135"/>
    <s v="2a"/>
    <x v="235"/>
    <s v="Sam, dim et JF - JOUR - Visite 1 bénéficiaire"/>
    <s v="Visite"/>
    <n v="55.5"/>
    <s v="Fransolet Madeleine Marie"/>
    <s v="Le Couquemont Dison"/>
    <m/>
    <m/>
    <s v="Différé"/>
    <s v="MR"/>
    <s v="Oui"/>
    <n v="55.5"/>
    <m/>
    <x v="1"/>
    <m/>
    <x v="2"/>
    <m/>
    <x v="0"/>
    <n v="0"/>
    <x v="2"/>
    <m/>
  </r>
  <r>
    <x v="135"/>
    <s v="nuit 1"/>
    <x v="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s v="nuit 1"/>
    <x v="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s v="nuit 1"/>
    <x v="9"/>
    <s v="Sam, dim et JF - NUIT - Visite 1 bénéficiaire"/>
    <s v="Visite"/>
    <n v="85"/>
    <m/>
    <m/>
    <m/>
    <m/>
    <s v="Cash"/>
    <m/>
    <m/>
    <n v="85"/>
    <m/>
    <x v="1"/>
    <m/>
    <x v="2"/>
    <m/>
    <x v="0"/>
    <n v="0"/>
    <x v="4"/>
    <m/>
  </r>
  <r>
    <x v="136"/>
    <s v="1a"/>
    <x v="134"/>
    <s v="Sam, dim et JF - JOUR - Visite 1 bénéficiaire"/>
    <s v="Visite"/>
    <n v="55.5"/>
    <s v="Gerkens Charles"/>
    <s v="Home Leonard de Vinci Welkenraedt"/>
    <m/>
    <m/>
    <s v="Différé"/>
    <s v="MR"/>
    <s v="Oui"/>
    <n v="55.5"/>
    <m/>
    <x v="1"/>
    <m/>
    <x v="2"/>
    <m/>
    <x v="0"/>
    <n v="0"/>
    <x v="2"/>
    <m/>
  </r>
  <r>
    <x v="137"/>
    <s v="nuit 2"/>
    <x v="156"/>
    <s v="Sam, dim et JF - NUIT - Visite 1 bénéficiaire"/>
    <s v="Visite"/>
    <n v="85"/>
    <s v="Germaneau Claudett C/ Faber M"/>
    <s v="La Bouvière Vielsalm"/>
    <m/>
    <m/>
    <s v="Différé"/>
    <s v="MR"/>
    <s v="Oui"/>
    <n v="130"/>
    <m/>
    <x v="1"/>
    <m/>
    <x v="2"/>
    <m/>
    <x v="0"/>
    <n v="0"/>
    <x v="2"/>
    <m/>
  </r>
  <r>
    <x v="135"/>
    <s v="nuit 1"/>
    <x v="9"/>
    <s v="Sam, dim et JF - NUIT - Visite 1 bénéficiaire"/>
    <s v="Visite"/>
    <n v="85"/>
    <s v="Gilles Erna"/>
    <s v="Ste Catherine Walhorn"/>
    <m/>
    <m/>
    <s v="Différé"/>
    <s v="MR"/>
    <s v="Oui"/>
    <n v="85"/>
    <m/>
    <x v="1"/>
    <m/>
    <x v="2"/>
    <m/>
    <x v="0"/>
    <n v="0"/>
    <x v="2"/>
    <m/>
  </r>
  <r>
    <x v="138"/>
    <s v="nuit 1"/>
    <x v="95"/>
    <s v="Vend et veille JF - JOUR - Visite 1 bénéficiare"/>
    <s v="Visite"/>
    <n v="49.5"/>
    <s v="Hacking Yvonne"/>
    <s v="MR Ste Elisabeth Herve"/>
    <m/>
    <m/>
    <s v="Différé"/>
    <s v="MR"/>
    <s v="Oui"/>
    <n v="49"/>
    <m/>
    <x v="1"/>
    <m/>
    <x v="2"/>
    <m/>
    <x v="0"/>
    <n v="0"/>
    <x v="2"/>
    <m/>
  </r>
  <r>
    <x v="137"/>
    <s v="2a"/>
    <x v="238"/>
    <s v="Sam, dim et JF - JOUR - Consultation"/>
    <s v="Consultation"/>
    <n v="37.5"/>
    <s v="Saulle Enora"/>
    <m/>
    <s v="(228) Mutualia - Mutualité neutre _x000a_"/>
    <s v="Place Verte 41 4800 VERVIERS"/>
    <s v="Différé"/>
    <s v="⅓ payant C"/>
    <s v="Oui"/>
    <n v="37.5"/>
    <n v="1.5"/>
    <x v="1"/>
    <m/>
    <x v="2"/>
    <m/>
    <x v="0"/>
    <n v="0"/>
    <x v="3"/>
    <m/>
  </r>
  <r>
    <x v="135"/>
    <s v="nuit 2"/>
    <x v="19"/>
    <s v="Sam, dim et JF - NUIT - Visite 1 bénéficiaire"/>
    <s v="Visite"/>
    <n v="85"/>
    <m/>
    <m/>
    <m/>
    <m/>
    <s v="Cash"/>
    <m/>
    <m/>
    <n v="85"/>
    <m/>
    <x v="1"/>
    <m/>
    <x v="2"/>
    <m/>
    <x v="0"/>
    <n v="0"/>
    <x v="4"/>
    <m/>
  </r>
  <r>
    <x v="135"/>
    <s v="nuit 2"/>
    <x v="1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nuit 2"/>
    <x v="19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35"/>
    <s v="nuit 2"/>
    <x v="19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35"/>
    <s v="nuit 2"/>
    <x v="19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35"/>
    <s v="nuit 1"/>
    <x v="9"/>
    <s v="Sam, dim et JF - NUIT - Visite 1 bénéficiaire"/>
    <s v="Visite"/>
    <n v="85"/>
    <s v="Keutgen Erna"/>
    <s v="Ste Catherine Walhorn"/>
    <m/>
    <m/>
    <s v="Différé"/>
    <s v="MR"/>
    <s v="Oui"/>
    <n v="78.5"/>
    <m/>
    <x v="1"/>
    <m/>
    <x v="2"/>
    <m/>
    <x v="0"/>
    <n v="0"/>
    <x v="2"/>
    <m/>
  </r>
  <r>
    <x v="135"/>
    <s v="nuit 3"/>
    <x v="22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s v="1a"/>
    <x v="230"/>
    <s v="Sam, dim et JF - JOUR - Consultation NA"/>
    <s v="Consultation"/>
    <n v="33.5"/>
    <m/>
    <m/>
    <m/>
    <m/>
    <s v="Bancontact"/>
    <m/>
    <m/>
    <n v="75"/>
    <m/>
    <x v="1"/>
    <m/>
    <x v="2"/>
    <m/>
    <x v="0"/>
    <n v="0"/>
    <x v="4"/>
    <m/>
  </r>
  <r>
    <x v="137"/>
    <s v="1b"/>
    <x v="17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7"/>
    <s v="1b"/>
    <x v="17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6"/>
    <n v="6"/>
    <x v="66"/>
    <s v="Sam, dim et JF - JOUR - Visite 1 bénéficiaire"/>
    <s v="Visite"/>
    <n v="55.5"/>
    <s v="Laschet Maria"/>
    <s v="MRS Marienheim Spitalstrasse 60 Raeren"/>
    <m/>
    <m/>
    <s v="Différé"/>
    <s v="MR"/>
    <s v="Oui"/>
    <n v="55.5"/>
    <m/>
    <x v="1"/>
    <m/>
    <x v="2"/>
    <m/>
    <x v="0"/>
    <n v="0"/>
    <x v="2"/>
    <m/>
  </r>
  <r>
    <x v="135"/>
    <s v="2a"/>
    <x v="235"/>
    <s v="Sam, dim et JF - JOUR - Visite 1 bénéficiaire"/>
    <s v="Visite"/>
    <n v="55.5"/>
    <s v="Loffet François"/>
    <s v="Le Couquemont Dison"/>
    <m/>
    <m/>
    <s v="Différé"/>
    <s v="MR"/>
    <s v="Oui"/>
    <n v="55.5"/>
    <m/>
    <x v="1"/>
    <m/>
    <x v="2"/>
    <m/>
    <x v="0"/>
    <n v="0"/>
    <x v="2"/>
    <m/>
  </r>
  <r>
    <x v="137"/>
    <s v="1b"/>
    <x v="1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1b"/>
    <x v="1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1b"/>
    <x v="1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1b"/>
    <x v="1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1b"/>
    <x v="1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a"/>
    <x v="238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7"/>
    <s v="2b"/>
    <x v="175"/>
    <s v="Sam, dim et JF - JOUR - Consultation"/>
    <s v="Consultation"/>
    <n v="37.5"/>
    <s v="Meyers Theo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137"/>
    <n v="3"/>
    <x v="72"/>
    <s v="Sam, dim et JF - JOUR - Consultation"/>
    <s v="Consultation"/>
    <n v="37.5"/>
    <s v="Maes Stephanie"/>
    <m/>
    <s v="(228) Mutualia - Mutualité neutre _x000a_"/>
    <s v="Place Verte 41 4800 VERVIERS"/>
    <s v="Différé"/>
    <s v="⅓ payant BC"/>
    <s v="Oui"/>
    <n v="37.5"/>
    <n v="6"/>
    <x v="1"/>
    <m/>
    <x v="2"/>
    <m/>
    <x v="0"/>
    <n v="0"/>
    <x v="3"/>
    <m/>
  </r>
  <r>
    <x v="137"/>
    <n v="3"/>
    <x v="72"/>
    <s v="Sam, dim et JF - JOUR - Consultation"/>
    <s v="Consultation"/>
    <n v="37.5"/>
    <s v="Renier Raymond"/>
    <m/>
    <s v="(228) Mutualia - Mutualité neutre _x000a_"/>
    <s v="Place Verte 41 4800 VERVIERS"/>
    <s v="Différé"/>
    <s v="⅓ payant BC"/>
    <s v="Oui"/>
    <n v="37.5"/>
    <n v="6"/>
    <x v="1"/>
    <m/>
    <x v="2"/>
    <m/>
    <x v="0"/>
    <n v="0"/>
    <x v="3"/>
    <m/>
  </r>
  <r>
    <x v="137"/>
    <s v="2b"/>
    <x v="175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7"/>
    <s v="2b"/>
    <x v="175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7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b"/>
    <x v="17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nuit 1"/>
    <x v="9"/>
    <s v="Sam, dim et JF - NUIT - Visite 1 bénéficiaire"/>
    <s v="Visite"/>
    <n v="85"/>
    <s v="Morello Sante"/>
    <s v="Ste Elisabeth Herve"/>
    <m/>
    <m/>
    <s v="Différé"/>
    <s v="MR"/>
    <s v="Oui"/>
    <n v="85"/>
    <m/>
    <x v="1"/>
    <m/>
    <x v="2"/>
    <m/>
    <x v="0"/>
    <n v="0"/>
    <x v="2"/>
    <m/>
  </r>
  <r>
    <x v="137"/>
    <n v="5"/>
    <x v="239"/>
    <s v="Sam, dim et JF - JOUR - Visite 1 bénéficiaire"/>
    <s v="Visite"/>
    <n v="55.5"/>
    <s v="Weber Jacqueline"/>
    <m/>
    <s v="(228) Mutualia - Mutualité neutre _x000a_"/>
    <s v="Place Verte 41 4800 VERVIERS"/>
    <s v="Différé"/>
    <s v="⅓ payant C"/>
    <s v="Oui"/>
    <n v="55.5"/>
    <n v="2"/>
    <x v="1"/>
    <m/>
    <x v="2"/>
    <m/>
    <x v="0"/>
    <n v="0"/>
    <x v="3"/>
    <m/>
  </r>
  <r>
    <x v="135"/>
    <s v="1b"/>
    <x v="189"/>
    <s v="Sam, dim et JF - JOUR - Consultation"/>
    <s v="Consultation"/>
    <n v="37.5"/>
    <s v="Crutzen Georges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37"/>
    <n v="3"/>
    <x v="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3"/>
    <x v="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3"/>
    <x v="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3"/>
    <x v="7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3"/>
    <x v="72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7"/>
    <n v="6"/>
    <x v="229"/>
    <s v="Sam, dim et JF - JOUR - Visite 1 bénéficiaire"/>
    <s v="Visite"/>
    <n v="55.5"/>
    <s v="Muller Elfriede"/>
    <s v="MR St Joseph Eupen sinon MM GPS Med"/>
    <m/>
    <m/>
    <s v="Différé"/>
    <s v="MR"/>
    <s v="Oui"/>
    <n v="55.5"/>
    <m/>
    <x v="1"/>
    <m/>
    <x v="2"/>
    <m/>
    <x v="0"/>
    <n v="0"/>
    <x v="2"/>
    <m/>
  </r>
  <r>
    <x v="135"/>
    <s v="2a"/>
    <x v="235"/>
    <s v="Sam, dim et JF - JOUR - Consultation"/>
    <s v="Consultation"/>
    <n v="37.5"/>
    <s v="Ozdemir Ezra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35"/>
    <s v="2a"/>
    <x v="235"/>
    <s v="Sam, dim et JF - JOUR - Visite 1 bénéficiaire"/>
    <s v="Visite"/>
    <n v="55.5"/>
    <s v="Calégari Micheline"/>
    <m/>
    <s v="(319) Solidaris - Mutualité socialiste et syndicale de la Province de Liège _x000a_"/>
    <s v="Chaussée de Mons 228 1480 TUBIZE "/>
    <s v="Différé"/>
    <s v="⅓ payant BC"/>
    <s v="Oui"/>
    <n v="55.5"/>
    <n v="5"/>
    <x v="1"/>
    <m/>
    <x v="2"/>
    <m/>
    <x v="0"/>
    <n v="0"/>
    <x v="3"/>
    <m/>
  </r>
  <r>
    <x v="135"/>
    <n v="4"/>
    <x v="104"/>
    <s v="Sam, dim et JF - JOUR - Consultation"/>
    <s v="Consultation"/>
    <n v="37.5"/>
    <s v="Jamar Elodie"/>
    <m/>
    <s v="(319) Solidaris - Mutualité socialiste et syndicale de la Province de Liège _x000a_"/>
    <s v="Chaussée de Mons 228 1480 TUBIZE "/>
    <s v="Différé"/>
    <s v="⅓ payant BC"/>
    <s v="Oui"/>
    <n v="37.5"/>
    <n v="1.5"/>
    <x v="1"/>
    <m/>
    <x v="2"/>
    <m/>
    <x v="0"/>
    <n v="0"/>
    <x v="3"/>
    <m/>
  </r>
  <r>
    <x v="137"/>
    <n v="3"/>
    <x v="7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4"/>
    <x v="2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nuit 2"/>
    <x v="19"/>
    <s v="Sam, dim et JF - NUIT - Visite 1 bénéficiaire"/>
    <s v="Visite"/>
    <n v="85"/>
    <s v="Osmanovic/Fatzing Emira"/>
    <s v="Les Bleuets Spa"/>
    <m/>
    <m/>
    <s v="Différé"/>
    <s v="MR"/>
    <s v="Oui"/>
    <n v="85"/>
    <m/>
    <x v="1"/>
    <m/>
    <x v="2"/>
    <m/>
    <x v="0"/>
    <n v="0"/>
    <x v="2"/>
    <m/>
  </r>
  <r>
    <x v="137"/>
    <n v="5"/>
    <x v="23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5"/>
    <x v="23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n v="5"/>
    <x v="239"/>
    <s v="Sam, dim et JF - JOUR - Consultation NA"/>
    <s v="Consultation"/>
    <n v="33.5"/>
    <m/>
    <m/>
    <m/>
    <m/>
    <s v="Cash"/>
    <m/>
    <m/>
    <n v="33.5"/>
    <m/>
    <x v="1"/>
    <m/>
    <x v="2"/>
    <m/>
    <x v="0"/>
    <n v="0"/>
    <x v="4"/>
    <m/>
  </r>
  <r>
    <x v="137"/>
    <n v="5"/>
    <x v="23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7"/>
    <n v="5"/>
    <x v="239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7"/>
    <s v="2a"/>
    <x v="238"/>
    <s v="Sam, dim et JF - JOUR - Visite 1 bénéficiaire"/>
    <s v="Visite"/>
    <n v="55.5"/>
    <s v="Malherbe Rebecca"/>
    <m/>
    <s v="(319) Solidaris - Mutualité socialiste et syndicale de la Province de Liège _x000a_"/>
    <s v="Chaussée de Mons 228 1480 TUBIZE "/>
    <s v="Différé"/>
    <s v="⅓ payant C"/>
    <s v="Oui"/>
    <n v="55.5"/>
    <n v="5"/>
    <x v="1"/>
    <m/>
    <x v="2"/>
    <m/>
    <x v="0"/>
    <n v="0"/>
    <x v="3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Consultation NA"/>
    <s v="Consultation"/>
    <n v="33.5"/>
    <m/>
    <m/>
    <m/>
    <m/>
    <s v="Bancontact"/>
    <m/>
    <m/>
    <n v="33.5"/>
    <m/>
    <x v="1"/>
    <m/>
    <x v="2"/>
    <m/>
    <x v="0"/>
    <n v="0"/>
    <x v="4"/>
    <m/>
  </r>
  <r>
    <x v="137"/>
    <n v="6"/>
    <x v="229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5"/>
    <s v="2b"/>
    <x v="236"/>
    <s v="Sam, dim et JF - JOUR - Visite 1 bénéficiaire"/>
    <s v="Visite"/>
    <n v="55.5"/>
    <s v="Peters Marie"/>
    <s v="Les Hêtres Verviers"/>
    <m/>
    <m/>
    <s v="Différé"/>
    <s v="MR"/>
    <s v="Oui"/>
    <n v="55.5"/>
    <m/>
    <x v="1"/>
    <m/>
    <x v="2"/>
    <m/>
    <x v="0"/>
    <n v="0"/>
    <x v="2"/>
    <m/>
  </r>
  <r>
    <x v="137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7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s v="2b"/>
    <x v="236"/>
    <s v="Sam, dim et JF - JOUR - Consultation"/>
    <s v="Consultation"/>
    <n v="37.5"/>
    <s v="Nelissen Christiane"/>
    <s v="M.Méd. Thier Mère Dieu"/>
    <m/>
    <m/>
    <s v="Différé"/>
    <s v="Autres"/>
    <s v="Oui"/>
    <n v="37.5"/>
    <n v="1.5"/>
    <x v="1"/>
    <m/>
    <x v="2"/>
    <m/>
    <x v="0"/>
    <n v="0"/>
    <x v="2"/>
    <m/>
  </r>
  <r>
    <x v="135"/>
    <n v="7"/>
    <x v="22"/>
    <s v="Sam, dim et JF - JOUR - Consultation"/>
    <s v="Consultation"/>
    <n v="37.5"/>
    <s v="Plattes Miguel"/>
    <s v="M.Méd. Pro Gesund"/>
    <m/>
    <m/>
    <s v="Différé"/>
    <s v="Autres"/>
    <s v="Oui"/>
    <n v="37.5"/>
    <n v="6"/>
    <x v="1"/>
    <m/>
    <x v="2"/>
    <m/>
    <x v="0"/>
    <n v="0"/>
    <x v="2"/>
    <m/>
  </r>
  <r>
    <x v="135"/>
    <s v="2b"/>
    <x v="236"/>
    <s v="Sam, dim et JF - JOUR - Visite 1 bénéficiaire"/>
    <s v="Visite"/>
    <n v="55.5"/>
    <s v="Renard Audrey"/>
    <s v="M.Méd. Thier Mère Dieu"/>
    <m/>
    <m/>
    <s v="Différé"/>
    <s v="Autres"/>
    <s v="Oui"/>
    <n v="55.5"/>
    <n v="6"/>
    <x v="1"/>
    <m/>
    <x v="2"/>
    <m/>
    <x v="0"/>
    <n v="0"/>
    <x v="2"/>
    <m/>
  </r>
  <r>
    <x v="137"/>
    <s v="nuit 1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2b"/>
    <x v="175"/>
    <s v="Sam, dim et JF - JOUR - Consultation"/>
    <s v="Consultation"/>
    <n v="37.5"/>
    <s v="Hendrick Fabienne"/>
    <m/>
    <s v="(319) Solidaris - Mutualité socialiste et syndicale de la Province de Liège _x000a_"/>
    <s v="Chaussée de Mons 228 1480 TUBIZE "/>
    <s v="Différé"/>
    <s v="⅓ payant NP"/>
    <s v="Oui"/>
    <n v="37.5"/>
    <m/>
    <x v="1"/>
    <m/>
    <x v="2"/>
    <m/>
    <x v="0"/>
    <n v="0"/>
    <x v="3"/>
    <m/>
  </r>
  <r>
    <x v="137"/>
    <s v="nuit 2"/>
    <x v="156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37"/>
    <n v="3"/>
    <x v="72"/>
    <s v="Sam, dim et JF - JOUR - Visite 1 bénéficiaire"/>
    <s v="Visite"/>
    <n v="55.5"/>
    <s v="Quishout Jeanne"/>
    <s v="Les Heures Claires"/>
    <m/>
    <m/>
    <s v="Différé"/>
    <s v="MR"/>
    <s v="Oui"/>
    <n v="55.5"/>
    <m/>
    <x v="1"/>
    <m/>
    <x v="2"/>
    <m/>
    <x v="0"/>
    <n v="0"/>
    <x v="2"/>
    <s v="envoyé Vanen Brack Fabian Av des Cerisiers 51 4280 Hannut"/>
  </r>
  <r>
    <x v="135"/>
    <n v="6"/>
    <x v="152"/>
    <s v="Sam, dim et JF - JOUR - Visite 1 bénéficiaire"/>
    <s v="Visite"/>
    <n v="55.5"/>
    <s v="Rutten Anna Maria"/>
    <m/>
    <m/>
    <m/>
    <s v="Différé"/>
    <s v="Autres"/>
    <s v="Non"/>
    <n v="55.5"/>
    <m/>
    <x v="1"/>
    <m/>
    <x v="2"/>
    <m/>
    <x v="0"/>
    <n v="0"/>
    <x v="1"/>
    <m/>
  </r>
  <r>
    <x v="138"/>
    <s v="nuit 1"/>
    <x v="95"/>
    <s v="Vend et veille JF - JOUR - Visite 1 bénéficiare"/>
    <s v="Visite"/>
    <n v="49.5"/>
    <m/>
    <m/>
    <m/>
    <m/>
    <s v="Bancontact"/>
    <m/>
    <m/>
    <n v="49"/>
    <m/>
    <x v="1"/>
    <m/>
    <x v="2"/>
    <m/>
    <x v="0"/>
    <n v="0"/>
    <x v="4"/>
    <m/>
  </r>
  <r>
    <x v="135"/>
    <s v="2a"/>
    <x v="235"/>
    <s v="Sam, dim et JF - JOUR - Visite 1 bénéficiaire"/>
    <s v="Visite"/>
    <n v="55.5"/>
    <s v="Scheen Berthe"/>
    <s v="La Barcarolle Stembert"/>
    <m/>
    <m/>
    <s v="Différé"/>
    <s v="MR"/>
    <s v="Oui"/>
    <n v="55.5"/>
    <m/>
    <x v="1"/>
    <m/>
    <x v="2"/>
    <m/>
    <x v="0"/>
    <n v="0"/>
    <x v="2"/>
    <m/>
  </r>
  <r>
    <x v="138"/>
    <s v="nuit 1"/>
    <x v="95"/>
    <s v="Vend et veille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38"/>
    <s v="nuit 2"/>
    <x v="241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8"/>
    <s v="nuit 2"/>
    <x v="241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37"/>
    <n v="3"/>
    <x v="72"/>
    <s v="Sam, dim et JF - JOUR - Visite 1 bénéficiaire"/>
    <s v="Visite"/>
    <n v="55.5"/>
    <s v="Delarge Myriam"/>
    <s v="Av Reine Astrid 54 bte 5/2 4900 Spa"/>
    <s v="(319) Solidaris - Mutualité socialiste et syndicale de la Province de Liège _x000a_"/>
    <s v="Chaussée de Mons 228 1480 TUBIZE "/>
    <s v="Différé"/>
    <s v="⅓ payant NP"/>
    <s v="Oui"/>
    <n v="55.5"/>
    <m/>
    <x v="1"/>
    <m/>
    <x v="2"/>
    <m/>
    <x v="0"/>
    <n v="0"/>
    <x v="3"/>
    <m/>
  </r>
  <r>
    <x v="138"/>
    <s v="nuit 3"/>
    <x v="131"/>
    <s v="Vend et veille JF - JOUR - Consultation"/>
    <s v="Consultation"/>
    <n v="29"/>
    <m/>
    <m/>
    <m/>
    <m/>
    <s v="Cash"/>
    <m/>
    <m/>
    <n v="30"/>
    <m/>
    <x v="1"/>
    <m/>
    <x v="2"/>
    <m/>
    <x v="0"/>
    <n v="0"/>
    <x v="4"/>
    <m/>
  </r>
  <r>
    <x v="136"/>
    <s v="1a"/>
    <x v="134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6"/>
    <s v="1a"/>
    <x v="134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6"/>
    <s v="1a"/>
    <x v="134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7"/>
    <s v="2b"/>
    <x v="175"/>
    <s v="Sam, dim et JF - JOUR - Visite 1 bénéficiaire"/>
    <s v="Visite"/>
    <n v="55.5"/>
    <s v="Scheen Berthe"/>
    <s v="La Barcarolle"/>
    <m/>
    <m/>
    <s v="Différé"/>
    <s v="MR"/>
    <s v="Oui"/>
    <n v="55.5"/>
    <m/>
    <x v="1"/>
    <m/>
    <x v="2"/>
    <m/>
    <x v="0"/>
    <n v="0"/>
    <x v="2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7"/>
    <s v="nuit 1"/>
    <x v="240"/>
    <s v="Sam, dim et JF - JOUR - Consultation"/>
    <s v="Consultation"/>
    <n v="37.5"/>
    <s v="Peters Julie"/>
    <m/>
    <s v="(319) Solidaris - Mutualité socialiste et syndicale de la Province de Liège _x000a_"/>
    <s v="Chaussée de Mons 228 1480 TUBIZE "/>
    <s v="Différé"/>
    <s v="⅓ payant C"/>
    <s v="Oui"/>
    <n v="37.5"/>
    <n v="1"/>
    <x v="1"/>
    <m/>
    <x v="2"/>
    <m/>
    <x v="0"/>
    <n v="0"/>
    <x v="3"/>
    <m/>
  </r>
  <r>
    <x v="136"/>
    <s v="1b"/>
    <x v="230"/>
    <s v="Sam, dim et JF - JOUR - Consultation"/>
    <s v="Consultation"/>
    <n v="37.5"/>
    <s v="Debain Nadege"/>
    <m/>
    <s v="(319) Solidaris - Mutualité socialiste et syndicale de la Province de Liège _x000a_"/>
    <s v="Chaussée de Mons 228 1480 TUBIZE "/>
    <s v="Différé"/>
    <s v="⅓ payant NP"/>
    <s v="Oui"/>
    <n v="37.5"/>
    <m/>
    <x v="1"/>
    <m/>
    <x v="2"/>
    <m/>
    <x v="0"/>
    <n v="0"/>
    <x v="3"/>
    <m/>
  </r>
  <r>
    <x v="136"/>
    <s v="1b"/>
    <x v="230"/>
    <s v="Sam, dim et JF - JOUR - Consultation"/>
    <s v="Consultation"/>
    <n v="37.5"/>
    <s v="Gerotto Alessia"/>
    <m/>
    <s v="(319) Solidaris - Mutualité socialiste et syndicale de la Province de Liège _x000a_"/>
    <s v="Chaussée de Mons 228 1480 TUBIZE "/>
    <s v="Différé"/>
    <s v="⅓ payant C"/>
    <s v="Oui"/>
    <n v="37.5"/>
    <n v="2"/>
    <x v="1"/>
    <m/>
    <x v="2"/>
    <m/>
    <x v="0"/>
    <n v="0"/>
    <x v="3"/>
    <m/>
  </r>
  <r>
    <x v="136"/>
    <s v="2a"/>
    <x v="4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2a"/>
    <x v="4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2a"/>
    <x v="4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2a"/>
    <x v="4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2a"/>
    <x v="4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2a"/>
    <x v="4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2a"/>
    <x v="46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6"/>
    <s v="2a"/>
    <x v="46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6"/>
    <s v="2a"/>
    <x v="46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6"/>
    <s v="2a"/>
    <x v="46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6"/>
    <n v="3"/>
    <x v="242"/>
    <s v="Sam, dim et JF - JOUR - Visite 1 bénéficiaire"/>
    <s v="Visite"/>
    <n v="55.5"/>
    <s v="Verbruggen Fernand"/>
    <s v="MR Ste Joséphine theux"/>
    <m/>
    <m/>
    <s v="Différé"/>
    <s v="MR"/>
    <s v="Oui"/>
    <n v="55.5"/>
    <m/>
    <x v="1"/>
    <m/>
    <x v="2"/>
    <m/>
    <x v="0"/>
    <n v="0"/>
    <x v="2"/>
    <m/>
  </r>
  <r>
    <x v="136"/>
    <n v="4"/>
    <x v="112"/>
    <s v="Sam, dim et JF - JOUR - Consultation"/>
    <s v="Consultation"/>
    <n v="37.5"/>
    <s v="Akbel Ahmet"/>
    <m/>
    <s v="(319) Solidaris - Mutualité socialiste et syndicale de la Province de Liège _x000a_"/>
    <s v="Chaussée de Mons 228 1480 TUBIZE "/>
    <s v="Différé"/>
    <s v="⅓ payant C"/>
    <s v="Oui"/>
    <n v="37.5"/>
    <n v="2"/>
    <x v="1"/>
    <m/>
    <x v="2"/>
    <m/>
    <x v="0"/>
    <n v="0"/>
    <x v="3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s v="Patient payé 58,50 donc remboursé de 21 € le 10/11/2017"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3"/>
    <x v="24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6"/>
    <n v="3"/>
    <x v="24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5"/>
    <s v="nuit 1"/>
    <x v="9"/>
    <s v="Sam, dim et JF - NUIT - Visite 1 bénéficiaire"/>
    <s v="Visite"/>
    <n v="85"/>
    <s v="Zegels Marie Louise"/>
    <s v="Ste Famille Thimister"/>
    <m/>
    <m/>
    <s v="Différé"/>
    <s v="MR"/>
    <s v="Oui"/>
    <n v="85"/>
    <m/>
    <x v="1"/>
    <m/>
    <x v="2"/>
    <m/>
    <x v="0"/>
    <n v="0"/>
    <x v="2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36"/>
    <n v="4"/>
    <x v="11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6"/>
    <n v="4"/>
    <x v="112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36"/>
    <n v="6"/>
    <x v="66"/>
    <s v="Sam, dim et JF - JOUR - Consultation"/>
    <s v="Consultation"/>
    <n v="37.5"/>
    <s v="Skura Klaudia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35"/>
    <s v="2a"/>
    <x v="235"/>
    <s v="Sam, dim et JF - JOUR - Visite 1 bénéficiaire"/>
    <s v="Visite"/>
    <n v="55.5"/>
    <s v="Menu  Marie - France"/>
    <m/>
    <s v="(319) Solidaris - Mutualité socialiste et syndicale de la Province de Liège _x000a_"/>
    <s v="Chaussée de Mons 228 1480 TUBIZE "/>
    <s v="Différé"/>
    <s v="⅓ payant BC"/>
    <s v="Oui"/>
    <n v="55.5"/>
    <n v="5"/>
    <x v="1"/>
    <m/>
    <x v="2"/>
    <m/>
    <x v="0"/>
    <n v="0"/>
    <x v="3"/>
    <m/>
  </r>
  <r>
    <x v="135"/>
    <n v="4"/>
    <x v="104"/>
    <s v="Sam, dim et JF - JOUR - Consultation"/>
    <s v="Consultation"/>
    <n v="37.5"/>
    <s v="Dountsop Kafo Jade"/>
    <m/>
    <s v="(515) Freie Krankenkasse"/>
    <s v="Rue Saint-Hubert 49 - 1150 BRUXELLES"/>
    <s v="Différé"/>
    <s v="⅓ payant C"/>
    <s v="Oui"/>
    <n v="37.5"/>
    <n v="1.5"/>
    <x v="1"/>
    <m/>
    <x v="2"/>
    <m/>
    <x v="0"/>
    <n v="0"/>
    <x v="3"/>
    <m/>
  </r>
  <r>
    <x v="136"/>
    <n v="5"/>
    <x v="243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6"/>
    <n v="5"/>
    <x v="243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5"/>
    <x v="24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6"/>
    <x v="6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6"/>
    <x v="6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6"/>
    <x v="6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6"/>
    <x v="66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n v="6"/>
    <x v="152"/>
    <s v="Sam, dim et JF - JOUR - Consultation"/>
    <s v="Consultation"/>
    <n v="37.5"/>
    <s v="Schmitz Hildegard"/>
    <m/>
    <s v="(515) Freie Krankenkasse"/>
    <s v="Rue Saint-Hubert 49 - 1150 BRUXELLES"/>
    <s v="Différé"/>
    <s v="⅓ payant C"/>
    <s v="Oui"/>
    <n v="37.5"/>
    <n v="1.5"/>
    <x v="1"/>
    <m/>
    <x v="2"/>
    <m/>
    <x v="0"/>
    <n v="0"/>
    <x v="3"/>
    <m/>
  </r>
  <r>
    <x v="136"/>
    <n v="6"/>
    <x v="66"/>
    <s v="Sam, dim et JF - JOUR - Consultation"/>
    <s v="Consultation"/>
    <n v="37.5"/>
    <s v="Reuter Mary "/>
    <m/>
    <s v="(515) Freie Krankenkasse"/>
    <s v="Rue Saint-Hubert 49 - 1150 BRUXELLES"/>
    <s v="Différé"/>
    <s v="⅓ payant C"/>
    <s v="Oui"/>
    <n v="37.5"/>
    <n v="6"/>
    <x v="1"/>
    <m/>
    <x v="2"/>
    <m/>
    <x v="0"/>
    <n v="0"/>
    <x v="3"/>
    <m/>
  </r>
  <r>
    <x v="135"/>
    <n v="6"/>
    <x v="152"/>
    <s v="Sam, dim et JF - JOUR - Consultation"/>
    <s v="Consultation"/>
    <n v="37.5"/>
    <s v="Waauff Govan"/>
    <m/>
    <s v="(610) Office régional d'Eupen"/>
    <s v="Brauereihof 5 4700 EUPEN"/>
    <s v="Différé"/>
    <s v="⅓ payant C"/>
    <s v="Non"/>
    <n v="37.5"/>
    <n v="1.5"/>
    <x v="1"/>
    <m/>
    <x v="2"/>
    <m/>
    <x v="0"/>
    <n v="0"/>
    <x v="1"/>
    <m/>
  </r>
  <r>
    <x v="137"/>
    <s v="1b"/>
    <x v="172"/>
    <s v="Sam, dim et JF - JOUR - Visite 1 bénéficiaire"/>
    <s v="Visite"/>
    <n v="55.5"/>
    <s v="Zegels Marie Louise"/>
    <s v="Bevfe"/>
    <m/>
    <m/>
    <s v="Différé"/>
    <s v="MR"/>
    <s v="Oui"/>
    <n v="55.5"/>
    <m/>
    <x v="1"/>
    <m/>
    <x v="2"/>
    <m/>
    <x v="0"/>
    <n v="0"/>
    <x v="2"/>
    <m/>
  </r>
  <r>
    <x v="136"/>
    <n v="7"/>
    <x v="1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7"/>
    <x v="1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7"/>
    <x v="1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7"/>
    <x v="1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7"/>
    <x v="1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7"/>
    <x v="1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n v="7"/>
    <x v="11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35"/>
    <s v="2a"/>
    <x v="235"/>
    <s v="Sam, dim et JF - JOUR - Consultation"/>
    <s v="Consultation"/>
    <n v="37.5"/>
    <s v="Tran Sandrine"/>
    <s v="M.Méd. Le Brassero Verviers"/>
    <m/>
    <m/>
    <s v="Différé"/>
    <s v="Autres"/>
    <s v="Oui"/>
    <n v="37.5"/>
    <n v="6"/>
    <x v="1"/>
    <m/>
    <x v="2"/>
    <m/>
    <x v="0"/>
    <n v="0"/>
    <x v="2"/>
    <m/>
  </r>
  <r>
    <x v="136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6"/>
    <s v="nuit 1"/>
    <x v="18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35"/>
    <n v="7"/>
    <x v="22"/>
    <s v="Sam, dim et JF - JOUR - Visite 1 bénéficiaire"/>
    <s v="Visite"/>
    <n v="55.5"/>
    <s v="Schmitz Henri Marc"/>
    <m/>
    <s v="(994) Invalides de guerre"/>
    <n v="0"/>
    <s v="Différé"/>
    <s v="⅓ payant NP"/>
    <s v="Oui"/>
    <n v="55.5"/>
    <m/>
    <x v="1"/>
    <m/>
    <x v="2"/>
    <m/>
    <x v="0"/>
    <n v="0"/>
    <x v="3"/>
    <m/>
  </r>
  <r>
    <x v="138"/>
    <s v="nuit 2"/>
    <x v="241"/>
    <s v="Sam, dim et JF - NUIT - Visite 1 bénéficiaire"/>
    <s v="Visite"/>
    <n v="85"/>
    <s v="Van Herreweghe Danny"/>
    <m/>
    <s v="(137) Mutualité Chrétienne de Verviers - Eupen "/>
    <m/>
    <s v="Différé"/>
    <s v="⅓ payant NP"/>
    <s v="Oui"/>
    <n v="85"/>
    <m/>
    <x v="1"/>
    <m/>
    <x v="2"/>
    <m/>
    <x v="0"/>
    <n v="0"/>
    <x v="3"/>
    <m/>
  </r>
  <r>
    <x v="136"/>
    <s v="nuit 2"/>
    <x v="2"/>
    <s v="Vend et veille JF - JOUR - Consultation"/>
    <s v="0 patient"/>
    <n v="29"/>
    <s v="0 patient"/>
    <m/>
    <m/>
    <m/>
    <m/>
    <m/>
    <m/>
    <n v="0"/>
    <m/>
    <x v="1"/>
    <m/>
    <x v="2"/>
    <m/>
    <x v="0"/>
    <n v="0"/>
    <x v="0"/>
    <m/>
  </r>
  <r>
    <x v="136"/>
    <s v="nuit 3"/>
    <x v="11"/>
    <s v="Vend et veille JF - NUIT - Consultation"/>
    <s v="Consultation"/>
    <n v="50"/>
    <s v="Wilbers Sven"/>
    <s v="CPAS Oshz Sankt Vith (Wiesebvacgebstrasse) Wiesenbach 5 ?"/>
    <m/>
    <m/>
    <s v="Différé"/>
    <s v="CPAS"/>
    <s v="Oui"/>
    <n v="50"/>
    <m/>
    <x v="1"/>
    <m/>
    <x v="2"/>
    <m/>
    <x v="0"/>
    <n v="0"/>
    <x v="2"/>
    <m/>
  </r>
  <r>
    <x v="139"/>
    <s v="nuit 1"/>
    <x v="151"/>
    <s v="Vend et veille JF - JOUR - Consultation"/>
    <s v="Consultation"/>
    <n v="29"/>
    <m/>
    <m/>
    <m/>
    <m/>
    <s v="Cash"/>
    <m/>
    <m/>
    <n v="30"/>
    <m/>
    <x v="1"/>
    <m/>
    <x v="2"/>
    <m/>
    <x v="0"/>
    <n v="0"/>
    <x v="4"/>
    <m/>
  </r>
  <r>
    <x v="139"/>
    <s v="nuit 1"/>
    <x v="151"/>
    <s v="Vend et veille JF - NUIT - Visite 1 bénéficiare"/>
    <s v="Visite"/>
    <n v="85"/>
    <m/>
    <m/>
    <m/>
    <m/>
    <s v="Cash"/>
    <m/>
    <m/>
    <n v="85"/>
    <m/>
    <x v="1"/>
    <m/>
    <x v="2"/>
    <m/>
    <x v="0"/>
    <n v="0"/>
    <x v="4"/>
    <m/>
  </r>
  <r>
    <x v="139"/>
    <s v="nuit 1"/>
    <x v="151"/>
    <s v="Vend et veille JF - NUIT - Visite 1 bénéficiare"/>
    <s v="Visite"/>
    <n v="85"/>
    <m/>
    <m/>
    <m/>
    <m/>
    <s v="Cash"/>
    <m/>
    <m/>
    <n v="85"/>
    <m/>
    <x v="1"/>
    <m/>
    <x v="2"/>
    <m/>
    <x v="0"/>
    <n v="0"/>
    <x v="4"/>
    <m/>
  </r>
  <r>
    <x v="139"/>
    <s v="nuit 2"/>
    <x v="32"/>
    <s v="Vend et veille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39"/>
    <s v="nuit 3"/>
    <x v="22"/>
    <s v="Vend et veille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s v="1a"/>
    <x v="23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s v="2a"/>
    <x v="227"/>
    <s v="Sam, dim et JF - JOUR - Consultation"/>
    <s v="Consultation"/>
    <n v="37.5"/>
    <s v="Colosimo Donatella"/>
    <m/>
    <s v="(130) Mutualité chrétienne de Liège _x000a_"/>
    <s v="Place du XX Août 38 - 4000 LIEGE"/>
    <s v="Différé"/>
    <s v="⅓ payant C"/>
    <s v="Oui"/>
    <n v="37.5"/>
    <n v="1.5"/>
    <x v="1"/>
    <m/>
    <x v="2"/>
    <m/>
    <x v="0"/>
    <n v="0"/>
    <x v="3"/>
    <m/>
  </r>
  <r>
    <x v="140"/>
    <n v="5"/>
    <x v="79"/>
    <s v="Sam, dim et JF - JOUR - Visite 1 bénéficiaire"/>
    <s v="Visite"/>
    <n v="55.5"/>
    <s v="Sevrin Juliette"/>
    <m/>
    <s v="(132) Mutualité chrétienne de la Province de Luxembourg "/>
    <s v="Rue de la Moselle 7-9 6700 ARLON "/>
    <s v="Différé"/>
    <s v="⅓ payant C"/>
    <s v="Oui"/>
    <n v="55.5"/>
    <n v="5"/>
    <x v="1"/>
    <m/>
    <x v="2"/>
    <m/>
    <x v="0"/>
    <n v="0"/>
    <x v="3"/>
    <m/>
  </r>
  <r>
    <x v="140"/>
    <s v="1a"/>
    <x v="230"/>
    <s v="Sam, dim et JF - JOUR - Visite 1 bénéficiaire"/>
    <s v="Visite"/>
    <n v="55.5"/>
    <s v="Bleser Raymonde"/>
    <s v="Ste Elisabeth Herve"/>
    <m/>
    <m/>
    <s v="Différé"/>
    <s v="MR"/>
    <s v="Oui"/>
    <n v="55.5"/>
    <m/>
    <x v="1"/>
    <m/>
    <x v="2"/>
    <m/>
    <x v="0"/>
    <n v="0"/>
    <x v="2"/>
    <m/>
  </r>
  <r>
    <x v="140"/>
    <n v="4"/>
    <x v="148"/>
    <s v="Sam, dim et JF - JOUR - Visite 1 bénéficiaire"/>
    <s v="Visite"/>
    <n v="55.5"/>
    <s v="Dandrifosse Marie"/>
    <s v="Les Jardins D'Elisabeth  Waimes"/>
    <m/>
    <m/>
    <s v="Différé"/>
    <s v="MR"/>
    <s v="Oui"/>
    <n v="55.5"/>
    <m/>
    <x v="1"/>
    <m/>
    <x v="2"/>
    <m/>
    <x v="0"/>
    <n v="0"/>
    <x v="2"/>
    <m/>
  </r>
  <r>
    <x v="140"/>
    <s v="1a"/>
    <x v="230"/>
    <s v="Sam, dim et JF - JOUR - Visite 1 bénéficiaire"/>
    <s v="Visite"/>
    <n v="55.5"/>
    <s v="Falla Rodolphe"/>
    <s v="CPAS Dolhain"/>
    <m/>
    <m/>
    <s v="Différé"/>
    <s v="CPAS"/>
    <s v="Oui"/>
    <n v="55.5"/>
    <m/>
    <x v="1"/>
    <m/>
    <x v="2"/>
    <m/>
    <x v="0"/>
    <n v="0"/>
    <x v="2"/>
    <m/>
  </r>
  <r>
    <x v="140"/>
    <s v="1b"/>
    <x v="27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0"/>
    <s v="1b"/>
    <x v="27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0"/>
    <s v="1b"/>
    <x v="27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b"/>
    <x v="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b"/>
    <x v="27"/>
    <s v="Sam, dim et JF - JOUR - Visite 1 bénéficiaire"/>
    <s v="Visite"/>
    <n v="55.5"/>
    <s v="Detroz Emilie"/>
    <s v="Ste Elisabeth Herve"/>
    <m/>
    <m/>
    <s v="Différé"/>
    <s v="MR"/>
    <s v="Oui"/>
    <n v="55.5"/>
    <m/>
    <x v="1"/>
    <m/>
    <x v="2"/>
    <m/>
    <x v="0"/>
    <n v="0"/>
    <x v="2"/>
    <m/>
  </r>
  <r>
    <x v="140"/>
    <s v="2a"/>
    <x v="22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2a"/>
    <x v="227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a"/>
    <x v="227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n v="5"/>
    <x v="79"/>
    <s v="Sam, dim et JF - JOUR - Visite 1 bénéficiaire"/>
    <s v="Visite"/>
    <n v="55.5"/>
    <s v="Dumont Josée"/>
    <m/>
    <s v="(132) Mutualité chrétienne de la Province de Luxembourg "/>
    <s v="Rue de la Moselle 7-9 6700 ARLON "/>
    <s v="Différé"/>
    <s v="⅓ payant C"/>
    <s v="Oui"/>
    <n v="55.5"/>
    <n v="5"/>
    <x v="1"/>
    <m/>
    <x v="2"/>
    <m/>
    <x v="0"/>
    <n v="0"/>
    <x v="3"/>
    <m/>
  </r>
  <r>
    <x v="141"/>
    <s v="2b"/>
    <x v="24"/>
    <s v="Sam, dim et JF - JOUR - Consultation"/>
    <s v="Consultation"/>
    <n v="37.5"/>
    <s v="Georges Patrick"/>
    <s v="M.Méd. La Mosaïque Verviers"/>
    <m/>
    <m/>
    <s v="Différé"/>
    <s v="Autres"/>
    <s v="Oui"/>
    <n v="37.5"/>
    <n v="5"/>
    <x v="1"/>
    <m/>
    <x v="2"/>
    <m/>
    <x v="0"/>
    <n v="0"/>
    <x v="2"/>
    <m/>
  </r>
  <r>
    <x v="140"/>
    <s v="2b"/>
    <x v="240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0"/>
    <s v="2b"/>
    <x v="24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s v="Vinders Jean -  Paul"/>
    <m/>
    <s v="(137) Mutualité Chrétienne de Verviers - Eupen "/>
    <s v="Rue Laoureux 25-29  - 4800 Verviers"/>
    <s v="Différé"/>
    <s v="⅓ payant BC"/>
    <s v="Oui"/>
    <n v="37.5"/>
    <n v="3"/>
    <x v="1"/>
    <m/>
    <x v="2"/>
    <m/>
    <x v="0"/>
    <n v="0"/>
    <x v="3"/>
    <m/>
  </r>
  <r>
    <x v="140"/>
    <n v="4"/>
    <x v="148"/>
    <s v="Sam, dim et JF - JOUR - Consultation"/>
    <s v="Consultation"/>
    <n v="37.5"/>
    <s v="Renard René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0"/>
    <n v="7"/>
    <x v="22"/>
    <s v="Sam, dim et JF - JOUR - Consultation"/>
    <s v="Consultation"/>
    <n v="37.5"/>
    <s v="Krings Stéphanie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1"/>
    <n v="3"/>
    <x v="137"/>
    <s v="Sam, dim et JF - JOUR - Visite 1 bénéficiaire"/>
    <s v="Visite"/>
    <n v="55.5"/>
    <s v="Lefevre Georgette"/>
    <m/>
    <s v="(137) Mutualité Chrétienne de Verviers - Eupen "/>
    <s v="Rue Laoureux 25-29  - 4800 Verviers"/>
    <s v="Différé"/>
    <s v="⅓ payant BC"/>
    <s v="Oui"/>
    <n v="55.5"/>
    <n v="5"/>
    <x v="1"/>
    <m/>
    <x v="2"/>
    <m/>
    <x v="0"/>
    <n v="0"/>
    <x v="3"/>
    <m/>
  </r>
  <r>
    <x v="141"/>
    <n v="3"/>
    <x v="137"/>
    <s v="Sam, dim et JF - JOUR - Visite 1 bénéficiaire"/>
    <s v="Visite"/>
    <n v="55.5"/>
    <s v="Desonay Jean"/>
    <m/>
    <s v="(137) Mutualité Chrétienne de Verviers - Eupen "/>
    <s v="Rue Laoureux 25-29  - 4800 Verviers"/>
    <s v="Différé"/>
    <s v="⅓ payant NP"/>
    <s v="Oui"/>
    <n v="55.5"/>
    <m/>
    <x v="1"/>
    <m/>
    <x v="2"/>
    <m/>
    <x v="0"/>
    <n v="0"/>
    <x v="3"/>
    <m/>
  </r>
  <r>
    <x v="141"/>
    <s v="2b"/>
    <x v="24"/>
    <s v="Sam, dim et JF - JOUR - Visite 1 bénéficiaire"/>
    <s v="Visite"/>
    <n v="55.5"/>
    <s v="Drapier Denise"/>
    <s v="La Barcarole Stembert  envoi facture"/>
    <m/>
    <m/>
    <s v="Différé"/>
    <s v="MR"/>
    <s v="Non"/>
    <n v="55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3"/>
    <x v="12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n v="4"/>
    <x v="241"/>
    <s v="Sam, dim et JF - JOUR - Consultation"/>
    <s v="Consultation"/>
    <n v="37.5"/>
    <s v="Kaynak Betul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1"/>
    <n v="5"/>
    <x v="26"/>
    <s v="Sam, dim et JF - JOUR - Consultation"/>
    <s v="Consultation"/>
    <n v="37.5"/>
    <s v="Ekchian Mégane"/>
    <m/>
    <s v="(137) Mutualité Chrétienne de Verviers - Eupen "/>
    <s v="Rue Laoureux 25-29  - 4800 Verviers"/>
    <s v="Différé"/>
    <s v="⅓ payant C"/>
    <s v="Oui"/>
    <n v="37.5"/>
    <n v="5"/>
    <x v="1"/>
    <m/>
    <x v="2"/>
    <m/>
    <x v="0"/>
    <n v="0"/>
    <x v="3"/>
    <m/>
  </r>
  <r>
    <x v="140"/>
    <s v="1a"/>
    <x v="230"/>
    <s v="Sam, dim et JF - JOUR - Visite 1 bénéficiaire"/>
    <s v="Visite"/>
    <n v="55.5"/>
    <s v="Frisschen Jacques"/>
    <s v="Ste Elisabeth Herve"/>
    <m/>
    <m/>
    <s v="Différé"/>
    <s v="MR"/>
    <s v="Oui"/>
    <n v="55.5"/>
    <m/>
    <x v="1"/>
    <m/>
    <x v="2"/>
    <m/>
    <x v="0"/>
    <n v="0"/>
    <x v="2"/>
    <m/>
  </r>
  <r>
    <x v="141"/>
    <s v="nuit 2"/>
    <x v="49"/>
    <s v="Sam, dim et JF - NUIT - Visite 1 bénéficiaire"/>
    <s v="Visite"/>
    <n v="85"/>
    <s v="Gendebien Jean - Marie"/>
    <s v="Les Bleuets Spa"/>
    <m/>
    <m/>
    <s v="Différé"/>
    <s v="MR"/>
    <s v="Oui"/>
    <n v="164.53"/>
    <m/>
    <x v="1"/>
    <m/>
    <x v="2"/>
    <m/>
    <x v="0"/>
    <n v="0"/>
    <x v="2"/>
    <m/>
  </r>
  <r>
    <x v="141"/>
    <s v="nuit 1"/>
    <x v="12"/>
    <s v="Sam, dim et JF - NUIT - Visite 1 bénéficiaire"/>
    <s v="Visite"/>
    <n v="85"/>
    <s v="Mélin M-Thérèse"/>
    <s v="Les Hêtres Verviers"/>
    <m/>
    <m/>
    <s v="Différé"/>
    <s v="MR"/>
    <s v="Oui"/>
    <n v="85"/>
    <m/>
    <x v="1"/>
    <m/>
    <x v="2"/>
    <m/>
    <x v="0"/>
    <n v="0"/>
    <x v="2"/>
    <m/>
  </r>
  <r>
    <x v="140"/>
    <n v="4"/>
    <x v="148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s v="1a"/>
    <x v="230"/>
    <s v="Sam, dim et JF - JOUR - Consultation"/>
    <s v="Consultation"/>
    <n v="37.5"/>
    <s v="Charlier Raphaël"/>
    <m/>
    <s v="(226) Mutualité neutre de la Santé "/>
    <s v="Rue de Chestret 4-6 4000 LIEGE"/>
    <s v="Différé"/>
    <s v="⅓ payant NP"/>
    <s v="Oui"/>
    <n v="37.5"/>
    <m/>
    <x v="1"/>
    <m/>
    <x v="2"/>
    <m/>
    <x v="0"/>
    <n v="0"/>
    <x v="3"/>
    <m/>
  </r>
  <r>
    <x v="140"/>
    <s v="2b"/>
    <x v="240"/>
    <s v="Sam, dim et JF - JOUR - Visite 1 bénéficiaire"/>
    <s v="Visite"/>
    <n v="55.5"/>
    <s v="Kesseler Marie - José"/>
    <m/>
    <s v="(228) Mutualia - Mutualité neutre _x000a_"/>
    <s v="Place Verte 41 4800 VERVIERS"/>
    <s v="Différé"/>
    <s v="⅓ payant C"/>
    <s v="Oui"/>
    <n v="55.5"/>
    <n v="5"/>
    <x v="1"/>
    <m/>
    <x v="2"/>
    <m/>
    <x v="0"/>
    <n v="0"/>
    <x v="3"/>
    <m/>
  </r>
  <r>
    <x v="140"/>
    <s v="2b"/>
    <x v="240"/>
    <s v="Sam, dim et JF - JOUR - Consultation"/>
    <s v="Consultation"/>
    <n v="37.5"/>
    <s v="Grignard Karine"/>
    <m/>
    <s v="(228) Mutualia - Mutualité neutre _x000a_"/>
    <s v="Place Verte 41 4800 VERVIERS"/>
    <s v="Différé"/>
    <s v="⅓ payant C"/>
    <s v="Oui"/>
    <n v="37.5"/>
    <n v="1"/>
    <x v="1"/>
    <m/>
    <x v="2"/>
    <m/>
    <x v="0"/>
    <n v="0"/>
    <x v="3"/>
    <m/>
  </r>
  <r>
    <x v="141"/>
    <s v="1a"/>
    <x v="170"/>
    <s v="Sam, dim et JF - JOUR - Visite 1 bénéficiaire"/>
    <s v="Visite"/>
    <n v="55.5"/>
    <s v="Pire Maria"/>
    <s v="Léonardo Da Vinci Welkenraedt"/>
    <m/>
    <m/>
    <s v="Différé"/>
    <s v="MR"/>
    <s v="Oui"/>
    <n v="55.5"/>
    <m/>
    <x v="1"/>
    <m/>
    <x v="2"/>
    <m/>
    <x v="0"/>
    <n v="0"/>
    <x v="2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n v="5"/>
    <x v="79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0"/>
    <s v="2b"/>
    <x v="240"/>
    <s v="Sam, dim et JF - JOUR - Consultation"/>
    <s v="Consultation"/>
    <n v="37.5"/>
    <s v="Tsilligas Alexendra"/>
    <m/>
    <s v="(228) Mutualia - Mutualité neutre _x000a_"/>
    <s v="Place Verte 41 4800 VERVIERS"/>
    <s v="Différé"/>
    <s v="⅓ payant C"/>
    <s v="Oui"/>
    <n v="37.5"/>
    <n v="1"/>
    <x v="1"/>
    <m/>
    <x v="2"/>
    <m/>
    <x v="0"/>
    <n v="0"/>
    <x v="3"/>
    <m/>
  </r>
  <r>
    <x v="141"/>
    <s v="2a"/>
    <x v="115"/>
    <s v="Sam, dim et JF - JOUR - Consultation NA"/>
    <s v="Consultation"/>
    <n v="33.5"/>
    <s v="Janclaes Marie"/>
    <m/>
    <s v="(228) Mutualia - Mutualité neutre _x000a_"/>
    <s v="Place Verte 41 4800 VERVIERS"/>
    <s v="Différé"/>
    <s v="⅓ payant C"/>
    <s v="Oui"/>
    <n v="33"/>
    <n v="1.5"/>
    <x v="1"/>
    <m/>
    <x v="2"/>
    <m/>
    <x v="0"/>
    <n v="0"/>
    <x v="3"/>
    <m/>
  </r>
  <r>
    <x v="141"/>
    <s v="2b"/>
    <x v="24"/>
    <s v="Sam, dim et JF - JOUR - Visite 1 bénéficiaire"/>
    <s v="Visite"/>
    <n v="55.5"/>
    <s v="Houssa Jeannine"/>
    <m/>
    <s v="(228) Mutualia - Mutualité neutre _x000a_"/>
    <s v="Place Verte 41 4800 VERVIERS"/>
    <s v="Différé"/>
    <s v="⅓ payant C"/>
    <s v="Oui"/>
    <n v="55.5"/>
    <n v="5"/>
    <x v="1"/>
    <m/>
    <x v="2"/>
    <m/>
    <x v="0"/>
    <n v="0"/>
    <x v="3"/>
    <m/>
  </r>
  <r>
    <x v="141"/>
    <n v="3"/>
    <x v="137"/>
    <s v="Sam, dim et JF - JOUR - Visite 1 bénéficiaire"/>
    <s v="Visite"/>
    <n v="55.5"/>
    <s v="Dohogne Anne - Marie"/>
    <m/>
    <s v="(228) Mutualia - Mutualité neutre _x000a_"/>
    <s v="Place Verte 41 4800 VERVIERS"/>
    <s v="Différé"/>
    <s v="⅓ payant C"/>
    <s v="Oui"/>
    <n v="55.5"/>
    <n v="5"/>
    <x v="1"/>
    <m/>
    <x v="2"/>
    <m/>
    <x v="0"/>
    <n v="0"/>
    <x v="3"/>
    <m/>
  </r>
  <r>
    <x v="140"/>
    <n v="6"/>
    <x v="86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0"/>
    <n v="6"/>
    <x v="8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6"/>
    <x v="8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6"/>
    <x v="8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6"/>
    <x v="8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6"/>
    <x v="8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6"/>
    <x v="8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1a"/>
    <x v="230"/>
    <s v="Sam, dim et JF - JOUR - Consultation"/>
    <s v="Consultation"/>
    <n v="37.5"/>
    <s v="Schonen Tim"/>
    <m/>
    <s v="(319) Solidaris - Mutualité socialiste et syndicale de la Province de Liège _x000a_"/>
    <s v="Chaussée de Mons 228 1480 TUBIZE "/>
    <s v="Différé"/>
    <s v="⅓ payant C"/>
    <s v="Oui"/>
    <n v="37.5"/>
    <n v="2"/>
    <x v="1"/>
    <m/>
    <x v="2"/>
    <m/>
    <x v="0"/>
    <n v="0"/>
    <x v="3"/>
    <m/>
  </r>
  <r>
    <x v="140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2b"/>
    <x v="240"/>
    <s v="Sam, dim et JF - JOUR - Consultation"/>
    <s v="Consultation"/>
    <n v="37.5"/>
    <s v="Curreli Liebenguth Lena"/>
    <m/>
    <s v="(319) Solidaris - Mutualité socialiste et syndicale de la Province de Liège _x000a_"/>
    <s v="Chaussée de Mons 228 1480 TUBIZE "/>
    <s v="Différé"/>
    <s v="⅓ payant C"/>
    <s v="Oui"/>
    <n v="37.5"/>
    <n v="1"/>
    <x v="1"/>
    <m/>
    <x v="2"/>
    <m/>
    <x v="0"/>
    <n v="0"/>
    <x v="3"/>
    <m/>
  </r>
  <r>
    <x v="140"/>
    <s v="2b"/>
    <x v="240"/>
    <s v="Sam, dim et JF - JOUR - Consultation"/>
    <s v="Consultation"/>
    <n v="37.5"/>
    <s v="Callaert Sabrina"/>
    <m/>
    <s v="(319) Solidaris - Mutualité socialiste et syndicale de la Province de Liège _x000a_"/>
    <s v="Chaussée de Mons 228 1480 TUBIZE "/>
    <s v="Différé"/>
    <s v="⅓ payant C"/>
    <s v="Oui"/>
    <n v="37.5"/>
    <n v="1"/>
    <x v="1"/>
    <m/>
    <x v="2"/>
    <m/>
    <x v="0"/>
    <n v="0"/>
    <x v="3"/>
    <m/>
  </r>
  <r>
    <x v="140"/>
    <n v="3"/>
    <x v="120"/>
    <s v="Sam, dim et JF - JOUR - Consultation"/>
    <s v="Consultation"/>
    <n v="37.5"/>
    <s v="Antoine Bruno"/>
    <m/>
    <s v="(319) Solidaris - Mutualité socialiste et syndicale de la Province de Liège _x000a_"/>
    <s v="Chaussée de Mons 228 1480 TUBIZE "/>
    <s v="Différé"/>
    <s v="⅓ payant C"/>
    <s v="Oui"/>
    <n v="37.5"/>
    <n v="3"/>
    <x v="1"/>
    <m/>
    <x v="2"/>
    <m/>
    <x v="0"/>
    <n v="0"/>
    <x v="3"/>
    <m/>
  </r>
  <r>
    <x v="140"/>
    <n v="7"/>
    <x v="22"/>
    <s v="Sam, dim et JF - JOUR - Consultation"/>
    <s v="Consultation"/>
    <n v="37.5"/>
    <s v="Heiners Nina"/>
    <s v="M.Méd. Pro Gesund"/>
    <m/>
    <m/>
    <s v="Différé"/>
    <s v="Autres"/>
    <s v="Oui"/>
    <n v="37.5"/>
    <n v="6"/>
    <x v="1"/>
    <m/>
    <x v="2"/>
    <m/>
    <x v="0"/>
    <n v="0"/>
    <x v="2"/>
    <m/>
  </r>
  <r>
    <x v="141"/>
    <n v="7"/>
    <x v="44"/>
    <s v="Sam, dim et JF - JOUR - Consultation"/>
    <s v="Consultation"/>
    <n v="37.5"/>
    <s v="Leufgen Caroline"/>
    <s v="M.Méd. Pro Gesund"/>
    <m/>
    <m/>
    <s v="Différé"/>
    <s v="Autres"/>
    <s v="Oui"/>
    <n v="37.5"/>
    <n v="6"/>
    <x v="1"/>
    <m/>
    <x v="2"/>
    <m/>
    <x v="0"/>
    <n v="0"/>
    <x v="2"/>
    <m/>
  </r>
  <r>
    <x v="140"/>
    <n v="7"/>
    <x v="22"/>
    <s v="Sam, dim et JF - JOUR - Consultation"/>
    <s v="Consultation"/>
    <n v="37.5"/>
    <s v="Haas Janina"/>
    <s v="Poststrasse Emmels 93 St Vith 4780"/>
    <m/>
    <m/>
    <s v="Différé"/>
    <s v="Virement"/>
    <s v="Oui"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s v="Jacquemin Aymeric"/>
    <s v="Birkelerstrasse, Rodt 6 St Vith 4780"/>
    <m/>
    <m/>
    <s v="Différé"/>
    <s v="Virement"/>
    <s v="Oui"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s v="Cremer Susanne"/>
    <s v="Am Stein , Recht 11 St Vith 4780"/>
    <m/>
    <m/>
    <s v="Différé"/>
    <s v="Virement"/>
    <s v="Oui"/>
    <n v="37.5"/>
    <m/>
    <x v="1"/>
    <m/>
    <x v="2"/>
    <m/>
    <x v="0"/>
    <n v="0"/>
    <x v="4"/>
    <m/>
  </r>
  <r>
    <x v="141"/>
    <s v="2a"/>
    <x v="115"/>
    <s v="Sam, dim et JF - JOUR - Visite 1 bénéficiaire"/>
    <s v="Visite"/>
    <n v="55.5"/>
    <s v="Rahir Georges"/>
    <s v="La Barcarolle Stembert"/>
    <m/>
    <m/>
    <s v="Différé"/>
    <s v="MR"/>
    <s v="Oui"/>
    <n v="78.099999999999994"/>
    <m/>
    <x v="1"/>
    <m/>
    <x v="2"/>
    <m/>
    <x v="0"/>
    <n v="0"/>
    <x v="2"/>
    <m/>
  </r>
  <r>
    <x v="141"/>
    <s v="2a"/>
    <x v="115"/>
    <s v="Sam, dim et JF - JOUR - Visite 1 bénéficiaire"/>
    <s v="Visite"/>
    <n v="55.5"/>
    <s v="Raskin Pierre"/>
    <s v="Les Hespérides Heusy"/>
    <m/>
    <m/>
    <s v="Différé"/>
    <s v="MR"/>
    <s v="Oui"/>
    <n v="55.5"/>
    <m/>
    <x v="1"/>
    <m/>
    <x v="2"/>
    <m/>
    <x v="0"/>
    <n v="0"/>
    <x v="2"/>
    <m/>
  </r>
  <r>
    <x v="140"/>
    <s v="nuit 1"/>
    <x v="12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0"/>
    <s v="nuit 1"/>
    <x v="1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nuit 1"/>
    <x v="1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nuit 1"/>
    <x v="122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40"/>
    <n v="4"/>
    <x v="148"/>
    <s v="Sam, dim et JF - JOUR - Consultation"/>
    <s v="Consultation"/>
    <n v="37.5"/>
    <s v="Ineza Marie Immaculée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40"/>
    <s v="nuit 2"/>
    <x v="128"/>
    <s v="Sam, dim et JF - NUIT - Consultation"/>
    <s v="0 patient"/>
    <n v="50"/>
    <s v="0 Patient"/>
    <m/>
    <m/>
    <m/>
    <m/>
    <m/>
    <m/>
    <n v="0"/>
    <m/>
    <x v="1"/>
    <m/>
    <x v="2"/>
    <m/>
    <x v="0"/>
    <n v="0"/>
    <x v="0"/>
    <m/>
  </r>
  <r>
    <x v="140"/>
    <n v="7"/>
    <x v="22"/>
    <s v="Sam, dim et JF - JOUR - Visite 1 bénéficiaire"/>
    <s v="Visite"/>
    <n v="55.5"/>
    <s v="Reinertz Christine"/>
    <s v="Modersch.,Z. Morsheck 16 Amel 4770"/>
    <m/>
    <m/>
    <s v="Différé"/>
    <s v="MR"/>
    <s v="Oui"/>
    <n v="55.5"/>
    <m/>
    <x v="1"/>
    <m/>
    <x v="2"/>
    <m/>
    <x v="0"/>
    <n v="0"/>
    <x v="2"/>
    <m/>
  </r>
  <r>
    <x v="141"/>
    <s v="1a"/>
    <x v="17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n v="3"/>
    <x v="120"/>
    <s v="Sam, dim et JF - JOUR - Visite 1 bénéficiaire"/>
    <s v="Visite"/>
    <n v="55.5"/>
    <s v="Renard Solange"/>
    <s v="Ste Joséphine Theux"/>
    <m/>
    <m/>
    <s v="Différé"/>
    <s v="MR"/>
    <s v="Oui"/>
    <n v="55.5"/>
    <m/>
    <x v="1"/>
    <m/>
    <x v="2"/>
    <m/>
    <x v="0"/>
    <n v="0"/>
    <x v="2"/>
    <m/>
  </r>
  <r>
    <x v="141"/>
    <s v="1a"/>
    <x v="170"/>
    <s v="Sam, dim et JF - JOUR - Visite 1 bénéficiaire"/>
    <s v="Visite"/>
    <n v="55.5"/>
    <s v="Delcourt Angélique"/>
    <s v="Rue St Paul 63 Welkenraedt 4840"/>
    <m/>
    <m/>
    <s v="Différé"/>
    <s v="CPAS"/>
    <s v="Oui"/>
    <n v="55.5"/>
    <m/>
    <x v="1"/>
    <m/>
    <x v="2"/>
    <m/>
    <x v="0"/>
    <n v="0"/>
    <x v="2"/>
    <m/>
  </r>
  <r>
    <x v="141"/>
    <s v="1b"/>
    <x v="230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s v="nuit 1"/>
    <x v="122"/>
    <s v="Sam, dim et JF - JOUR - Visite 1 bénéficiaire"/>
    <s v="Visite"/>
    <n v="55.5"/>
    <s v="Detruit Michèle"/>
    <m/>
    <s v="(319) Solidaris - Mutualité socialiste et syndicale de la Province de Liège _x000a_"/>
    <s v="Chaussée de Mons 228 1480 TUBIZE "/>
    <s v="Différé"/>
    <s v="⅓ payant NP"/>
    <s v="Oui"/>
    <n v="55.5"/>
    <m/>
    <x v="1"/>
    <m/>
    <x v="2"/>
    <m/>
    <x v="0"/>
    <n v="0"/>
    <x v="3"/>
    <m/>
  </r>
  <r>
    <x v="141"/>
    <s v="1b"/>
    <x v="230"/>
    <s v="Sam, dim et JF - JOUR - Consultation"/>
    <s v="Consultation"/>
    <n v="37.5"/>
    <s v="Giltay Mathys"/>
    <m/>
    <s v="(319) Solidaris - Mutualité socialiste et syndicale de la Province de Liège _x000a_"/>
    <s v="Chaussée de Mons 228 1480 TUBIZE "/>
    <s v="Différé"/>
    <s v="⅓ payant NP"/>
    <s v="Oui"/>
    <n v="37.5"/>
    <m/>
    <x v="1"/>
    <m/>
    <x v="2"/>
    <m/>
    <x v="0"/>
    <n v="0"/>
    <x v="3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Consultation NA"/>
    <s v="Consultation"/>
    <n v="33.5"/>
    <m/>
    <m/>
    <m/>
    <m/>
    <s v="Bancontact"/>
    <m/>
    <m/>
    <n v="33"/>
    <m/>
    <x v="1"/>
    <m/>
    <x v="2"/>
    <m/>
    <x v="0"/>
    <n v="0"/>
    <x v="4"/>
    <m/>
  </r>
  <r>
    <x v="141"/>
    <s v="2a"/>
    <x v="115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s v="2a"/>
    <x v="115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s v="1b"/>
    <x v="230"/>
    <s v="Sam, dim et JF - JOUR - Consultation"/>
    <s v="Consultation"/>
    <n v="37.5"/>
    <s v="Ferri Mickaël"/>
    <m/>
    <s v="(319) Solidaris - Mutualité socialiste et syndicale de la Province de Liège _x000a_"/>
    <s v="Chaussée de Mons 228 1480 TUBIZE "/>
    <s v="Différé"/>
    <s v="⅓ payant NP"/>
    <s v="Oui"/>
    <n v="37.5"/>
    <m/>
    <x v="1"/>
    <m/>
    <x v="2"/>
    <m/>
    <x v="0"/>
    <n v="0"/>
    <x v="3"/>
    <m/>
  </r>
  <r>
    <x v="140"/>
    <n v="7"/>
    <x v="22"/>
    <s v="Sam, dim et JF - JOUR - Consultation"/>
    <s v="Consultation"/>
    <n v="37.5"/>
    <s v="Mollers Marius"/>
    <s v="M.Méd. Pro Gesund"/>
    <m/>
    <m/>
    <s v="Différé"/>
    <s v="Autres"/>
    <s v="Oui"/>
    <n v="37.5"/>
    <n v="6"/>
    <x v="1"/>
    <m/>
    <x v="2"/>
    <m/>
    <x v="0"/>
    <n v="0"/>
    <x v="2"/>
    <m/>
  </r>
  <r>
    <x v="140"/>
    <n v="3"/>
    <x v="120"/>
    <s v="Sam, dim et JF - JOUR - Visite 1 bénéficiaire"/>
    <s v="Visite"/>
    <n v="55.5"/>
    <s v="Schoonbroodt Augusta"/>
    <s v="La Charmille Jalhay"/>
    <m/>
    <m/>
    <s v="Différé"/>
    <s v="MR"/>
    <s v="Oui"/>
    <n v="55.5"/>
    <m/>
    <x v="1"/>
    <m/>
    <x v="2"/>
    <m/>
    <x v="0"/>
    <n v="0"/>
    <x v="2"/>
    <m/>
  </r>
  <r>
    <x v="140"/>
    <s v="2b"/>
    <x v="240"/>
    <s v="Sam, dim et JF - JOUR - Visite 1 bénéficiaire"/>
    <s v="Visite"/>
    <n v="55.5"/>
    <s v="Vanautreve Livina"/>
    <s v="La Providence Verviers"/>
    <m/>
    <m/>
    <s v="Différé"/>
    <s v="MR"/>
    <s v="Oui"/>
    <n v="55.5"/>
    <m/>
    <x v="1"/>
    <m/>
    <x v="2"/>
    <m/>
    <x v="0"/>
    <n v="0"/>
    <x v="2"/>
    <m/>
  </r>
  <r>
    <x v="141"/>
    <s v="2b"/>
    <x v="2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2b"/>
    <x v="2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2b"/>
    <x v="2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2b"/>
    <x v="24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0"/>
    <s v="2a"/>
    <x v="227"/>
    <s v="Sam, dim et JF - JOUR - Consultation"/>
    <s v="Consultation"/>
    <n v="37.5"/>
    <s v="Moukhaoui Kamal"/>
    <s v="M.Méd. Mosaïque Verviers"/>
    <m/>
    <m/>
    <s v="Différé"/>
    <s v="Autres"/>
    <s v="Oui"/>
    <n v="37.5"/>
    <n v="6"/>
    <x v="1"/>
    <m/>
    <x v="2"/>
    <m/>
    <x v="0"/>
    <n v="0"/>
    <x v="2"/>
    <m/>
  </r>
  <r>
    <x v="141"/>
    <s v="nuit 2"/>
    <x v="49"/>
    <s v="Sam, dim et JF - NUIT - Visite 1 bénéficiaire"/>
    <s v="Visite"/>
    <n v="85"/>
    <s v="Lambert Josée"/>
    <m/>
    <s v="(319) Solidaris - Mutualité socialiste et syndicale de la Province de Liège _x000a_"/>
    <s v="Chaussée de Mons 228 1480 TUBIZE "/>
    <s v="Différé"/>
    <s v="⅓ payant BC"/>
    <s v="Oui"/>
    <n v="85"/>
    <n v="7"/>
    <x v="1"/>
    <m/>
    <x v="2"/>
    <m/>
    <x v="0"/>
    <n v="0"/>
    <x v="3"/>
    <m/>
  </r>
  <r>
    <x v="140"/>
    <n v="3"/>
    <x v="120"/>
    <s v="Sam, dim et JF - JOUR - Visite 1 bénéficiaire"/>
    <s v="Visite"/>
    <n v="55.5"/>
    <s v="Vandebeek Isabella"/>
    <s v="Les Heures Claires Spa"/>
    <m/>
    <m/>
    <s v="Différé"/>
    <s v="MR"/>
    <s v="Oui"/>
    <n v="55.5"/>
    <m/>
    <x v="1"/>
    <m/>
    <x v="2"/>
    <m/>
    <x v="0"/>
    <n v="0"/>
    <x v="2"/>
    <m/>
  </r>
  <r>
    <x v="141"/>
    <s v="2b"/>
    <x v="24"/>
    <s v="Sam, dim et JF - JOUR - Consultation"/>
    <s v="Consultation"/>
    <n v="37.5"/>
    <m/>
    <m/>
    <m/>
    <m/>
    <s v="Cash"/>
    <m/>
    <m/>
    <n v="1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3"/>
    <x v="1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4"/>
    <x v="148"/>
    <s v="Sam, dim et JF - JOUR - Consultation"/>
    <s v="Consultation"/>
    <n v="37.5"/>
    <s v="Pierre Céline"/>
    <m/>
    <s v="(509) Partena - Mutualité libre _x000a_"/>
    <s v="Boulevard Louis Mettewie 74-76 1080 BRUXELLES "/>
    <s v="Différé"/>
    <s v="⅓ payant C"/>
    <s v="Oui"/>
    <n v="37.5"/>
    <n v="1.5"/>
    <x v="1"/>
    <m/>
    <x v="2"/>
    <m/>
    <x v="0"/>
    <n v="0"/>
    <x v="3"/>
    <m/>
  </r>
  <r>
    <x v="140"/>
    <n v="5"/>
    <x v="79"/>
    <s v="Sam, dim et JF - JOUR - Consultation NA"/>
    <s v="Consultation"/>
    <n v="33.5"/>
    <s v="Maeck Vandepontseele Logan"/>
    <m/>
    <s v="(509) Partena - Mutualité libre _x000a_"/>
    <s v="Boulevard Louis Mettewie 74-76 1080 BRUXELLES "/>
    <s v="Différé"/>
    <s v="⅓ payant C"/>
    <s v="Oui"/>
    <n v="33"/>
    <n v="1.5"/>
    <x v="1"/>
    <m/>
    <x v="2"/>
    <m/>
    <x v="0"/>
    <n v="0"/>
    <x v="3"/>
    <m/>
  </r>
  <r>
    <x v="140"/>
    <n v="5"/>
    <x v="79"/>
    <s v="Sam, dim et JF - JOUR - Consultation NA"/>
    <s v="Consultation"/>
    <n v="33.5"/>
    <s v="Maeck Vandepontseele Océane"/>
    <m/>
    <s v="(509) Partena - Mutualité libre _x000a_"/>
    <s v="Boulevard Louis Mettewie 74-76 1080 BRUXELLES "/>
    <s v="Différé"/>
    <s v="⅓ payant C"/>
    <s v="Oui"/>
    <n v="33"/>
    <n v="1.5"/>
    <x v="1"/>
    <m/>
    <x v="2"/>
    <m/>
    <x v="0"/>
    <n v="0"/>
    <x v="3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4"/>
    <x v="241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n v="4"/>
    <x v="241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n v="4"/>
    <x v="241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n v="4"/>
    <x v="241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n v="5"/>
    <x v="26"/>
    <s v="Sam, dim et JF - JOUR - Consultation"/>
    <s v="Consultation"/>
    <n v="37.5"/>
    <s v="Maeck Vandepontseele Ophélie"/>
    <m/>
    <s v="(509) Partena - Mutualité libre _x000a_"/>
    <s v="Boulevard Louis Mettewie 74-76 1080 BRUXELLES "/>
    <s v="Différé"/>
    <s v="⅓ payant C"/>
    <s v="Oui"/>
    <n v="37.5"/>
    <n v="5"/>
    <x v="1"/>
    <m/>
    <x v="2"/>
    <m/>
    <x v="0"/>
    <n v="0"/>
    <x v="3"/>
    <m/>
  </r>
  <r>
    <x v="140"/>
    <n v="7"/>
    <x v="22"/>
    <s v="Sam, dim et JF - JOUR - Consultation"/>
    <s v="Consultation"/>
    <n v="37.5"/>
    <s v="Peters Noémie"/>
    <m/>
    <s v="(515) Freie Krankenkasse"/>
    <s v="Rue Saint-Hubert 49 - 1150 BRUXELLES"/>
    <s v="Différé"/>
    <s v="⅓ payant C"/>
    <s v="Non"/>
    <n v="37.5"/>
    <n v="1.5"/>
    <x v="1"/>
    <m/>
    <x v="2"/>
    <m/>
    <x v="0"/>
    <n v="0"/>
    <x v="1"/>
    <m/>
  </r>
  <r>
    <x v="141"/>
    <n v="5"/>
    <x v="26"/>
    <s v="Sam, dim et JF - JOUR - Visite 1 bénéficiaire"/>
    <s v="Visite"/>
    <n v="55.5"/>
    <m/>
    <m/>
    <m/>
    <m/>
    <s v="Bancontact"/>
    <m/>
    <m/>
    <n v="70"/>
    <m/>
    <x v="1"/>
    <m/>
    <x v="2"/>
    <m/>
    <x v="0"/>
    <n v="0"/>
    <x v="4"/>
    <m/>
  </r>
  <r>
    <x v="141"/>
    <n v="5"/>
    <x v="2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5"/>
    <x v="2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5"/>
    <x v="2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5"/>
    <x v="2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7"/>
    <x v="22"/>
    <s v="Sam, dim et JF - JOUR - Consultation"/>
    <s v="Consultation"/>
    <n v="37.5"/>
    <s v="Bodeux Liliane"/>
    <m/>
    <s v="(515) Freie Krankenkasse"/>
    <s v="Rue Saint-Hubert 49 - 1150 BRUXELLES"/>
    <s v="Différé"/>
    <s v="⅓ payant C"/>
    <s v="Oui"/>
    <n v="37.5"/>
    <n v="1.5"/>
    <x v="1"/>
    <m/>
    <x v="2"/>
    <m/>
    <x v="0"/>
    <n v="0"/>
    <x v="3"/>
    <m/>
  </r>
  <r>
    <x v="141"/>
    <n v="7"/>
    <x v="44"/>
    <s v="Sam, dim et JF - JOUR - Consultation"/>
    <s v="Consultation"/>
    <n v="37.5"/>
    <s v="Niessen Helga"/>
    <m/>
    <s v="(515) Freie Krankenkasse"/>
    <s v="Rue Saint-Hubert 49 - 1150 BRUXELLES"/>
    <s v="Différé"/>
    <s v="⅓ payant C"/>
    <s v="Oui"/>
    <n v="37.5"/>
    <n v="1.5"/>
    <x v="1"/>
    <m/>
    <x v="2"/>
    <m/>
    <x v="0"/>
    <n v="0"/>
    <x v="3"/>
    <m/>
  </r>
  <r>
    <x v="141"/>
    <n v="6"/>
    <x v="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6"/>
    <x v="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6"/>
    <x v="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6"/>
    <x v="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6"/>
    <x v="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6"/>
    <x v="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0"/>
    <n v="6"/>
    <x v="86"/>
    <s v="Sam, dim et JF - JOUR - Consultation"/>
    <s v="Consultation"/>
    <n v="37.5"/>
    <s v="Horten Mélanie Claude"/>
    <m/>
    <s v="(610) Office régional d'Eupen"/>
    <s v="Brauereihof 5 4700 EUPEN"/>
    <s v="Différé"/>
    <s v="⅓ payant C"/>
    <s v="Oui"/>
    <n v="37.5"/>
    <n v="1.5"/>
    <x v="1"/>
    <m/>
    <x v="2"/>
    <m/>
    <x v="0"/>
    <n v="0"/>
    <x v="3"/>
    <m/>
  </r>
  <r>
    <x v="141"/>
    <n v="6"/>
    <x v="9"/>
    <s v="Sam, dim et JF - JOUR - Consultation"/>
    <s v="Consultation"/>
    <n v="37.5"/>
    <s v="Arsbiyeva Zama"/>
    <s v="CPAS Eupen Limburger Weg 5  Eupen4700"/>
    <m/>
    <m/>
    <s v="Différé"/>
    <s v="CPAS"/>
    <s v="Oui"/>
    <n v="37.5"/>
    <m/>
    <x v="1"/>
    <m/>
    <x v="2"/>
    <m/>
    <x v="0"/>
    <n v="0"/>
    <x v="2"/>
    <m/>
  </r>
  <r>
    <x v="141"/>
    <n v="7"/>
    <x v="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7"/>
    <x v="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7"/>
    <x v="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7"/>
    <x v="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n v="7"/>
    <x v="44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1"/>
    <n v="6"/>
    <x v="9"/>
    <s v="Sam, dim et JF - JOUR - Visite 1 bénéficiaire"/>
    <s v="Visite"/>
    <n v="55.5"/>
    <s v="Ortmann Gunter"/>
    <m/>
    <s v="(610) Office régional d'Eupen"/>
    <s v="Brauereihof 5 4700 EUPEN"/>
    <s v="Différé"/>
    <s v="⅓ payant NP"/>
    <s v="Oui"/>
    <n v="55.5"/>
    <m/>
    <x v="1"/>
    <m/>
    <x v="2"/>
    <m/>
    <x v="0"/>
    <n v="0"/>
    <x v="3"/>
    <m/>
  </r>
  <r>
    <x v="141"/>
    <s v="2a"/>
    <x v="115"/>
    <s v="Sam, dim et JF - JOUR - Consultation NA"/>
    <s v="Consultation"/>
    <n v="33.5"/>
    <s v="Ouriachi Fatima"/>
    <s v="M.Méd. Bulle D'Air  Dison"/>
    <m/>
    <m/>
    <s v="Différé"/>
    <s v="Autres"/>
    <s v="Oui"/>
    <n v="33"/>
    <m/>
    <x v="1"/>
    <m/>
    <x v="2"/>
    <m/>
    <x v="0"/>
    <n v="0"/>
    <x v="2"/>
    <m/>
  </r>
  <r>
    <x v="141"/>
    <n v="7"/>
    <x v="44"/>
    <s v="Sam, dim et JF - JOUR - Visite 1 bénéficiaire"/>
    <s v="Visite"/>
    <n v="55.5"/>
    <s v="Halmes Albert Heinrich"/>
    <s v="Albinusstrase,Hinderhausen 18  St Vith 4780"/>
    <m/>
    <m/>
    <s v="Différé"/>
    <s v="Virement"/>
    <s v="Oui"/>
    <n v="55.5"/>
    <m/>
    <x v="1"/>
    <m/>
    <x v="2"/>
    <m/>
    <x v="0"/>
    <n v="0"/>
    <x v="4"/>
    <m/>
  </r>
  <r>
    <x v="141"/>
    <s v="nuit 1"/>
    <x v="12"/>
    <s v="Sam, dim et JF - JOUR - Consultation"/>
    <s v="Consultation"/>
    <n v="37.5"/>
    <m/>
    <m/>
    <m/>
    <m/>
    <s v="Bancontact"/>
    <m/>
    <m/>
    <n v="37"/>
    <m/>
    <x v="1"/>
    <m/>
    <x v="2"/>
    <m/>
    <x v="0"/>
    <n v="0"/>
    <x v="4"/>
    <m/>
  </r>
  <r>
    <x v="141"/>
    <s v="nuit 1"/>
    <x v="12"/>
    <s v="Sam, dim et JF - JOUR - Visite 1 bénéficiaire"/>
    <s v="Visite"/>
    <n v="55.5"/>
    <m/>
    <m/>
    <m/>
    <m/>
    <s v="Bancontact"/>
    <m/>
    <m/>
    <n v="55"/>
    <m/>
    <x v="1"/>
    <m/>
    <x v="2"/>
    <m/>
    <x v="0"/>
    <n v="0"/>
    <x v="4"/>
    <m/>
  </r>
  <r>
    <x v="141"/>
    <s v="nuit 1"/>
    <x v="12"/>
    <s v="Sam, dim et JF - JOUR - Visite 1 bénéficiaire"/>
    <s v="Visite"/>
    <n v="55.5"/>
    <m/>
    <m/>
    <m/>
    <m/>
    <s v="Bancontact"/>
    <m/>
    <m/>
    <n v="55"/>
    <m/>
    <x v="1"/>
    <m/>
    <x v="2"/>
    <m/>
    <x v="0"/>
    <n v="0"/>
    <x v="4"/>
    <m/>
  </r>
  <r>
    <x v="141"/>
    <s v="nuit 1"/>
    <x v="12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0"/>
    <n v="7"/>
    <x v="22"/>
    <s v="Sam, dim et JF - JOUR - Visite 1 bénéficiaire"/>
    <s v="Visite"/>
    <n v="55.5"/>
    <s v="Zeyen Maria Hedwig"/>
    <s v="Middelweg,Crombach 6 St Vith 4780"/>
    <m/>
    <m/>
    <s v="Différé"/>
    <s v="MR"/>
    <s v="Oui"/>
    <n v="55.5"/>
    <m/>
    <x v="1"/>
    <m/>
    <x v="2"/>
    <m/>
    <x v="0"/>
    <n v="0"/>
    <x v="2"/>
    <m/>
  </r>
  <r>
    <x v="141"/>
    <s v="nuit 2"/>
    <x v="49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41"/>
    <s v="nuit 2"/>
    <x v="49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1"/>
    <n v="4"/>
    <x v="241"/>
    <s v="Sam, dim et JF - JOUR - Visite 1 bénéficiaire"/>
    <s v="Visite"/>
    <n v="55.5"/>
    <s v="Bastie Christian Julien"/>
    <m/>
    <s v="(620) Section de Malmedy _x000a_"/>
    <s v="Rue Wibald 5 4960 MALMEDY"/>
    <s v="Différé"/>
    <s v="⅓ payant C"/>
    <s v="Oui"/>
    <n v="55.5"/>
    <n v="3"/>
    <x v="1"/>
    <m/>
    <x v="2"/>
    <m/>
    <x v="0"/>
    <n v="0"/>
    <x v="3"/>
    <m/>
  </r>
  <r>
    <x v="140"/>
    <s v="nuit 3"/>
    <x v="22"/>
    <s v="Sam, dim et JF - NUIT - Visite 1 bénéficiaire"/>
    <s v="Visite"/>
    <n v="85"/>
    <s v="Zeyen Maria Hedwig"/>
    <s v="Middelweg Crombach 6 St Vith 4780"/>
    <m/>
    <m/>
    <s v="Différé"/>
    <s v="MR"/>
    <s v="Oui"/>
    <n v="85"/>
    <m/>
    <x v="1"/>
    <m/>
    <x v="2"/>
    <m/>
    <x v="0"/>
    <n v="0"/>
    <x v="2"/>
    <m/>
  </r>
  <r>
    <x v="141"/>
    <s v="nuit 3"/>
    <x v="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1"/>
    <s v="nuit 3"/>
    <x v="44"/>
    <s v="Sam, dim et JF - NUIT - Visite 1 bénéficiaire"/>
    <s v="Visite"/>
    <n v="85"/>
    <m/>
    <m/>
    <m/>
    <m/>
    <s v="Cash"/>
    <m/>
    <m/>
    <n v="100"/>
    <m/>
    <x v="1"/>
    <m/>
    <x v="2"/>
    <m/>
    <x v="0"/>
    <n v="0"/>
    <x v="4"/>
    <m/>
  </r>
  <r>
    <x v="142"/>
    <s v="nuit 1"/>
    <x v="27"/>
    <s v="Vend et veille JF - JOUR - Consultation"/>
    <s v="Consultation"/>
    <n v="29"/>
    <m/>
    <m/>
    <m/>
    <m/>
    <s v="Bancontact"/>
    <m/>
    <m/>
    <n v="29"/>
    <m/>
    <x v="1"/>
    <m/>
    <x v="2"/>
    <m/>
    <x v="0"/>
    <n v="0"/>
    <x v="4"/>
    <m/>
  </r>
  <r>
    <x v="142"/>
    <s v="nuit 1"/>
    <x v="27"/>
    <s v="Vend et veille JF - JOUR - Consultation"/>
    <s v="Consultation"/>
    <n v="29"/>
    <m/>
    <m/>
    <m/>
    <m/>
    <s v="Bancontact"/>
    <m/>
    <m/>
    <n v="29"/>
    <m/>
    <x v="1"/>
    <m/>
    <x v="2"/>
    <m/>
    <x v="0"/>
    <n v="0"/>
    <x v="4"/>
    <m/>
  </r>
  <r>
    <x v="142"/>
    <s v="nuit 1"/>
    <x v="27"/>
    <s v="Vend et veille JF - JOUR - Consultation"/>
    <s v="Consultation"/>
    <n v="29"/>
    <m/>
    <m/>
    <m/>
    <m/>
    <s v="Bancontact"/>
    <m/>
    <m/>
    <n v="29"/>
    <m/>
    <x v="1"/>
    <m/>
    <x v="2"/>
    <m/>
    <x v="0"/>
    <n v="0"/>
    <x v="4"/>
    <m/>
  </r>
  <r>
    <x v="143"/>
    <s v="1a"/>
    <x v="117"/>
    <s v="Sam, dim et JF - JOUR - Consultation"/>
    <s v="Consultation"/>
    <n v="37.5"/>
    <s v="Thunissen Anne"/>
    <m/>
    <s v="(137) Mutualité Chrétienne de Verviers - Eupen "/>
    <s v="Rue Laoureux 25-29  - 4800 Verviers"/>
    <s v="Différé"/>
    <s v="⅓ payant C"/>
    <s v="Oui"/>
    <n v="82.5"/>
    <n v="1.5"/>
    <x v="1"/>
    <m/>
    <x v="2"/>
    <m/>
    <x v="0"/>
    <n v="0"/>
    <x v="3"/>
    <m/>
  </r>
  <r>
    <x v="142"/>
    <s v="nuit 2"/>
    <x v="89"/>
    <s v="Vend et veille JF - JOUR - Visite 1 bénéficiare"/>
    <s v="Visite"/>
    <n v="49.5"/>
    <m/>
    <m/>
    <m/>
    <m/>
    <s v="Bancontact"/>
    <m/>
    <m/>
    <n v="49.5"/>
    <m/>
    <x v="1"/>
    <m/>
    <x v="2"/>
    <m/>
    <x v="0"/>
    <n v="0"/>
    <x v="4"/>
    <m/>
  </r>
  <r>
    <x v="143"/>
    <s v="1a"/>
    <x v="117"/>
    <s v="Sam, dim et JF - JOUR - Visite 1 bénéficiaire"/>
    <s v="Visite"/>
    <n v="55.5"/>
    <s v="Feyen Isabelle"/>
    <m/>
    <s v="(137) Mutualité Chrétienne de Verviers - Eupen "/>
    <s v="Rue Laoureux 25-29  - 4800 Verviers"/>
    <s v="Différé"/>
    <s v="⅓ payant C"/>
    <s v="Oui"/>
    <n v="55.5"/>
    <n v="3"/>
    <x v="1"/>
    <m/>
    <x v="2"/>
    <m/>
    <x v="0"/>
    <n v="0"/>
    <x v="3"/>
    <m/>
  </r>
  <r>
    <x v="142"/>
    <s v="nuit 3"/>
    <x v="202"/>
    <s v="Vend et veille JF - JOUR - Consultation"/>
    <s v="Consultation"/>
    <n v="29"/>
    <s v="0 Patient"/>
    <m/>
    <m/>
    <m/>
    <m/>
    <m/>
    <m/>
    <n v="0"/>
    <m/>
    <x v="1"/>
    <m/>
    <x v="2"/>
    <m/>
    <x v="0"/>
    <n v="0"/>
    <x v="4"/>
    <m/>
  </r>
  <r>
    <x v="143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a"/>
    <x v="11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a"/>
    <x v="117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3"/>
    <s v="1a"/>
    <x v="117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3"/>
    <s v="1b"/>
    <x v="230"/>
    <s v="Sam, dim et JF - JOUR - Consultation"/>
    <s v="Consultation"/>
    <n v="37.5"/>
    <s v="Massafi Souleyman"/>
    <m/>
    <s v="(137) Mutualité Chrétienne de Verviers - Eupen "/>
    <s v="Rue Laoureux 25-29  - 4800 Verviers"/>
    <s v="Différé"/>
    <s v="⅓ payant C"/>
    <s v="Oui"/>
    <n v="37.5"/>
    <n v="2"/>
    <x v="1"/>
    <m/>
    <x v="2"/>
    <m/>
    <x v="0"/>
    <n v="0"/>
    <x v="3"/>
    <m/>
  </r>
  <r>
    <x v="143"/>
    <s v="2a"/>
    <x v="16"/>
    <s v="Sam, dim et JF - JOUR - Visite 1 bénéficiaire"/>
    <s v="Visite"/>
    <n v="55.5"/>
    <s v="Wutsch Anna"/>
    <m/>
    <s v="(137) Mutualité Chrétienne de Verviers - Eupen "/>
    <s v="Rue Laoureux 25-29  - 4800 Verviers"/>
    <s v="Différé"/>
    <s v="⅓ payant NP"/>
    <s v="Oui"/>
    <n v="55"/>
    <m/>
    <x v="1"/>
    <m/>
    <x v="2"/>
    <m/>
    <x v="0"/>
    <n v="0"/>
    <x v="3"/>
    <m/>
  </r>
  <r>
    <x v="143"/>
    <n v="4"/>
    <x v="42"/>
    <s v="Sam, dim et JF - JOUR - Consultation"/>
    <s v="Consultation"/>
    <n v="37.5"/>
    <s v="Bertrume/Clermont Raphaël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3"/>
    <n v="6"/>
    <x v="99"/>
    <s v="Sam, dim et JF - JOUR - Visite 1 bénéficiaire"/>
    <s v="Visite"/>
    <n v="55.5"/>
    <s v="Arens Martha"/>
    <s v="Golden Morgen Walhorn 4711"/>
    <m/>
    <m/>
    <s v="Différé"/>
    <s v="MR"/>
    <s v="Oui"/>
    <n v="55.5"/>
    <m/>
    <x v="1"/>
    <m/>
    <x v="2"/>
    <m/>
    <x v="0"/>
    <n v="0"/>
    <x v="2"/>
    <m/>
  </r>
  <r>
    <x v="143"/>
    <s v="1b"/>
    <x v="230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1b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5"/>
    <x v="233"/>
    <s v="Sam, dim et JF - JOUR - Consultation"/>
    <s v="Consultation"/>
    <n v="37.5"/>
    <s v="Ilunga Kabwé Cécile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3"/>
    <n v="6"/>
    <x v="99"/>
    <s v="Sam, dim et JF - JOUR - Consultation"/>
    <s v="Consultation"/>
    <n v="37.5"/>
    <s v="Simonis Yves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3"/>
    <n v="6"/>
    <x v="99"/>
    <s v="Sam, dim et JF - JOUR - Consultation"/>
    <s v="Consultation"/>
    <n v="37.5"/>
    <s v="Renaers Nara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3"/>
    <n v="6"/>
    <x v="99"/>
    <s v="Sam, dim et JF - JOUR - Visite 1 bénéficiaire"/>
    <s v="Visite"/>
    <n v="55.5"/>
    <s v="Ahn Paula"/>
    <m/>
    <s v="(137) Mutualité Chrétienne de Verviers - Eupen "/>
    <s v="Rue Laoureux 25-29  - 4800 Verviers"/>
    <s v="Différé"/>
    <s v="⅓ payant C"/>
    <s v="Oui"/>
    <n v="55.5"/>
    <n v="5"/>
    <x v="1"/>
    <m/>
    <x v="2"/>
    <m/>
    <x v="0"/>
    <n v="0"/>
    <x v="3"/>
    <m/>
  </r>
  <r>
    <x v="144"/>
    <s v="2b"/>
    <x v="244"/>
    <s v="Sam, dim et JF - JOUR - Visite 1 bénéficiaire"/>
    <s v="Visite"/>
    <n v="55.5"/>
    <s v="Bartholomeus Josiane"/>
    <s v="Seigneurie D'Heusy Heusy 4802"/>
    <m/>
    <m/>
    <s v="Différé"/>
    <s v="MR"/>
    <s v="Oui"/>
    <n v="55.5"/>
    <m/>
    <x v="1"/>
    <m/>
    <x v="2"/>
    <m/>
    <x v="0"/>
    <n v="0"/>
    <x v="2"/>
    <m/>
  </r>
  <r>
    <x v="144"/>
    <s v="2a"/>
    <x v="84"/>
    <s v="Sam, dim et JF - JOUR - Visite 1 bénéficiaire"/>
    <s v="Visite"/>
    <n v="55.5"/>
    <s v="Collinet Gustave"/>
    <s v="La Barcarole Stembert 4801"/>
    <m/>
    <m/>
    <s v="Différé"/>
    <s v="MR"/>
    <s v="Oui"/>
    <n v="55.5"/>
    <m/>
    <x v="1"/>
    <m/>
    <x v="2"/>
    <m/>
    <x v="0"/>
    <n v="0"/>
    <x v="2"/>
    <m/>
  </r>
  <r>
    <x v="143"/>
    <s v="1b"/>
    <x v="230"/>
    <s v="Sam, dim et JF - JOUR - Visite 1 bénéficiaire"/>
    <s v="Visite"/>
    <n v="55.5"/>
    <s v="Dethier Liliane"/>
    <s v="Léon D'Andrimont Limbourg 4830"/>
    <m/>
    <m/>
    <s v="Différé"/>
    <s v="MR"/>
    <s v="Oui"/>
    <n v="55.5"/>
    <m/>
    <x v="1"/>
    <m/>
    <x v="2"/>
    <m/>
    <x v="0"/>
    <n v="0"/>
    <x v="2"/>
    <m/>
  </r>
  <r>
    <x v="143"/>
    <s v="2a"/>
    <x v="16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Visite 1 bénéficiaire"/>
    <s v="Visite"/>
    <n v="55.5"/>
    <m/>
    <m/>
    <m/>
    <m/>
    <s v="Bancontact"/>
    <m/>
    <m/>
    <n v="55"/>
    <m/>
    <x v="1"/>
    <m/>
    <x v="2"/>
    <m/>
    <x v="0"/>
    <n v="0"/>
    <x v="4"/>
    <m/>
  </r>
  <r>
    <x v="143"/>
    <s v="2a"/>
    <x v="16"/>
    <s v="Sam, dim et JF - JOUR - Visite 1 bénéficiaire"/>
    <s v="Visite"/>
    <n v="55.5"/>
    <m/>
    <m/>
    <m/>
    <m/>
    <s v="Bancontact"/>
    <m/>
    <m/>
    <n v="55"/>
    <m/>
    <x v="1"/>
    <m/>
    <x v="2"/>
    <m/>
    <x v="0"/>
    <n v="0"/>
    <x v="4"/>
    <m/>
  </r>
  <r>
    <x v="143"/>
    <s v="nuit 1"/>
    <x v="245"/>
    <s v="Vend et veille JF - NUIT - Consultation"/>
    <s v="Consultation"/>
    <n v="50"/>
    <s v="Bourse Jean - Louis"/>
    <m/>
    <s v="(137) Mutualité Chrétienne de Verviers - Eupen "/>
    <s v="Rue Laoureux 25-29  - 4800 Verviers"/>
    <s v="Différé"/>
    <s v="⅓ payant C"/>
    <s v="Oui"/>
    <n v="50"/>
    <n v="6"/>
    <x v="1"/>
    <m/>
    <x v="2"/>
    <m/>
    <x v="0"/>
    <n v="0"/>
    <x v="3"/>
    <m/>
  </r>
  <r>
    <x v="143"/>
    <s v="nuit 3"/>
    <x v="22"/>
    <s v="Sam, dim et JF - JOUR - Visite 1 bénéficiaire"/>
    <s v="Visite"/>
    <n v="55.5"/>
    <s v="Reuter Alexa"/>
    <m/>
    <s v="(137) Mutualité Chrétienne de Verviers - Eupen "/>
    <s v="Rue Laoureux 25-29  - 4800 Verviers"/>
    <s v="Différé"/>
    <s v="⅓ payant C"/>
    <s v="Oui"/>
    <n v="55.5"/>
    <n v="5"/>
    <x v="1"/>
    <m/>
    <x v="2"/>
    <m/>
    <x v="0"/>
    <n v="0"/>
    <x v="3"/>
    <m/>
  </r>
  <r>
    <x v="144"/>
    <s v="2b"/>
    <x v="244"/>
    <s v="Sam, dim et JF - JOUR - Consultation"/>
    <s v="Consultation"/>
    <n v="37.5"/>
    <s v="Léonard Geneviève"/>
    <m/>
    <s v="(137) Mutualité Chrétienne de Verviers - Eupen "/>
    <s v="Rue Laoureux 25-29  - 4800 Verviers"/>
    <s v="Différé"/>
    <s v="⅓ payant C"/>
    <s v="Oui"/>
    <n v="37.5"/>
    <n v="1.5"/>
    <x v="1"/>
    <m/>
    <x v="2"/>
    <m/>
    <x v="0"/>
    <n v="0"/>
    <x v="3"/>
    <m/>
  </r>
  <r>
    <x v="144"/>
    <n v="4"/>
    <x v="144"/>
    <s v="Sam, dim et JF - NUIT - Visite 1 bénéficiaire"/>
    <s v="Visite"/>
    <n v="85"/>
    <s v="Toussaint  M - Jeanne"/>
    <m/>
    <s v="(137) Mutualité Chrétienne de Verviers - Eupen "/>
    <s v="Rue Laoureux 25-29  - 4800 Verviers"/>
    <s v="Différé"/>
    <s v="⅓ payant C"/>
    <s v="Oui"/>
    <n v="85"/>
    <n v="7"/>
    <x v="1"/>
    <m/>
    <x v="2"/>
    <m/>
    <x v="0"/>
    <n v="0"/>
    <x v="3"/>
    <m/>
  </r>
  <r>
    <x v="143"/>
    <n v="3"/>
    <x v="213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Visite 1 bénéficiaire"/>
    <s v="Visite"/>
    <n v="55.5"/>
    <m/>
    <m/>
    <m/>
    <m/>
    <s v="Bancontact"/>
    <m/>
    <m/>
    <n v="55"/>
    <m/>
    <x v="1"/>
    <m/>
    <x v="2"/>
    <m/>
    <x v="0"/>
    <n v="0"/>
    <x v="4"/>
    <m/>
  </r>
  <r>
    <x v="143"/>
    <s v="1b"/>
    <x v="230"/>
    <s v="Sam, dim et JF - JOUR - Consultation"/>
    <s v="Consultation"/>
    <n v="37.5"/>
    <s v="Rammach Miryam"/>
    <m/>
    <s v="(228) Mutualia - Mutualité neutre _x000a_"/>
    <s v="Place Verte 41 4800 VERVIERS"/>
    <s v="Différé"/>
    <s v="⅓ payant C"/>
    <s v="Oui"/>
    <n v="37.5"/>
    <n v="2"/>
    <x v="1"/>
    <m/>
    <x v="2"/>
    <m/>
    <x v="0"/>
    <n v="0"/>
    <x v="3"/>
    <m/>
  </r>
  <r>
    <x v="143"/>
    <s v="1b"/>
    <x v="230"/>
    <s v="Sam, dim et JF - JOUR - Consultation"/>
    <s v="Consultation"/>
    <n v="37.5"/>
    <s v="Defour Alexis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143"/>
    <s v="1b"/>
    <x v="230"/>
    <s v="Sam, dim et JF - JOUR - Consultation"/>
    <s v="Consultation"/>
    <n v="37.5"/>
    <s v="Lousberg Zoé"/>
    <m/>
    <s v="(228) Mutualia - Mutualité neutre _x000a_"/>
    <s v="Place Verte 41 4800 VERVIERS"/>
    <s v="Différé"/>
    <s v="⅓ payant C"/>
    <s v="Oui"/>
    <n v="37.5"/>
    <n v="2"/>
    <x v="1"/>
    <m/>
    <x v="2"/>
    <m/>
    <x v="0"/>
    <n v="0"/>
    <x v="3"/>
    <m/>
  </r>
  <r>
    <x v="144"/>
    <s v="2a"/>
    <x v="84"/>
    <s v="Sam, dim et JF - JOUR - Visite 1 bénéficiaire"/>
    <s v="Visite"/>
    <n v="55.5"/>
    <s v="Gillard Marcel"/>
    <s v="Sol' Azur Wegnez 4860"/>
    <m/>
    <m/>
    <s v="Différé"/>
    <s v="MR"/>
    <s v="Oui"/>
    <n v="55.5"/>
    <m/>
    <x v="1"/>
    <m/>
    <x v="2"/>
    <m/>
    <x v="0"/>
    <n v="0"/>
    <x v="2"/>
    <m/>
  </r>
  <r>
    <x v="143"/>
    <n v="4"/>
    <x v="42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4"/>
    <x v="4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s v="Turkkal Arman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143"/>
    <s v="2a"/>
    <x v="16"/>
    <s v="Sam, dim et JF - JOUR - Consultation"/>
    <s v="Consultation"/>
    <n v="37.5"/>
    <s v="Gehlen Sarah"/>
    <m/>
    <s v="(228) Mutualia - Mutualité neutre _x000a_"/>
    <s v="Place Verte 41 4800 VERVIERS"/>
    <s v="Différé"/>
    <s v="⅓ payant NP"/>
    <s v="Oui"/>
    <n v="52"/>
    <m/>
    <x v="1"/>
    <m/>
    <x v="2"/>
    <m/>
    <x v="0"/>
    <n v="0"/>
    <x v="3"/>
    <m/>
  </r>
  <r>
    <x v="143"/>
    <n v="5"/>
    <x v="23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5"/>
    <x v="23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5"/>
    <x v="23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5"/>
    <x v="23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2a"/>
    <x v="16"/>
    <s v="Sam, dim et JF - JOUR - Consultation"/>
    <s v="Consultation"/>
    <n v="37.5"/>
    <s v="Dilawar Nadia"/>
    <m/>
    <s v="(228) Mutualia - Mutualité neutre _x000a_"/>
    <s v="Place Verte 41 4800 VERVIERS"/>
    <s v="Différé"/>
    <s v="⅓ payant NP"/>
    <s v="Oui"/>
    <n v="37.5"/>
    <m/>
    <x v="1"/>
    <m/>
    <x v="2"/>
    <m/>
    <x v="0"/>
    <n v="0"/>
    <x v="3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6"/>
    <x v="99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3"/>
    <x v="213"/>
    <s v="Sam, dim et JF - JOUR - Consultation"/>
    <s v="Consultation"/>
    <n v="37.5"/>
    <s v="Seffer Dorothée"/>
    <m/>
    <s v="(228) Mutualia - Mutualité neutre _x000a_"/>
    <s v="Place Verte 41 4800 VERVIERS"/>
    <s v="Différé"/>
    <s v="⅓ payant C"/>
    <s v="Oui"/>
    <n v="37.5"/>
    <n v="1.5"/>
    <x v="1"/>
    <m/>
    <x v="2"/>
    <m/>
    <x v="0"/>
    <n v="0"/>
    <x v="3"/>
    <m/>
  </r>
  <r>
    <x v="143"/>
    <n v="3"/>
    <x v="213"/>
    <s v="Sam, dim et JF - JOUR - Consultation"/>
    <s v="Consultation"/>
    <n v="37.5"/>
    <s v="Loslever Clément"/>
    <m/>
    <s v="(228) Mutualia - Mutualité neutre _x000a_"/>
    <s v="Place Verte 41 4800 VERVIERS"/>
    <s v="Différé"/>
    <s v="⅓ payant BC"/>
    <s v="Oui"/>
    <n v="37.5"/>
    <n v="1.5"/>
    <x v="1"/>
    <m/>
    <x v="2"/>
    <m/>
    <x v="0"/>
    <n v="0"/>
    <x v="3"/>
    <m/>
  </r>
  <r>
    <x v="144"/>
    <s v="2a"/>
    <x v="84"/>
    <s v="Sam, dim et JF - JOUR - Consultation"/>
    <s v="Consultation"/>
    <n v="37.5"/>
    <s v="Yildirim Gulcan"/>
    <m/>
    <s v="(228) Mutualia - Mutualité neutre _x000a_"/>
    <s v="Place Verte 41 4800 VERVIERS"/>
    <s v="Différé"/>
    <s v="⅓ payant C"/>
    <s v="Oui"/>
    <n v="37.5"/>
    <n v="1.5"/>
    <x v="1"/>
    <m/>
    <x v="2"/>
    <m/>
    <x v="0"/>
    <n v="0"/>
    <x v="3"/>
    <m/>
  </r>
  <r>
    <x v="144"/>
    <s v="2a"/>
    <x v="84"/>
    <s v="Sam, dim et JF - JOUR - Consultation"/>
    <s v="Consultation"/>
    <n v="37.5"/>
    <s v="Ridane Warlet Mehdi"/>
    <m/>
    <s v="(228) Mutualia - Mutualité neutre _x000a_"/>
    <s v="Place Verte 41 4800 VERVIERS"/>
    <s v="Différé"/>
    <s v="⅓ payant C"/>
    <s v="Oui"/>
    <n v="37.5"/>
    <n v="1.5"/>
    <x v="1"/>
    <m/>
    <x v="2"/>
    <m/>
    <x v="0"/>
    <n v="0"/>
    <x v="3"/>
    <m/>
  </r>
  <r>
    <x v="144"/>
    <n v="3"/>
    <x v="101"/>
    <s v="Sam, dim et JF - JOUR - Visite 1 bénéficiaire"/>
    <s v="Visite"/>
    <n v="55.5"/>
    <s v="Glodek Hélène"/>
    <s v="Domaine De Nivezé Spa 4900"/>
    <m/>
    <m/>
    <s v="Différé"/>
    <s v="MR"/>
    <s v="Oui"/>
    <n v="55.5"/>
    <m/>
    <x v="1"/>
    <m/>
    <x v="2"/>
    <m/>
    <x v="0"/>
    <n v="0"/>
    <x v="2"/>
    <m/>
  </r>
  <r>
    <x v="143"/>
    <s v="1b"/>
    <x v="230"/>
    <s v="Sam, dim et JF - JOUR - Visite 1 bénéficiaire"/>
    <s v="Visite"/>
    <n v="55.5"/>
    <s v="Hubert Mariette"/>
    <s v="Léon D'Andrimont Limbourg 4830"/>
    <m/>
    <m/>
    <s v="Différé"/>
    <s v="MR"/>
    <s v="Oui"/>
    <n v="55.5"/>
    <m/>
    <x v="1"/>
    <m/>
    <x v="2"/>
    <m/>
    <x v="0"/>
    <n v="0"/>
    <x v="2"/>
    <m/>
  </r>
  <r>
    <x v="143"/>
    <n v="6"/>
    <x v="99"/>
    <s v="Sam, dim et JF - JOUR - Visite 1 bénéficiaire"/>
    <s v="Visite"/>
    <n v="55.5"/>
    <s v="Jansen Anna"/>
    <s v="Ste Marie Raeren 4730"/>
    <m/>
    <m/>
    <s v="Différé"/>
    <s v="MR"/>
    <s v="Oui"/>
    <n v="55.5"/>
    <m/>
    <x v="1"/>
    <m/>
    <x v="2"/>
    <m/>
    <x v="0"/>
    <n v="0"/>
    <x v="2"/>
    <m/>
  </r>
  <r>
    <x v="143"/>
    <n v="6"/>
    <x v="99"/>
    <s v="Sam, dim et JF - JOUR - Visite 1 bénéficiaire"/>
    <s v="Visite"/>
    <n v="55.5"/>
    <m/>
    <m/>
    <m/>
    <m/>
    <s v="Cash"/>
    <m/>
    <m/>
    <n v="55.5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Cash"/>
    <m/>
    <m/>
    <n v="37.53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n v="7"/>
    <x v="12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Visite 1 bénéficiaire"/>
    <s v="Visite"/>
    <n v="55.5"/>
    <s v="Lacroix Berthe"/>
    <s v="Bel Fays Limbourg 4830"/>
    <m/>
    <m/>
    <s v="Différé"/>
    <s v="MR"/>
    <s v="Oui"/>
    <n v="55.5"/>
    <m/>
    <x v="1"/>
    <m/>
    <x v="2"/>
    <m/>
    <x v="0"/>
    <n v="0"/>
    <x v="2"/>
    <m/>
  </r>
  <r>
    <x v="143"/>
    <s v="1a"/>
    <x v="117"/>
    <s v="Sam, dim et JF - JOUR - Visite 1 bénéficiaire"/>
    <s v="Visite"/>
    <n v="55.5"/>
    <s v="Leruth Margueritte"/>
    <s v="Clos Des Bouleaux Xhendelesse 4652"/>
    <m/>
    <m/>
    <s v="Différé"/>
    <s v="MR"/>
    <s v="Oui"/>
    <n v="55.5"/>
    <m/>
    <x v="1"/>
    <m/>
    <x v="2"/>
    <m/>
    <x v="0"/>
    <n v="0"/>
    <x v="2"/>
    <m/>
  </r>
  <r>
    <x v="143"/>
    <s v="nuit 1"/>
    <x v="24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nuit 1"/>
    <x v="24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nuit 1"/>
    <x v="24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nuit 1"/>
    <x v="245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3"/>
    <s v="nuit 1"/>
    <x v="245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4"/>
    <s v="2a"/>
    <x v="84"/>
    <s v="Sam, dim et JF - JOUR - Consultation"/>
    <s v="Consultation"/>
    <n v="37.5"/>
    <s v="Iafrate Anita"/>
    <m/>
    <s v="(228) Mutualia - Mutualité neutre _x000a_"/>
    <s v="Place Verte 41 4800 VERVIERS"/>
    <s v="Différé"/>
    <s v="⅓ payant C"/>
    <s v="Oui"/>
    <n v="37.5"/>
    <n v="1.5"/>
    <x v="1"/>
    <m/>
    <x v="2"/>
    <m/>
    <x v="0"/>
    <n v="0"/>
    <x v="3"/>
    <m/>
  </r>
  <r>
    <x v="143"/>
    <s v="nuit 2"/>
    <x v="23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3"/>
    <s v="nuit 2"/>
    <x v="231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3"/>
    <x v="101"/>
    <s v="Sam, dim et JF - JOUR - Consultation"/>
    <s v="Consultation"/>
    <n v="37.5"/>
    <s v="Biersart Tatiana"/>
    <m/>
    <s v="(228) Mutualia - Mutualité neutre _x000a_"/>
    <s v="Place Verte 41 4800 VERVIERS"/>
    <s v="Différé"/>
    <s v="⅓ payant C"/>
    <s v="Oui"/>
    <n v="33.5"/>
    <n v="1.5"/>
    <x v="1"/>
    <m/>
    <x v="2"/>
    <m/>
    <x v="0"/>
    <n v="0"/>
    <x v="3"/>
    <m/>
  </r>
  <r>
    <x v="144"/>
    <n v="3"/>
    <x v="101"/>
    <s v="Sam, dim et JF - JOUR - Visite 1 bénéficiaire"/>
    <s v="Visite"/>
    <n v="55.5"/>
    <s v="Maniaudeix Jeanne"/>
    <s v="Les Heures Claires Spa 4900"/>
    <m/>
    <m/>
    <s v="Différé"/>
    <s v="MR"/>
    <s v="Oui"/>
    <n v="55.5"/>
    <m/>
    <x v="1"/>
    <m/>
    <x v="2"/>
    <m/>
    <x v="0"/>
    <n v="0"/>
    <x v="2"/>
    <m/>
  </r>
  <r>
    <x v="143"/>
    <s v="nuit 3"/>
    <x v="22"/>
    <s v="Sam, dim et JF - NUIT - Consultation"/>
    <s v="Consultation"/>
    <n v="50"/>
    <m/>
    <m/>
    <m/>
    <m/>
    <s v="Cash"/>
    <m/>
    <m/>
    <n v="50"/>
    <m/>
    <x v="1"/>
    <m/>
    <x v="2"/>
    <m/>
    <x v="0"/>
    <n v="0"/>
    <x v="4"/>
    <m/>
  </r>
  <r>
    <x v="143"/>
    <s v="nuit 3"/>
    <x v="22"/>
    <s v="Sam, dim et JF - NUIT - Consultation"/>
    <s v="Consultation"/>
    <n v="50"/>
    <m/>
    <m/>
    <m/>
    <m/>
    <s v="Cash"/>
    <m/>
    <m/>
    <n v="50"/>
    <m/>
    <x v="1"/>
    <m/>
    <x v="2"/>
    <m/>
    <x v="0"/>
    <n v="0"/>
    <x v="4"/>
    <m/>
  </r>
  <r>
    <x v="142"/>
    <s v="nuit 1"/>
    <x v="27"/>
    <s v="Vend et veille JF - JOUR - Consultation"/>
    <s v="Consultation"/>
    <n v="29"/>
    <s v="Petit Yann"/>
    <m/>
    <s v="(319) Solidaris - Mutualité socialiste et syndicale de la Province de Liège _x000a_"/>
    <s v="Chaussée de Mons 228 1480 TUBIZE "/>
    <s v="Différé"/>
    <s v="⅓ payant C"/>
    <s v="Oui"/>
    <n v="29"/>
    <n v="1.5"/>
    <x v="1"/>
    <m/>
    <x v="2"/>
    <m/>
    <x v="0"/>
    <n v="0"/>
    <x v="3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a"/>
    <x v="23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4"/>
    <s v="1a"/>
    <x v="230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2"/>
    <s v="nuit 2"/>
    <x v="89"/>
    <s v="Vend et veille JF - JOUR - Visite 1 bénéficiare"/>
    <s v="Visite"/>
    <n v="49.5"/>
    <s v="Broniek  Jolanta"/>
    <m/>
    <s v="(319) Solidaris - Mutualité socialiste et syndicale de la Province de Liège _x000a_"/>
    <s v="Chaussée de Mons 228 1480 TUBIZE "/>
    <s v="Différé"/>
    <s v="⅓ payant C"/>
    <s v="Oui"/>
    <n v="49.5"/>
    <n v="4.5"/>
    <x v="1"/>
    <m/>
    <x v="2"/>
    <m/>
    <x v="0"/>
    <n v="0"/>
    <x v="3"/>
    <m/>
  </r>
  <r>
    <x v="143"/>
    <s v="1a"/>
    <x v="117"/>
    <s v="Sam, dim et JF - JOUR - Consultation"/>
    <s v="Consultation"/>
    <n v="37.5"/>
    <s v="Crutzen Georges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43"/>
    <n v="6"/>
    <x v="99"/>
    <s v="Sam, dim et JF - JOUR - Consultation"/>
    <s v="Consultation"/>
    <n v="37.5"/>
    <s v="Honnen Josée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44"/>
    <s v="1a"/>
    <x v="230"/>
    <s v="Sam, dim et JF - JOUR - Consultation"/>
    <s v="Consultation"/>
    <n v="37.5"/>
    <s v="Simonis Yannick"/>
    <m/>
    <s v="(319) Solidaris - Mutualité socialiste et syndicale de la Province de Liège _x000a_"/>
    <s v="Chaussée de Mons 228 1480 TUBIZE "/>
    <s v="Différé"/>
    <s v="⅓ payant C"/>
    <s v="Oui"/>
    <n v="37.5"/>
    <n v="2"/>
    <x v="1"/>
    <m/>
    <x v="2"/>
    <m/>
    <x v="0"/>
    <n v="0"/>
    <x v="3"/>
    <m/>
  </r>
  <r>
    <x v="144"/>
    <s v="2b"/>
    <x v="244"/>
    <s v="Sam, dim et JF - JOUR - Visite 1 bénéficiaire"/>
    <s v="Visite"/>
    <n v="55.5"/>
    <s v="Onkelinx Jacques"/>
    <s v="La Lainière Verviers 4800"/>
    <m/>
    <m/>
    <s v="Différé"/>
    <s v="MR"/>
    <s v="Oui"/>
    <n v="55.5"/>
    <m/>
    <x v="1"/>
    <m/>
    <x v="2"/>
    <m/>
    <x v="0"/>
    <n v="0"/>
    <x v="2"/>
    <m/>
  </r>
  <r>
    <x v="14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b"/>
    <x v="105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1b"/>
    <x v="105"/>
    <s v="Sam, dim et JF - JOUR - Visite 1 bénéficiaire"/>
    <s v="Visite"/>
    <n v="55.5"/>
    <m/>
    <m/>
    <m/>
    <m/>
    <s v="Bancontact"/>
    <m/>
    <m/>
    <n v="5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a"/>
    <x v="84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4"/>
    <s v="1a"/>
    <x v="230"/>
    <s v="Sam, dim et JF - JOUR - Consultation"/>
    <s v="Consultation"/>
    <n v="37.5"/>
    <s v="Delree Tao"/>
    <m/>
    <s v="(319) Solidaris - Mutualité socialiste et syndicale de la Province de Liège _x000a_"/>
    <s v="Chaussée de Mons 228 1480 TUBIZE "/>
    <s v="Différé"/>
    <s v="⅓ payant BC"/>
    <s v="Oui"/>
    <n v="37.5"/>
    <n v="2"/>
    <x v="1"/>
    <m/>
    <x v="2"/>
    <m/>
    <x v="0"/>
    <n v="0"/>
    <x v="3"/>
    <m/>
  </r>
  <r>
    <x v="144"/>
    <s v="1a"/>
    <x v="230"/>
    <s v="Sam, dim et JF - JOUR - Consultation"/>
    <s v="Consultation"/>
    <n v="37.5"/>
    <s v="Delree Jean - Philippe"/>
    <m/>
    <s v="(319) Solidaris - Mutualité socialiste et syndicale de la Province de Liège _x000a_"/>
    <s v="Chaussée de Mons 228 1480 TUBIZE "/>
    <s v="Différé"/>
    <s v="⅓ payant BC"/>
    <s v="Oui"/>
    <n v="37.5"/>
    <n v="2"/>
    <x v="1"/>
    <m/>
    <x v="2"/>
    <m/>
    <x v="0"/>
    <n v="0"/>
    <x v="3"/>
    <m/>
  </r>
  <r>
    <x v="144"/>
    <s v="2a"/>
    <x v="84"/>
    <s v="Sam, dim et JF - JOUR - Consultation"/>
    <s v="Consultation"/>
    <n v="37.5"/>
    <s v="Paquay Enzio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44"/>
    <s v="2b"/>
    <x v="244"/>
    <s v="Sam, dim et JF - JOUR - Consultation"/>
    <s v="Consultation"/>
    <n v="37.5"/>
    <s v="Malengreaux Virginie"/>
    <m/>
    <s v="(319) Solidaris - Mutualité socialiste et syndicale de la Province de Liège _x000a_"/>
    <s v="Chaussée de Mons 228 1480 TUBIZE "/>
    <s v="Différé"/>
    <s v="⅓ payant C"/>
    <s v="Oui"/>
    <n v="37.5"/>
    <n v="1.5"/>
    <x v="1"/>
    <m/>
    <x v="2"/>
    <m/>
    <x v="0"/>
    <n v="0"/>
    <x v="3"/>
    <m/>
  </r>
  <r>
    <x v="144"/>
    <s v="nuit 1"/>
    <x v="200"/>
    <s v="Sam, dim et JF - NUIT - Visite 1 bénéficiaire"/>
    <s v="Visite"/>
    <n v="85"/>
    <s v="Rahir Georges"/>
    <s v="La Barcarolle Stembert 4801"/>
    <m/>
    <m/>
    <s v="Différé"/>
    <s v="MR"/>
    <s v="Oui"/>
    <n v="152"/>
    <m/>
    <x v="1"/>
    <m/>
    <x v="2"/>
    <m/>
    <x v="0"/>
    <n v="0"/>
    <x v="2"/>
    <m/>
  </r>
  <r>
    <x v="143"/>
    <n v="7"/>
    <x v="121"/>
    <s v="Sam, dim et JF - JOUR - Visite 2 bénéficiaires"/>
    <s v="Visite"/>
    <n v="48"/>
    <s v="Rousseaux Hélène"/>
    <s v="MRS Bütgenbach"/>
    <m/>
    <m/>
    <s v="Différé"/>
    <s v="MR"/>
    <s v="Oui"/>
    <n v="48"/>
    <m/>
    <x v="1"/>
    <m/>
    <x v="2"/>
    <m/>
    <x v="0"/>
    <n v="0"/>
    <x v="2"/>
    <m/>
  </r>
  <r>
    <x v="144"/>
    <s v="2b"/>
    <x v="244"/>
    <s v="Sam, dim et JF - JOUR - Consultation"/>
    <s v="Consultation"/>
    <n v="37.5"/>
    <m/>
    <m/>
    <m/>
    <m/>
    <s v="Cash"/>
    <m/>
    <m/>
    <n v="37.5"/>
    <m/>
    <x v="1"/>
    <m/>
    <x v="2"/>
    <m/>
    <x v="0"/>
    <n v="0"/>
    <x v="4"/>
    <m/>
  </r>
  <r>
    <x v="144"/>
    <s v="2b"/>
    <x v="2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b"/>
    <x v="2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b"/>
    <x v="2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b"/>
    <x v="2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b"/>
    <x v="2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2b"/>
    <x v="244"/>
    <s v="Sam, dim et JF - JOUR - Visite 1 bénéficiaire"/>
    <s v="Visite"/>
    <n v="55.5"/>
    <m/>
    <m/>
    <m/>
    <m/>
    <s v="Bancontact"/>
    <m/>
    <m/>
    <n v="37.5"/>
    <m/>
    <x v="1"/>
    <m/>
    <x v="2"/>
    <m/>
    <x v="0"/>
    <n v="0"/>
    <x v="4"/>
    <m/>
  </r>
  <r>
    <x v="144"/>
    <s v="2b"/>
    <x v="244"/>
    <s v="Sam, dim et JF - JOUR - Visite 1 bénéficiaire"/>
    <s v="Visite"/>
    <n v="55.5"/>
    <m/>
    <m/>
    <m/>
    <m/>
    <s v="Cash"/>
    <m/>
    <m/>
    <n v="18"/>
    <m/>
    <x v="1"/>
    <m/>
    <x v="2"/>
    <m/>
    <x v="0"/>
    <n v="0"/>
    <x v="4"/>
    <m/>
  </r>
  <r>
    <x v="143"/>
    <s v="1b"/>
    <x v="230"/>
    <s v="Sam, dim et JF - JOUR - Visite 1 bénéficiaire"/>
    <s v="Visite"/>
    <n v="55.5"/>
    <s v="Schmetz Olga"/>
    <s v="Léon D'Andrimont Limbourg 4830"/>
    <m/>
    <m/>
    <s v="Différé"/>
    <s v="MR"/>
    <s v="Oui"/>
    <n v="55.5"/>
    <m/>
    <x v="1"/>
    <m/>
    <x v="2"/>
    <m/>
    <x v="0"/>
    <n v="0"/>
    <x v="2"/>
    <m/>
  </r>
  <r>
    <x v="143"/>
    <n v="6"/>
    <x v="99"/>
    <s v="Sam, dim et JF - JOUR - Visite 1 bénéficiaire"/>
    <s v="Visite"/>
    <n v="55.5"/>
    <s v="Schultze Manfred"/>
    <s v="Golden Morgen Walhorn 4711"/>
    <m/>
    <m/>
    <s v="Différé"/>
    <s v="MR"/>
    <s v="Oui"/>
    <n v="55.5"/>
    <m/>
    <x v="1"/>
    <m/>
    <x v="2"/>
    <m/>
    <x v="0"/>
    <n v="0"/>
    <x v="2"/>
    <m/>
  </r>
  <r>
    <x v="143"/>
    <s v="nuit 2"/>
    <x v="231"/>
    <s v="Sam, dim et JF - NUIT - Visite 1 bénéficiaire"/>
    <s v="Visite"/>
    <n v="85"/>
    <s v="Segers Nicole"/>
    <s v="La Bouvière Vielsam 6690"/>
    <m/>
    <m/>
    <s v="Différé"/>
    <s v="MR"/>
    <s v="Oui"/>
    <n v="85"/>
    <m/>
    <x v="1"/>
    <m/>
    <x v="2"/>
    <m/>
    <x v="0"/>
    <n v="0"/>
    <x v="2"/>
    <m/>
  </r>
  <r>
    <x v="144"/>
    <s v="2b"/>
    <x v="244"/>
    <s v="Sam, dim et JF - JOUR - Visite 1 bénéficiaire"/>
    <s v="Visite"/>
    <n v="55.5"/>
    <s v="Cavalier Françoise"/>
    <s v="M.Méd. Thier Mère Dieu Verviers 4800"/>
    <m/>
    <m/>
    <s v="Différé"/>
    <s v="Autres"/>
    <s v="Oui"/>
    <n v="55.5"/>
    <n v="1.5"/>
    <x v="1"/>
    <m/>
    <x v="2"/>
    <m/>
    <x v="0"/>
    <n v="0"/>
    <x v="2"/>
    <m/>
  </r>
  <r>
    <x v="143"/>
    <s v="nuit 2"/>
    <x v="231"/>
    <s v="Sam, dim et JF - NUIT - Visite 1 bénéficiaire"/>
    <s v="Visite"/>
    <n v="85"/>
    <s v="Hermans Betsy"/>
    <m/>
    <s v="(506) Omnimut mutualité libre de Wallonie _x000a_"/>
    <s v="Rue Natalis 47 B 4020 LIEGE "/>
    <s v="Différé"/>
    <s v="⅓ payant C"/>
    <s v="Oui"/>
    <n v="85"/>
    <n v="7"/>
    <x v="1"/>
    <m/>
    <x v="2"/>
    <m/>
    <x v="0"/>
    <n v="0"/>
    <x v="3"/>
    <m/>
  </r>
  <r>
    <x v="143"/>
    <n v="4"/>
    <x v="42"/>
    <s v="Sam, dim et JF - JOUR - Consultation"/>
    <s v="Consultation"/>
    <n v="37.5"/>
    <s v="Mokhtari Asmaa"/>
    <m/>
    <s v="(509) Partena - Mutualité libre _x000a_"/>
    <s v="Boulevard Louis Mettewie 74-76 1080 BRUXELLES "/>
    <s v="Différé"/>
    <s v="⅓ payant BC"/>
    <s v="Oui"/>
    <n v="37.5"/>
    <n v="1.5"/>
    <x v="1"/>
    <m/>
    <x v="2"/>
    <m/>
    <x v="0"/>
    <n v="0"/>
    <x v="3"/>
    <m/>
  </r>
  <r>
    <x v="14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4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4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4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4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44"/>
    <n v="3"/>
    <x v="101"/>
    <s v="Sam, dim et JF - JOUR - Consultation"/>
    <s v="Consultation"/>
    <n v="37.5"/>
    <m/>
    <m/>
    <m/>
    <m/>
    <s v="Bancontact"/>
    <m/>
    <m/>
    <n v="33.5"/>
    <m/>
    <x v="1"/>
    <m/>
    <x v="2"/>
    <m/>
    <x v="0"/>
    <n v="0"/>
    <x v="4"/>
    <m/>
  </r>
  <r>
    <x v="144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4"/>
    <n v="3"/>
    <x v="101"/>
    <s v="Sam, dim et JF - JOUR - Visite 1 bénéficiaire"/>
    <s v="Visite"/>
    <n v="55.5"/>
    <m/>
    <m/>
    <m/>
    <m/>
    <s v="Bancontact"/>
    <m/>
    <m/>
    <n v="55.5"/>
    <m/>
    <x v="1"/>
    <m/>
    <x v="2"/>
    <m/>
    <x v="0"/>
    <n v="0"/>
    <x v="4"/>
    <m/>
  </r>
  <r>
    <x v="143"/>
    <n v="3"/>
    <x v="213"/>
    <s v="Sam, dim et JF - JOUR - Visite 1 bénéficiaire"/>
    <s v="Visite"/>
    <n v="55.5"/>
    <s v="Vandebeek Isabella"/>
    <s v="Les Heures Claires Spa 4900"/>
    <m/>
    <m/>
    <s v="Différé"/>
    <s v="MR"/>
    <s v="Oui"/>
    <n v="55.5"/>
    <m/>
    <x v="1"/>
    <m/>
    <x v="2"/>
    <m/>
    <x v="0"/>
    <n v="0"/>
    <x v="2"/>
    <m/>
  </r>
  <r>
    <x v="143"/>
    <n v="7"/>
    <x v="121"/>
    <s v="Sam, dim et JF - JOUR - Visite 2 bénéficiaires"/>
    <s v="Visite"/>
    <n v="48"/>
    <s v="Weynand Johann Hein"/>
    <s v="MRS Bütgenbach"/>
    <m/>
    <m/>
    <s v="Différé"/>
    <s v="MR"/>
    <s v="Oui"/>
    <n v="48"/>
    <m/>
    <x v="1"/>
    <m/>
    <x v="2"/>
    <m/>
    <x v="0"/>
    <n v="0"/>
    <x v="2"/>
    <m/>
  </r>
  <r>
    <x v="144"/>
    <s v="1a"/>
    <x v="230"/>
    <s v="Sam, dim et JF - JOUR - Consultation"/>
    <s v="Consultation"/>
    <n v="37.5"/>
    <s v="De Potter D'Indoye Hugues"/>
    <m/>
    <s v="(509) Partena - Mutualité libre _x000a_"/>
    <s v="Boulevard Louis Mettewie 74-76 1080 BRUXELLES "/>
    <s v="Différé"/>
    <s v="⅓ payant C"/>
    <s v="Oui"/>
    <n v="37.5"/>
    <n v="2"/>
    <x v="1"/>
    <m/>
    <x v="2"/>
    <m/>
    <x v="0"/>
    <n v="0"/>
    <x v="3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4"/>
    <x v="144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s v="Baumgarten Sandra"/>
    <m/>
    <s v="(515) Freie Krankenkasse"/>
    <s v="Rue Saint-Hubert 49 - 1150 BRUXELLES"/>
    <s v="Différé"/>
    <s v="⅓ payant BC"/>
    <s v="Oui"/>
    <n v="62.47"/>
    <n v="2"/>
    <x v="1"/>
    <m/>
    <x v="2"/>
    <m/>
    <x v="0"/>
    <n v="0"/>
    <x v="3"/>
    <m/>
  </r>
  <r>
    <x v="144"/>
    <n v="5"/>
    <x v="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5"/>
    <x v="37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6"/>
    <x v="22"/>
    <s v="Sam, dim et JF - JOUR - Consultation"/>
    <s v="Consultation"/>
    <n v="37.5"/>
    <s v="De Neuff Stéphane"/>
    <m/>
    <s v="(515) Freie Krankenkasse"/>
    <s v="Rue Saint-Hubert 49 - 1150 BRUXELLES"/>
    <s v="Différé"/>
    <s v="⅓ payant BC"/>
    <s v="Oui"/>
    <n v="37.5"/>
    <n v="1.5"/>
    <x v="1"/>
    <m/>
    <x v="2"/>
    <m/>
    <x v="0"/>
    <n v="0"/>
    <x v="3"/>
    <m/>
  </r>
  <r>
    <x v="143"/>
    <n v="3"/>
    <x v="213"/>
    <s v="Sam, dim et JF - JOUR - Consultation"/>
    <s v="Consultation"/>
    <n v="37.5"/>
    <s v="Dekrahé Virginie"/>
    <m/>
    <s v="(137) Mutualité Chrétienne de Verviers - Eupen "/>
    <m/>
    <s v="Différé"/>
    <s v="⅓ payant BC"/>
    <s v="Oui"/>
    <n v="37.5"/>
    <n v="1.5"/>
    <x v="1"/>
    <m/>
    <x v="2"/>
    <m/>
    <x v="0"/>
    <n v="0"/>
    <x v="3"/>
    <m/>
  </r>
  <r>
    <x v="144"/>
    <n v="7"/>
    <x v="3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n v="7"/>
    <x v="36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nuit 1"/>
    <x v="200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  <r>
    <x v="144"/>
    <s v="nuit 1"/>
    <x v="200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4"/>
    <s v="nuit 1"/>
    <x v="200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4"/>
    <s v="nuit 1"/>
    <x v="200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4"/>
    <s v="2b"/>
    <x v="244"/>
    <s v="Sam, dim et JF - JOUR - Visite 1 bénéficiaire"/>
    <s v="Visite"/>
    <n v="55.5"/>
    <s v="Winandy Suzanne"/>
    <s v="La Barcarolle Stembert 4801"/>
    <m/>
    <m/>
    <s v="Différé"/>
    <s v="MR"/>
    <s v="Oui"/>
    <n v="55.5"/>
    <m/>
    <x v="1"/>
    <m/>
    <x v="2"/>
    <m/>
    <x v="0"/>
    <n v="0"/>
    <x v="2"/>
    <m/>
  </r>
  <r>
    <x v="144"/>
    <s v="nuit 2"/>
    <x v="94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4"/>
    <s v="nuit 2"/>
    <x v="94"/>
    <s v="Sam, dim et JF - NUIT - Consultation"/>
    <s v="Consultation"/>
    <n v="50"/>
    <m/>
    <m/>
    <m/>
    <m/>
    <s v="Bancontact"/>
    <m/>
    <m/>
    <n v="50"/>
    <m/>
    <x v="1"/>
    <m/>
    <x v="2"/>
    <m/>
    <x v="0"/>
    <n v="0"/>
    <x v="4"/>
    <m/>
  </r>
  <r>
    <x v="144"/>
    <s v="nuit 2"/>
    <x v="94"/>
    <s v="Sam, dim et JF - NUIT - Visite 1 bénéficiaire"/>
    <s v="Visite"/>
    <n v="85"/>
    <m/>
    <m/>
    <m/>
    <m/>
    <s v="Bancontact"/>
    <m/>
    <m/>
    <n v="85"/>
    <m/>
    <x v="1"/>
    <m/>
    <x v="2"/>
    <m/>
    <x v="0"/>
    <n v="0"/>
    <x v="4"/>
    <m/>
  </r>
  <r>
    <x v="144"/>
    <s v="nuit 3"/>
    <x v="193"/>
    <s v="Sam, dim et JF - JOUR - Consultation"/>
    <s v="Consultation"/>
    <n v="37.5"/>
    <m/>
    <m/>
    <m/>
    <m/>
    <s v="Cash"/>
    <m/>
    <m/>
    <n v="38"/>
    <m/>
    <x v="1"/>
    <m/>
    <x v="2"/>
    <m/>
    <x v="0"/>
    <n v="0"/>
    <x v="4"/>
    <m/>
  </r>
  <r>
    <x v="144"/>
    <s v="nuit 3"/>
    <x v="193"/>
    <s v="Sam, dim et JF - JOUR - Consultation"/>
    <s v="Consultation"/>
    <n v="37.5"/>
    <m/>
    <m/>
    <m/>
    <m/>
    <s v="Bancontact"/>
    <m/>
    <m/>
    <n v="37.5"/>
    <m/>
    <x v="1"/>
    <m/>
    <x v="2"/>
    <m/>
    <x v="0"/>
    <n v="0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A7:B254" firstHeaderRow="1" firstDataRow="1" firstDataCol="1" rowPageCount="1" colPageCount="1"/>
  <pivotFields count="23">
    <pivotField showAll="0"/>
    <pivotField showAll="0"/>
    <pivotField axis="axisRow" showAll="0" sortType="ascending">
      <items count="267">
        <item x="162"/>
        <item x="109"/>
        <item x="74"/>
        <item x="234"/>
        <item x="30"/>
        <item m="1" x="264"/>
        <item x="219"/>
        <item x="54"/>
        <item x="11"/>
        <item x="186"/>
        <item x="239"/>
        <item x="37"/>
        <item x="232"/>
        <item x="123"/>
        <item m="1" x="256"/>
        <item x="93"/>
        <item x="189"/>
        <item x="40"/>
        <item x="137"/>
        <item x="71"/>
        <item x="97"/>
        <item x="153"/>
        <item x="199"/>
        <item x="46"/>
        <item x="63"/>
        <item x="89"/>
        <item x="45"/>
        <item x="115"/>
        <item x="121"/>
        <item x="196"/>
        <item x="50"/>
        <item x="44"/>
        <item x="53"/>
        <item x="164"/>
        <item x="221"/>
        <item x="2"/>
        <item x="183"/>
        <item x="61"/>
        <item x="230"/>
        <item x="17"/>
        <item x="77"/>
        <item x="83"/>
        <item x="34"/>
        <item x="35"/>
        <item x="90"/>
        <item x="98"/>
        <item x="204"/>
        <item x="113"/>
        <item x="106"/>
        <item x="96"/>
        <item x="139"/>
        <item x="149"/>
        <item x="242"/>
        <item x="72"/>
        <item x="147"/>
        <item x="122"/>
        <item x="166"/>
        <item x="238"/>
        <item x="205"/>
        <item x="87"/>
        <item x="99"/>
        <item x="194"/>
        <item x="218"/>
        <item x="118"/>
        <item x="237"/>
        <item x="114"/>
        <item m="1" x="257"/>
        <item x="138"/>
        <item x="203"/>
        <item x="70"/>
        <item x="154"/>
        <item x="73"/>
        <item x="172"/>
        <item x="31"/>
        <item x="13"/>
        <item x="33"/>
        <item x="209"/>
        <item x="84"/>
        <item x="22"/>
        <item x="23"/>
        <item m="1" x="259"/>
        <item x="171"/>
        <item x="175"/>
        <item x="18"/>
        <item x="127"/>
        <item x="208"/>
        <item x="198"/>
        <item x="24"/>
        <item x="174"/>
        <item x="223"/>
        <item x="182"/>
        <item x="193"/>
        <item m="1" x="249"/>
        <item m="1" x="258"/>
        <item x="56"/>
        <item x="134"/>
        <item x="9"/>
        <item x="143"/>
        <item x="100"/>
        <item x="176"/>
        <item x="52"/>
        <item x="76"/>
        <item x="195"/>
        <item x="32"/>
        <item x="0"/>
        <item x="119"/>
        <item x="16"/>
        <item m="1" x="265"/>
        <item x="7"/>
        <item x="178"/>
        <item x="240"/>
        <item x="244"/>
        <item x="112"/>
        <item x="148"/>
        <item x="155"/>
        <item x="191"/>
        <item x="12"/>
        <item m="1" x="251"/>
        <item x="57"/>
        <item x="128"/>
        <item x="48"/>
        <item x="108"/>
        <item x="49"/>
        <item m="1" x="254"/>
        <item x="91"/>
        <item x="102"/>
        <item x="135"/>
        <item x="235"/>
        <item x="69"/>
        <item x="94"/>
        <item x="213"/>
        <item x="202"/>
        <item x="214"/>
        <item x="177"/>
        <item x="140"/>
        <item x="51"/>
        <item x="110"/>
        <item x="14"/>
        <item x="3"/>
        <item x="25"/>
        <item x="88"/>
        <item x="192"/>
        <item x="111"/>
        <item x="146"/>
        <item x="39"/>
        <item x="19"/>
        <item x="161"/>
        <item x="201"/>
        <item m="1" x="253"/>
        <item x="79"/>
        <item x="120"/>
        <item x="130"/>
        <item x="124"/>
        <item x="188"/>
        <item x="132"/>
        <item x="160"/>
        <item x="225"/>
        <item x="243"/>
        <item x="105"/>
        <item x="179"/>
        <item x="27"/>
        <item x="190"/>
        <item x="245"/>
        <item x="6"/>
        <item x="233"/>
        <item x="26"/>
        <item x="165"/>
        <item x="169"/>
        <item x="80"/>
        <item x="116"/>
        <item x="8"/>
        <item x="125"/>
        <item x="55"/>
        <item x="42"/>
        <item x="136"/>
        <item x="85"/>
        <item x="200"/>
        <item x="36"/>
        <item x="1"/>
        <item x="67"/>
        <item x="236"/>
        <item x="43"/>
        <item x="62"/>
        <item x="29"/>
        <item x="222"/>
        <item x="163"/>
        <item x="92"/>
        <item x="66"/>
        <item x="197"/>
        <item x="101"/>
        <item x="75"/>
        <item x="144"/>
        <item x="60"/>
        <item x="151"/>
        <item x="206"/>
        <item x="86"/>
        <item x="170"/>
        <item x="150"/>
        <item x="220"/>
        <item x="157"/>
        <item x="228"/>
        <item x="226"/>
        <item x="10"/>
        <item x="82"/>
        <item x="180"/>
        <item x="231"/>
        <item x="4"/>
        <item x="152"/>
        <item x="107"/>
        <item x="229"/>
        <item x="41"/>
        <item x="58"/>
        <item x="158"/>
        <item x="5"/>
        <item m="1" x="248"/>
        <item x="159"/>
        <item x="212"/>
        <item x="64"/>
        <item x="185"/>
        <item x="216"/>
        <item x="104"/>
        <item x="38"/>
        <item x="142"/>
        <item x="168"/>
        <item x="68"/>
        <item x="167"/>
        <item x="156"/>
        <item m="1" x="263"/>
        <item x="15"/>
        <item x="129"/>
        <item x="210"/>
        <item x="241"/>
        <item x="78"/>
        <item x="126"/>
        <item x="211"/>
        <item x="81"/>
        <item x="187"/>
        <item m="1" x="247"/>
        <item x="224"/>
        <item x="103"/>
        <item x="181"/>
        <item x="21"/>
        <item x="227"/>
        <item x="20"/>
        <item x="117"/>
        <item m="1" x="252"/>
        <item x="184"/>
        <item x="207"/>
        <item x="133"/>
        <item x="65"/>
        <item m="1" x="261"/>
        <item m="1" x="250"/>
        <item x="217"/>
        <item x="59"/>
        <item x="141"/>
        <item x="95"/>
        <item x="173"/>
        <item x="145"/>
        <item x="131"/>
        <item x="47"/>
        <item x="28"/>
        <item m="1" x="260"/>
        <item x="215"/>
        <item m="1" x="262"/>
        <item m="1" x="255"/>
        <item m="1" x="246"/>
        <item t="default"/>
      </items>
    </pivotField>
    <pivotField showAll="0" defaultSubtotal="0"/>
    <pivotField showAll="0" defaultSubtotal="0"/>
    <pivotField numFmtId="164"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numFmtId="164" showAll="0"/>
    <pivotField dataField="1" showAll="0" defaultSubtotal="0"/>
    <pivotField axis="axisPage" showAll="0">
      <items count="24">
        <item m="1" x="20"/>
        <item m="1" x="14"/>
        <item m="1" x="22"/>
        <item m="1" x="16"/>
        <item m="1" x="19"/>
        <item m="1" x="21"/>
        <item m="1" x="18"/>
        <item m="1" x="15"/>
        <item x="1"/>
        <item m="1" x="17"/>
        <item x="7"/>
        <item x="2"/>
        <item x="5"/>
        <item x="4"/>
        <item x="0"/>
        <item x="3"/>
        <item x="8"/>
        <item x="9"/>
        <item x="6"/>
        <item x="10"/>
        <item x="11"/>
        <item x="12"/>
        <item x="13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 defaultSubtotal="0"/>
  </pivotFields>
  <rowFields count="1">
    <field x="2"/>
  </rowFields>
  <rowItems count="247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8"/>
    </i>
    <i>
      <x v="119"/>
    </i>
    <i>
      <x v="120"/>
    </i>
    <i>
      <x v="121"/>
    </i>
    <i>
      <x v="122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6"/>
    </i>
    <i>
      <x v="247"/>
    </i>
    <i>
      <x v="248"/>
    </i>
    <i>
      <x v="249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2"/>
    </i>
    <i t="grand">
      <x/>
    </i>
  </rowItems>
  <colItems count="1">
    <i/>
  </colItems>
  <pageFields count="1">
    <pageField fld="15" hier="-1"/>
  </pageFields>
  <dataFields count="1">
    <dataField name="Somme de TM" fld="14" baseField="2" baseItem="2"/>
  </dataFields>
  <formats count="7">
    <format dxfId="44">
      <pivotArea outline="0" collapsedLevelsAreSubtotals="1" fieldPosition="0"/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field="2" type="button" dataOnly="0" labelOnly="1" outline="0" axis="axisRow" fieldPosition="0"/>
    </format>
    <format dxfId="40">
      <pivotArea dataOnly="0" labelOnly="1" outline="0" axis="axisValues" fieldPosition="0"/>
    </format>
    <format dxfId="39">
      <pivotArea dataOnly="0" labelOnly="1" fieldPosition="0">
        <references count="1">
          <reference field="2" count="2">
            <x v="68"/>
            <x v="123"/>
          </reference>
        </references>
      </pivotArea>
    </format>
    <format dxfId="38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D7:E254" firstHeaderRow="1" firstDataRow="1" firstDataCol="1" rowPageCount="1" colPageCount="1"/>
  <pivotFields count="23">
    <pivotField showAll="0"/>
    <pivotField showAll="0"/>
    <pivotField axis="axisRow" showAll="0" sortType="ascending">
      <items count="267">
        <item x="162"/>
        <item x="109"/>
        <item x="74"/>
        <item x="234"/>
        <item x="30"/>
        <item m="1" x="264"/>
        <item x="219"/>
        <item x="54"/>
        <item x="11"/>
        <item x="186"/>
        <item x="239"/>
        <item x="37"/>
        <item x="232"/>
        <item x="123"/>
        <item m="1" x="256"/>
        <item x="93"/>
        <item x="189"/>
        <item x="40"/>
        <item x="137"/>
        <item x="71"/>
        <item x="97"/>
        <item x="153"/>
        <item x="199"/>
        <item x="46"/>
        <item x="63"/>
        <item x="89"/>
        <item x="45"/>
        <item x="115"/>
        <item x="121"/>
        <item x="196"/>
        <item x="50"/>
        <item x="44"/>
        <item x="53"/>
        <item x="164"/>
        <item x="221"/>
        <item x="2"/>
        <item x="183"/>
        <item x="61"/>
        <item x="230"/>
        <item x="17"/>
        <item x="77"/>
        <item x="83"/>
        <item x="34"/>
        <item x="35"/>
        <item x="90"/>
        <item x="98"/>
        <item x="204"/>
        <item x="113"/>
        <item x="106"/>
        <item x="96"/>
        <item x="139"/>
        <item x="149"/>
        <item x="242"/>
        <item x="72"/>
        <item x="147"/>
        <item x="122"/>
        <item x="166"/>
        <item x="238"/>
        <item x="205"/>
        <item x="87"/>
        <item x="99"/>
        <item x="194"/>
        <item x="218"/>
        <item x="118"/>
        <item x="237"/>
        <item x="114"/>
        <item m="1" x="257"/>
        <item x="138"/>
        <item x="203"/>
        <item x="70"/>
        <item x="154"/>
        <item x="73"/>
        <item x="172"/>
        <item x="31"/>
        <item x="13"/>
        <item x="33"/>
        <item x="209"/>
        <item x="84"/>
        <item x="22"/>
        <item x="23"/>
        <item m="1" x="259"/>
        <item x="171"/>
        <item x="175"/>
        <item x="18"/>
        <item x="127"/>
        <item x="208"/>
        <item x="198"/>
        <item x="24"/>
        <item x="174"/>
        <item x="223"/>
        <item x="182"/>
        <item x="193"/>
        <item m="1" x="249"/>
        <item m="1" x="258"/>
        <item x="56"/>
        <item x="134"/>
        <item x="9"/>
        <item x="143"/>
        <item x="100"/>
        <item x="176"/>
        <item x="52"/>
        <item x="76"/>
        <item x="195"/>
        <item x="32"/>
        <item x="0"/>
        <item x="119"/>
        <item x="16"/>
        <item m="1" x="265"/>
        <item x="7"/>
        <item x="178"/>
        <item x="240"/>
        <item x="244"/>
        <item x="112"/>
        <item x="148"/>
        <item x="155"/>
        <item x="191"/>
        <item x="12"/>
        <item m="1" x="251"/>
        <item x="57"/>
        <item x="128"/>
        <item x="48"/>
        <item x="108"/>
        <item x="49"/>
        <item m="1" x="254"/>
        <item x="91"/>
        <item x="102"/>
        <item x="135"/>
        <item x="235"/>
        <item x="69"/>
        <item x="94"/>
        <item x="213"/>
        <item x="202"/>
        <item x="214"/>
        <item x="177"/>
        <item x="140"/>
        <item x="51"/>
        <item x="110"/>
        <item x="14"/>
        <item x="3"/>
        <item x="25"/>
        <item x="88"/>
        <item x="192"/>
        <item x="111"/>
        <item x="146"/>
        <item x="39"/>
        <item x="19"/>
        <item x="161"/>
        <item x="201"/>
        <item m="1" x="253"/>
        <item x="79"/>
        <item x="120"/>
        <item x="130"/>
        <item x="124"/>
        <item x="188"/>
        <item x="132"/>
        <item x="160"/>
        <item x="225"/>
        <item x="243"/>
        <item x="105"/>
        <item x="179"/>
        <item x="27"/>
        <item x="190"/>
        <item x="245"/>
        <item x="6"/>
        <item x="233"/>
        <item x="26"/>
        <item x="165"/>
        <item x="169"/>
        <item x="80"/>
        <item x="116"/>
        <item x="8"/>
        <item x="125"/>
        <item x="55"/>
        <item x="42"/>
        <item x="136"/>
        <item x="85"/>
        <item x="200"/>
        <item x="36"/>
        <item x="1"/>
        <item x="67"/>
        <item x="236"/>
        <item x="43"/>
        <item x="62"/>
        <item x="29"/>
        <item x="222"/>
        <item x="163"/>
        <item x="92"/>
        <item x="66"/>
        <item x="197"/>
        <item x="101"/>
        <item x="75"/>
        <item x="144"/>
        <item x="60"/>
        <item x="151"/>
        <item x="206"/>
        <item x="86"/>
        <item x="170"/>
        <item x="150"/>
        <item x="220"/>
        <item x="157"/>
        <item x="228"/>
        <item x="226"/>
        <item x="10"/>
        <item x="82"/>
        <item x="180"/>
        <item x="231"/>
        <item x="4"/>
        <item x="152"/>
        <item x="107"/>
        <item x="229"/>
        <item x="41"/>
        <item x="58"/>
        <item x="158"/>
        <item x="5"/>
        <item m="1" x="248"/>
        <item x="159"/>
        <item x="212"/>
        <item x="64"/>
        <item x="185"/>
        <item x="216"/>
        <item x="104"/>
        <item x="38"/>
        <item x="142"/>
        <item x="168"/>
        <item x="68"/>
        <item x="167"/>
        <item x="156"/>
        <item m="1" x="263"/>
        <item x="15"/>
        <item x="129"/>
        <item x="210"/>
        <item x="241"/>
        <item x="78"/>
        <item x="126"/>
        <item x="211"/>
        <item x="81"/>
        <item x="187"/>
        <item m="1" x="247"/>
        <item x="224"/>
        <item x="103"/>
        <item x="181"/>
        <item x="21"/>
        <item x="227"/>
        <item x="20"/>
        <item x="117"/>
        <item m="1" x="252"/>
        <item x="184"/>
        <item x="207"/>
        <item x="133"/>
        <item x="65"/>
        <item m="1" x="261"/>
        <item m="1" x="250"/>
        <item x="217"/>
        <item x="59"/>
        <item x="141"/>
        <item x="95"/>
        <item x="173"/>
        <item x="145"/>
        <item x="131"/>
        <item x="47"/>
        <item x="28"/>
        <item m="1" x="260"/>
        <item x="215"/>
        <item m="1" x="262"/>
        <item m="1" x="255"/>
        <item m="1" x="246"/>
        <item t="default"/>
      </items>
    </pivotField>
    <pivotField showAll="0" defaultSubtotal="0"/>
    <pivotField showAll="0" defaultSubtotal="0"/>
    <pivotField numFmtId="164"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numFmtId="164" showAll="0"/>
    <pivotField showAll="0" defaultSubtotal="0"/>
    <pivotField showAll="0"/>
    <pivotField dataField="1" showAll="0"/>
    <pivotField axis="axisPage" showAll="0" defaultSubtotal="0">
      <items count="17">
        <item m="1" x="15"/>
        <item m="1" x="12"/>
        <item m="1" x="11"/>
        <item m="1" x="9"/>
        <item m="1" x="13"/>
        <item m="1" x="14"/>
        <item m="1" x="10"/>
        <item m="1" x="16"/>
        <item x="2"/>
        <item x="5"/>
        <item x="1"/>
        <item x="0"/>
        <item x="4"/>
        <item x="3"/>
        <item x="6"/>
        <item x="7"/>
        <item x="8"/>
      </items>
    </pivotField>
    <pivotField showAll="0" defaultSubtotal="0"/>
    <pivotField showAll="0"/>
    <pivotField showAll="0"/>
    <pivotField showAll="0"/>
    <pivotField showAll="0" defaultSubtotal="0"/>
  </pivotFields>
  <rowFields count="1">
    <field x="2"/>
  </rowFields>
  <rowItems count="247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8"/>
    </i>
    <i>
      <x v="119"/>
    </i>
    <i>
      <x v="120"/>
    </i>
    <i>
      <x v="121"/>
    </i>
    <i>
      <x v="122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6"/>
    </i>
    <i>
      <x v="247"/>
    </i>
    <i>
      <x v="248"/>
    </i>
    <i>
      <x v="249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2"/>
    </i>
    <i t="grand">
      <x/>
    </i>
  </rowItems>
  <colItems count="1">
    <i/>
  </colItems>
  <pageFields count="1">
    <pageField fld="17" hier="-1"/>
  </pageFields>
  <dataFields count="1">
    <dataField name="Somme de Montant mutuelle" fld="16" baseField="2" baseItem="0" numFmtId="166"/>
  </dataFields>
  <formats count="7">
    <format dxfId="51">
      <pivotArea outline="0" collapsedLevelsAreSubtotals="1" fieldPosition="0"/>
    </format>
    <format dxfId="50">
      <pivotArea type="all" dataOnly="0" outline="0" fieldPosition="0"/>
    </format>
    <format dxfId="49">
      <pivotArea outline="0" collapsedLevelsAreSubtotals="1" fieldPosition="0"/>
    </format>
    <format dxfId="48">
      <pivotArea field="2" type="button" dataOnly="0" labelOnly="1" outline="0" axis="axisRow" fieldPosition="0"/>
    </format>
    <format dxfId="47">
      <pivotArea dataOnly="0" labelOnly="1" outline="0" axis="axisValues" fieldPosition="0"/>
    </format>
    <format dxfId="46">
      <pivotArea dataOnly="0" labelOnly="1" fieldPosition="0">
        <references count="1">
          <reference field="2" count="1">
            <x v="123"/>
          </reference>
        </references>
      </pivotArea>
    </format>
    <format dxfId="4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G7:H252" firstHeaderRow="1" firstDataRow="1" firstDataCol="1" rowPageCount="1" colPageCount="1"/>
  <pivotFields count="23">
    <pivotField showAll="0"/>
    <pivotField showAll="0"/>
    <pivotField axis="axisRow" showAll="0" sortType="ascending">
      <items count="267">
        <item x="162"/>
        <item x="109"/>
        <item x="74"/>
        <item x="234"/>
        <item x="30"/>
        <item m="1" x="264"/>
        <item x="219"/>
        <item x="54"/>
        <item x="11"/>
        <item x="186"/>
        <item x="239"/>
        <item x="37"/>
        <item x="232"/>
        <item x="123"/>
        <item m="1" x="256"/>
        <item x="93"/>
        <item x="189"/>
        <item x="40"/>
        <item x="137"/>
        <item x="71"/>
        <item x="97"/>
        <item x="153"/>
        <item x="199"/>
        <item x="46"/>
        <item x="63"/>
        <item x="89"/>
        <item x="45"/>
        <item x="115"/>
        <item x="121"/>
        <item x="196"/>
        <item x="50"/>
        <item x="44"/>
        <item x="53"/>
        <item x="164"/>
        <item x="221"/>
        <item x="2"/>
        <item x="183"/>
        <item x="61"/>
        <item x="230"/>
        <item x="17"/>
        <item x="77"/>
        <item x="83"/>
        <item x="34"/>
        <item x="35"/>
        <item x="90"/>
        <item x="98"/>
        <item x="204"/>
        <item x="113"/>
        <item x="106"/>
        <item x="96"/>
        <item x="139"/>
        <item x="149"/>
        <item x="242"/>
        <item x="72"/>
        <item x="147"/>
        <item x="122"/>
        <item x="166"/>
        <item x="238"/>
        <item x="205"/>
        <item x="87"/>
        <item x="99"/>
        <item x="194"/>
        <item x="218"/>
        <item x="118"/>
        <item x="237"/>
        <item x="114"/>
        <item m="1" x="257"/>
        <item x="138"/>
        <item x="203"/>
        <item x="70"/>
        <item x="154"/>
        <item x="73"/>
        <item x="172"/>
        <item x="31"/>
        <item x="13"/>
        <item x="33"/>
        <item x="209"/>
        <item x="84"/>
        <item x="22"/>
        <item x="23"/>
        <item m="1" x="259"/>
        <item x="171"/>
        <item x="175"/>
        <item x="18"/>
        <item x="127"/>
        <item x="208"/>
        <item x="198"/>
        <item x="24"/>
        <item x="174"/>
        <item x="223"/>
        <item x="182"/>
        <item x="193"/>
        <item m="1" x="249"/>
        <item m="1" x="258"/>
        <item x="56"/>
        <item x="134"/>
        <item x="9"/>
        <item x="143"/>
        <item x="100"/>
        <item x="176"/>
        <item x="52"/>
        <item x="76"/>
        <item x="195"/>
        <item x="32"/>
        <item x="0"/>
        <item x="119"/>
        <item x="16"/>
        <item m="1" x="265"/>
        <item x="7"/>
        <item x="178"/>
        <item x="240"/>
        <item x="244"/>
        <item x="112"/>
        <item x="148"/>
        <item x="155"/>
        <item x="191"/>
        <item x="12"/>
        <item m="1" x="251"/>
        <item x="57"/>
        <item x="128"/>
        <item x="48"/>
        <item x="108"/>
        <item x="49"/>
        <item m="1" x="254"/>
        <item x="91"/>
        <item x="102"/>
        <item x="135"/>
        <item x="235"/>
        <item x="69"/>
        <item x="94"/>
        <item x="213"/>
        <item x="202"/>
        <item x="214"/>
        <item x="177"/>
        <item x="140"/>
        <item x="51"/>
        <item x="110"/>
        <item x="14"/>
        <item x="3"/>
        <item x="25"/>
        <item x="88"/>
        <item x="192"/>
        <item x="111"/>
        <item x="146"/>
        <item x="39"/>
        <item x="19"/>
        <item x="161"/>
        <item x="201"/>
        <item m="1" x="253"/>
        <item x="79"/>
        <item x="120"/>
        <item x="130"/>
        <item x="124"/>
        <item x="188"/>
        <item x="132"/>
        <item x="160"/>
        <item x="225"/>
        <item x="243"/>
        <item x="105"/>
        <item x="179"/>
        <item x="27"/>
        <item x="190"/>
        <item x="245"/>
        <item x="6"/>
        <item x="233"/>
        <item x="26"/>
        <item x="165"/>
        <item x="169"/>
        <item x="80"/>
        <item x="116"/>
        <item x="8"/>
        <item x="125"/>
        <item x="55"/>
        <item x="42"/>
        <item x="136"/>
        <item x="85"/>
        <item x="200"/>
        <item x="36"/>
        <item x="1"/>
        <item x="67"/>
        <item x="236"/>
        <item x="43"/>
        <item x="62"/>
        <item x="29"/>
        <item x="222"/>
        <item x="163"/>
        <item x="92"/>
        <item x="66"/>
        <item x="197"/>
        <item x="101"/>
        <item x="75"/>
        <item x="144"/>
        <item x="60"/>
        <item x="151"/>
        <item x="206"/>
        <item x="86"/>
        <item x="170"/>
        <item x="150"/>
        <item x="220"/>
        <item x="157"/>
        <item x="228"/>
        <item x="226"/>
        <item x="10"/>
        <item x="82"/>
        <item x="180"/>
        <item x="231"/>
        <item x="4"/>
        <item x="152"/>
        <item x="107"/>
        <item x="229"/>
        <item x="41"/>
        <item x="58"/>
        <item x="158"/>
        <item x="5"/>
        <item m="1" x="248"/>
        <item x="159"/>
        <item x="212"/>
        <item x="64"/>
        <item x="185"/>
        <item x="216"/>
        <item x="104"/>
        <item x="38"/>
        <item x="142"/>
        <item x="168"/>
        <item x="68"/>
        <item x="167"/>
        <item x="156"/>
        <item m="1" x="263"/>
        <item x="15"/>
        <item x="129"/>
        <item x="210"/>
        <item x="241"/>
        <item x="78"/>
        <item x="126"/>
        <item x="211"/>
        <item x="81"/>
        <item x="187"/>
        <item m="1" x="247"/>
        <item x="224"/>
        <item x="103"/>
        <item x="181"/>
        <item x="21"/>
        <item x="227"/>
        <item x="20"/>
        <item x="117"/>
        <item m="1" x="252"/>
        <item x="184"/>
        <item x="207"/>
        <item x="133"/>
        <item x="65"/>
        <item m="1" x="261"/>
        <item m="1" x="250"/>
        <item x="217"/>
        <item x="59"/>
        <item x="141"/>
        <item x="95"/>
        <item x="173"/>
        <item x="145"/>
        <item x="131"/>
        <item x="47"/>
        <item x="28"/>
        <item m="1" x="260"/>
        <item x="215"/>
        <item m="1" x="262"/>
        <item m="1" x="255"/>
        <item m="1" x="246"/>
        <item t="default"/>
      </items>
    </pivotField>
    <pivotField showAll="0" defaultSubtotal="0"/>
    <pivotField showAll="0" defaultSubtotal="0"/>
    <pivotField numFmtId="164"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numFmtId="164" showAll="0"/>
    <pivotField showAll="0" defaultSubtotal="0"/>
    <pivotField showAll="0"/>
    <pivotField showAll="0"/>
    <pivotField showAll="0" defaultSubtotal="0"/>
    <pivotField dataField="1" showAll="0" defaultSubtotal="0"/>
    <pivotField axis="axisPage" multipleItemSelectionAllowed="1" showAll="0">
      <items count="26">
        <item m="1" x="21"/>
        <item h="1" m="1" x="24"/>
        <item h="1" m="1" x="20"/>
        <item h="1" m="1" x="18"/>
        <item h="1" m="1" x="16"/>
        <item h="1" m="1" x="22"/>
        <item h="1" m="1" x="17"/>
        <item h="1" m="1" x="23"/>
        <item x="0"/>
        <item h="1" m="1" x="19"/>
        <item x="3"/>
        <item x="4"/>
        <item x="1"/>
        <item x="7"/>
        <item x="8"/>
        <item x="10"/>
        <item x="6"/>
        <item x="5"/>
        <item x="2"/>
        <item x="11"/>
        <item x="12"/>
        <item x="13"/>
        <item x="14"/>
        <item h="1" x="9"/>
        <item h="1" x="15"/>
        <item t="default"/>
      </items>
    </pivotField>
    <pivotField showAll="0"/>
    <pivotField showAll="0"/>
    <pivotField showAll="0" defaultSubtotal="0"/>
  </pivotFields>
  <rowFields count="1">
    <field x="2"/>
  </rowFields>
  <rowItems count="245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8"/>
    </i>
    <i>
      <x v="119"/>
    </i>
    <i>
      <x v="120"/>
    </i>
    <i>
      <x v="121"/>
    </i>
    <i>
      <x v="122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6"/>
    </i>
    <i>
      <x v="247"/>
    </i>
    <i>
      <x v="248"/>
    </i>
    <i>
      <x v="249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2"/>
    </i>
    <i t="grand">
      <x/>
    </i>
  </rowItems>
  <colItems count="1">
    <i/>
  </colItems>
  <pageFields count="1">
    <pageField fld="19" hier="-1"/>
  </pageFields>
  <dataFields count="1">
    <dataField name="Somme de Honoraire complet" fld="18" baseField="2" baseItem="0"/>
  </dataFields>
  <formats count="7">
    <format dxfId="58">
      <pivotArea outline="0" collapsedLevelsAreSubtotals="1" fieldPosition="0"/>
    </format>
    <format dxfId="57">
      <pivotArea type="all" dataOnly="0" outline="0" fieldPosition="0"/>
    </format>
    <format dxfId="56">
      <pivotArea outline="0" collapsedLevelsAreSubtotals="1" fieldPosition="0"/>
    </format>
    <format dxfId="55">
      <pivotArea field="2" type="button" dataOnly="0" labelOnly="1" outline="0" axis="axisRow" fieldPosition="0"/>
    </format>
    <format dxfId="54">
      <pivotArea dataOnly="0" labelOnly="1" outline="0" axis="axisValues" fieldPosition="0"/>
    </format>
    <format dxfId="53">
      <pivotArea dataOnly="0" labelOnly="1" fieldPosition="0">
        <references count="1">
          <reference field="2" count="1">
            <x v="68"/>
          </reference>
        </references>
      </pivotArea>
    </format>
    <format dxfId="52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Date de la garde">
  <location ref="A7:C1180" firstHeaderRow="1" firstDataRow="1" firstDataCol="2" rowPageCount="1" colPageCount="1"/>
  <pivotFields count="23">
    <pivotField axis="axisRow" outline="0" showAll="0" defaultSubtotal="0">
      <items count="150">
        <item m="1" x="149"/>
        <item m="1" x="145"/>
        <item m="1" x="148"/>
        <item m="1" x="147"/>
        <item m="1" x="146"/>
        <item x="0"/>
        <item x="1"/>
        <item x="2"/>
        <item x="3"/>
        <item x="4"/>
        <item x="5"/>
        <item x="6"/>
        <item x="7"/>
        <item x="8"/>
        <item x="9"/>
        <item x="11"/>
        <item x="10"/>
        <item x="15"/>
        <item x="16"/>
        <item x="18"/>
        <item x="19"/>
        <item x="21"/>
        <item x="23"/>
        <item x="30"/>
        <item x="31"/>
        <item x="33"/>
        <item x="35"/>
        <item x="45"/>
        <item x="26"/>
        <item x="44"/>
        <item x="42"/>
        <item x="14"/>
        <item x="28"/>
        <item x="13"/>
        <item x="39"/>
        <item x="22"/>
        <item x="41"/>
        <item x="17"/>
        <item x="38"/>
        <item x="34"/>
        <item x="20"/>
        <item x="29"/>
        <item x="25"/>
        <item x="32"/>
        <item x="46"/>
        <item x="43"/>
        <item x="27"/>
        <item x="12"/>
        <item x="24"/>
        <item x="40"/>
        <item x="37"/>
        <item x="47"/>
        <item x="48"/>
        <item x="49"/>
        <item x="50"/>
        <item x="51"/>
        <item x="52"/>
        <item x="53"/>
        <item x="54"/>
        <item x="55"/>
        <item x="56"/>
        <item x="57"/>
        <item x="59"/>
        <item x="58"/>
        <item x="60"/>
        <item x="62"/>
        <item x="61"/>
        <item x="63"/>
        <item x="66"/>
        <item x="64"/>
        <item x="67"/>
        <item x="65"/>
        <item x="68"/>
        <item x="70"/>
        <item x="69"/>
        <item x="71"/>
        <item x="72"/>
        <item x="74"/>
        <item x="73"/>
        <item x="75"/>
        <item x="76"/>
        <item x="77"/>
        <item x="78"/>
        <item x="80"/>
        <item x="79"/>
        <item x="81"/>
        <item x="82"/>
        <item x="83"/>
        <item x="84"/>
        <item x="85"/>
        <item x="91"/>
        <item x="86"/>
        <item x="87"/>
        <item x="88"/>
        <item x="89"/>
        <item x="90"/>
        <item x="92"/>
        <item x="93"/>
        <item x="94"/>
        <item x="95"/>
        <item x="96"/>
        <item x="97"/>
        <item x="98"/>
        <item x="99"/>
        <item x="100"/>
        <item x="101"/>
        <item x="103"/>
        <item x="107"/>
        <item x="104"/>
        <item x="108"/>
        <item x="109"/>
        <item x="110"/>
        <item x="106"/>
        <item x="105"/>
        <item x="102"/>
        <item x="111"/>
        <item x="112"/>
        <item x="113"/>
        <item x="114"/>
        <item x="115"/>
        <item x="116"/>
        <item x="117"/>
        <item x="118"/>
        <item x="36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</items>
    </pivotField>
    <pivotField showAll="0"/>
    <pivotField axis="axisRow" showAll="0">
      <items count="267">
        <item m="1" x="264"/>
        <item m="1" x="256"/>
        <item x="203"/>
        <item m="1" x="254"/>
        <item m="1" x="252"/>
        <item m="1" x="246"/>
        <item x="162"/>
        <item m="1" x="253"/>
        <item x="230"/>
        <item x="134"/>
        <item x="159"/>
        <item x="186"/>
        <item x="101"/>
        <item m="1" x="259"/>
        <item x="39"/>
        <item x="157"/>
        <item x="33"/>
        <item m="1" x="257"/>
        <item m="1" x="248"/>
        <item x="175"/>
        <item x="140"/>
        <item x="25"/>
        <item x="19"/>
        <item x="26"/>
        <item x="12"/>
        <item x="70"/>
        <item m="1" x="258"/>
        <item m="1" x="263"/>
        <item m="1" x="255"/>
        <item x="11"/>
        <item x="0"/>
        <item x="1"/>
        <item x="2"/>
        <item x="5"/>
        <item x="7"/>
        <item x="6"/>
        <item x="4"/>
        <item x="8"/>
        <item x="13"/>
        <item x="9"/>
        <item x="10"/>
        <item x="3"/>
        <item x="14"/>
        <item x="23"/>
        <item x="17"/>
        <item x="20"/>
        <item x="16"/>
        <item x="18"/>
        <item x="21"/>
        <item x="22"/>
        <item x="24"/>
        <item x="27"/>
        <item x="32"/>
        <item x="28"/>
        <item x="35"/>
        <item x="36"/>
        <item x="42"/>
        <item x="45"/>
        <item x="41"/>
        <item x="30"/>
        <item x="31"/>
        <item x="29"/>
        <item x="37"/>
        <item x="38"/>
        <item x="44"/>
        <item x="34"/>
        <item x="43"/>
        <item x="46"/>
        <item x="40"/>
        <item x="47"/>
        <item x="48"/>
        <item x="49"/>
        <item x="50"/>
        <item x="56"/>
        <item x="63"/>
        <item x="52"/>
        <item x="60"/>
        <item x="67"/>
        <item x="55"/>
        <item x="53"/>
        <item x="58"/>
        <item x="54"/>
        <item x="51"/>
        <item x="66"/>
        <item x="59"/>
        <item x="61"/>
        <item m="1" x="251"/>
        <item x="64"/>
        <item x="69"/>
        <item x="65"/>
        <item x="62"/>
        <item x="68"/>
        <item x="71"/>
        <item x="74"/>
        <item x="72"/>
        <item x="77"/>
        <item x="89"/>
        <item x="83"/>
        <item x="75"/>
        <item x="76"/>
        <item x="78"/>
        <item x="79"/>
        <item x="73"/>
        <item x="80"/>
        <item x="81"/>
        <item x="82"/>
        <item x="85"/>
        <item x="84"/>
        <item x="86"/>
        <item x="91"/>
        <item x="88"/>
        <item x="90"/>
        <item x="87"/>
        <item x="57"/>
        <item x="118"/>
        <item x="155"/>
        <item x="144"/>
        <item x="110"/>
        <item x="136"/>
        <item m="1" x="247"/>
        <item x="93"/>
        <item x="180"/>
        <item x="130"/>
        <item x="177"/>
        <item x="156"/>
        <item x="123"/>
        <item x="100"/>
        <item x="102"/>
        <item x="94"/>
        <item x="138"/>
        <item x="132"/>
        <item x="120"/>
        <item x="92"/>
        <item x="165"/>
        <item x="99"/>
        <item x="141"/>
        <item x="147"/>
        <item x="116"/>
        <item x="172"/>
        <item x="179"/>
        <item x="125"/>
        <item x="97"/>
        <item x="181"/>
        <item x="173"/>
        <item x="115"/>
        <item x="111"/>
        <item x="150"/>
        <item x="104"/>
        <item x="15"/>
        <item x="161"/>
        <item x="131"/>
        <item x="158"/>
        <item x="135"/>
        <item x="119"/>
        <item x="112"/>
        <item x="105"/>
        <item x="142"/>
        <item x="113"/>
        <item x="166"/>
        <item x="149"/>
        <item x="106"/>
        <item x="167"/>
        <item x="95"/>
        <item x="143"/>
        <item x="137"/>
        <item x="124"/>
        <item x="168"/>
        <item x="96"/>
        <item x="109"/>
        <item x="114"/>
        <item x="169"/>
        <item x="151"/>
        <item x="121"/>
        <item x="108"/>
        <item x="139"/>
        <item x="152"/>
        <item x="98"/>
        <item x="163"/>
        <item x="145"/>
        <item x="153"/>
        <item x="126"/>
        <item m="1" x="249"/>
        <item x="107"/>
        <item x="148"/>
        <item x="133"/>
        <item x="128"/>
        <item m="1" x="265"/>
        <item x="176"/>
        <item x="170"/>
        <item x="174"/>
        <item x="117"/>
        <item x="127"/>
        <item x="129"/>
        <item x="146"/>
        <item x="154"/>
        <item x="160"/>
        <item x="164"/>
        <item x="171"/>
        <item x="185"/>
        <item x="187"/>
        <item x="183"/>
        <item x="188"/>
        <item x="184"/>
        <item x="191"/>
        <item x="189"/>
        <item x="190"/>
        <item x="103"/>
        <item x="182"/>
        <item x="178"/>
        <item x="192"/>
        <item x="193"/>
        <item x="194"/>
        <item x="197"/>
        <item x="195"/>
        <item x="196"/>
        <item x="199"/>
        <item x="198"/>
        <item x="200"/>
        <item x="201"/>
        <item x="122"/>
        <item x="202"/>
        <item x="205"/>
        <item x="204"/>
        <item x="206"/>
        <item x="207"/>
        <item x="208"/>
        <item x="209"/>
        <item x="210"/>
        <item x="211"/>
        <item x="212"/>
        <item x="213"/>
        <item x="214"/>
        <item m="1" x="260"/>
        <item x="216"/>
        <item m="1" x="250"/>
        <item x="215"/>
        <item m="1" x="262"/>
        <item x="218"/>
        <item x="219"/>
        <item x="220"/>
        <item x="222"/>
        <item x="221"/>
        <item x="223"/>
        <item m="1" x="261"/>
        <item x="217"/>
        <item x="224"/>
        <item x="225"/>
        <item x="226"/>
        <item x="227"/>
        <item x="228"/>
        <item x="229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numFmtId="164" showAll="0"/>
    <pivotField showAll="0"/>
    <pivotField showAll="0"/>
    <pivotField showAll="0"/>
    <pivotField showAll="0" defaultSubtotal="0"/>
    <pivotField showAll="0"/>
    <pivotField showAll="0"/>
    <pivotField dataField="1" showAll="0"/>
    <pivotField axis="axisPage" showAll="0">
      <items count="11">
        <item x="0"/>
        <item m="1" x="9"/>
        <item m="1" x="8"/>
        <item m="1" x="7"/>
        <item x="4"/>
        <item x="3"/>
        <item x="2"/>
        <item x="1"/>
        <item x="6"/>
        <item x="5"/>
        <item t="default"/>
      </items>
    </pivotField>
    <pivotField showAll="0" defaultSubtotal="0"/>
  </pivotFields>
  <rowFields count="2">
    <field x="0"/>
    <field x="2"/>
  </rowFields>
  <rowItems count="1173">
    <i>
      <x v="5"/>
      <x v="30"/>
    </i>
    <i r="1">
      <x v="31"/>
    </i>
    <i r="1">
      <x v="32"/>
    </i>
    <i>
      <x v="6"/>
      <x v="24"/>
    </i>
    <i r="1">
      <x v="29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>
      <x v="7"/>
      <x v="21"/>
    </i>
    <i r="1">
      <x v="2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148"/>
    </i>
    <i>
      <x v="8"/>
      <x v="23"/>
    </i>
    <i r="1">
      <x v="51"/>
    </i>
    <i r="1">
      <x v="53"/>
    </i>
    <i>
      <x v="9"/>
      <x v="16"/>
    </i>
    <i r="1">
      <x v="44"/>
    </i>
    <i r="1">
      <x v="52"/>
    </i>
    <i r="1">
      <x v="54"/>
    </i>
    <i r="1">
      <x v="55"/>
    </i>
    <i r="1">
      <x v="59"/>
    </i>
    <i r="1">
      <x v="60"/>
    </i>
    <i r="1">
      <x v="61"/>
    </i>
    <i r="1">
      <x v="62"/>
    </i>
    <i r="1">
      <x v="63"/>
    </i>
    <i r="1">
      <x v="65"/>
    </i>
    <i>
      <x v="10"/>
      <x v="14"/>
    </i>
    <i r="1">
      <x v="44"/>
    </i>
    <i r="1">
      <x v="56"/>
    </i>
    <i r="1">
      <x v="57"/>
    </i>
    <i r="1">
      <x v="58"/>
    </i>
    <i r="1">
      <x v="64"/>
    </i>
    <i r="1">
      <x v="66"/>
    </i>
    <i r="1">
      <x v="67"/>
    </i>
    <i r="1">
      <x v="68"/>
    </i>
    <i r="1">
      <x v="69"/>
    </i>
    <i>
      <x v="11"/>
      <x v="70"/>
    </i>
    <i r="1">
      <x v="71"/>
    </i>
    <i r="1">
      <x v="72"/>
    </i>
    <i>
      <x v="12"/>
      <x v="48"/>
    </i>
    <i r="1">
      <x v="68"/>
    </i>
    <i r="1">
      <x v="73"/>
    </i>
    <i r="1">
      <x v="75"/>
    </i>
    <i r="1">
      <x v="76"/>
    </i>
    <i r="1">
      <x v="78"/>
    </i>
    <i r="1">
      <x v="79"/>
    </i>
    <i r="1">
      <x v="80"/>
    </i>
    <i r="1">
      <x v="81"/>
    </i>
    <i r="1">
      <x v="82"/>
    </i>
    <i r="1">
      <x v="84"/>
    </i>
    <i r="1">
      <x v="113"/>
    </i>
    <i>
      <x v="13"/>
      <x v="25"/>
    </i>
    <i r="1">
      <x v="51"/>
    </i>
    <i r="1">
      <x v="53"/>
    </i>
    <i r="1">
      <x v="74"/>
    </i>
    <i r="1">
      <x v="77"/>
    </i>
    <i r="1">
      <x v="83"/>
    </i>
    <i r="1">
      <x v="85"/>
    </i>
    <i r="1">
      <x v="87"/>
    </i>
    <i r="1">
      <x v="88"/>
    </i>
    <i r="1">
      <x v="89"/>
    </i>
    <i r="1">
      <x v="90"/>
    </i>
    <i>
      <x v="14"/>
      <x v="31"/>
    </i>
    <i r="1">
      <x v="92"/>
    </i>
    <i r="1">
      <x v="94"/>
    </i>
    <i>
      <x v="15"/>
      <x v="44"/>
    </i>
    <i r="1">
      <x v="68"/>
    </i>
    <i r="1">
      <x v="93"/>
    </i>
    <i r="1">
      <x v="96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>
      <x v="16"/>
      <x v="49"/>
    </i>
    <i r="1">
      <x v="93"/>
    </i>
    <i r="1">
      <x v="95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>
      <x v="17"/>
      <x v="21"/>
    </i>
    <i r="1">
      <x v="91"/>
    </i>
    <i r="1">
      <x v="168"/>
    </i>
    <i>
      <x v="18"/>
      <x v="23"/>
    </i>
    <i r="1">
      <x v="36"/>
    </i>
    <i r="1">
      <x v="45"/>
    </i>
    <i r="1">
      <x v="113"/>
    </i>
    <i r="1">
      <x v="117"/>
    </i>
    <i r="1">
      <x v="132"/>
    </i>
    <i r="1">
      <x v="144"/>
    </i>
    <i r="1">
      <x v="145"/>
    </i>
    <i r="1">
      <x v="154"/>
    </i>
    <i r="1">
      <x v="157"/>
    </i>
    <i r="1">
      <x v="169"/>
    </i>
    <i>
      <x v="19"/>
      <x v="16"/>
    </i>
    <i r="1">
      <x v="31"/>
    </i>
    <i r="1">
      <x v="59"/>
    </i>
    <i r="1">
      <x v="190"/>
    </i>
    <i>
      <x v="20"/>
      <x v="25"/>
    </i>
    <i r="1">
      <x v="51"/>
    </i>
    <i r="1">
      <x v="53"/>
    </i>
    <i r="1">
      <x v="56"/>
    </i>
    <i r="1">
      <x v="59"/>
    </i>
    <i r="1">
      <x v="75"/>
    </i>
    <i r="1">
      <x v="79"/>
    </i>
    <i r="1">
      <x v="83"/>
    </i>
    <i r="1">
      <x v="114"/>
    </i>
    <i r="1">
      <x v="131"/>
    </i>
    <i r="1">
      <x v="153"/>
    </i>
    <i r="1">
      <x v="172"/>
    </i>
    <i>
      <x v="21"/>
      <x v="29"/>
    </i>
    <i r="1">
      <x v="84"/>
    </i>
    <i r="1">
      <x v="192"/>
    </i>
    <i>
      <x v="22"/>
      <x v="20"/>
    </i>
    <i r="1">
      <x v="34"/>
    </i>
    <i r="1">
      <x v="49"/>
    </i>
    <i r="1">
      <x v="63"/>
    </i>
    <i r="1">
      <x v="101"/>
    </i>
    <i r="1">
      <x v="109"/>
    </i>
    <i r="1">
      <x v="118"/>
    </i>
    <i r="1">
      <x v="129"/>
    </i>
    <i r="1">
      <x v="131"/>
    </i>
    <i r="1">
      <x v="132"/>
    </i>
    <i r="1">
      <x v="164"/>
    </i>
    <i r="1">
      <x v="174"/>
    </i>
    <i>
      <x v="23"/>
      <x v="49"/>
    </i>
    <i r="1">
      <x v="131"/>
    </i>
    <i r="1">
      <x v="152"/>
    </i>
    <i>
      <x v="24"/>
      <x v="15"/>
    </i>
    <i r="1">
      <x v="22"/>
    </i>
    <i r="1">
      <x v="25"/>
    </i>
    <i r="1">
      <x v="39"/>
    </i>
    <i r="1">
      <x v="44"/>
    </i>
    <i r="1">
      <x v="49"/>
    </i>
    <i r="1">
      <x v="89"/>
    </i>
    <i r="1">
      <x v="103"/>
    </i>
    <i r="1">
      <x v="115"/>
    </i>
    <i r="1">
      <x v="124"/>
    </i>
    <i r="1">
      <x v="128"/>
    </i>
    <i r="1">
      <x v="129"/>
    </i>
    <i>
      <x v="25"/>
      <x v="77"/>
    </i>
    <i r="1">
      <x v="85"/>
    </i>
    <i r="1">
      <x v="111"/>
    </i>
    <i>
      <x v="26"/>
      <x v="57"/>
    </i>
    <i r="1">
      <x v="58"/>
    </i>
    <i r="1">
      <x v="72"/>
    </i>
    <i r="1">
      <x v="81"/>
    </i>
    <i r="1">
      <x v="116"/>
    </i>
    <i r="1">
      <x v="128"/>
    </i>
    <i r="1">
      <x v="133"/>
    </i>
    <i r="1">
      <x v="158"/>
    </i>
    <i r="1">
      <x v="161"/>
    </i>
    <i r="1">
      <x v="166"/>
    </i>
    <i r="1">
      <x v="170"/>
    </i>
    <i r="1">
      <x v="188"/>
    </i>
    <i>
      <x v="27"/>
      <x v="16"/>
    </i>
    <i r="1">
      <x v="23"/>
    </i>
    <i r="1">
      <x v="49"/>
    </i>
    <i r="1">
      <x v="60"/>
    </i>
    <i r="1">
      <x v="69"/>
    </i>
    <i r="1">
      <x v="73"/>
    </i>
    <i r="1">
      <x v="116"/>
    </i>
    <i r="1">
      <x v="134"/>
    </i>
    <i r="1">
      <x v="135"/>
    </i>
    <i r="1">
      <x v="140"/>
    </i>
    <i r="1">
      <x v="152"/>
    </i>
    <i>
      <x v="28"/>
      <x v="45"/>
    </i>
    <i r="1">
      <x v="49"/>
    </i>
    <i r="1">
      <x v="51"/>
    </i>
    <i r="1">
      <x v="82"/>
    </i>
    <i r="1">
      <x v="97"/>
    </i>
    <i r="1">
      <x v="99"/>
    </i>
    <i r="1">
      <x v="104"/>
    </i>
    <i r="1">
      <x v="117"/>
    </i>
    <i r="1">
      <x v="120"/>
    </i>
    <i r="1">
      <x v="136"/>
    </i>
    <i r="1">
      <x v="147"/>
    </i>
    <i r="1">
      <x v="183"/>
    </i>
    <i>
      <x v="29"/>
      <x v="22"/>
    </i>
    <i r="1">
      <x v="49"/>
    </i>
    <i r="1">
      <x v="56"/>
    </i>
    <i r="1">
      <x v="75"/>
    </i>
    <i r="1">
      <x v="78"/>
    </i>
    <i r="1">
      <x v="105"/>
    </i>
    <i r="1">
      <x v="121"/>
    </i>
    <i r="1">
      <x v="127"/>
    </i>
    <i r="1">
      <x v="142"/>
    </i>
    <i r="1">
      <x v="166"/>
    </i>
    <i r="1">
      <x v="168"/>
    </i>
    <i>
      <x v="30"/>
      <x v="39"/>
    </i>
    <i r="1">
      <x v="53"/>
    </i>
    <i r="1">
      <x v="59"/>
    </i>
    <i r="1">
      <x v="79"/>
    </i>
    <i r="1">
      <x v="99"/>
    </i>
    <i r="1">
      <x v="102"/>
    </i>
    <i r="1">
      <x v="110"/>
    </i>
    <i r="1">
      <x v="121"/>
    </i>
    <i r="1">
      <x v="139"/>
    </i>
    <i r="1">
      <x v="141"/>
    </i>
    <i r="1">
      <x v="148"/>
    </i>
    <i r="1">
      <x v="163"/>
    </i>
    <i>
      <x v="31"/>
      <x v="12"/>
    </i>
    <i r="1">
      <x v="30"/>
    </i>
    <i r="1">
      <x v="40"/>
    </i>
    <i r="1">
      <x v="126"/>
    </i>
    <i r="1">
      <x v="127"/>
    </i>
    <i r="1">
      <x v="147"/>
    </i>
    <i r="1">
      <x v="155"/>
    </i>
    <i r="1">
      <x v="160"/>
    </i>
    <i r="1">
      <x v="173"/>
    </i>
    <i r="1">
      <x v="182"/>
    </i>
    <i r="1">
      <x v="206"/>
    </i>
    <i>
      <x v="32"/>
      <x v="14"/>
    </i>
    <i r="1">
      <x v="21"/>
    </i>
    <i r="1">
      <x v="31"/>
    </i>
    <i r="1">
      <x v="53"/>
    </i>
    <i r="1">
      <x v="65"/>
    </i>
    <i r="1">
      <x v="68"/>
    </i>
    <i r="1">
      <x v="105"/>
    </i>
    <i r="1">
      <x v="134"/>
    </i>
    <i r="1">
      <x v="135"/>
    </i>
    <i r="1">
      <x v="159"/>
    </i>
    <i r="1">
      <x v="160"/>
    </i>
    <i r="1">
      <x v="206"/>
    </i>
    <i>
      <x v="33"/>
      <x v="34"/>
    </i>
    <i r="1">
      <x v="37"/>
    </i>
    <i r="1">
      <x v="51"/>
    </i>
    <i r="1">
      <x v="120"/>
    </i>
    <i r="1">
      <x v="128"/>
    </i>
    <i r="1">
      <x v="134"/>
    </i>
    <i r="1">
      <x v="141"/>
    </i>
    <i r="1">
      <x v="148"/>
    </i>
    <i r="1">
      <x v="162"/>
    </i>
    <i r="1">
      <x v="167"/>
    </i>
    <i r="1">
      <x v="176"/>
    </i>
    <i>
      <x v="34"/>
      <x v="19"/>
    </i>
    <i r="1">
      <x v="31"/>
    </i>
    <i r="1">
      <x v="38"/>
    </i>
    <i r="1">
      <x v="51"/>
    </i>
    <i r="1">
      <x v="52"/>
    </i>
    <i r="1">
      <x v="54"/>
    </i>
    <i r="1">
      <x v="67"/>
    </i>
    <i r="1">
      <x v="82"/>
    </i>
    <i r="1">
      <x v="108"/>
    </i>
    <i r="1">
      <x v="125"/>
    </i>
    <i r="1">
      <x v="147"/>
    </i>
    <i r="1">
      <x v="169"/>
    </i>
    <i>
      <x v="35"/>
      <x v="9"/>
    </i>
    <i r="1">
      <x v="58"/>
    </i>
    <i r="1">
      <x v="81"/>
    </i>
    <i r="1">
      <x v="85"/>
    </i>
    <i r="1">
      <x v="100"/>
    </i>
    <i r="1">
      <x v="102"/>
    </i>
    <i r="1">
      <x v="122"/>
    </i>
    <i r="1">
      <x v="130"/>
    </i>
    <i r="1">
      <x v="144"/>
    </i>
    <i r="1">
      <x v="150"/>
    </i>
    <i r="1">
      <x v="152"/>
    </i>
    <i r="1">
      <x v="184"/>
    </i>
    <i>
      <x v="36"/>
      <x v="22"/>
    </i>
    <i r="1">
      <x v="30"/>
    </i>
    <i r="1">
      <x v="58"/>
    </i>
    <i r="1">
      <x v="62"/>
    </i>
    <i r="1">
      <x v="65"/>
    </i>
    <i r="1">
      <x v="84"/>
    </i>
    <i r="1">
      <x v="113"/>
    </i>
    <i r="1">
      <x v="123"/>
    </i>
    <i r="1">
      <x v="125"/>
    </i>
    <i r="1">
      <x v="172"/>
    </i>
    <i r="1">
      <x v="183"/>
    </i>
    <i r="1">
      <x v="208"/>
    </i>
    <i>
      <x v="37"/>
      <x v="22"/>
    </i>
    <i r="1">
      <x v="42"/>
    </i>
    <i r="1">
      <x v="44"/>
    </i>
    <i r="1">
      <x v="49"/>
    </i>
    <i r="1">
      <x v="52"/>
    </i>
    <i r="1">
      <x v="59"/>
    </i>
    <i r="1">
      <x v="61"/>
    </i>
    <i r="1">
      <x v="62"/>
    </i>
    <i r="1">
      <x v="66"/>
    </i>
    <i r="1">
      <x v="83"/>
    </i>
    <i r="1">
      <x v="107"/>
    </i>
    <i r="1">
      <x v="137"/>
    </i>
    <i>
      <x v="38"/>
      <x v="40"/>
    </i>
    <i r="1">
      <x v="45"/>
    </i>
    <i r="1">
      <x v="61"/>
    </i>
    <i r="1">
      <x v="69"/>
    </i>
    <i r="1">
      <x v="70"/>
    </i>
    <i r="1">
      <x v="90"/>
    </i>
    <i r="1">
      <x v="91"/>
    </i>
    <i r="1">
      <x v="109"/>
    </i>
    <i r="1">
      <x v="138"/>
    </i>
    <i r="1">
      <x v="143"/>
    </i>
    <i r="1">
      <x v="206"/>
    </i>
    <i>
      <x v="39"/>
      <x v="6"/>
    </i>
    <i r="1">
      <x v="12"/>
    </i>
    <i r="1">
      <x v="14"/>
    </i>
    <i r="1">
      <x v="71"/>
    </i>
    <i r="1">
      <x v="83"/>
    </i>
    <i r="1">
      <x v="113"/>
    </i>
    <i r="1">
      <x v="149"/>
    </i>
    <i r="1">
      <x v="163"/>
    </i>
    <i r="1">
      <x v="177"/>
    </i>
    <i r="1">
      <x v="196"/>
    </i>
    <i>
      <x v="40"/>
      <x v="57"/>
    </i>
    <i r="1">
      <x v="72"/>
    </i>
    <i r="1">
      <x v="82"/>
    </i>
    <i r="1">
      <x v="112"/>
    </i>
    <i r="1">
      <x v="114"/>
    </i>
    <i r="1">
      <x v="125"/>
    </i>
    <i r="1">
      <x v="140"/>
    </i>
    <i r="1">
      <x v="165"/>
    </i>
    <i r="1">
      <x v="180"/>
    </i>
    <i r="1">
      <x v="185"/>
    </i>
    <i r="1">
      <x v="191"/>
    </i>
    <i r="1">
      <x v="219"/>
    </i>
    <i>
      <x v="41"/>
      <x v="23"/>
    </i>
    <i r="1">
      <x v="41"/>
    </i>
    <i r="1">
      <x v="64"/>
    </i>
    <i r="1">
      <x v="116"/>
    </i>
    <i r="1">
      <x v="146"/>
    </i>
    <i r="1">
      <x v="157"/>
    </i>
    <i r="1">
      <x v="171"/>
    </i>
    <i r="1">
      <x v="174"/>
    </i>
    <i r="1">
      <x v="175"/>
    </i>
    <i r="1">
      <x v="179"/>
    </i>
    <i r="1">
      <x v="194"/>
    </i>
    <i>
      <x v="42"/>
      <x v="34"/>
    </i>
    <i r="1">
      <x v="44"/>
    </i>
    <i r="1">
      <x v="47"/>
    </i>
    <i r="1">
      <x v="68"/>
    </i>
    <i r="1">
      <x v="108"/>
    </i>
    <i r="1">
      <x v="116"/>
    </i>
    <i r="1">
      <x v="156"/>
    </i>
    <i r="1">
      <x v="163"/>
    </i>
    <i r="1">
      <x v="173"/>
    </i>
    <i r="1">
      <x v="178"/>
    </i>
    <i r="1">
      <x v="193"/>
    </i>
    <i>
      <x v="43"/>
      <x v="10"/>
    </i>
    <i r="1">
      <x v="79"/>
    </i>
    <i r="1">
      <x v="96"/>
    </i>
    <i r="1">
      <x v="100"/>
    </i>
    <i r="1">
      <x v="104"/>
    </i>
    <i r="1">
      <x v="125"/>
    </i>
    <i r="1">
      <x v="140"/>
    </i>
    <i r="1">
      <x v="150"/>
    </i>
    <i r="1">
      <x v="151"/>
    </i>
    <i r="1">
      <x v="165"/>
    </i>
    <i r="1">
      <x v="185"/>
    </i>
    <i r="1">
      <x v="195"/>
    </i>
    <i>
      <x v="44"/>
      <x v="10"/>
    </i>
    <i r="1">
      <x v="33"/>
    </i>
    <i r="1">
      <x v="55"/>
    </i>
    <i r="1">
      <x v="68"/>
    </i>
    <i r="1">
      <x v="83"/>
    </i>
    <i r="1">
      <x v="96"/>
    </i>
    <i r="1">
      <x v="147"/>
    </i>
    <i r="1">
      <x v="160"/>
    </i>
    <i r="1">
      <x v="175"/>
    </i>
    <i r="1">
      <x v="180"/>
    </i>
    <i r="1">
      <x v="207"/>
    </i>
    <i>
      <x v="45"/>
      <x v="42"/>
    </i>
    <i r="1">
      <x v="68"/>
    </i>
    <i r="1">
      <x v="174"/>
    </i>
    <i>
      <x v="46"/>
      <x v="42"/>
    </i>
    <i r="1">
      <x v="52"/>
    </i>
    <i r="1">
      <x v="140"/>
    </i>
    <i>
      <x v="47"/>
      <x v="29"/>
    </i>
    <i r="1">
      <x v="81"/>
    </i>
    <i r="1">
      <x v="132"/>
    </i>
    <i>
      <x v="48"/>
      <x v="25"/>
    </i>
    <i r="1">
      <x v="29"/>
    </i>
    <i r="1">
      <x v="135"/>
    </i>
    <i>
      <x v="49"/>
      <x v="36"/>
    </i>
    <i r="1">
      <x v="150"/>
    </i>
    <i r="1">
      <x v="187"/>
    </i>
    <i>
      <x v="50"/>
      <x v="29"/>
    </i>
    <i r="1">
      <x v="97"/>
    </i>
    <i r="1">
      <x v="197"/>
    </i>
    <i>
      <x v="51"/>
      <x v="68"/>
    </i>
    <i r="1">
      <x v="82"/>
    </i>
    <i r="1">
      <x v="131"/>
    </i>
    <i>
      <x v="52"/>
      <x v="9"/>
    </i>
    <i r="1">
      <x v="22"/>
    </i>
    <i r="1">
      <x v="44"/>
    </i>
    <i r="1">
      <x v="49"/>
    </i>
    <i r="1">
      <x v="52"/>
    </i>
    <i r="1">
      <x v="62"/>
    </i>
    <i r="1">
      <x v="68"/>
    </i>
    <i r="1">
      <x v="71"/>
    </i>
    <i r="1">
      <x v="103"/>
    </i>
    <i r="1">
      <x v="198"/>
    </i>
    <i r="1">
      <x v="200"/>
    </i>
    <i r="1">
      <x v="202"/>
    </i>
    <i>
      <x v="53"/>
      <x v="11"/>
    </i>
    <i r="1">
      <x v="25"/>
    </i>
    <i r="1">
      <x v="51"/>
    </i>
    <i r="1">
      <x v="63"/>
    </i>
    <i r="1">
      <x v="75"/>
    </i>
    <i r="1">
      <x v="111"/>
    </i>
    <i r="1">
      <x v="112"/>
    </i>
    <i r="1">
      <x v="182"/>
    </i>
    <i r="1">
      <x v="185"/>
    </i>
    <i r="1">
      <x v="199"/>
    </i>
    <i r="1">
      <x v="201"/>
    </i>
    <i>
      <x v="54"/>
      <x v="25"/>
    </i>
    <i r="1">
      <x v="53"/>
    </i>
    <i r="1">
      <x v="159"/>
    </i>
    <i>
      <x v="55"/>
      <x v="42"/>
    </i>
    <i r="1">
      <x v="45"/>
    </i>
    <i r="1">
      <x v="64"/>
    </i>
    <i r="1">
      <x v="93"/>
    </i>
    <i r="1">
      <x v="94"/>
    </i>
    <i r="1">
      <x v="95"/>
    </i>
    <i r="1">
      <x v="97"/>
    </i>
    <i r="1">
      <x v="101"/>
    </i>
    <i r="1">
      <x v="137"/>
    </i>
    <i r="1">
      <x v="175"/>
    </i>
    <i r="1">
      <x v="183"/>
    </i>
    <i r="1">
      <x v="194"/>
    </i>
    <i>
      <x v="56"/>
      <x v="35"/>
    </i>
    <i r="1">
      <x v="48"/>
    </i>
    <i r="1">
      <x v="64"/>
    </i>
    <i r="1">
      <x v="72"/>
    </i>
    <i r="1">
      <x v="78"/>
    </i>
    <i r="1">
      <x v="85"/>
    </i>
    <i r="1">
      <x v="131"/>
    </i>
    <i r="1">
      <x v="144"/>
    </i>
    <i r="1">
      <x v="170"/>
    </i>
    <i r="1">
      <x v="197"/>
    </i>
    <i r="1">
      <x v="204"/>
    </i>
    <i r="1">
      <x v="205"/>
    </i>
    <i>
      <x v="57"/>
      <x v="40"/>
    </i>
    <i r="1">
      <x v="44"/>
    </i>
    <i r="1">
      <x v="49"/>
    </i>
    <i r="1">
      <x v="70"/>
    </i>
    <i r="1">
      <x v="84"/>
    </i>
    <i r="1">
      <x v="91"/>
    </i>
    <i r="1">
      <x v="116"/>
    </i>
    <i r="1">
      <x v="146"/>
    </i>
    <i r="1">
      <x v="154"/>
    </i>
    <i r="1">
      <x v="196"/>
    </i>
    <i r="1">
      <x v="203"/>
    </i>
    <i>
      <x v="58"/>
      <x v="45"/>
    </i>
    <i r="1">
      <x v="49"/>
    </i>
    <i r="1">
      <x v="128"/>
    </i>
    <i>
      <x v="59"/>
      <x v="19"/>
    </i>
    <i r="1">
      <x v="21"/>
    </i>
    <i r="1">
      <x v="25"/>
    </i>
    <i r="1">
      <x v="31"/>
    </i>
    <i r="1">
      <x v="38"/>
    </i>
    <i r="1">
      <x v="49"/>
    </i>
    <i r="1">
      <x v="51"/>
    </i>
    <i r="1">
      <x v="53"/>
    </i>
    <i r="1">
      <x v="59"/>
    </i>
    <i r="1">
      <x v="78"/>
    </i>
    <i r="1">
      <x v="87"/>
    </i>
    <i r="1">
      <x v="110"/>
    </i>
    <i r="1">
      <x v="209"/>
    </i>
    <i>
      <x v="60"/>
      <x v="36"/>
    </i>
    <i r="1">
      <x v="55"/>
    </i>
    <i r="1">
      <x v="81"/>
    </i>
    <i r="1">
      <x v="83"/>
    </i>
    <i r="1">
      <x v="107"/>
    </i>
    <i r="1">
      <x v="131"/>
    </i>
    <i r="1">
      <x v="145"/>
    </i>
    <i r="1">
      <x v="180"/>
    </i>
    <i r="1">
      <x v="187"/>
    </i>
    <i r="1">
      <x v="191"/>
    </i>
    <i r="1">
      <x v="201"/>
    </i>
    <i r="1">
      <x v="210"/>
    </i>
    <i>
      <x v="61"/>
      <x v="61"/>
    </i>
    <i r="1">
      <x v="150"/>
    </i>
    <i r="1">
      <x v="211"/>
    </i>
    <i>
      <x v="62"/>
      <x v="23"/>
    </i>
    <i r="1">
      <x v="76"/>
    </i>
    <i r="1">
      <x v="89"/>
    </i>
    <i r="1">
      <x v="105"/>
    </i>
    <i r="1">
      <x v="143"/>
    </i>
    <i r="1">
      <x v="147"/>
    </i>
    <i r="1">
      <x v="173"/>
    </i>
    <i r="1">
      <x v="199"/>
    </i>
    <i r="1">
      <x v="212"/>
    </i>
    <i r="1">
      <x v="215"/>
    </i>
    <i r="1">
      <x v="216"/>
    </i>
    <i>
      <x v="63"/>
      <x v="12"/>
    </i>
    <i r="1">
      <x v="49"/>
    </i>
    <i r="1">
      <x v="62"/>
    </i>
    <i r="1">
      <x v="96"/>
    </i>
    <i r="1">
      <x v="102"/>
    </i>
    <i r="1">
      <x v="111"/>
    </i>
    <i r="1">
      <x v="133"/>
    </i>
    <i r="1">
      <x v="151"/>
    </i>
    <i r="1">
      <x v="171"/>
    </i>
    <i r="1">
      <x v="212"/>
    </i>
    <i r="1">
      <x v="213"/>
    </i>
    <i r="1">
      <x v="214"/>
    </i>
    <i>
      <x v="64"/>
      <x v="64"/>
    </i>
    <i r="1">
      <x v="68"/>
    </i>
    <i r="1">
      <x v="69"/>
    </i>
    <i>
      <x v="65"/>
      <x v="15"/>
    </i>
    <i r="1">
      <x v="32"/>
    </i>
    <i r="1">
      <x v="68"/>
    </i>
    <i r="1">
      <x v="82"/>
    </i>
    <i r="1">
      <x v="83"/>
    </i>
    <i r="1">
      <x v="88"/>
    </i>
    <i r="1">
      <x v="90"/>
    </i>
    <i r="1">
      <x v="116"/>
    </i>
    <i r="1">
      <x v="150"/>
    </i>
    <i r="1">
      <x v="174"/>
    </i>
    <i r="1">
      <x v="176"/>
    </i>
    <i r="1">
      <x v="190"/>
    </i>
    <i>
      <x v="66"/>
      <x v="42"/>
    </i>
    <i r="1">
      <x v="49"/>
    </i>
    <i r="1">
      <x v="66"/>
    </i>
    <i r="1">
      <x v="134"/>
    </i>
    <i r="1">
      <x v="139"/>
    </i>
    <i r="1">
      <x v="160"/>
    </i>
    <i r="1">
      <x v="164"/>
    </i>
    <i r="1">
      <x v="167"/>
    </i>
    <i r="1">
      <x v="185"/>
    </i>
    <i r="1">
      <x v="204"/>
    </i>
    <i r="1">
      <x v="206"/>
    </i>
    <i r="1">
      <x v="217"/>
    </i>
    <i r="1">
      <x v="218"/>
    </i>
    <i>
      <x v="67"/>
      <x v="91"/>
    </i>
    <i r="1">
      <x v="93"/>
    </i>
    <i r="1">
      <x v="110"/>
    </i>
    <i>
      <x v="68"/>
      <x v="6"/>
    </i>
    <i r="1">
      <x v="46"/>
    </i>
    <i r="1">
      <x v="49"/>
    </i>
    <i r="1">
      <x v="57"/>
    </i>
    <i r="1">
      <x v="79"/>
    </i>
    <i r="1">
      <x v="85"/>
    </i>
    <i r="1">
      <x v="92"/>
    </i>
    <i r="1">
      <x v="135"/>
    </i>
    <i r="1">
      <x v="165"/>
    </i>
    <i r="1">
      <x v="183"/>
    </i>
    <i r="1">
      <x v="219"/>
    </i>
    <i r="1">
      <x v="220"/>
    </i>
    <i>
      <x v="69"/>
      <x v="38"/>
    </i>
    <i r="1">
      <x v="41"/>
    </i>
    <i r="1">
      <x v="61"/>
    </i>
    <i r="1">
      <x v="77"/>
    </i>
    <i r="1">
      <x v="101"/>
    </i>
    <i r="1">
      <x v="125"/>
    </i>
    <i r="1">
      <x v="130"/>
    </i>
    <i r="1">
      <x v="134"/>
    </i>
    <i r="1">
      <x v="141"/>
    </i>
    <i r="1">
      <x v="159"/>
    </i>
    <i r="1">
      <x v="195"/>
    </i>
    <i>
      <x v="70"/>
      <x v="21"/>
    </i>
    <i r="1">
      <x v="22"/>
    </i>
    <i r="1">
      <x v="31"/>
    </i>
    <i r="1">
      <x v="34"/>
    </i>
    <i r="1">
      <x v="59"/>
    </i>
    <i r="1">
      <x v="109"/>
    </i>
    <i r="1">
      <x v="173"/>
    </i>
    <i r="1">
      <x v="179"/>
    </i>
    <i r="1">
      <x v="188"/>
    </i>
    <i r="1">
      <x v="192"/>
    </i>
    <i r="1">
      <x v="193"/>
    </i>
    <i r="1">
      <x v="216"/>
    </i>
    <i>
      <x v="71"/>
      <x v="73"/>
    </i>
    <i r="1">
      <x v="89"/>
    </i>
    <i r="1">
      <x v="210"/>
    </i>
    <i>
      <x v="72"/>
      <x v="14"/>
    </i>
    <i r="1">
      <x v="150"/>
    </i>
    <i r="1">
      <x v="206"/>
    </i>
    <i>
      <x v="73"/>
      <x v="2"/>
    </i>
    <i r="1">
      <x v="42"/>
    </i>
    <i r="1">
      <x v="49"/>
    </i>
    <i r="1">
      <x v="51"/>
    </i>
    <i r="1">
      <x v="62"/>
    </i>
    <i r="1">
      <x v="107"/>
    </i>
    <i r="1">
      <x v="131"/>
    </i>
    <i r="1">
      <x v="178"/>
    </i>
    <i r="1">
      <x v="182"/>
    </i>
    <i r="1">
      <x v="202"/>
    </i>
    <i r="1">
      <x v="222"/>
    </i>
    <i>
      <x v="74"/>
      <x v="25"/>
    </i>
    <i r="1">
      <x v="72"/>
    </i>
    <i r="1">
      <x v="114"/>
    </i>
    <i r="1">
      <x v="140"/>
    </i>
    <i r="1">
      <x v="143"/>
    </i>
    <i r="1">
      <x v="154"/>
    </i>
    <i r="1">
      <x v="158"/>
    </i>
    <i r="1">
      <x v="169"/>
    </i>
    <i r="1">
      <x v="185"/>
    </i>
    <i r="1">
      <x v="208"/>
    </i>
    <i r="1">
      <x v="215"/>
    </i>
    <i>
      <x v="75"/>
      <x v="49"/>
    </i>
    <i r="1">
      <x v="58"/>
    </i>
    <i r="1">
      <x v="68"/>
    </i>
    <i r="1">
      <x v="71"/>
    </i>
    <i r="1">
      <x v="74"/>
    </i>
    <i r="1">
      <x v="81"/>
    </i>
    <i r="1">
      <x v="133"/>
    </i>
    <i r="1">
      <x v="162"/>
    </i>
    <i r="1">
      <x v="174"/>
    </i>
    <i r="1">
      <x v="190"/>
    </i>
    <i r="1">
      <x v="203"/>
    </i>
    <i r="1">
      <x v="221"/>
    </i>
    <i>
      <x v="76"/>
      <x v="53"/>
    </i>
    <i r="1">
      <x v="69"/>
    </i>
    <i r="1">
      <x v="161"/>
    </i>
    <i>
      <x v="77"/>
      <x v="39"/>
    </i>
    <i r="1">
      <x v="45"/>
    </i>
    <i r="1">
      <x v="53"/>
    </i>
    <i r="1">
      <x v="92"/>
    </i>
    <i r="1">
      <x v="109"/>
    </i>
    <i r="1">
      <x v="116"/>
    </i>
    <i r="1">
      <x v="127"/>
    </i>
    <i r="1">
      <x v="128"/>
    </i>
    <i r="1">
      <x v="147"/>
    </i>
    <i r="1">
      <x v="173"/>
    </i>
    <i r="1">
      <x v="198"/>
    </i>
    <i r="1">
      <x v="223"/>
    </i>
    <i>
      <x v="78"/>
      <x v="23"/>
    </i>
    <i r="1">
      <x v="31"/>
    </i>
    <i r="1">
      <x v="49"/>
    </i>
    <i r="1">
      <x v="68"/>
    </i>
    <i r="1">
      <x v="98"/>
    </i>
    <i r="1">
      <x v="105"/>
    </i>
    <i r="1">
      <x v="112"/>
    </i>
    <i r="1">
      <x v="153"/>
    </i>
    <i r="1">
      <x v="159"/>
    </i>
    <i r="1">
      <x v="163"/>
    </i>
    <i r="1">
      <x v="175"/>
    </i>
    <i r="1">
      <x v="197"/>
    </i>
    <i>
      <x v="79"/>
      <x v="33"/>
    </i>
    <i r="1">
      <x v="82"/>
    </i>
    <i r="1">
      <x v="112"/>
    </i>
    <i>
      <x v="80"/>
      <x v="14"/>
    </i>
    <i r="1">
      <x v="19"/>
    </i>
    <i r="1">
      <x v="34"/>
    </i>
    <i r="1">
      <x v="51"/>
    </i>
    <i r="1">
      <x v="63"/>
    </i>
    <i r="1">
      <x v="64"/>
    </i>
    <i r="1">
      <x v="85"/>
    </i>
    <i r="1">
      <x v="96"/>
    </i>
    <i r="1">
      <x v="106"/>
    </i>
    <i r="1">
      <x v="129"/>
    </i>
    <i r="1">
      <x v="191"/>
    </i>
    <i r="1">
      <x v="203"/>
    </i>
    <i r="1">
      <x v="210"/>
    </i>
    <i>
      <x v="81"/>
      <x v="41"/>
    </i>
    <i r="1">
      <x v="57"/>
    </i>
    <i r="1">
      <x v="105"/>
    </i>
    <i r="1">
      <x v="111"/>
    </i>
    <i r="1">
      <x v="124"/>
    </i>
    <i r="1">
      <x v="140"/>
    </i>
    <i r="1">
      <x v="145"/>
    </i>
    <i r="1">
      <x v="147"/>
    </i>
    <i r="1">
      <x v="168"/>
    </i>
    <i r="1">
      <x v="194"/>
    </i>
    <i r="1">
      <x v="222"/>
    </i>
    <i>
      <x v="82"/>
      <x v="49"/>
    </i>
    <i r="1">
      <x v="78"/>
    </i>
    <i r="1">
      <x v="80"/>
    </i>
    <i>
      <x v="83"/>
      <x v="9"/>
    </i>
    <i r="1">
      <x v="32"/>
    </i>
    <i r="1">
      <x v="34"/>
    </i>
    <i r="1">
      <x v="44"/>
    </i>
    <i r="1">
      <x v="82"/>
    </i>
    <i r="1">
      <x v="89"/>
    </i>
    <i r="1">
      <x v="94"/>
    </i>
    <i r="1">
      <x v="107"/>
    </i>
    <i r="1">
      <x v="134"/>
    </i>
    <i r="1">
      <x v="141"/>
    </i>
    <i r="1">
      <x v="185"/>
    </i>
    <i r="1">
      <x v="201"/>
    </i>
    <i>
      <x v="84"/>
      <x v="22"/>
    </i>
    <i r="1">
      <x v="51"/>
    </i>
    <i r="1">
      <x v="53"/>
    </i>
    <i r="1">
      <x v="75"/>
    </i>
    <i r="1">
      <x v="106"/>
    </i>
    <i r="1">
      <x v="108"/>
    </i>
    <i r="1">
      <x v="113"/>
    </i>
    <i r="1">
      <x v="131"/>
    </i>
    <i r="1">
      <x v="148"/>
    </i>
    <i r="1">
      <x v="153"/>
    </i>
    <i r="1">
      <x v="179"/>
    </i>
    <i r="1">
      <x v="187"/>
    </i>
    <i r="1">
      <x v="224"/>
    </i>
    <i>
      <x v="85"/>
      <x v="64"/>
    </i>
    <i r="1">
      <x v="109"/>
    </i>
    <i r="1">
      <x v="115"/>
    </i>
    <i>
      <x v="86"/>
      <x v="48"/>
    </i>
    <i r="1">
      <x v="62"/>
    </i>
    <i r="1">
      <x v="68"/>
    </i>
    <i r="1">
      <x v="72"/>
    </i>
    <i r="1">
      <x v="106"/>
    </i>
    <i r="1">
      <x v="131"/>
    </i>
    <i r="1">
      <x v="135"/>
    </i>
    <i r="1">
      <x v="151"/>
    </i>
    <i r="1">
      <x v="156"/>
    </i>
    <i r="1">
      <x v="184"/>
    </i>
    <i r="1">
      <x v="221"/>
    </i>
    <i>
      <x v="87"/>
      <x v="32"/>
    </i>
    <i r="1">
      <x v="91"/>
    </i>
    <i r="1">
      <x v="101"/>
    </i>
    <i r="1">
      <x v="102"/>
    </i>
    <i r="1">
      <x v="123"/>
    </i>
    <i r="1">
      <x v="133"/>
    </i>
    <i r="1">
      <x v="169"/>
    </i>
    <i r="1">
      <x v="170"/>
    </i>
    <i r="1">
      <x v="174"/>
    </i>
    <i r="1">
      <x v="213"/>
    </i>
    <i r="1">
      <x v="217"/>
    </i>
    <i r="1">
      <x v="225"/>
    </i>
    <i>
      <x v="88"/>
      <x v="31"/>
    </i>
    <i r="1">
      <x v="206"/>
    </i>
    <i r="1">
      <x v="226"/>
    </i>
    <i>
      <x v="89"/>
      <x v="36"/>
    </i>
    <i r="1">
      <x v="39"/>
    </i>
    <i r="1">
      <x v="62"/>
    </i>
    <i r="1">
      <x v="79"/>
    </i>
    <i r="1">
      <x v="87"/>
    </i>
    <i r="1">
      <x v="113"/>
    </i>
    <i r="1">
      <x v="125"/>
    </i>
    <i r="1">
      <x v="149"/>
    </i>
    <i r="1">
      <x v="160"/>
    </i>
    <i r="1">
      <x v="211"/>
    </i>
    <i>
      <x v="90"/>
      <x v="16"/>
    </i>
    <i r="1">
      <x v="31"/>
    </i>
    <i r="1">
      <x v="61"/>
    </i>
    <i r="1">
      <x v="100"/>
    </i>
    <i r="1">
      <x v="125"/>
    </i>
    <i r="1">
      <x v="126"/>
    </i>
    <i r="1">
      <x v="130"/>
    </i>
    <i r="1">
      <x v="138"/>
    </i>
    <i r="1">
      <x v="175"/>
    </i>
    <i r="1">
      <x v="185"/>
    </i>
    <i r="1">
      <x v="188"/>
    </i>
    <i>
      <x v="91"/>
      <x v="25"/>
    </i>
    <i r="1">
      <x v="53"/>
    </i>
    <i r="1">
      <x v="57"/>
    </i>
    <i r="1">
      <x v="68"/>
    </i>
    <i r="1">
      <x v="84"/>
    </i>
    <i r="1">
      <x v="95"/>
    </i>
    <i r="1">
      <x v="97"/>
    </i>
    <i r="1">
      <x v="143"/>
    </i>
    <i r="1">
      <x v="171"/>
    </i>
    <i r="1">
      <x v="193"/>
    </i>
    <i r="1">
      <x v="227"/>
    </i>
    <i>
      <x v="92"/>
      <x v="29"/>
    </i>
    <i r="1">
      <x v="35"/>
    </i>
    <i r="1">
      <x v="69"/>
    </i>
    <i>
      <x v="93"/>
      <x v="30"/>
    </i>
    <i r="1">
      <x v="34"/>
    </i>
    <i r="1">
      <x v="56"/>
    </i>
    <i r="1">
      <x v="65"/>
    </i>
    <i r="1">
      <x v="83"/>
    </i>
    <i r="1">
      <x v="103"/>
    </i>
    <i r="1">
      <x v="105"/>
    </i>
    <i r="1">
      <x v="110"/>
    </i>
    <i r="1">
      <x v="130"/>
    </i>
    <i r="1">
      <x v="131"/>
    </i>
    <i r="1">
      <x v="189"/>
    </i>
    <i>
      <x v="94"/>
      <x v="21"/>
    </i>
    <i r="1">
      <x v="82"/>
    </i>
    <i r="1">
      <x v="91"/>
    </i>
    <i r="1">
      <x v="104"/>
    </i>
    <i r="1">
      <x v="107"/>
    </i>
    <i r="1">
      <x v="120"/>
    </i>
    <i r="1">
      <x v="168"/>
    </i>
    <i r="1">
      <x v="170"/>
    </i>
    <i r="1">
      <x v="183"/>
    </i>
    <i r="1">
      <x v="185"/>
    </i>
    <i r="1">
      <x v="228"/>
    </i>
    <i r="1">
      <x v="229"/>
    </i>
    <i>
      <x v="95"/>
      <x v="49"/>
    </i>
    <i r="1">
      <x v="78"/>
    </i>
    <i r="1">
      <x v="192"/>
    </i>
    <i>
      <x v="96"/>
      <x v="22"/>
    </i>
    <i r="1">
      <x v="29"/>
    </i>
    <i r="1">
      <x v="92"/>
    </i>
    <i r="1">
      <x v="99"/>
    </i>
    <i r="1">
      <x v="109"/>
    </i>
    <i r="1">
      <x v="123"/>
    </i>
    <i r="1">
      <x v="142"/>
    </i>
    <i r="1">
      <x v="165"/>
    </i>
    <i r="1">
      <x v="167"/>
    </i>
    <i r="1">
      <x v="172"/>
    </i>
    <i r="1">
      <x v="187"/>
    </i>
    <i r="1">
      <x v="215"/>
    </i>
    <i>
      <x v="97"/>
      <x v="57"/>
    </i>
    <i r="1">
      <x v="60"/>
    </i>
    <i r="1">
      <x v="71"/>
    </i>
    <i r="1">
      <x v="75"/>
    </i>
    <i r="1">
      <x v="76"/>
    </i>
    <i r="1">
      <x v="80"/>
    </i>
    <i r="1">
      <x v="116"/>
    </i>
    <i r="1">
      <x v="129"/>
    </i>
    <i r="1">
      <x v="150"/>
    </i>
    <i r="1">
      <x v="157"/>
    </i>
    <i r="1">
      <x v="178"/>
    </i>
    <i>
      <x v="98"/>
      <x v="72"/>
    </i>
    <i r="1">
      <x v="197"/>
    </i>
    <i r="1">
      <x v="206"/>
    </i>
    <i>
      <x v="99"/>
      <x v="42"/>
    </i>
    <i r="1">
      <x v="66"/>
    </i>
    <i r="1">
      <x v="71"/>
    </i>
    <i r="1">
      <x v="77"/>
    </i>
    <i r="1">
      <x v="81"/>
    </i>
    <i r="1">
      <x v="89"/>
    </i>
    <i r="1">
      <x v="96"/>
    </i>
    <i r="1">
      <x v="102"/>
    </i>
    <i r="1">
      <x v="111"/>
    </i>
    <i r="1">
      <x v="146"/>
    </i>
    <i r="1">
      <x v="195"/>
    </i>
    <i r="1">
      <x v="219"/>
    </i>
    <i>
      <x v="100"/>
      <x v="33"/>
    </i>
    <i r="1">
      <x v="52"/>
    </i>
    <i r="1">
      <x v="55"/>
    </i>
    <i r="1">
      <x v="59"/>
    </i>
    <i r="1">
      <x v="75"/>
    </i>
    <i r="1">
      <x v="101"/>
    </i>
    <i r="1">
      <x v="112"/>
    </i>
    <i r="1">
      <x v="120"/>
    </i>
    <i r="1">
      <x v="147"/>
    </i>
    <i r="1">
      <x v="166"/>
    </i>
    <i r="1">
      <x v="210"/>
    </i>
    <i r="1">
      <x v="213"/>
    </i>
    <i>
      <x v="101"/>
      <x v="64"/>
    </i>
    <i r="1">
      <x v="116"/>
    </i>
    <i r="1">
      <x v="144"/>
    </i>
    <i>
      <x v="102"/>
      <x v="25"/>
    </i>
    <i r="1">
      <x v="32"/>
    </i>
    <i r="1">
      <x v="61"/>
    </i>
    <i r="1">
      <x v="77"/>
    </i>
    <i r="1">
      <x v="87"/>
    </i>
    <i r="1">
      <x v="92"/>
    </i>
    <i r="1">
      <x v="150"/>
    </i>
    <i r="1">
      <x v="156"/>
    </i>
    <i r="1">
      <x v="175"/>
    </i>
    <i r="1">
      <x v="208"/>
    </i>
    <i r="1">
      <x v="230"/>
    </i>
    <i>
      <x v="103"/>
      <x v="20"/>
    </i>
    <i r="1">
      <x v="29"/>
    </i>
    <i r="1">
      <x v="64"/>
    </i>
    <i r="1">
      <x v="69"/>
    </i>
    <i r="1">
      <x v="78"/>
    </i>
    <i r="1">
      <x v="90"/>
    </i>
    <i r="1">
      <x v="106"/>
    </i>
    <i r="1">
      <x v="108"/>
    </i>
    <i r="1">
      <x v="136"/>
    </i>
    <i r="1">
      <x v="196"/>
    </i>
    <i r="1">
      <x v="231"/>
    </i>
    <i r="1">
      <x v="235"/>
    </i>
    <i>
      <x v="104"/>
      <x v="41"/>
    </i>
    <i r="1">
      <x v="49"/>
    </i>
    <i r="1">
      <x v="83"/>
    </i>
    <i>
      <x v="105"/>
      <x v="14"/>
    </i>
    <i r="1">
      <x v="53"/>
    </i>
    <i r="1">
      <x v="63"/>
    </i>
    <i r="1">
      <x v="70"/>
    </i>
    <i r="1">
      <x v="73"/>
    </i>
    <i r="1">
      <x v="74"/>
    </i>
    <i r="1">
      <x v="110"/>
    </i>
    <i r="1">
      <x v="174"/>
    </i>
    <i r="1">
      <x v="217"/>
    </i>
    <i r="1">
      <x v="221"/>
    </i>
    <i r="1">
      <x v="233"/>
    </i>
    <i>
      <x v="106"/>
      <x v="49"/>
    </i>
    <i r="1">
      <x v="57"/>
    </i>
    <i r="1">
      <x v="81"/>
    </i>
    <i r="1">
      <x v="133"/>
    </i>
    <i r="1">
      <x v="134"/>
    </i>
    <i r="1">
      <x v="160"/>
    </i>
    <i r="1">
      <x v="161"/>
    </i>
    <i r="1">
      <x v="163"/>
    </i>
    <i r="1">
      <x v="178"/>
    </i>
    <i r="1">
      <x v="180"/>
    </i>
    <i r="1">
      <x v="235"/>
    </i>
    <i r="1">
      <x v="244"/>
    </i>
    <i>
      <x v="107"/>
      <x v="19"/>
    </i>
    <i r="1">
      <x v="84"/>
    </i>
    <i r="1">
      <x v="91"/>
    </i>
    <i>
      <x v="108"/>
      <x v="21"/>
    </i>
    <i r="1">
      <x v="48"/>
    </i>
    <i r="1">
      <x v="49"/>
    </i>
    <i r="1">
      <x v="52"/>
    </i>
    <i r="1">
      <x v="105"/>
    </i>
    <i r="1">
      <x v="137"/>
    </i>
    <i r="1">
      <x v="140"/>
    </i>
    <i r="1">
      <x v="182"/>
    </i>
    <i r="1">
      <x v="198"/>
    </i>
    <i r="1">
      <x v="225"/>
    </i>
    <i>
      <x v="109"/>
      <x v="14"/>
    </i>
    <i r="1">
      <x v="111"/>
    </i>
    <i r="1">
      <x v="127"/>
    </i>
    <i>
      <x v="110"/>
      <x v="44"/>
    </i>
    <i r="1">
      <x v="49"/>
    </i>
    <i r="1">
      <x v="57"/>
    </i>
    <i r="1">
      <x v="60"/>
    </i>
    <i r="1">
      <x v="79"/>
    </i>
    <i r="1">
      <x v="85"/>
    </i>
    <i r="1">
      <x v="98"/>
    </i>
    <i r="1">
      <x v="100"/>
    </i>
    <i r="1">
      <x v="132"/>
    </i>
    <i r="1">
      <x v="140"/>
    </i>
    <i r="1">
      <x v="235"/>
    </i>
    <i>
      <x v="111"/>
      <x v="16"/>
    </i>
    <i r="1">
      <x v="29"/>
    </i>
    <i r="1">
      <x v="34"/>
    </i>
    <i r="1">
      <x v="49"/>
    </i>
    <i r="1">
      <x v="72"/>
    </i>
    <i r="1">
      <x v="128"/>
    </i>
    <i r="1">
      <x v="135"/>
    </i>
    <i r="1">
      <x v="162"/>
    </i>
    <i r="1">
      <x v="179"/>
    </i>
    <i r="1">
      <x v="185"/>
    </i>
    <i r="1">
      <x v="235"/>
    </i>
    <i r="1">
      <x v="244"/>
    </i>
    <i>
      <x v="112"/>
      <x v="72"/>
    </i>
    <i r="1">
      <x v="128"/>
    </i>
    <i r="1">
      <x v="237"/>
    </i>
    <i>
      <x v="113"/>
      <x v="38"/>
    </i>
    <i r="1">
      <x v="40"/>
    </i>
    <i r="1">
      <x v="49"/>
    </i>
    <i r="1">
      <x v="56"/>
    </i>
    <i r="1">
      <x v="64"/>
    </i>
    <i r="1">
      <x v="84"/>
    </i>
    <i r="1">
      <x v="101"/>
    </i>
    <i r="1">
      <x v="124"/>
    </i>
    <i r="1">
      <x v="152"/>
    </i>
    <i r="1">
      <x v="203"/>
    </i>
    <i r="1">
      <x v="206"/>
    </i>
    <i r="1">
      <x v="238"/>
    </i>
    <i>
      <x v="114"/>
      <x v="10"/>
    </i>
    <i r="1">
      <x v="22"/>
    </i>
    <i r="1">
      <x v="23"/>
    </i>
    <i r="1">
      <x v="29"/>
    </i>
    <i r="1">
      <x v="42"/>
    </i>
    <i r="1">
      <x v="65"/>
    </i>
    <i r="1">
      <x v="158"/>
    </i>
    <i r="1">
      <x v="166"/>
    </i>
    <i r="1">
      <x v="184"/>
    </i>
    <i r="1">
      <x v="217"/>
    </i>
    <i r="1">
      <x v="222"/>
    </i>
    <i r="1">
      <x v="244"/>
    </i>
    <i>
      <x v="115"/>
      <x v="55"/>
    </i>
    <i r="1">
      <x v="112"/>
    </i>
    <i r="1">
      <x v="239"/>
    </i>
    <i>
      <x v="116"/>
      <x v="12"/>
    </i>
    <i r="1">
      <x v="31"/>
    </i>
    <i r="1">
      <x v="35"/>
    </i>
    <i r="1">
      <x v="62"/>
    </i>
    <i r="1">
      <x v="74"/>
    </i>
    <i r="1">
      <x v="102"/>
    </i>
    <i r="1">
      <x v="106"/>
    </i>
    <i r="1">
      <x v="131"/>
    </i>
    <i r="1">
      <x v="197"/>
    </i>
    <i r="1">
      <x v="220"/>
    </i>
    <i r="1">
      <x v="240"/>
    </i>
    <i r="1">
      <x v="241"/>
    </i>
    <i>
      <x v="117"/>
      <x v="68"/>
    </i>
    <i r="1">
      <x v="81"/>
    </i>
    <i r="1">
      <x v="90"/>
    </i>
    <i r="1">
      <x v="137"/>
    </i>
    <i r="1">
      <x v="147"/>
    </i>
    <i r="1">
      <x v="159"/>
    </i>
    <i r="1">
      <x v="169"/>
    </i>
    <i r="1">
      <x v="173"/>
    </i>
    <i r="1">
      <x v="187"/>
    </i>
    <i r="1">
      <x v="189"/>
    </i>
    <i r="1">
      <x v="216"/>
    </i>
    <i>
      <x v="118"/>
      <x v="51"/>
    </i>
    <i r="1">
      <x v="82"/>
    </i>
    <i r="1">
      <x v="183"/>
    </i>
    <i>
      <x v="119"/>
      <x v="53"/>
    </i>
    <i r="1">
      <x v="69"/>
    </i>
    <i r="1">
      <x v="70"/>
    </i>
    <i r="1">
      <x v="83"/>
    </i>
    <i r="1">
      <x v="100"/>
    </i>
    <i r="1">
      <x v="148"/>
    </i>
    <i r="1">
      <x v="203"/>
    </i>
    <i r="1">
      <x v="213"/>
    </i>
    <i r="1">
      <x v="230"/>
    </i>
    <i r="1">
      <x v="235"/>
    </i>
    <i r="1">
      <x v="244"/>
    </i>
    <i>
      <x v="120"/>
      <x v="6"/>
    </i>
    <i r="1">
      <x v="31"/>
    </i>
    <i r="1">
      <x v="36"/>
    </i>
    <i r="1">
      <x v="51"/>
    </i>
    <i r="1">
      <x v="72"/>
    </i>
    <i r="1">
      <x v="99"/>
    </i>
    <i r="1">
      <x v="105"/>
    </i>
    <i r="1">
      <x v="125"/>
    </i>
    <i r="1">
      <x v="195"/>
    </i>
    <i r="1">
      <x v="208"/>
    </i>
    <i r="1">
      <x v="221"/>
    </i>
    <i r="1">
      <x v="242"/>
    </i>
    <i>
      <x v="121"/>
      <x v="109"/>
    </i>
    <i r="1">
      <x v="150"/>
    </i>
    <i r="1">
      <x v="151"/>
    </i>
    <i>
      <x v="122"/>
      <x v="21"/>
    </i>
    <i r="1">
      <x v="34"/>
    </i>
    <i r="1">
      <x v="36"/>
    </i>
    <i r="1">
      <x v="42"/>
    </i>
    <i r="1">
      <x v="68"/>
    </i>
    <i r="1">
      <x v="101"/>
    </i>
    <i r="1">
      <x v="107"/>
    </i>
    <i r="1">
      <x v="127"/>
    </i>
    <i r="1">
      <x v="155"/>
    </i>
    <i r="1">
      <x v="160"/>
    </i>
    <i r="1">
      <x v="175"/>
    </i>
    <i r="1">
      <x v="220"/>
    </i>
    <i>
      <x v="123"/>
      <x v="32"/>
    </i>
    <i r="1">
      <x v="41"/>
    </i>
    <i r="1">
      <x v="44"/>
    </i>
    <i r="1">
      <x v="70"/>
    </i>
    <i r="1">
      <x v="85"/>
    </i>
    <i r="1">
      <x v="111"/>
    </i>
    <i r="1">
      <x v="120"/>
    </i>
    <i r="1">
      <x v="142"/>
    </i>
    <i r="1">
      <x v="165"/>
    </i>
    <i r="1">
      <x v="199"/>
    </i>
    <i r="1">
      <x v="244"/>
    </i>
    <i>
      <x v="124"/>
      <x v="51"/>
    </i>
    <i r="1">
      <x v="91"/>
    </i>
    <i r="1">
      <x v="94"/>
    </i>
    <i>
      <x v="125"/>
      <x v="11"/>
    </i>
    <i r="1">
      <x v="16"/>
    </i>
    <i r="1">
      <x v="23"/>
    </i>
    <i r="1">
      <x v="75"/>
    </i>
    <i r="1">
      <x v="82"/>
    </i>
    <i r="1">
      <x v="91"/>
    </i>
    <i r="1">
      <x v="107"/>
    </i>
    <i r="1">
      <x v="112"/>
    </i>
    <i r="1">
      <x v="116"/>
    </i>
    <i r="1">
      <x v="157"/>
    </i>
    <i r="1">
      <x v="228"/>
    </i>
    <i r="1">
      <x v="244"/>
    </i>
    <i>
      <x v="126"/>
      <x v="14"/>
    </i>
    <i r="1">
      <x v="46"/>
    </i>
    <i r="1">
      <x v="61"/>
    </i>
    <i r="1">
      <x v="64"/>
    </i>
    <i r="1">
      <x v="68"/>
    </i>
    <i r="1">
      <x v="73"/>
    </i>
    <i r="1">
      <x v="110"/>
    </i>
    <i r="1">
      <x v="163"/>
    </i>
    <i r="1">
      <x v="166"/>
    </i>
    <i r="1">
      <x v="244"/>
    </i>
    <i>
      <x v="127"/>
      <x v="31"/>
    </i>
    <i r="1">
      <x v="174"/>
    </i>
    <i r="1">
      <x v="203"/>
    </i>
    <i>
      <x v="128"/>
      <x v="30"/>
    </i>
    <i r="1">
      <x v="49"/>
    </i>
    <i r="1">
      <x v="65"/>
    </i>
    <i r="1">
      <x v="67"/>
    </i>
    <i r="1">
      <x v="72"/>
    </i>
    <i r="1">
      <x v="81"/>
    </i>
    <i r="1">
      <x v="134"/>
    </i>
    <i r="1">
      <x v="136"/>
    </i>
    <i r="1">
      <x v="178"/>
    </i>
    <i r="1">
      <x v="201"/>
    </i>
    <i r="1">
      <x v="202"/>
    </i>
    <i r="1">
      <x v="244"/>
    </i>
    <i>
      <x v="129"/>
      <x v="12"/>
    </i>
    <i r="1">
      <x v="22"/>
    </i>
    <i r="1">
      <x v="38"/>
    </i>
    <i r="1">
      <x v="83"/>
    </i>
    <i r="1">
      <x v="133"/>
    </i>
    <i r="1">
      <x v="173"/>
    </i>
    <i r="1">
      <x v="180"/>
    </i>
    <i r="1">
      <x v="217"/>
    </i>
    <i r="1">
      <x v="233"/>
    </i>
    <i r="1">
      <x v="245"/>
    </i>
    <i r="1">
      <x v="246"/>
    </i>
    <i>
      <x v="130"/>
      <x v="155"/>
    </i>
    <i r="1">
      <x v="220"/>
    </i>
    <i r="1">
      <x v="247"/>
    </i>
    <i>
      <x v="131"/>
      <x v="49"/>
    </i>
    <i r="1">
      <x v="59"/>
    </i>
    <i r="1">
      <x v="68"/>
    </i>
    <i r="1">
      <x v="69"/>
    </i>
    <i r="1">
      <x v="75"/>
    </i>
    <i r="1">
      <x v="103"/>
    </i>
    <i r="1">
      <x v="105"/>
    </i>
    <i r="1">
      <x v="147"/>
    </i>
    <i r="1">
      <x v="193"/>
    </i>
    <i r="1">
      <x v="248"/>
    </i>
    <i>
      <x v="132"/>
      <x v="49"/>
    </i>
    <i r="1">
      <x v="66"/>
    </i>
    <i r="1">
      <x v="77"/>
    </i>
    <i r="1">
      <x v="82"/>
    </i>
    <i r="1">
      <x v="89"/>
    </i>
    <i r="1">
      <x v="101"/>
    </i>
    <i r="1">
      <x v="102"/>
    </i>
    <i r="1">
      <x v="109"/>
    </i>
    <i r="1">
      <x v="124"/>
    </i>
    <i r="1">
      <x v="126"/>
    </i>
    <i r="1">
      <x v="203"/>
    </i>
    <i r="1">
      <x v="249"/>
    </i>
    <i>
      <x v="133"/>
      <x v="53"/>
    </i>
    <i r="1">
      <x v="185"/>
    </i>
    <i r="1">
      <x v="250"/>
    </i>
    <i>
      <x v="134"/>
      <x v="8"/>
    </i>
    <i r="1">
      <x v="23"/>
    </i>
    <i r="1">
      <x v="33"/>
    </i>
    <i r="1">
      <x v="55"/>
    </i>
    <i r="1">
      <x v="63"/>
    </i>
    <i r="1">
      <x v="68"/>
    </i>
    <i r="1">
      <x v="78"/>
    </i>
    <i r="1">
      <x v="87"/>
    </i>
    <i r="1">
      <x v="145"/>
    </i>
    <i r="1">
      <x v="183"/>
    </i>
    <i r="1">
      <x v="184"/>
    </i>
    <i>
      <x v="135"/>
      <x v="8"/>
    </i>
    <i r="1">
      <x v="34"/>
    </i>
    <i r="1">
      <x v="62"/>
    </i>
    <i r="1">
      <x v="80"/>
    </i>
    <i r="1">
      <x v="111"/>
    </i>
    <i r="1">
      <x v="118"/>
    </i>
    <i r="1">
      <x v="168"/>
    </i>
    <i r="1">
      <x v="174"/>
    </i>
    <i r="1">
      <x v="182"/>
    </i>
    <i r="1">
      <x v="194"/>
    </i>
    <i>
      <x v="136"/>
      <x v="11"/>
    </i>
    <i r="1">
      <x v="41"/>
    </i>
    <i r="1">
      <x v="48"/>
    </i>
    <i r="1">
      <x v="81"/>
    </i>
    <i r="1">
      <x v="159"/>
    </i>
    <i r="1">
      <x v="163"/>
    </i>
    <i r="1">
      <x v="164"/>
    </i>
    <i r="1">
      <x v="172"/>
    </i>
    <i r="1">
      <x v="220"/>
    </i>
    <i r="1">
      <x v="241"/>
    </i>
    <i r="1">
      <x v="252"/>
    </i>
    <i r="1">
      <x v="253"/>
    </i>
    <i>
      <x v="137"/>
      <x v="42"/>
    </i>
    <i>
      <x v="138"/>
      <x v="8"/>
    </i>
    <i r="1">
      <x v="25"/>
    </i>
    <i r="1">
      <x v="42"/>
    </i>
    <i r="1">
      <x v="51"/>
    </i>
    <i r="1">
      <x v="56"/>
    </i>
    <i r="1">
      <x v="71"/>
    </i>
    <i r="1">
      <x v="72"/>
    </i>
    <i r="1">
      <x v="199"/>
    </i>
    <i r="1">
      <x v="203"/>
    </i>
    <i r="1">
      <x v="218"/>
    </i>
    <i r="1">
      <x v="242"/>
    </i>
    <i r="1">
      <x v="254"/>
    </i>
    <i>
      <x v="139"/>
      <x v="82"/>
    </i>
    <i>
      <x v="140"/>
      <x v="49"/>
    </i>
    <i>
      <x v="141"/>
      <x v="32"/>
    </i>
    <i>
      <x v="145"/>
      <x v="185"/>
    </i>
    <i t="grand">
      <x/>
    </i>
  </rowItems>
  <colItems count="1">
    <i/>
  </colItems>
  <pageFields count="1">
    <pageField fld="21" item="0" hier="-1"/>
  </pageFields>
  <dataFields count="1">
    <dataField name="Somme paiements clôturés" fld="20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5" name="tabMEDECINS6" displayName="tabMEDECINS6" ref="A3:D320" totalsRowShown="0" headerRowDxfId="88" dataDxfId="87">
  <autoFilter ref="A3:D320">
    <filterColumn colId="0">
      <filters>
        <filter val="BRAGA Silviu"/>
        <filter val="BRAGA Silviu (GÜZEL Halil)"/>
        <filter val="BRAGA Silviu (SAFADI Alaa)"/>
      </filters>
    </filterColumn>
  </autoFilter>
  <sortState ref="A302:D303">
    <sortCondition ref="A3:A320"/>
  </sortState>
  <tableColumns count="4">
    <tableColumn id="1" name="Nom &amp; Prénom" dataDxfId="86"/>
    <tableColumn id="4" name="N° INAMI" dataDxfId="85"/>
    <tableColumn id="3" name="N° de téléphone" dataDxfId="84"/>
    <tableColumn id="7" name="E-mail" dataDxfId="8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T57" totalsRowShown="0" headerRowDxfId="82" dataDxfId="80" headerRowBorderDxfId="81" tableBorderDxfId="79">
  <tableColumns count="20">
    <tableColumn id="1" name="N°" dataDxfId="78"/>
    <tableColumn id="18" name="Date" dataDxfId="77">
      <calculatedColumnFormula>IF(ISBLANK([3]!Tabgardes[[#This Row],[Type d''acte]]),"",$F$6)</calculatedColumnFormula>
    </tableColumn>
    <tableColumn id="19" name="Code" dataDxfId="76">
      <calculatedColumnFormula>IF(ISBLANK([3]!Tabgardes[[#This Row],[Type d''acte]]),"",$F$7)</calculatedColumnFormula>
    </tableColumn>
    <tableColumn id="20" name="Médecin" dataDxfId="75">
      <calculatedColumnFormula>IF(ISBLANK([3]!Tabgardes[[#This Row],[Type d''acte]]),"",$F$5)</calculatedColumnFormula>
    </tableColumn>
    <tableColumn id="2" name="Carnet d'attestations" dataDxfId="74"/>
    <tableColumn id="3" name="Type d'acte" dataDxfId="73"/>
    <tableColumn id="15" name="Consultation/Visite" dataDxfId="72"/>
    <tableColumn id="4" name="Nom et prénom du patient" dataDxfId="71"/>
    <tableColumn id="21" name="Coordonnées (patient, MR, MM, …)" dataDxfId="70"/>
    <tableColumn id="5" name="Mutualités" dataDxfId="69"/>
    <tableColumn id="16" name="Attestation récupérée" dataDxfId="68"/>
    <tableColumn id="6" name="Montant de base" dataDxfId="67"/>
    <tableColumn id="7" name="Montant modifié" dataDxfId="66"/>
    <tableColumn id="8" name="Montant dépl." dataDxfId="65"/>
    <tableColumn id="9" name="Montant TM" dataDxfId="64"/>
    <tableColumn id="10" name="Type de paiement" dataDxfId="63"/>
    <tableColumn id="11" name="Type de différé" dataDxfId="62"/>
    <tableColumn id="12" name="Choix montant" dataDxfId="61"/>
    <tableColumn id="13" name="Montant perçus" dataDxfId="60"/>
    <tableColumn id="14" name="Remarques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W11" totalsRowShown="0" headerRowDxfId="33" dataDxfId="32" tableBorderDxfId="31">
  <autoFilter ref="A5:W11"/>
  <tableColumns count="23">
    <tableColumn id="1" name="Date" dataDxfId="30"/>
    <tableColumn id="2" name="Code Garde" dataDxfId="29"/>
    <tableColumn id="3" name="Médecin" dataDxfId="28"/>
    <tableColumn id="4" name="Détail Acte" dataDxfId="27"/>
    <tableColumn id="22" name="Consultation ou Visite" dataDxfId="26"/>
    <tableColumn id="5" name="Montant de base" dataDxfId="25"/>
    <tableColumn id="6" name="Patient" dataDxfId="24"/>
    <tableColumn id="21" name="Coordonnées MR" dataDxfId="23"/>
    <tableColumn id="7" name="Coordonnées Mutualités" dataDxfId="22"/>
    <tableColumn id="8" name="Type de paiement" dataDxfId="21"/>
    <tableColumn id="9" name="Type de différé" dataDxfId="20"/>
    <tableColumn id="10" name="ASD" dataDxfId="19"/>
    <tableColumn id="11" name="Montant modifié" dataDxfId="18"/>
    <tableColumn id="12" name="TM" dataDxfId="17"/>
    <tableColumn id="13" name="Date de paiement TM" dataDxfId="16"/>
    <tableColumn id="14" name="Montant mutuelle" dataDxfId="15"/>
    <tableColumn id="15" name="Date de paiement Mm." dataDxfId="14"/>
    <tableColumn id="16" name="Honoraire complet" dataDxfId="13"/>
    <tableColumn id="17" name="Date de paiement Hon." dataDxfId="12"/>
    <tableColumn id="19" name="Total reçu" dataDxfId="11">
      <calculatedColumnFormula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calculatedColumnFormula>
    </tableColumn>
    <tableColumn id="20" name="Statut" dataDxfId="10"/>
    <tableColumn id="23" name="Remarques" dataDxfId="9"/>
    <tableColumn id="18" name="Colonne1" dataDxfId="8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324" totalsRowShown="0" headerRowDxfId="37" dataDxfId="36">
  <autoFilter ref="J7:K324"/>
  <sortState ref="J8:K268">
    <sortCondition descending="1" ref="K7:K268"/>
  </sortState>
  <tableColumns count="2">
    <tableColumn id="1" name="Médecins" dataDxfId="35"/>
    <tableColumn id="2" name="TOTAL" dataDxfId="34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jluszezek@gmail.com" TargetMode="External"/><Relationship Id="rId21" Type="http://schemas.openxmlformats.org/officeDocument/2006/relationships/hyperlink" Target="mailto:barclaycatriona@gmail.com" TargetMode="External"/><Relationship Id="rId42" Type="http://schemas.openxmlformats.org/officeDocument/2006/relationships/hyperlink" Target="mailto:dr.bertrandcamus@gmail.com" TargetMode="External"/><Relationship Id="rId63" Type="http://schemas.openxmlformats.org/officeDocument/2006/relationships/hyperlink" Target="mailto:jdejalle@yahoo.fr" TargetMode="External"/><Relationship Id="rId84" Type="http://schemas.openxmlformats.org/officeDocument/2006/relationships/hyperlink" Target="mailto:hotermans.andre@skynet.be" TargetMode="External"/><Relationship Id="rId138" Type="http://schemas.openxmlformats.org/officeDocument/2006/relationships/hyperlink" Target="mailto:cecile.nelis@gmail.com" TargetMode="External"/><Relationship Id="rId159" Type="http://schemas.openxmlformats.org/officeDocument/2006/relationships/hyperlink" Target="mailto:romergaetan@hotmail.com" TargetMode="External"/><Relationship Id="rId170" Type="http://schemas.openxmlformats.org/officeDocument/2006/relationships/hyperlink" Target="mailto:docteur.schmitz@skynet.be" TargetMode="External"/><Relationship Id="rId191" Type="http://schemas.openxmlformats.org/officeDocument/2006/relationships/hyperlink" Target="mailto:coraline.hardy@student.ulg.ac.be" TargetMode="External"/><Relationship Id="rId205" Type="http://schemas.openxmlformats.org/officeDocument/2006/relationships/hyperlink" Target="mailto:halil.progesund@gmail.com" TargetMode="External"/><Relationship Id="rId226" Type="http://schemas.openxmlformats.org/officeDocument/2006/relationships/hyperlink" Target="mailto:vanderheydennora@gmail.com" TargetMode="External"/><Relationship Id="rId247" Type="http://schemas.openxmlformats.org/officeDocument/2006/relationships/hyperlink" Target="mailto:soumaya.sghir@student.uliege.be" TargetMode="External"/><Relationship Id="rId107" Type="http://schemas.openxmlformats.org/officeDocument/2006/relationships/hyperlink" Target="mailto:claude.kaivers.docs@gmail.com" TargetMode="External"/><Relationship Id="rId268" Type="http://schemas.openxmlformats.org/officeDocument/2006/relationships/hyperlink" Target="mailto:patrick.daout@skynet.be" TargetMode="External"/><Relationship Id="rId11" Type="http://schemas.openxmlformats.org/officeDocument/2006/relationships/hyperlink" Target="mailto:dominique.bruls@hotmail.com" TargetMode="External"/><Relationship Id="rId32" Type="http://schemas.openxmlformats.org/officeDocument/2006/relationships/hyperlink" Target="mailto:jean.collard@scarlet.be" TargetMode="External"/><Relationship Id="rId53" Type="http://schemas.openxmlformats.org/officeDocument/2006/relationships/hyperlink" Target="mailto:eric.dessart57@gmail.com" TargetMode="External"/><Relationship Id="rId74" Type="http://schemas.openxmlformats.org/officeDocument/2006/relationships/hyperlink" Target="mailto:christian.favoreel@gmail.com" TargetMode="External"/><Relationship Id="rId128" Type="http://schemas.openxmlformats.org/officeDocument/2006/relationships/hyperlink" Target="mailto:christophe.muselle@gmail.com" TargetMode="External"/><Relationship Id="rId149" Type="http://schemas.openxmlformats.org/officeDocument/2006/relationships/hyperlink" Target="mailto:jean.piter@skynet.be" TargetMode="External"/><Relationship Id="rId5" Type="http://schemas.openxmlformats.org/officeDocument/2006/relationships/hyperlink" Target="mailto:donatbo@skynet.be" TargetMode="External"/><Relationship Id="rId95" Type="http://schemas.openxmlformats.org/officeDocument/2006/relationships/hyperlink" Target="mailto:ejunkerdelgado@hotmail.com" TargetMode="External"/><Relationship Id="rId160" Type="http://schemas.openxmlformats.org/officeDocument/2006/relationships/hyperlink" Target="mailto:philippe.royaux@skynet.be" TargetMode="External"/><Relationship Id="rId181" Type="http://schemas.openxmlformats.org/officeDocument/2006/relationships/hyperlink" Target="mailto:chrissoula.tanidis@hotmail.com" TargetMode="External"/><Relationship Id="rId216" Type="http://schemas.openxmlformats.org/officeDocument/2006/relationships/hyperlink" Target="mailto:mathilde.houbaille@gmail.com" TargetMode="External"/><Relationship Id="rId237" Type="http://schemas.openxmlformats.org/officeDocument/2006/relationships/hyperlink" Target="mailto:celine.borsu@skynet.be" TargetMode="External"/><Relationship Id="rId258" Type="http://schemas.openxmlformats.org/officeDocument/2006/relationships/hyperlink" Target="mailto:elmar.keutgen1@skynet.be" TargetMode="External"/><Relationship Id="rId279" Type="http://schemas.openxmlformats.org/officeDocument/2006/relationships/hyperlink" Target="mailto:charlottelohmann16@gmail.com" TargetMode="External"/><Relationship Id="rId22" Type="http://schemas.openxmlformats.org/officeDocument/2006/relationships/hyperlink" Target="mailto:goelebillet@yahoo.de" TargetMode="External"/><Relationship Id="rId43" Type="http://schemas.openxmlformats.org/officeDocument/2006/relationships/hyperlink" Target="mailto:carolinecallens23@gmail.com" TargetMode="External"/><Relationship Id="rId64" Type="http://schemas.openxmlformats.org/officeDocument/2006/relationships/hyperlink" Target="mailto:a_defourny@hotmail.com" TargetMode="External"/><Relationship Id="rId118" Type="http://schemas.openxmlformats.org/officeDocument/2006/relationships/hyperlink" Target="mailto:jonathanlongton@hotmail.com" TargetMode="External"/><Relationship Id="rId139" Type="http://schemas.openxmlformats.org/officeDocument/2006/relationships/hyperlink" Target="mailto:bruno.oversteyns@skynet.be" TargetMode="External"/><Relationship Id="rId85" Type="http://schemas.openxmlformats.org/officeDocument/2006/relationships/hyperlink" Target="mailto:mhamacher1107@gmail.com" TargetMode="External"/><Relationship Id="rId150" Type="http://schemas.openxmlformats.org/officeDocument/2006/relationships/hyperlink" Target="mailto:docpalm@skynet.be" TargetMode="External"/><Relationship Id="rId171" Type="http://schemas.openxmlformats.org/officeDocument/2006/relationships/hyperlink" Target="mailto:luisamable1980@yahoo.fr" TargetMode="External"/><Relationship Id="rId192" Type="http://schemas.openxmlformats.org/officeDocument/2006/relationships/hyperlink" Target="mailto:marine.lhost@yahoo.com" TargetMode="External"/><Relationship Id="rId206" Type="http://schemas.openxmlformats.org/officeDocument/2006/relationships/hyperlink" Target="mailto:gisele.progesund@gmail.com" TargetMode="External"/><Relationship Id="rId227" Type="http://schemas.openxmlformats.org/officeDocument/2006/relationships/hyperlink" Target="mailto:lucie.vega.a@gmail.com" TargetMode="External"/><Relationship Id="rId248" Type="http://schemas.openxmlformats.org/officeDocument/2006/relationships/hyperlink" Target="mailto:mturki@student.uliege.be" TargetMode="External"/><Relationship Id="rId269" Type="http://schemas.openxmlformats.org/officeDocument/2006/relationships/hyperlink" Target="mailto:melfay89@gmail.com" TargetMode="External"/><Relationship Id="rId12" Type="http://schemas.openxmlformats.org/officeDocument/2006/relationships/hyperlink" Target="mailto:nicole.bourdon@hotmail.com" TargetMode="External"/><Relationship Id="rId33" Type="http://schemas.openxmlformats.org/officeDocument/2006/relationships/hyperlink" Target="mailto:dr.charlier.christian@gmail.com" TargetMode="External"/><Relationship Id="rId108" Type="http://schemas.openxmlformats.org/officeDocument/2006/relationships/hyperlink" Target="mailto:isabelle.progesund@gmail.com" TargetMode="External"/><Relationship Id="rId129" Type="http://schemas.openxmlformats.org/officeDocument/2006/relationships/hyperlink" Target="mailto:sevmilet@hotmail.com" TargetMode="External"/><Relationship Id="rId280" Type="http://schemas.openxmlformats.org/officeDocument/2006/relationships/hyperlink" Target="mailto:charlottelohmann16@gmail.com" TargetMode="External"/><Relationship Id="rId54" Type="http://schemas.openxmlformats.org/officeDocument/2006/relationships/hyperlink" Target="mailto:viviane.vancauwenberg@hotmail.com" TargetMode="External"/><Relationship Id="rId75" Type="http://schemas.openxmlformats.org/officeDocument/2006/relationships/hyperlink" Target="mailto:marc.franckh@gmail.com" TargetMode="External"/><Relationship Id="rId96" Type="http://schemas.openxmlformats.org/officeDocument/2006/relationships/hyperlink" Target="mailto:belamed@hotmail.com" TargetMode="External"/><Relationship Id="rId140" Type="http://schemas.openxmlformats.org/officeDocument/2006/relationships/hyperlink" Target="mailto:adriaan.oomen@gmail.com" TargetMode="External"/><Relationship Id="rId161" Type="http://schemas.openxmlformats.org/officeDocument/2006/relationships/hyperlink" Target="mailto:doc.robert@skynet.be" TargetMode="External"/><Relationship Id="rId182" Type="http://schemas.openxmlformats.org/officeDocument/2006/relationships/hyperlink" Target="mailto:frank_thomas@gmx.net" TargetMode="External"/><Relationship Id="rId217" Type="http://schemas.openxmlformats.org/officeDocument/2006/relationships/hyperlink" Target="mailto:d.lambert@student.uliege.be" TargetMode="External"/><Relationship Id="rId6" Type="http://schemas.openxmlformats.org/officeDocument/2006/relationships/hyperlink" Target="mailto:isabellebeckers87@gmail.com" TargetMode="External"/><Relationship Id="rId238" Type="http://schemas.openxmlformats.org/officeDocument/2006/relationships/hyperlink" Target="mailto:adeledrouguet24@hotmail.com" TargetMode="External"/><Relationship Id="rId259" Type="http://schemas.openxmlformats.org/officeDocument/2006/relationships/hyperlink" Target="mailto:victoria.depierpont@student.uclouvain.be" TargetMode="External"/><Relationship Id="rId23" Type="http://schemas.openxmlformats.org/officeDocument/2006/relationships/hyperlink" Target="mailto:d.bouillon@skynet.be" TargetMode="External"/><Relationship Id="rId119" Type="http://schemas.openxmlformats.org/officeDocument/2006/relationships/hyperlink" Target="mailto:veronique.letocart@gmail.com" TargetMode="External"/><Relationship Id="rId270" Type="http://schemas.openxmlformats.org/officeDocument/2006/relationships/hyperlink" Target="mailto:joellegilon@outlook.fr" TargetMode="External"/><Relationship Id="rId44" Type="http://schemas.openxmlformats.org/officeDocument/2006/relationships/hyperlink" Target="mailto:jean-luc.choffray@hotmail.com" TargetMode="External"/><Relationship Id="rId65" Type="http://schemas.openxmlformats.org/officeDocument/2006/relationships/hyperlink" Target="mailto:diddendr@gmail.com" TargetMode="External"/><Relationship Id="rId86" Type="http://schemas.openxmlformats.org/officeDocument/2006/relationships/hyperlink" Target="mailto:docdidierhuart1@gmail.com" TargetMode="External"/><Relationship Id="rId130" Type="http://schemas.openxmlformats.org/officeDocument/2006/relationships/hyperlink" Target="mailto:a.maurage@gmail.com" TargetMode="External"/><Relationship Id="rId151" Type="http://schemas.openxmlformats.org/officeDocument/2006/relationships/hyperlink" Target="mailto:stephanie.poetgen@gmail.com" TargetMode="External"/><Relationship Id="rId172" Type="http://schemas.openxmlformats.org/officeDocument/2006/relationships/hyperlink" Target="mailto:afst@msn.com" TargetMode="External"/><Relationship Id="rId193" Type="http://schemas.openxmlformats.org/officeDocument/2006/relationships/hyperlink" Target="mailto:sarah.piron@hotmail.com" TargetMode="External"/><Relationship Id="rId207" Type="http://schemas.openxmlformats.org/officeDocument/2006/relationships/hyperlink" Target="mailto:beckers.f@outlook.com" TargetMode="External"/><Relationship Id="rId228" Type="http://schemas.openxmlformats.org/officeDocument/2006/relationships/hyperlink" Target="mailto:lucie.vega.a@gmail.com" TargetMode="External"/><Relationship Id="rId249" Type="http://schemas.openxmlformats.org/officeDocument/2006/relationships/hyperlink" Target="mailto:corentin.evrard@student.uclouvain.be" TargetMode="External"/><Relationship Id="rId13" Type="http://schemas.openxmlformats.org/officeDocument/2006/relationships/hyperlink" Target="mailto:ludi1207@skynet.be" TargetMode="External"/><Relationship Id="rId18" Type="http://schemas.openxmlformats.org/officeDocument/2006/relationships/hyperlink" Target="mailto:b.buldgen@gmail.com" TargetMode="External"/><Relationship Id="rId39" Type="http://schemas.openxmlformats.org/officeDocument/2006/relationships/hyperlink" Target="mailto:dr.andre.carlier@skynet.be" TargetMode="External"/><Relationship Id="rId109" Type="http://schemas.openxmlformats.org/officeDocument/2006/relationships/hyperlink" Target="mailto:christine.mockel-kocks@skynet.be" TargetMode="External"/><Relationship Id="rId260" Type="http://schemas.openxmlformats.org/officeDocument/2006/relationships/hyperlink" Target="mailto:angassav@ulb.ac.be" TargetMode="External"/><Relationship Id="rId265" Type="http://schemas.openxmlformats.org/officeDocument/2006/relationships/hyperlink" Target="mailto:coraliewarland@cabchapman.be" TargetMode="External"/><Relationship Id="rId281" Type="http://schemas.openxmlformats.org/officeDocument/2006/relationships/hyperlink" Target="mailto:zeroual.amal.az@gmail.com" TargetMode="External"/><Relationship Id="rId286" Type="http://schemas.openxmlformats.org/officeDocument/2006/relationships/table" Target="../tables/table1.xml"/><Relationship Id="rId34" Type="http://schemas.openxmlformats.org/officeDocument/2006/relationships/hyperlink" Target="mailto:doccloes@skynet.be" TargetMode="External"/><Relationship Id="rId50" Type="http://schemas.openxmlformats.org/officeDocument/2006/relationships/hyperlink" Target="mailto:x.delahautcabinet@skynet.be" TargetMode="External"/><Relationship Id="rId55" Type="http://schemas.openxmlformats.org/officeDocument/2006/relationships/hyperlink" Target="mailto:duysenscharlotte@gmail.com" TargetMode="External"/><Relationship Id="rId76" Type="http://schemas.openxmlformats.org/officeDocument/2006/relationships/hyperlink" Target="mailto:monicagmir@yahoo.fr" TargetMode="External"/><Relationship Id="rId97" Type="http://schemas.openxmlformats.org/officeDocument/2006/relationships/hyperlink" Target="mailto:mariejeh@yahoo.fr" TargetMode="External"/><Relationship Id="rId104" Type="http://schemas.openxmlformats.org/officeDocument/2006/relationships/hyperlink" Target="mailto:w.kuo@hotmail.com" TargetMode="External"/><Relationship Id="rId120" Type="http://schemas.openxmlformats.org/officeDocument/2006/relationships/hyperlink" Target="mailto:f.lejeunedoc@skynet.be" TargetMode="External"/><Relationship Id="rId125" Type="http://schemas.openxmlformats.org/officeDocument/2006/relationships/hyperlink" Target="mailto:brigitte.michotte@gmail.com" TargetMode="External"/><Relationship Id="rId141" Type="http://schemas.openxmlformats.org/officeDocument/2006/relationships/hyperlink" Target="mailto:docteurmarcpapadopoulos@gmail.com" TargetMode="External"/><Relationship Id="rId146" Type="http://schemas.openxmlformats.org/officeDocument/2006/relationships/hyperlink" Target="mailto:docpillitteri@yahoo.fr" TargetMode="External"/><Relationship Id="rId167" Type="http://schemas.openxmlformats.org/officeDocument/2006/relationships/hyperlink" Target="mailto:drstaquet@gmail.com" TargetMode="External"/><Relationship Id="rId188" Type="http://schemas.openxmlformats.org/officeDocument/2006/relationships/hyperlink" Target="mailto:fr.warnier@skynet.be" TargetMode="External"/><Relationship Id="rId7" Type="http://schemas.openxmlformats.org/officeDocument/2006/relationships/hyperlink" Target="mailto:mbounameau@yahoo.fr" TargetMode="External"/><Relationship Id="rId71" Type="http://schemas.openxmlformats.org/officeDocument/2006/relationships/hyperlink" Target="mailto:guillaume.fryns@gmail.com" TargetMode="External"/><Relationship Id="rId92" Type="http://schemas.openxmlformats.org/officeDocument/2006/relationships/hyperlink" Target="mailto:domenico.iacono@gmail.com" TargetMode="External"/><Relationship Id="rId162" Type="http://schemas.openxmlformats.org/officeDocument/2006/relationships/hyperlink" Target="mailto:damian_richter@hotmail.com" TargetMode="External"/><Relationship Id="rId183" Type="http://schemas.openxmlformats.org/officeDocument/2006/relationships/hyperlink" Target="mailto:cvdb@cabvdb.be" TargetMode="External"/><Relationship Id="rId213" Type="http://schemas.openxmlformats.org/officeDocument/2006/relationships/hyperlink" Target="mailto:dethiersophie@outlook.com" TargetMode="External"/><Relationship Id="rId218" Type="http://schemas.openxmlformats.org/officeDocument/2006/relationships/hyperlink" Target="mailto:justinelaverdeur@gmail.com" TargetMode="External"/><Relationship Id="rId234" Type="http://schemas.openxmlformats.org/officeDocument/2006/relationships/hyperlink" Target="mailto:nadinenouba@yahoo.fr" TargetMode="External"/><Relationship Id="rId239" Type="http://schemas.openxmlformats.org/officeDocument/2006/relationships/hyperlink" Target="mailto:dethiersophie@outlook.com" TargetMode="External"/><Relationship Id="rId2" Type="http://schemas.openxmlformats.org/officeDocument/2006/relationships/hyperlink" Target="mailto:arens.mariechristine@gmail.com" TargetMode="External"/><Relationship Id="rId29" Type="http://schemas.openxmlformats.org/officeDocument/2006/relationships/hyperlink" Target="mailto:jean-charles.crosset@skynet.be" TargetMode="External"/><Relationship Id="rId250" Type="http://schemas.openxmlformats.org/officeDocument/2006/relationships/hyperlink" Target="mailto:feron.virginie1@gmail.com" TargetMode="External"/><Relationship Id="rId255" Type="http://schemas.openxmlformats.org/officeDocument/2006/relationships/hyperlink" Target="mailto:brahim.iabkriman@gmail.com" TargetMode="External"/><Relationship Id="rId271" Type="http://schemas.openxmlformats.org/officeDocument/2006/relationships/hyperlink" Target="mailto:docteurnaude@gmail.com" TargetMode="External"/><Relationship Id="rId276" Type="http://schemas.openxmlformats.org/officeDocument/2006/relationships/hyperlink" Target="mailto:a.solheid@outlook.com" TargetMode="External"/><Relationship Id="rId24" Type="http://schemas.openxmlformats.org/officeDocument/2006/relationships/hyperlink" Target="mailto:silviu.braga@gmail.com" TargetMode="External"/><Relationship Id="rId40" Type="http://schemas.openxmlformats.org/officeDocument/2006/relationships/hyperlink" Target="mailto:patrick.comeliau@skynet.be" TargetMode="External"/><Relationship Id="rId45" Type="http://schemas.openxmlformats.org/officeDocument/2006/relationships/hyperlink" Target="mailto:dewaidejulie@gmail.com" TargetMode="External"/><Relationship Id="rId66" Type="http://schemas.openxmlformats.org/officeDocument/2006/relationships/hyperlink" Target="mailto:leo_0371@yahoo.fr" TargetMode="External"/><Relationship Id="rId87" Type="http://schemas.openxmlformats.org/officeDocument/2006/relationships/hyperlink" Target="mailto:jean.hick@gmail.com" TargetMode="External"/><Relationship Id="rId110" Type="http://schemas.openxmlformats.org/officeDocument/2006/relationships/hyperlink" Target="mailto:pierre.leonard@outlook.be" TargetMode="External"/><Relationship Id="rId115" Type="http://schemas.openxmlformats.org/officeDocument/2006/relationships/hyperlink" Target="mailto:leemansdoc@skynet.be" TargetMode="External"/><Relationship Id="rId131" Type="http://schemas.openxmlformats.org/officeDocument/2006/relationships/hyperlink" Target="mailto:audmagette@gmail.com" TargetMode="External"/><Relationship Id="rId136" Type="http://schemas.openxmlformats.org/officeDocument/2006/relationships/hyperlink" Target="mailto:fuhrmann.mathieu@arcor.de" TargetMode="External"/><Relationship Id="rId157" Type="http://schemas.openxmlformats.org/officeDocument/2006/relationships/hyperlink" Target="mailto:lindaraquet@hotmail.com" TargetMode="External"/><Relationship Id="rId178" Type="http://schemas.openxmlformats.org/officeDocument/2006/relationships/hyperlink" Target="mailto:sekretariat@drcloots.be" TargetMode="External"/><Relationship Id="rId61" Type="http://schemas.openxmlformats.org/officeDocument/2006/relationships/hyperlink" Target="mailto:sdagrain@hotmail.com" TargetMode="External"/><Relationship Id="rId82" Type="http://schemas.openxmlformats.org/officeDocument/2006/relationships/hyperlink" Target="mailto:gunaydinzehra@hotmail.com" TargetMode="External"/><Relationship Id="rId152" Type="http://schemas.openxmlformats.org/officeDocument/2006/relationships/hyperlink" Target="mailto:emilie.reniers@gmail.com" TargetMode="External"/><Relationship Id="rId173" Type="http://schemas.openxmlformats.org/officeDocument/2006/relationships/hyperlink" Target="mailto:a.straet@mmlebrasero.be" TargetMode="External"/><Relationship Id="rId194" Type="http://schemas.openxmlformats.org/officeDocument/2006/relationships/hyperlink" Target="mailto:reouven.naccache@gmail.com" TargetMode="External"/><Relationship Id="rId199" Type="http://schemas.openxmlformats.org/officeDocument/2006/relationships/hyperlink" Target="mailto:annedaron@hotmail.com" TargetMode="External"/><Relationship Id="rId203" Type="http://schemas.openxmlformats.org/officeDocument/2006/relationships/hyperlink" Target="mailto:camille.grandjean@student.uclouvain.be" TargetMode="External"/><Relationship Id="rId208" Type="http://schemas.openxmlformats.org/officeDocument/2006/relationships/hyperlink" Target="mailto:beckers.f@outlook.com" TargetMode="External"/><Relationship Id="rId229" Type="http://schemas.openxmlformats.org/officeDocument/2006/relationships/hyperlink" Target="mailto:isabelleschaaps@gmail.com" TargetMode="External"/><Relationship Id="rId19" Type="http://schemas.openxmlformats.org/officeDocument/2006/relationships/hyperlink" Target="mailto:isabelleboniver264@hotmail.com" TargetMode="External"/><Relationship Id="rId224" Type="http://schemas.openxmlformats.org/officeDocument/2006/relationships/hyperlink" Target="mailto:martin.piret@student.uclouvain.be" TargetMode="External"/><Relationship Id="rId240" Type="http://schemas.openxmlformats.org/officeDocument/2006/relationships/hyperlink" Target="mailto:dethiersophie@outlook.com" TargetMode="External"/><Relationship Id="rId245" Type="http://schemas.openxmlformats.org/officeDocument/2006/relationships/hyperlink" Target="mailto:f.robert@student.uclouvain.be" TargetMode="External"/><Relationship Id="rId261" Type="http://schemas.openxmlformats.org/officeDocument/2006/relationships/hyperlink" Target="mailto:gueben.robin@gmail.com" TargetMode="External"/><Relationship Id="rId266" Type="http://schemas.openxmlformats.org/officeDocument/2006/relationships/hyperlink" Target="mailto:ebrual.2016@gmail.com" TargetMode="External"/><Relationship Id="rId14" Type="http://schemas.openxmlformats.org/officeDocument/2006/relationships/hyperlink" Target="mailto:a.boschetti@helmo.be" TargetMode="External"/><Relationship Id="rId30" Type="http://schemas.openxmlformats.org/officeDocument/2006/relationships/hyperlink" Target="mailto:docteurcounet@gmail.com" TargetMode="External"/><Relationship Id="rId35" Type="http://schemas.openxmlformats.org/officeDocument/2006/relationships/hyperlink" Target="mailto:jpchristophedoc@gmail.com" TargetMode="External"/><Relationship Id="rId56" Type="http://schemas.openxmlformats.org/officeDocument/2006/relationships/hyperlink" Target="mailto:diec_kienxuan@hotmail.com" TargetMode="External"/><Relationship Id="rId77" Type="http://schemas.openxmlformats.org/officeDocument/2006/relationships/hyperlink" Target="mailto:clairegoffard@gmail.com" TargetMode="External"/><Relationship Id="rId100" Type="http://schemas.openxmlformats.org/officeDocument/2006/relationships/hyperlink" Target="mailto:docteurjamar@skynet.be" TargetMode="External"/><Relationship Id="rId105" Type="http://schemas.openxmlformats.org/officeDocument/2006/relationships/hyperlink" Target="mailto:drkuz@hotmail.com" TargetMode="External"/><Relationship Id="rId126" Type="http://schemas.openxmlformats.org/officeDocument/2006/relationships/hyperlink" Target="mailto:ion.marinescugheorghe@gmail.com" TargetMode="External"/><Relationship Id="rId147" Type="http://schemas.openxmlformats.org/officeDocument/2006/relationships/hyperlink" Target="mailto:picquoteric@compaqnet.be" TargetMode="External"/><Relationship Id="rId168" Type="http://schemas.openxmlformats.org/officeDocument/2006/relationships/hyperlink" Target="mailto:benoit.skr@gmail.com" TargetMode="External"/><Relationship Id="rId282" Type="http://schemas.openxmlformats.org/officeDocument/2006/relationships/hyperlink" Target="mailto:dr.jpierrejacob@gmail.com" TargetMode="External"/><Relationship Id="rId8" Type="http://schemas.openxmlformats.org/officeDocument/2006/relationships/hyperlink" Target="mailto:burgeon.pascal@gmail.com" TargetMode="External"/><Relationship Id="rId51" Type="http://schemas.openxmlformats.org/officeDocument/2006/relationships/hyperlink" Target="mailto:bruno.docquier@skynet.be" TargetMode="External"/><Relationship Id="rId72" Type="http://schemas.openxmlformats.org/officeDocument/2006/relationships/hyperlink" Target="mailto:franckwavreille@outlook.com" TargetMode="External"/><Relationship Id="rId93" Type="http://schemas.openxmlformats.org/officeDocument/2006/relationships/hyperlink" Target="mailto:lilly29janssen@gmail.com" TargetMode="External"/><Relationship Id="rId98" Type="http://schemas.openxmlformats.org/officeDocument/2006/relationships/hyperlink" Target="mailto:jehinf@hotmail.com" TargetMode="External"/><Relationship Id="rId121" Type="http://schemas.openxmlformats.org/officeDocument/2006/relationships/hyperlink" Target="mailto:isabelle.laurent.doc@gmail.com" TargetMode="External"/><Relationship Id="rId142" Type="http://schemas.openxmlformats.org/officeDocument/2006/relationships/hyperlink" Target="mailto:celine8721@gmail.com" TargetMode="External"/><Relationship Id="rId163" Type="http://schemas.openxmlformats.org/officeDocument/2006/relationships/hyperlink" Target="mailto:dr.robinetpatrick@gmail.com" TargetMode="External"/><Relationship Id="rId184" Type="http://schemas.openxmlformats.org/officeDocument/2006/relationships/hyperlink" Target="mailto:virginiewillem73@gmail.com" TargetMode="External"/><Relationship Id="rId189" Type="http://schemas.openxmlformats.org/officeDocument/2006/relationships/hyperlink" Target="mailto:fvdb@cabvdb.be" TargetMode="External"/><Relationship Id="rId219" Type="http://schemas.openxmlformats.org/officeDocument/2006/relationships/hyperlink" Target="mailto:justinelaverdeur@gmail.com" TargetMode="External"/><Relationship Id="rId3" Type="http://schemas.openxmlformats.org/officeDocument/2006/relationships/hyperlink" Target="mailto:linearnould@yahoo.com" TargetMode="External"/><Relationship Id="rId214" Type="http://schemas.openxmlformats.org/officeDocument/2006/relationships/hyperlink" Target="mailto:louis.dubois.294@gmail.com" TargetMode="External"/><Relationship Id="rId230" Type="http://schemas.openxmlformats.org/officeDocument/2006/relationships/hyperlink" Target="mailto:marine.lhost@yahoo.com" TargetMode="External"/><Relationship Id="rId235" Type="http://schemas.openxmlformats.org/officeDocument/2006/relationships/hyperlink" Target="mailto:katha@skynet.be" TargetMode="External"/><Relationship Id="rId251" Type="http://schemas.openxmlformats.org/officeDocument/2006/relationships/hyperlink" Target="mailto:zakariakourir@gmail.com" TargetMode="External"/><Relationship Id="rId256" Type="http://schemas.openxmlformats.org/officeDocument/2006/relationships/hyperlink" Target="mailto:keusb@skynet.be" TargetMode="External"/><Relationship Id="rId277" Type="http://schemas.openxmlformats.org/officeDocument/2006/relationships/hyperlink" Target="mailto:mp.af@proximus.be" TargetMode="External"/><Relationship Id="rId25" Type="http://schemas.openxmlformats.org/officeDocument/2006/relationships/hyperlink" Target="mailto:breuer.verena86@gmail.com" TargetMode="External"/><Relationship Id="rId46" Type="http://schemas.openxmlformats.org/officeDocument/2006/relationships/hyperlink" Target="mailto:guy.daron@proximus.be" TargetMode="External"/><Relationship Id="rId67" Type="http://schemas.openxmlformats.org/officeDocument/2006/relationships/hyperlink" Target="mailto:isabelle.dehottay@skynet.be" TargetMode="External"/><Relationship Id="rId116" Type="http://schemas.openxmlformats.org/officeDocument/2006/relationships/hyperlink" Target="mailto:muriel-l@hotmail.com" TargetMode="External"/><Relationship Id="rId137" Type="http://schemas.openxmlformats.org/officeDocument/2006/relationships/hyperlink" Target="mailto:drjennifermuller@gmail.com" TargetMode="External"/><Relationship Id="rId158" Type="http://schemas.openxmlformats.org/officeDocument/2006/relationships/hyperlink" Target="mailto:jfr@ruwet.com" TargetMode="External"/><Relationship Id="rId272" Type="http://schemas.openxmlformats.org/officeDocument/2006/relationships/hyperlink" Target="mailto:med.monville@gmail.com" TargetMode="External"/><Relationship Id="rId20" Type="http://schemas.openxmlformats.org/officeDocument/2006/relationships/hyperlink" Target="mailto:domdicodel@skynet.be" TargetMode="External"/><Relationship Id="rId41" Type="http://schemas.openxmlformats.org/officeDocument/2006/relationships/hyperlink" Target="mailto:jeromecorteil@gmail.com" TargetMode="External"/><Relationship Id="rId62" Type="http://schemas.openxmlformats.org/officeDocument/2006/relationships/hyperlink" Target="mailto:pascal.desonniaux@skynet.be" TargetMode="External"/><Relationship Id="rId83" Type="http://schemas.openxmlformats.org/officeDocument/2006/relationships/hyperlink" Target="mailto:nicaise.elo@gmail.com" TargetMode="External"/><Relationship Id="rId88" Type="http://schemas.openxmlformats.org/officeDocument/2006/relationships/hyperlink" Target="mailto:cathy.hermann@skynet.be" TargetMode="External"/><Relationship Id="rId111" Type="http://schemas.openxmlformats.org/officeDocument/2006/relationships/hyperlink" Target="mailto:florianelambrechts@msn.com" TargetMode="External"/><Relationship Id="rId132" Type="http://schemas.openxmlformats.org/officeDocument/2006/relationships/hyperlink" Target="mailto:michelmeuriscabmed@hotmail.com" TargetMode="External"/><Relationship Id="rId153" Type="http://schemas.openxmlformats.org/officeDocument/2006/relationships/hyperlink" Target="mailto:robinet.celine@gmail.com" TargetMode="External"/><Relationship Id="rId174" Type="http://schemas.openxmlformats.org/officeDocument/2006/relationships/hyperlink" Target="mailto:mhdefourny@hotmail.fr" TargetMode="External"/><Relationship Id="rId179" Type="http://schemas.openxmlformats.org/officeDocument/2006/relationships/hyperlink" Target="mailto:asteheux@yahoo.fr" TargetMode="External"/><Relationship Id="rId195" Type="http://schemas.openxmlformats.org/officeDocument/2006/relationships/hyperlink" Target="mailto:meg_070@hotmail.com" TargetMode="External"/><Relationship Id="rId209" Type="http://schemas.openxmlformats.org/officeDocument/2006/relationships/hyperlink" Target="mailto:guillaume.comeliau@student.uclouvain.be" TargetMode="External"/><Relationship Id="rId190" Type="http://schemas.openxmlformats.org/officeDocument/2006/relationships/hyperlink" Target="mailto:pawestenbohm@gmail.com" TargetMode="External"/><Relationship Id="rId204" Type="http://schemas.openxmlformats.org/officeDocument/2006/relationships/hyperlink" Target="mailto:anaiscordier@hotmail.com" TargetMode="External"/><Relationship Id="rId220" Type="http://schemas.openxmlformats.org/officeDocument/2006/relationships/hyperlink" Target="mailto:emmanuelle_mockel@hotmail.com" TargetMode="External"/><Relationship Id="rId225" Type="http://schemas.openxmlformats.org/officeDocument/2006/relationships/hyperlink" Target="mailto:mremy@student.uliege.be" TargetMode="External"/><Relationship Id="rId241" Type="http://schemas.openxmlformats.org/officeDocument/2006/relationships/hyperlink" Target="mailto:camille.schnackers@gmail.com" TargetMode="External"/><Relationship Id="rId246" Type="http://schemas.openxmlformats.org/officeDocument/2006/relationships/hyperlink" Target="mailto:asafadi@student.uliege.be" TargetMode="External"/><Relationship Id="rId267" Type="http://schemas.openxmlformats.org/officeDocument/2006/relationships/hyperlink" Target="mailto:med.monville@gmail.com" TargetMode="External"/><Relationship Id="rId15" Type="http://schemas.openxmlformats.org/officeDocument/2006/relationships/hyperlink" Target="mailto:philippe.bindelle@skynet.be" TargetMode="External"/><Relationship Id="rId36" Type="http://schemas.openxmlformats.org/officeDocument/2006/relationships/hyperlink" Target="mailto:olivier.chojnacki@gmail.com" TargetMode="External"/><Relationship Id="rId57" Type="http://schemas.openxmlformats.org/officeDocument/2006/relationships/hyperlink" Target="mailto:docvidall@gmail.com" TargetMode="External"/><Relationship Id="rId106" Type="http://schemas.openxmlformats.org/officeDocument/2006/relationships/hyperlink" Target="mailto:kouambolivie@gmail.com" TargetMode="External"/><Relationship Id="rId127" Type="http://schemas.openxmlformats.org/officeDocument/2006/relationships/hyperlink" Target="mailto:muzembebamanayi@gmail.com" TargetMode="External"/><Relationship Id="rId262" Type="http://schemas.openxmlformats.org/officeDocument/2006/relationships/hyperlink" Target="mailto:dm.ibouanga@outlook.com" TargetMode="External"/><Relationship Id="rId283" Type="http://schemas.openxmlformats.org/officeDocument/2006/relationships/hyperlink" Target="mailto:andre.joelle@gmail.com" TargetMode="External"/><Relationship Id="rId10" Type="http://schemas.openxmlformats.org/officeDocument/2006/relationships/hyperlink" Target="mailto:g.bruyere@skynet.be" TargetMode="External"/><Relationship Id="rId31" Type="http://schemas.openxmlformats.org/officeDocument/2006/relationships/hyperlink" Target="mailto:drpcrutzen@gmail.com" TargetMode="External"/><Relationship Id="rId52" Type="http://schemas.openxmlformats.org/officeDocument/2006/relationships/hyperlink" Target="mailto:marienoelled@lamosaique.be" TargetMode="External"/><Relationship Id="rId73" Type="http://schemas.openxmlformats.org/officeDocument/2006/relationships/hyperlink" Target="mailto:fonsny.benoit@gmail.com" TargetMode="External"/><Relationship Id="rId78" Type="http://schemas.openxmlformats.org/officeDocument/2006/relationships/hyperlink" Target="mailto:mireille.gloesener@skynet.be" TargetMode="External"/><Relationship Id="rId94" Type="http://schemas.openxmlformats.org/officeDocument/2006/relationships/hyperlink" Target="mailto:m.jason@skynet.be" TargetMode="External"/><Relationship Id="rId99" Type="http://schemas.openxmlformats.org/officeDocument/2006/relationships/hyperlink" Target="mailto:doktor.janssen@skynet.be" TargetMode="External"/><Relationship Id="rId101" Type="http://schemas.openxmlformats.org/officeDocument/2006/relationships/hyperlink" Target="mailto:alexander.jenniges@gmail.com" TargetMode="External"/><Relationship Id="rId122" Type="http://schemas.openxmlformats.org/officeDocument/2006/relationships/hyperlink" Target="mailto:veroniquelegros@cabchapman.be" TargetMode="External"/><Relationship Id="rId143" Type="http://schemas.openxmlformats.org/officeDocument/2006/relationships/hyperlink" Target="mailto:jean-louis.piette@skynet.be" TargetMode="External"/><Relationship Id="rId148" Type="http://schemas.openxmlformats.org/officeDocument/2006/relationships/hyperlink" Target="mailto:alpadoc@gmail.com" TargetMode="External"/><Relationship Id="rId164" Type="http://schemas.openxmlformats.org/officeDocument/2006/relationships/hyperlink" Target="mailto:marcsartor@icloud.com" TargetMode="External"/><Relationship Id="rId169" Type="http://schemas.openxmlformats.org/officeDocument/2006/relationships/hyperlink" Target="mailto:docteur.schreiden@skynet.be" TargetMode="External"/><Relationship Id="rId185" Type="http://schemas.openxmlformats.org/officeDocument/2006/relationships/hyperlink" Target="mailto:wathourjulie@hotmail.com" TargetMode="External"/><Relationship Id="rId4" Type="http://schemas.openxmlformats.org/officeDocument/2006/relationships/hyperlink" Target="mailto:bernadette.banneux@hotmail.com" TargetMode="External"/><Relationship Id="rId9" Type="http://schemas.openxmlformats.org/officeDocument/2006/relationships/hyperlink" Target="mailto:anwar1114@yahoo.com" TargetMode="External"/><Relationship Id="rId180" Type="http://schemas.openxmlformats.org/officeDocument/2006/relationships/hyperlink" Target="mailto:helenetimmermann@hotmail.com" TargetMode="External"/><Relationship Id="rId210" Type="http://schemas.openxmlformats.org/officeDocument/2006/relationships/hyperlink" Target="mailto:ccrucifix@student.uclouvain.be" TargetMode="External"/><Relationship Id="rId215" Type="http://schemas.openxmlformats.org/officeDocument/2006/relationships/hyperlink" Target="mailto:heinen.ophelie@outlook.com" TargetMode="External"/><Relationship Id="rId236" Type="http://schemas.openxmlformats.org/officeDocument/2006/relationships/hyperlink" Target="mailto:elsa.gendebien@gmail.com" TargetMode="External"/><Relationship Id="rId257" Type="http://schemas.openxmlformats.org/officeDocument/2006/relationships/hyperlink" Target="mailto:christinestaar@gmx.net" TargetMode="External"/><Relationship Id="rId278" Type="http://schemas.openxmlformats.org/officeDocument/2006/relationships/hyperlink" Target="mailto:adelinewertz@gmail.com" TargetMode="External"/><Relationship Id="rId26" Type="http://schemas.openxmlformats.org/officeDocument/2006/relationships/hyperlink" Target="mailto:jean.jacques.counet@gmail.com" TargetMode="External"/><Relationship Id="rId231" Type="http://schemas.openxmlformats.org/officeDocument/2006/relationships/hyperlink" Target="mailto:elodie.rings@gmail.com" TargetMode="External"/><Relationship Id="rId252" Type="http://schemas.openxmlformats.org/officeDocument/2006/relationships/hyperlink" Target="mailto:marquet.bryan@gmail.com" TargetMode="External"/><Relationship Id="rId273" Type="http://schemas.openxmlformats.org/officeDocument/2006/relationships/hyperlink" Target="mailto:pauline.bourgraff@student.uclouvain.be" TargetMode="External"/><Relationship Id="rId47" Type="http://schemas.openxmlformats.org/officeDocument/2006/relationships/hyperlink" Target="mailto:m.darssi@laposte.net" TargetMode="External"/><Relationship Id="rId68" Type="http://schemas.openxmlformats.org/officeDocument/2006/relationships/hyperlink" Target="mailto:cabinetjy@gmail.com" TargetMode="External"/><Relationship Id="rId89" Type="http://schemas.openxmlformats.org/officeDocument/2006/relationships/hyperlink" Target="mailto:igballe@hotmail.be" TargetMode="External"/><Relationship Id="rId112" Type="http://schemas.openxmlformats.org/officeDocument/2006/relationships/hyperlink" Target="mailto:r-leonard@skynet.be" TargetMode="External"/><Relationship Id="rId133" Type="http://schemas.openxmlformats.org/officeDocument/2006/relationships/hyperlink" Target="mailto:martine.massaut@gmail.com" TargetMode="External"/><Relationship Id="rId154" Type="http://schemas.openxmlformats.org/officeDocument/2006/relationships/hyperlink" Target="mailto:rousseaujy@hotmail.com" TargetMode="External"/><Relationship Id="rId175" Type="http://schemas.openxmlformats.org/officeDocument/2006/relationships/hyperlink" Target="mailto:schmittmp@hotmail.com" TargetMode="External"/><Relationship Id="rId196" Type="http://schemas.openxmlformats.org/officeDocument/2006/relationships/hyperlink" Target="mailto:donatienne.crutzen@student.uclouvain.be" TargetMode="External"/><Relationship Id="rId200" Type="http://schemas.openxmlformats.org/officeDocument/2006/relationships/hyperlink" Target="mailto:m.jason@student.ulg.ac.be" TargetMode="External"/><Relationship Id="rId16" Type="http://schemas.openxmlformats.org/officeDocument/2006/relationships/hyperlink" Target="mailto:anne.franchimont@laposte.net" TargetMode="External"/><Relationship Id="rId221" Type="http://schemas.openxmlformats.org/officeDocument/2006/relationships/hyperlink" Target="mailto:docteurj.moray@gmail.com" TargetMode="External"/><Relationship Id="rId242" Type="http://schemas.openxmlformats.org/officeDocument/2006/relationships/hyperlink" Target="mailto:ayse.acar@student.uliege.be" TargetMode="External"/><Relationship Id="rId263" Type="http://schemas.openxmlformats.org/officeDocument/2006/relationships/hyperlink" Target="mailto:dr.atadlaoui@gmail.com" TargetMode="External"/><Relationship Id="rId284" Type="http://schemas.openxmlformats.org/officeDocument/2006/relationships/hyperlink" Target="mailto:beatrice.fourir@icloud.com" TargetMode="External"/><Relationship Id="rId37" Type="http://schemas.openxmlformats.org/officeDocument/2006/relationships/hyperlink" Target="mailto:anita.chanteux@belgacom.net" TargetMode="External"/><Relationship Id="rId58" Type="http://schemas.openxmlformats.org/officeDocument/2006/relationships/hyperlink" Target="mailto:dutilleuxphilippe@gmail.com" TargetMode="External"/><Relationship Id="rId79" Type="http://schemas.openxmlformats.org/officeDocument/2006/relationships/hyperlink" Target="mailto:nathaliegilis@hotmail.com" TargetMode="External"/><Relationship Id="rId102" Type="http://schemas.openxmlformats.org/officeDocument/2006/relationships/hyperlink" Target="mailto:astridkupper@hotmail.com" TargetMode="External"/><Relationship Id="rId123" Type="http://schemas.openxmlformats.org/officeDocument/2006/relationships/hyperlink" Target="mailto:frlem@skynet.be" TargetMode="External"/><Relationship Id="rId144" Type="http://schemas.openxmlformats.org/officeDocument/2006/relationships/hyperlink" Target="mailto:julienparotte@skynet.be" TargetMode="External"/><Relationship Id="rId90" Type="http://schemas.openxmlformats.org/officeDocument/2006/relationships/hyperlink" Target="mailto:xavier.hurtgen@skynet.be" TargetMode="External"/><Relationship Id="rId165" Type="http://schemas.openxmlformats.org/officeDocument/2006/relationships/hyperlink" Target="mailto:marcseel@gmail.com" TargetMode="External"/><Relationship Id="rId186" Type="http://schemas.openxmlformats.org/officeDocument/2006/relationships/hyperlink" Target="mailto:etiennehenri57@gmail.com" TargetMode="External"/><Relationship Id="rId211" Type="http://schemas.openxmlformats.org/officeDocument/2006/relationships/hyperlink" Target="mailto:numadelahaut@gmail.com" TargetMode="External"/><Relationship Id="rId232" Type="http://schemas.openxmlformats.org/officeDocument/2006/relationships/hyperlink" Target="mailto:francoishick@gmail.com" TargetMode="External"/><Relationship Id="rId253" Type="http://schemas.openxmlformats.org/officeDocument/2006/relationships/hyperlink" Target="mailto:moise.ngnineda@student.uclouvain.be" TargetMode="External"/><Relationship Id="rId274" Type="http://schemas.openxmlformats.org/officeDocument/2006/relationships/hyperlink" Target="mailto:drnuytsluc@gmail.com" TargetMode="External"/><Relationship Id="rId27" Type="http://schemas.openxmlformats.org/officeDocument/2006/relationships/hyperlink" Target="mailto:drcohnen@gmail.com" TargetMode="External"/><Relationship Id="rId48" Type="http://schemas.openxmlformats.org/officeDocument/2006/relationships/hyperlink" Target="mailto:delcodoc@scarlet.be" TargetMode="External"/><Relationship Id="rId69" Type="http://schemas.openxmlformats.org/officeDocument/2006/relationships/hyperlink" Target="mailto:patrick@depadoc.be" TargetMode="External"/><Relationship Id="rId113" Type="http://schemas.openxmlformats.org/officeDocument/2006/relationships/hyperlink" Target="mailto:palete@skynet.be" TargetMode="External"/><Relationship Id="rId134" Type="http://schemas.openxmlformats.org/officeDocument/2006/relationships/hyperlink" Target="mailto:masson.ph@infonie.be" TargetMode="External"/><Relationship Id="rId80" Type="http://schemas.openxmlformats.org/officeDocument/2006/relationships/hyperlink" Target="mailto:sophie.gardier@gmail.com" TargetMode="External"/><Relationship Id="rId155" Type="http://schemas.openxmlformats.org/officeDocument/2006/relationships/hyperlink" Target="mailto:roomspdoc@gmail.com" TargetMode="External"/><Relationship Id="rId176" Type="http://schemas.openxmlformats.org/officeDocument/2006/relationships/hyperlink" Target="mailto:dr.med.schmitz@gmx.de" TargetMode="External"/><Relationship Id="rId197" Type="http://schemas.openxmlformats.org/officeDocument/2006/relationships/hyperlink" Target="mailto:marie.angeline@alumni.ulg.ac.be" TargetMode="External"/><Relationship Id="rId201" Type="http://schemas.openxmlformats.org/officeDocument/2006/relationships/hyperlink" Target="mailto:pmarquet@student@student.ulg.ac.be" TargetMode="External"/><Relationship Id="rId222" Type="http://schemas.openxmlformats.org/officeDocument/2006/relationships/hyperlink" Target="mailto:maryline.pilliterri@outlook.com" TargetMode="External"/><Relationship Id="rId243" Type="http://schemas.openxmlformats.org/officeDocument/2006/relationships/hyperlink" Target="mailto:laurent.hitabatuma@student.uliege.be" TargetMode="External"/><Relationship Id="rId264" Type="http://schemas.openxmlformats.org/officeDocument/2006/relationships/hyperlink" Target="mailto:alinetesei@hotmail.com" TargetMode="External"/><Relationship Id="rId285" Type="http://schemas.openxmlformats.org/officeDocument/2006/relationships/printerSettings" Target="../printerSettings/printerSettings1.bin"/><Relationship Id="rId17" Type="http://schemas.openxmlformats.org/officeDocument/2006/relationships/hyperlink" Target="mailto:info@drbelleflamme.be" TargetMode="External"/><Relationship Id="rId38" Type="http://schemas.openxmlformats.org/officeDocument/2006/relationships/hyperlink" Target="mailto:cavezmyriam@gmail.com" TargetMode="External"/><Relationship Id="rId59" Type="http://schemas.openxmlformats.org/officeDocument/2006/relationships/hyperlink" Target="mailto:bdederix@gmail.com" TargetMode="External"/><Relationship Id="rId103" Type="http://schemas.openxmlformats.org/officeDocument/2006/relationships/hyperlink" Target="mailto:eric.dessart57@gmail.com" TargetMode="External"/><Relationship Id="rId124" Type="http://schemas.openxmlformats.org/officeDocument/2006/relationships/hyperlink" Target="mailto:valerie_lemmens@yahoo.de" TargetMode="External"/><Relationship Id="rId70" Type="http://schemas.openxmlformats.org/officeDocument/2006/relationships/hyperlink" Target="mailto:drgregoryernst@gmail.com" TargetMode="External"/><Relationship Id="rId91" Type="http://schemas.openxmlformats.org/officeDocument/2006/relationships/hyperlink" Target="mailto:aivanov8@hotmail.com" TargetMode="External"/><Relationship Id="rId145" Type="http://schemas.openxmlformats.org/officeDocument/2006/relationships/hyperlink" Target="mailto:philipps.charlotte@icloud.com" TargetMode="External"/><Relationship Id="rId166" Type="http://schemas.openxmlformats.org/officeDocument/2006/relationships/hyperlink" Target="mailto:dr.sander@skynet.be" TargetMode="External"/><Relationship Id="rId187" Type="http://schemas.openxmlformats.org/officeDocument/2006/relationships/hyperlink" Target="mailto:carine_werts@hotmail.com" TargetMode="External"/><Relationship Id="rId1" Type="http://schemas.openxmlformats.org/officeDocument/2006/relationships/hyperlink" Target="mailto:aadlju@hotmail.com" TargetMode="External"/><Relationship Id="rId212" Type="http://schemas.openxmlformats.org/officeDocument/2006/relationships/hyperlink" Target="mailto:numadelahaut@gmail.com" TargetMode="External"/><Relationship Id="rId233" Type="http://schemas.openxmlformats.org/officeDocument/2006/relationships/hyperlink" Target="mailto:halil.progesund@gmail.com" TargetMode="External"/><Relationship Id="rId254" Type="http://schemas.openxmlformats.org/officeDocument/2006/relationships/hyperlink" Target="mailto:catherine.aldenhoff@hotmail.com" TargetMode="External"/><Relationship Id="rId28" Type="http://schemas.openxmlformats.org/officeDocument/2006/relationships/hyperlink" Target="mailto:docconstant@gmail.com" TargetMode="External"/><Relationship Id="rId49" Type="http://schemas.openxmlformats.org/officeDocument/2006/relationships/hyperlink" Target="mailto:jldeleuze@gmail.com" TargetMode="External"/><Relationship Id="rId114" Type="http://schemas.openxmlformats.org/officeDocument/2006/relationships/hyperlink" Target="mailto:yannickloo@hotmail.com" TargetMode="External"/><Relationship Id="rId275" Type="http://schemas.openxmlformats.org/officeDocument/2006/relationships/hyperlink" Target="mailto:ericpeerboom@gmail.com" TargetMode="External"/><Relationship Id="rId60" Type="http://schemas.openxmlformats.org/officeDocument/2006/relationships/hyperlink" Target="mailto:jdodemont88@gmail.com" TargetMode="External"/><Relationship Id="rId81" Type="http://schemas.openxmlformats.org/officeDocument/2006/relationships/hyperlink" Target="mailto:hilde.govaerts@skynet.be" TargetMode="External"/><Relationship Id="rId135" Type="http://schemas.openxmlformats.org/officeDocument/2006/relationships/hyperlink" Target="mailto:luc.massenaux@skynet.be" TargetMode="External"/><Relationship Id="rId156" Type="http://schemas.openxmlformats.org/officeDocument/2006/relationships/hyperlink" Target="mailto:be.romer@belgacom.net" TargetMode="External"/><Relationship Id="rId177" Type="http://schemas.openxmlformats.org/officeDocument/2006/relationships/hyperlink" Target="mailto:marierose.schnackers@skynet.be" TargetMode="External"/><Relationship Id="rId198" Type="http://schemas.openxmlformats.org/officeDocument/2006/relationships/hyperlink" Target="mailto:jacques.berckmoes@skynet.be" TargetMode="External"/><Relationship Id="rId202" Type="http://schemas.openxmlformats.org/officeDocument/2006/relationships/hyperlink" Target="mailto:elodie.rings@gmail.com" TargetMode="External"/><Relationship Id="rId223" Type="http://schemas.openxmlformats.org/officeDocument/2006/relationships/hyperlink" Target="mailto:martin.piret@student.uclouvain.be" TargetMode="External"/><Relationship Id="rId244" Type="http://schemas.openxmlformats.org/officeDocument/2006/relationships/hyperlink" Target="mailto:jreda@student.uliege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A1:D320"/>
  <sheetViews>
    <sheetView zoomScaleNormal="100" workbookViewId="0">
      <selection activeCell="C37" sqref="C37"/>
    </sheetView>
  </sheetViews>
  <sheetFormatPr baseColWidth="10" defaultColWidth="11.453125" defaultRowHeight="14.5" x14ac:dyDescent="0.35"/>
  <cols>
    <col min="1" max="1" width="49.90625" style="40" bestFit="1" customWidth="1"/>
    <col min="2" max="2" width="14.453125" style="40" bestFit="1" customWidth="1"/>
    <col min="3" max="3" width="19.90625" style="40" bestFit="1" customWidth="1"/>
    <col min="4" max="4" width="35.1796875" style="40" bestFit="1" customWidth="1"/>
    <col min="5" max="16384" width="11.453125" style="40"/>
  </cols>
  <sheetData>
    <row r="1" spans="1:4" ht="15" customHeight="1" x14ac:dyDescent="0.35">
      <c r="A1" s="116" t="s">
        <v>52</v>
      </c>
      <c r="B1" s="90"/>
      <c r="C1" s="91" t="s">
        <v>1184</v>
      </c>
      <c r="D1" s="90"/>
    </row>
    <row r="2" spans="1:4" ht="15" customHeight="1" x14ac:dyDescent="0.35">
      <c r="A2" s="116"/>
      <c r="B2" s="90"/>
      <c r="C2" s="90"/>
      <c r="D2" s="90"/>
    </row>
    <row r="3" spans="1:4" x14ac:dyDescent="0.35">
      <c r="A3" t="s">
        <v>53</v>
      </c>
      <c r="B3" s="92" t="s">
        <v>72</v>
      </c>
      <c r="C3" s="92" t="s">
        <v>1014</v>
      </c>
      <c r="D3" t="s">
        <v>73</v>
      </c>
    </row>
    <row r="4" spans="1:4" hidden="1" x14ac:dyDescent="0.35">
      <c r="A4" t="s">
        <v>74</v>
      </c>
      <c r="B4" s="92" t="s">
        <v>79</v>
      </c>
      <c r="C4" s="92" t="s">
        <v>81</v>
      </c>
      <c r="D4" s="100" t="s">
        <v>80</v>
      </c>
    </row>
    <row r="5" spans="1:4" hidden="1" x14ac:dyDescent="0.35">
      <c r="A5" t="s">
        <v>1189</v>
      </c>
      <c r="B5" s="93" t="s">
        <v>209</v>
      </c>
      <c r="C5" s="93" t="s">
        <v>210</v>
      </c>
      <c r="D5" s="101" t="s">
        <v>877</v>
      </c>
    </row>
    <row r="6" spans="1:4" hidden="1" x14ac:dyDescent="0.35">
      <c r="A6" t="s">
        <v>1190</v>
      </c>
      <c r="B6" s="92"/>
      <c r="C6" s="93" t="s">
        <v>210</v>
      </c>
      <c r="D6" s="101" t="s">
        <v>1027</v>
      </c>
    </row>
    <row r="7" spans="1:4" hidden="1" x14ac:dyDescent="0.35">
      <c r="A7" t="s">
        <v>1191</v>
      </c>
      <c r="B7" s="92"/>
      <c r="C7" s="93" t="s">
        <v>210</v>
      </c>
      <c r="D7" s="101" t="s">
        <v>1028</v>
      </c>
    </row>
    <row r="8" spans="1:4" hidden="1" x14ac:dyDescent="0.35">
      <c r="A8" t="s">
        <v>1227</v>
      </c>
      <c r="B8" s="92" t="s">
        <v>1158</v>
      </c>
      <c r="C8" s="93" t="s">
        <v>753</v>
      </c>
      <c r="D8" s="100" t="s">
        <v>754</v>
      </c>
    </row>
    <row r="9" spans="1:4" hidden="1" x14ac:dyDescent="0.35">
      <c r="A9" t="s">
        <v>1231</v>
      </c>
      <c r="B9" s="112"/>
      <c r="C9" s="106"/>
      <c r="D9" s="100"/>
    </row>
    <row r="10" spans="1:4" hidden="1" x14ac:dyDescent="0.35">
      <c r="A10" t="s">
        <v>1229</v>
      </c>
      <c r="B10" s="93" t="s">
        <v>839</v>
      </c>
      <c r="C10" s="93" t="s">
        <v>840</v>
      </c>
      <c r="D10" s="101" t="s">
        <v>841</v>
      </c>
    </row>
    <row r="11" spans="1:4" hidden="1" x14ac:dyDescent="0.35">
      <c r="A11" t="s">
        <v>1230</v>
      </c>
      <c r="B11" s="92"/>
      <c r="C11" s="92" t="s">
        <v>1166</v>
      </c>
      <c r="D11" s="101" t="s">
        <v>1167</v>
      </c>
    </row>
    <row r="12" spans="1:4" hidden="1" x14ac:dyDescent="0.35">
      <c r="A12" t="s">
        <v>1015</v>
      </c>
      <c r="B12" s="93" t="s">
        <v>1016</v>
      </c>
      <c r="C12" s="93" t="s">
        <v>85</v>
      </c>
      <c r="D12" s="99" t="s">
        <v>1176</v>
      </c>
    </row>
    <row r="13" spans="1:4" hidden="1" x14ac:dyDescent="0.35">
      <c r="A13" t="s">
        <v>76</v>
      </c>
      <c r="B13" s="94" t="s">
        <v>86</v>
      </c>
      <c r="C13" s="93" t="s">
        <v>87</v>
      </c>
      <c r="D13" s="101" t="s">
        <v>88</v>
      </c>
    </row>
    <row r="14" spans="1:4" hidden="1" x14ac:dyDescent="0.35">
      <c r="A14" t="s">
        <v>77</v>
      </c>
      <c r="B14" s="93" t="s">
        <v>89</v>
      </c>
      <c r="C14" s="93" t="s">
        <v>1017</v>
      </c>
      <c r="D14" s="100" t="s">
        <v>90</v>
      </c>
    </row>
    <row r="15" spans="1:4" hidden="1" x14ac:dyDescent="0.35">
      <c r="A15" t="s">
        <v>75</v>
      </c>
      <c r="B15" s="93" t="s">
        <v>82</v>
      </c>
      <c r="C15" s="93" t="s">
        <v>83</v>
      </c>
      <c r="D15" s="100" t="s">
        <v>84</v>
      </c>
    </row>
    <row r="16" spans="1:4" hidden="1" x14ac:dyDescent="0.35">
      <c r="A16" t="s">
        <v>78</v>
      </c>
      <c r="B16" s="95" t="s">
        <v>91</v>
      </c>
      <c r="C16" s="93" t="s">
        <v>92</v>
      </c>
      <c r="D16" s="100" t="s">
        <v>93</v>
      </c>
    </row>
    <row r="17" spans="1:4" hidden="1" x14ac:dyDescent="0.35">
      <c r="A17" t="s">
        <v>94</v>
      </c>
      <c r="B17" s="102" t="s">
        <v>116</v>
      </c>
      <c r="C17" s="93" t="s">
        <v>117</v>
      </c>
      <c r="D17" s="100" t="s">
        <v>118</v>
      </c>
    </row>
    <row r="18" spans="1:4" hidden="1" x14ac:dyDescent="0.35">
      <c r="A18" t="s">
        <v>929</v>
      </c>
      <c r="B18" s="102" t="s">
        <v>998</v>
      </c>
      <c r="C18" s="93" t="s">
        <v>119</v>
      </c>
      <c r="D18" s="100" t="s">
        <v>120</v>
      </c>
    </row>
    <row r="19" spans="1:4" hidden="1" x14ac:dyDescent="0.35">
      <c r="A19" t="s">
        <v>95</v>
      </c>
      <c r="B19" s="103" t="s">
        <v>1009</v>
      </c>
      <c r="C19" s="93" t="s">
        <v>121</v>
      </c>
      <c r="D19" s="100" t="s">
        <v>122</v>
      </c>
    </row>
    <row r="20" spans="1:4" hidden="1" x14ac:dyDescent="0.35">
      <c r="A20" t="s">
        <v>96</v>
      </c>
      <c r="B20" s="93" t="s">
        <v>123</v>
      </c>
      <c r="C20" s="93" t="s">
        <v>124</v>
      </c>
      <c r="D20" s="100" t="s">
        <v>991</v>
      </c>
    </row>
    <row r="21" spans="1:4" hidden="1" x14ac:dyDescent="0.35">
      <c r="A21" t="s">
        <v>97</v>
      </c>
      <c r="B21" s="95" t="s">
        <v>125</v>
      </c>
      <c r="C21" s="93" t="s">
        <v>126</v>
      </c>
      <c r="D21" s="100" t="s">
        <v>127</v>
      </c>
    </row>
    <row r="22" spans="1:4" hidden="1" x14ac:dyDescent="0.35">
      <c r="A22" t="s">
        <v>99</v>
      </c>
      <c r="B22" s="93" t="s">
        <v>131</v>
      </c>
      <c r="C22" s="93" t="s">
        <v>132</v>
      </c>
      <c r="D22" s="100" t="s">
        <v>133</v>
      </c>
    </row>
    <row r="23" spans="1:4" hidden="1" x14ac:dyDescent="0.35">
      <c r="A23" t="s">
        <v>100</v>
      </c>
      <c r="B23" s="93" t="s">
        <v>134</v>
      </c>
      <c r="C23" s="93" t="s">
        <v>83</v>
      </c>
      <c r="D23" s="100" t="s">
        <v>135</v>
      </c>
    </row>
    <row r="24" spans="1:4" hidden="1" x14ac:dyDescent="0.35">
      <c r="A24" t="s">
        <v>101</v>
      </c>
      <c r="B24" s="96" t="s">
        <v>136</v>
      </c>
      <c r="C24" s="93" t="s">
        <v>137</v>
      </c>
      <c r="D24" s="100" t="s">
        <v>138</v>
      </c>
    </row>
    <row r="25" spans="1:4" hidden="1" x14ac:dyDescent="0.35">
      <c r="A25" t="s">
        <v>102</v>
      </c>
      <c r="B25" s="93" t="s">
        <v>139</v>
      </c>
      <c r="C25" s="93" t="s">
        <v>140</v>
      </c>
      <c r="D25" s="101" t="s">
        <v>141</v>
      </c>
    </row>
    <row r="26" spans="1:4" hidden="1" x14ac:dyDescent="0.35">
      <c r="A26" t="s">
        <v>103</v>
      </c>
      <c r="B26" s="93" t="s">
        <v>142</v>
      </c>
      <c r="C26" s="93" t="s">
        <v>143</v>
      </c>
      <c r="D26" s="101" t="s">
        <v>144</v>
      </c>
    </row>
    <row r="27" spans="1:4" hidden="1" x14ac:dyDescent="0.35">
      <c r="A27" t="s">
        <v>104</v>
      </c>
      <c r="B27" s="94" t="s">
        <v>145</v>
      </c>
      <c r="C27" s="93" t="s">
        <v>126</v>
      </c>
      <c r="D27" s="101" t="s">
        <v>146</v>
      </c>
    </row>
    <row r="28" spans="1:4" hidden="1" x14ac:dyDescent="0.35">
      <c r="A28" t="s">
        <v>105</v>
      </c>
      <c r="B28" s="93" t="s">
        <v>147</v>
      </c>
      <c r="C28" s="93" t="s">
        <v>148</v>
      </c>
      <c r="D28" s="100" t="s">
        <v>149</v>
      </c>
    </row>
    <row r="29" spans="1:4" hidden="1" x14ac:dyDescent="0.35">
      <c r="A29" t="s">
        <v>106</v>
      </c>
      <c r="B29" s="93" t="s">
        <v>150</v>
      </c>
      <c r="C29" s="93" t="s">
        <v>85</v>
      </c>
      <c r="D29" s="100" t="s">
        <v>151</v>
      </c>
    </row>
    <row r="30" spans="1:4" hidden="1" x14ac:dyDescent="0.35">
      <c r="A30" t="s">
        <v>107</v>
      </c>
      <c r="B30" s="93" t="s">
        <v>152</v>
      </c>
      <c r="C30" s="93" t="s">
        <v>153</v>
      </c>
      <c r="D30" s="100" t="s">
        <v>154</v>
      </c>
    </row>
    <row r="31" spans="1:4" hidden="1" x14ac:dyDescent="0.35">
      <c r="A31" t="s">
        <v>108</v>
      </c>
      <c r="B31" s="92" t="s">
        <v>1018</v>
      </c>
      <c r="C31" s="93" t="s">
        <v>1019</v>
      </c>
      <c r="D31" s="101" t="s">
        <v>155</v>
      </c>
    </row>
    <row r="32" spans="1:4" hidden="1" x14ac:dyDescent="0.35">
      <c r="A32" t="s">
        <v>109</v>
      </c>
      <c r="B32" s="95" t="s">
        <v>156</v>
      </c>
      <c r="C32" s="93" t="s">
        <v>157</v>
      </c>
      <c r="D32" s="101" t="s">
        <v>158</v>
      </c>
    </row>
    <row r="33" spans="1:4" hidden="1" x14ac:dyDescent="0.35">
      <c r="A33" t="s">
        <v>1008</v>
      </c>
      <c r="B33" s="92"/>
      <c r="C33" s="93" t="s">
        <v>157</v>
      </c>
      <c r="D33" s="98" t="s">
        <v>1182</v>
      </c>
    </row>
    <row r="34" spans="1:4" x14ac:dyDescent="0.35">
      <c r="A34" t="s">
        <v>110</v>
      </c>
      <c r="B34" s="92" t="s">
        <v>159</v>
      </c>
      <c r="C34" s="93" t="s">
        <v>162</v>
      </c>
      <c r="D34" s="100" t="s">
        <v>160</v>
      </c>
    </row>
    <row r="35" spans="1:4" x14ac:dyDescent="0.35">
      <c r="A35" t="s">
        <v>970</v>
      </c>
      <c r="B35" s="95" t="s">
        <v>937</v>
      </c>
      <c r="C35" s="93" t="s">
        <v>162</v>
      </c>
      <c r="D35" s="100" t="s">
        <v>938</v>
      </c>
    </row>
    <row r="36" spans="1:4" x14ac:dyDescent="0.35">
      <c r="A36" t="s">
        <v>1020</v>
      </c>
      <c r="B36" s="92"/>
      <c r="C36" s="93" t="s">
        <v>162</v>
      </c>
      <c r="D36" s="100" t="s">
        <v>1021</v>
      </c>
    </row>
    <row r="37" spans="1:4" hidden="1" x14ac:dyDescent="0.35">
      <c r="A37" t="s">
        <v>111</v>
      </c>
      <c r="B37" s="92" t="s">
        <v>161</v>
      </c>
      <c r="C37" s="93" t="s">
        <v>162</v>
      </c>
      <c r="D37" s="100" t="s">
        <v>163</v>
      </c>
    </row>
    <row r="38" spans="1:4" hidden="1" x14ac:dyDescent="0.35">
      <c r="A38" t="s">
        <v>112</v>
      </c>
      <c r="B38" s="93" t="s">
        <v>164</v>
      </c>
      <c r="C38" s="93" t="s">
        <v>165</v>
      </c>
      <c r="D38" s="101" t="s">
        <v>166</v>
      </c>
    </row>
    <row r="39" spans="1:4" hidden="1" x14ac:dyDescent="0.35">
      <c r="A39" t="s">
        <v>113</v>
      </c>
      <c r="B39" s="93" t="s">
        <v>167</v>
      </c>
      <c r="C39" s="93" t="s">
        <v>168</v>
      </c>
      <c r="D39" s="101" t="s">
        <v>169</v>
      </c>
    </row>
    <row r="40" spans="1:4" hidden="1" x14ac:dyDescent="0.35">
      <c r="A40" t="s">
        <v>114</v>
      </c>
      <c r="B40" s="93" t="s">
        <v>170</v>
      </c>
      <c r="C40" s="93" t="s">
        <v>171</v>
      </c>
      <c r="D40" s="100" t="s">
        <v>172</v>
      </c>
    </row>
    <row r="41" spans="1:4" hidden="1" x14ac:dyDescent="0.35">
      <c r="A41" t="s">
        <v>115</v>
      </c>
      <c r="B41" s="93" t="s">
        <v>173</v>
      </c>
      <c r="C41" s="93" t="s">
        <v>174</v>
      </c>
      <c r="D41" s="101" t="s">
        <v>175</v>
      </c>
    </row>
    <row r="42" spans="1:4" hidden="1" x14ac:dyDescent="0.35">
      <c r="A42" t="s">
        <v>1022</v>
      </c>
      <c r="B42" s="92" t="s">
        <v>921</v>
      </c>
      <c r="C42" s="93" t="s">
        <v>650</v>
      </c>
      <c r="D42" s="101" t="s">
        <v>922</v>
      </c>
    </row>
    <row r="43" spans="1:4" hidden="1" x14ac:dyDescent="0.35">
      <c r="A43" t="s">
        <v>941</v>
      </c>
      <c r="B43" s="93" t="s">
        <v>1010</v>
      </c>
      <c r="C43" s="93" t="s">
        <v>194</v>
      </c>
      <c r="D43" s="101" t="s">
        <v>195</v>
      </c>
    </row>
    <row r="44" spans="1:4" hidden="1" x14ac:dyDescent="0.35">
      <c r="A44" t="s">
        <v>892</v>
      </c>
      <c r="B44" s="93" t="s">
        <v>1023</v>
      </c>
      <c r="C44" s="93" t="s">
        <v>1024</v>
      </c>
      <c r="D44" s="101" t="s">
        <v>197</v>
      </c>
    </row>
    <row r="45" spans="1:4" hidden="1" x14ac:dyDescent="0.35">
      <c r="A45" t="s">
        <v>176</v>
      </c>
      <c r="B45" s="93" t="s">
        <v>198</v>
      </c>
      <c r="C45" s="93" t="s">
        <v>199</v>
      </c>
      <c r="D45" s="101" t="s">
        <v>200</v>
      </c>
    </row>
    <row r="46" spans="1:4" hidden="1" x14ac:dyDescent="0.35">
      <c r="A46" t="s">
        <v>177</v>
      </c>
      <c r="B46" s="93" t="s">
        <v>201</v>
      </c>
      <c r="C46" s="93" t="s">
        <v>199</v>
      </c>
      <c r="D46" s="101" t="s">
        <v>202</v>
      </c>
    </row>
    <row r="47" spans="1:4" hidden="1" x14ac:dyDescent="0.35">
      <c r="A47" t="s">
        <v>178</v>
      </c>
      <c r="B47" s="93" t="s">
        <v>203</v>
      </c>
      <c r="C47" s="93" t="s">
        <v>204</v>
      </c>
      <c r="D47" s="101" t="s">
        <v>205</v>
      </c>
    </row>
    <row r="48" spans="1:4" hidden="1" x14ac:dyDescent="0.35">
      <c r="A48" t="s">
        <v>179</v>
      </c>
      <c r="B48" s="93" t="s">
        <v>206</v>
      </c>
      <c r="C48" s="93" t="s">
        <v>207</v>
      </c>
      <c r="D48" s="101" t="s">
        <v>208</v>
      </c>
    </row>
    <row r="49" spans="1:4" hidden="1" x14ac:dyDescent="0.35">
      <c r="A49" t="s">
        <v>1025</v>
      </c>
      <c r="B49" s="92"/>
      <c r="C49" s="93" t="s">
        <v>207</v>
      </c>
      <c r="D49" s="101" t="s">
        <v>1026</v>
      </c>
    </row>
    <row r="50" spans="1:4" hidden="1" x14ac:dyDescent="0.35">
      <c r="A50" t="s">
        <v>181</v>
      </c>
      <c r="B50" s="93" t="s">
        <v>211</v>
      </c>
      <c r="C50" s="93" t="s">
        <v>212</v>
      </c>
      <c r="D50" s="101" t="s">
        <v>213</v>
      </c>
    </row>
    <row r="51" spans="1:4" hidden="1" x14ac:dyDescent="0.35">
      <c r="A51" t="s">
        <v>182</v>
      </c>
      <c r="B51" s="93" t="s">
        <v>214</v>
      </c>
      <c r="C51" s="93" t="s">
        <v>215</v>
      </c>
      <c r="D51" s="101" t="s">
        <v>216</v>
      </c>
    </row>
    <row r="52" spans="1:4" hidden="1" x14ac:dyDescent="0.35">
      <c r="A52" t="s">
        <v>183</v>
      </c>
      <c r="B52" s="93" t="s">
        <v>217</v>
      </c>
      <c r="C52" s="93" t="s">
        <v>218</v>
      </c>
      <c r="D52" s="101" t="s">
        <v>219</v>
      </c>
    </row>
    <row r="53" spans="1:4" hidden="1" x14ac:dyDescent="0.35">
      <c r="A53" t="s">
        <v>1185</v>
      </c>
      <c r="B53" s="93" t="s">
        <v>128</v>
      </c>
      <c r="C53" s="93" t="s">
        <v>129</v>
      </c>
      <c r="D53" s="101" t="s">
        <v>130</v>
      </c>
    </row>
    <row r="54" spans="1:4" hidden="1" x14ac:dyDescent="0.35">
      <c r="A54" s="104" t="s">
        <v>1186</v>
      </c>
      <c r="B54" s="105" t="s">
        <v>1187</v>
      </c>
      <c r="C54" s="106"/>
      <c r="D54" s="107" t="s">
        <v>1188</v>
      </c>
    </row>
    <row r="55" spans="1:4" hidden="1" x14ac:dyDescent="0.35">
      <c r="A55" t="s">
        <v>1192</v>
      </c>
      <c r="B55" s="93" t="s">
        <v>234</v>
      </c>
      <c r="C55" s="93" t="s">
        <v>129</v>
      </c>
      <c r="D55" s="108" t="s">
        <v>235</v>
      </c>
    </row>
    <row r="56" spans="1:4" hidden="1" x14ac:dyDescent="0.35">
      <c r="A56" t="s">
        <v>1199</v>
      </c>
      <c r="B56" s="93" t="s">
        <v>519</v>
      </c>
      <c r="C56" s="93" t="s">
        <v>129</v>
      </c>
      <c r="D56" s="109" t="s">
        <v>520</v>
      </c>
    </row>
    <row r="57" spans="1:4" hidden="1" x14ac:dyDescent="0.35">
      <c r="A57" s="104" t="s">
        <v>1200</v>
      </c>
      <c r="B57" s="111" t="s">
        <v>1201</v>
      </c>
      <c r="C57" s="106"/>
      <c r="D57" s="100" t="s">
        <v>1202</v>
      </c>
    </row>
    <row r="58" spans="1:4" hidden="1" x14ac:dyDescent="0.35">
      <c r="A58" t="s">
        <v>1195</v>
      </c>
      <c r="B58" s="92" t="s">
        <v>1063</v>
      </c>
      <c r="C58" s="92" t="s">
        <v>85</v>
      </c>
      <c r="D58" s="100" t="s">
        <v>1064</v>
      </c>
    </row>
    <row r="59" spans="1:4" hidden="1" x14ac:dyDescent="0.35">
      <c r="A59" s="104" t="s">
        <v>1233</v>
      </c>
      <c r="B59" s="112"/>
      <c r="C59" s="112"/>
      <c r="D59" s="101"/>
    </row>
    <row r="60" spans="1:4" hidden="1" x14ac:dyDescent="0.35">
      <c r="A60" t="s">
        <v>1194</v>
      </c>
      <c r="B60" s="95" t="s">
        <v>293</v>
      </c>
      <c r="C60" s="93" t="s">
        <v>294</v>
      </c>
      <c r="D60" s="109" t="s">
        <v>295</v>
      </c>
    </row>
    <row r="61" spans="1:4" hidden="1" x14ac:dyDescent="0.35">
      <c r="A61" t="s">
        <v>1198</v>
      </c>
      <c r="B61" s="95" t="s">
        <v>492</v>
      </c>
      <c r="C61" s="93" t="s">
        <v>493</v>
      </c>
      <c r="D61" s="109" t="s">
        <v>295</v>
      </c>
    </row>
    <row r="62" spans="1:4" hidden="1" x14ac:dyDescent="0.35">
      <c r="A62" t="s">
        <v>1224</v>
      </c>
      <c r="B62" s="97" t="s">
        <v>596</v>
      </c>
      <c r="C62" s="93" t="s">
        <v>1126</v>
      </c>
      <c r="D62" s="109" t="s">
        <v>597</v>
      </c>
    </row>
    <row r="63" spans="1:4" hidden="1" x14ac:dyDescent="0.35">
      <c r="A63" t="s">
        <v>1225</v>
      </c>
      <c r="B63" s="95" t="s">
        <v>646</v>
      </c>
      <c r="C63" s="93" t="s">
        <v>647</v>
      </c>
      <c r="D63" s="109" t="s">
        <v>648</v>
      </c>
    </row>
    <row r="64" spans="1:4" hidden="1" x14ac:dyDescent="0.35">
      <c r="A64" t="s">
        <v>1226</v>
      </c>
      <c r="B64" s="92" t="s">
        <v>1129</v>
      </c>
      <c r="C64" s="92" t="s">
        <v>294</v>
      </c>
      <c r="D64" s="100" t="s">
        <v>1130</v>
      </c>
    </row>
    <row r="65" spans="1:4" hidden="1" x14ac:dyDescent="0.35">
      <c r="A65" t="s">
        <v>184</v>
      </c>
      <c r="B65" s="93" t="s">
        <v>220</v>
      </c>
      <c r="C65" s="93" t="s">
        <v>221</v>
      </c>
      <c r="D65" s="101" t="s">
        <v>222</v>
      </c>
    </row>
    <row r="66" spans="1:4" hidden="1" x14ac:dyDescent="0.35">
      <c r="A66" t="s">
        <v>965</v>
      </c>
      <c r="B66" s="93" t="s">
        <v>925</v>
      </c>
      <c r="C66" s="93" t="s">
        <v>245</v>
      </c>
      <c r="D66" s="101" t="s">
        <v>926</v>
      </c>
    </row>
    <row r="67" spans="1:4" hidden="1" x14ac:dyDescent="0.35">
      <c r="A67" t="s">
        <v>185</v>
      </c>
      <c r="B67" s="95" t="s">
        <v>223</v>
      </c>
      <c r="C67" s="93" t="s">
        <v>224</v>
      </c>
      <c r="D67" s="108" t="s">
        <v>225</v>
      </c>
    </row>
    <row r="68" spans="1:4" hidden="1" x14ac:dyDescent="0.35">
      <c r="A68" t="s">
        <v>186</v>
      </c>
      <c r="B68" s="93" t="s">
        <v>226</v>
      </c>
      <c r="C68" s="93" t="s">
        <v>227</v>
      </c>
      <c r="D68" s="99" t="s">
        <v>1236</v>
      </c>
    </row>
    <row r="69" spans="1:4" hidden="1" x14ac:dyDescent="0.35">
      <c r="A69" t="s">
        <v>187</v>
      </c>
      <c r="B69" s="93" t="s">
        <v>228</v>
      </c>
      <c r="C69" s="93" t="s">
        <v>229</v>
      </c>
      <c r="D69" s="108" t="s">
        <v>230</v>
      </c>
    </row>
    <row r="70" spans="1:4" hidden="1" x14ac:dyDescent="0.35">
      <c r="A70" t="s">
        <v>188</v>
      </c>
      <c r="B70" s="93" t="s">
        <v>231</v>
      </c>
      <c r="C70" s="93" t="s">
        <v>232</v>
      </c>
      <c r="D70" s="108" t="s">
        <v>233</v>
      </c>
    </row>
    <row r="71" spans="1:4" hidden="1" x14ac:dyDescent="0.35">
      <c r="A71" t="s">
        <v>190</v>
      </c>
      <c r="B71" s="93" t="s">
        <v>236</v>
      </c>
      <c r="C71" s="93" t="s">
        <v>117</v>
      </c>
      <c r="D71" s="108" t="s">
        <v>237</v>
      </c>
    </row>
    <row r="72" spans="1:4" hidden="1" x14ac:dyDescent="0.35">
      <c r="A72" t="s">
        <v>191</v>
      </c>
      <c r="B72" s="93" t="s">
        <v>238</v>
      </c>
      <c r="C72" s="93" t="s">
        <v>239</v>
      </c>
      <c r="D72" s="101" t="s">
        <v>240</v>
      </c>
    </row>
    <row r="73" spans="1:4" hidden="1" x14ac:dyDescent="0.35">
      <c r="A73" t="s">
        <v>192</v>
      </c>
      <c r="B73" s="95" t="s">
        <v>241</v>
      </c>
      <c r="C73" s="93" t="s">
        <v>242</v>
      </c>
      <c r="D73" s="101" t="s">
        <v>243</v>
      </c>
    </row>
    <row r="74" spans="1:4" hidden="1" x14ac:dyDescent="0.35">
      <c r="A74" t="s">
        <v>193</v>
      </c>
      <c r="B74" s="93" t="s">
        <v>244</v>
      </c>
      <c r="C74" s="93" t="s">
        <v>245</v>
      </c>
      <c r="D74" s="101" t="s">
        <v>246</v>
      </c>
    </row>
    <row r="75" spans="1:4" hidden="1" x14ac:dyDescent="0.35">
      <c r="A75" t="s">
        <v>985</v>
      </c>
      <c r="B75" s="93" t="s">
        <v>925</v>
      </c>
      <c r="C75" s="93" t="s">
        <v>245</v>
      </c>
      <c r="D75" s="100" t="s">
        <v>926</v>
      </c>
    </row>
    <row r="76" spans="1:4" hidden="1" x14ac:dyDescent="0.35">
      <c r="A76" t="s">
        <v>315</v>
      </c>
      <c r="B76" s="93" t="s">
        <v>247</v>
      </c>
      <c r="C76" s="93" t="s">
        <v>1029</v>
      </c>
      <c r="D76" s="101" t="s">
        <v>248</v>
      </c>
    </row>
    <row r="77" spans="1:4" hidden="1" x14ac:dyDescent="0.35">
      <c r="A77" t="s">
        <v>316</v>
      </c>
      <c r="B77" s="93" t="s">
        <v>249</v>
      </c>
      <c r="C77" s="93" t="s">
        <v>250</v>
      </c>
      <c r="D77" s="109" t="s">
        <v>251</v>
      </c>
    </row>
    <row r="78" spans="1:4" hidden="1" x14ac:dyDescent="0.35">
      <c r="A78" t="s">
        <v>317</v>
      </c>
      <c r="B78" s="93" t="s">
        <v>252</v>
      </c>
      <c r="C78" s="93" t="s">
        <v>253</v>
      </c>
      <c r="D78" s="100" t="s">
        <v>254</v>
      </c>
    </row>
    <row r="79" spans="1:4" hidden="1" x14ac:dyDescent="0.35">
      <c r="A79" t="s">
        <v>1030</v>
      </c>
      <c r="B79" s="95" t="s">
        <v>1031</v>
      </c>
      <c r="C79" s="93" t="s">
        <v>1032</v>
      </c>
      <c r="D79" s="98" t="s">
        <v>1033</v>
      </c>
    </row>
    <row r="80" spans="1:4" hidden="1" x14ac:dyDescent="0.35">
      <c r="A80" t="s">
        <v>1034</v>
      </c>
      <c r="B80" s="92"/>
      <c r="C80" s="92" t="s">
        <v>345</v>
      </c>
      <c r="D80" s="100" t="s">
        <v>1035</v>
      </c>
    </row>
    <row r="81" spans="1:4" hidden="1" x14ac:dyDescent="0.35">
      <c r="A81" t="s">
        <v>318</v>
      </c>
      <c r="B81" s="93" t="s">
        <v>255</v>
      </c>
      <c r="C81" s="93" t="s">
        <v>196</v>
      </c>
      <c r="D81" s="100" t="s">
        <v>256</v>
      </c>
    </row>
    <row r="82" spans="1:4" hidden="1" x14ac:dyDescent="0.35">
      <c r="A82" t="s">
        <v>319</v>
      </c>
      <c r="B82" s="95" t="s">
        <v>257</v>
      </c>
      <c r="C82" s="93" t="s">
        <v>196</v>
      </c>
      <c r="D82" s="100" t="s">
        <v>258</v>
      </c>
    </row>
    <row r="83" spans="1:4" hidden="1" x14ac:dyDescent="0.35">
      <c r="A83" t="s">
        <v>320</v>
      </c>
      <c r="B83" s="95" t="s">
        <v>259</v>
      </c>
      <c r="C83" s="93" t="s">
        <v>119</v>
      </c>
      <c r="D83" s="100" t="s">
        <v>260</v>
      </c>
    </row>
    <row r="84" spans="1:4" hidden="1" x14ac:dyDescent="0.35">
      <c r="A84" t="s">
        <v>984</v>
      </c>
      <c r="B84" s="93" t="s">
        <v>1036</v>
      </c>
      <c r="C84" s="93" t="s">
        <v>1037</v>
      </c>
      <c r="D84" s="100" t="s">
        <v>1038</v>
      </c>
    </row>
    <row r="85" spans="1:4" hidden="1" x14ac:dyDescent="0.35">
      <c r="A85" t="s">
        <v>1039</v>
      </c>
      <c r="B85" s="92" t="s">
        <v>1040</v>
      </c>
      <c r="C85" s="93" t="s">
        <v>119</v>
      </c>
      <c r="D85" s="100" t="s">
        <v>1041</v>
      </c>
    </row>
    <row r="86" spans="1:4" hidden="1" x14ac:dyDescent="0.35">
      <c r="A86" t="s">
        <v>1042</v>
      </c>
      <c r="B86" s="92" t="s">
        <v>1043</v>
      </c>
      <c r="C86" s="93" t="s">
        <v>119</v>
      </c>
      <c r="D86" s="100" t="s">
        <v>1044</v>
      </c>
    </row>
    <row r="87" spans="1:4" hidden="1" x14ac:dyDescent="0.35">
      <c r="A87" t="s">
        <v>323</v>
      </c>
      <c r="B87" s="93" t="s">
        <v>263</v>
      </c>
      <c r="C87" s="93" t="s">
        <v>148</v>
      </c>
      <c r="D87" s="108" t="s">
        <v>264</v>
      </c>
    </row>
    <row r="88" spans="1:4" hidden="1" x14ac:dyDescent="0.35">
      <c r="A88" t="s">
        <v>324</v>
      </c>
      <c r="B88" s="93" t="s">
        <v>265</v>
      </c>
      <c r="C88" s="93" t="s">
        <v>266</v>
      </c>
      <c r="D88" s="108" t="s">
        <v>267</v>
      </c>
    </row>
    <row r="89" spans="1:4" hidden="1" x14ac:dyDescent="0.35">
      <c r="A89" t="s">
        <v>325</v>
      </c>
      <c r="B89" s="97" t="s">
        <v>268</v>
      </c>
      <c r="C89" s="94" t="s">
        <v>269</v>
      </c>
      <c r="D89" s="108" t="s">
        <v>270</v>
      </c>
    </row>
    <row r="90" spans="1:4" hidden="1" x14ac:dyDescent="0.35">
      <c r="A90" t="s">
        <v>326</v>
      </c>
      <c r="B90" s="93" t="s">
        <v>271</v>
      </c>
      <c r="C90" s="93" t="s">
        <v>272</v>
      </c>
      <c r="D90" s="108" t="s">
        <v>273</v>
      </c>
    </row>
    <row r="91" spans="1:4" hidden="1" x14ac:dyDescent="0.35">
      <c r="A91" t="s">
        <v>327</v>
      </c>
      <c r="B91" s="93" t="s">
        <v>274</v>
      </c>
      <c r="C91" s="93" t="s">
        <v>275</v>
      </c>
      <c r="D91" s="109" t="s">
        <v>276</v>
      </c>
    </row>
    <row r="92" spans="1:4" hidden="1" x14ac:dyDescent="0.35">
      <c r="A92" t="s">
        <v>322</v>
      </c>
      <c r="B92" s="93" t="s">
        <v>261</v>
      </c>
      <c r="C92" s="93" t="s">
        <v>1045</v>
      </c>
      <c r="D92" s="100" t="s">
        <v>262</v>
      </c>
    </row>
    <row r="93" spans="1:4" hidden="1" x14ac:dyDescent="0.35">
      <c r="A93" t="s">
        <v>328</v>
      </c>
      <c r="B93" s="93" t="s">
        <v>277</v>
      </c>
      <c r="C93" s="93" t="s">
        <v>171</v>
      </c>
      <c r="D93" s="108" t="s">
        <v>278</v>
      </c>
    </row>
    <row r="94" spans="1:4" hidden="1" x14ac:dyDescent="0.35">
      <c r="A94" t="s">
        <v>329</v>
      </c>
      <c r="B94" s="95" t="s">
        <v>279</v>
      </c>
      <c r="C94" s="93" t="s">
        <v>280</v>
      </c>
      <c r="D94" s="108" t="s">
        <v>281</v>
      </c>
    </row>
    <row r="95" spans="1:4" hidden="1" x14ac:dyDescent="0.35">
      <c r="A95" t="s">
        <v>1046</v>
      </c>
      <c r="B95" s="92" t="s">
        <v>1193</v>
      </c>
      <c r="C95" s="92" t="s">
        <v>1047</v>
      </c>
      <c r="D95" s="101" t="s">
        <v>1048</v>
      </c>
    </row>
    <row r="96" spans="1:4" hidden="1" x14ac:dyDescent="0.35">
      <c r="A96" t="s">
        <v>330</v>
      </c>
      <c r="B96" s="93" t="s">
        <v>282</v>
      </c>
      <c r="C96" s="93" t="s">
        <v>283</v>
      </c>
      <c r="D96" s="108" t="s">
        <v>284</v>
      </c>
    </row>
    <row r="97" spans="1:4" hidden="1" x14ac:dyDescent="0.35">
      <c r="A97" t="s">
        <v>331</v>
      </c>
      <c r="B97" s="93" t="s">
        <v>285</v>
      </c>
      <c r="C97" s="93" t="s">
        <v>286</v>
      </c>
      <c r="D97" s="108" t="s">
        <v>287</v>
      </c>
    </row>
    <row r="98" spans="1:4" hidden="1" x14ac:dyDescent="0.35">
      <c r="A98" t="s">
        <v>332</v>
      </c>
      <c r="B98" s="93" t="s">
        <v>288</v>
      </c>
      <c r="C98" s="93" t="s">
        <v>289</v>
      </c>
      <c r="D98" s="109" t="s">
        <v>290</v>
      </c>
    </row>
    <row r="99" spans="1:4" hidden="1" x14ac:dyDescent="0.35">
      <c r="A99" t="s">
        <v>973</v>
      </c>
      <c r="B99" s="94" t="s">
        <v>911</v>
      </c>
      <c r="C99" s="93" t="s">
        <v>289</v>
      </c>
      <c r="D99" s="100" t="s">
        <v>912</v>
      </c>
    </row>
    <row r="100" spans="1:4" hidden="1" x14ac:dyDescent="0.35">
      <c r="A100" t="s">
        <v>853</v>
      </c>
      <c r="B100" s="93" t="s">
        <v>291</v>
      </c>
      <c r="C100" s="93" t="s">
        <v>194</v>
      </c>
      <c r="D100" s="108" t="s">
        <v>292</v>
      </c>
    </row>
    <row r="101" spans="1:4" hidden="1" x14ac:dyDescent="0.35">
      <c r="A101" t="s">
        <v>1049</v>
      </c>
      <c r="B101" s="92"/>
      <c r="C101" s="92" t="s">
        <v>194</v>
      </c>
      <c r="D101" s="100" t="s">
        <v>1050</v>
      </c>
    </row>
    <row r="102" spans="1:4" hidden="1" x14ac:dyDescent="0.35">
      <c r="A102" t="s">
        <v>333</v>
      </c>
      <c r="B102" s="93" t="s">
        <v>296</v>
      </c>
      <c r="C102" s="93" t="s">
        <v>85</v>
      </c>
      <c r="D102" s="108" t="s">
        <v>297</v>
      </c>
    </row>
    <row r="103" spans="1:4" hidden="1" x14ac:dyDescent="0.35">
      <c r="A103" t="s">
        <v>334</v>
      </c>
      <c r="B103" s="94" t="s">
        <v>1051</v>
      </c>
      <c r="C103" s="93" t="s">
        <v>1052</v>
      </c>
      <c r="D103" s="101" t="s">
        <v>298</v>
      </c>
    </row>
    <row r="104" spans="1:4" hidden="1" x14ac:dyDescent="0.35">
      <c r="A104" t="s">
        <v>335</v>
      </c>
      <c r="B104" s="94" t="s">
        <v>299</v>
      </c>
      <c r="C104" s="93" t="s">
        <v>300</v>
      </c>
      <c r="D104" s="101" t="s">
        <v>301</v>
      </c>
    </row>
    <row r="105" spans="1:4" hidden="1" x14ac:dyDescent="0.35">
      <c r="A105" t="s">
        <v>336</v>
      </c>
      <c r="B105" s="93" t="s">
        <v>302</v>
      </c>
      <c r="C105" s="93" t="s">
        <v>303</v>
      </c>
      <c r="D105" s="109" t="s">
        <v>304</v>
      </c>
    </row>
    <row r="106" spans="1:4" hidden="1" x14ac:dyDescent="0.35">
      <c r="A106" t="s">
        <v>337</v>
      </c>
      <c r="B106" s="93" t="s">
        <v>305</v>
      </c>
      <c r="C106" s="94" t="s">
        <v>306</v>
      </c>
      <c r="D106" s="108" t="s">
        <v>307</v>
      </c>
    </row>
    <row r="107" spans="1:4" hidden="1" x14ac:dyDescent="0.35">
      <c r="A107" t="s">
        <v>971</v>
      </c>
      <c r="B107" s="93" t="s">
        <v>916</v>
      </c>
      <c r="C107" s="94" t="s">
        <v>306</v>
      </c>
      <c r="D107" s="109"/>
    </row>
    <row r="108" spans="1:4" hidden="1" x14ac:dyDescent="0.35">
      <c r="A108" t="s">
        <v>338</v>
      </c>
      <c r="B108" s="94" t="s">
        <v>1011</v>
      </c>
      <c r="C108" s="93" t="s">
        <v>308</v>
      </c>
      <c r="D108" s="108" t="s">
        <v>309</v>
      </c>
    </row>
    <row r="109" spans="1:4" hidden="1" x14ac:dyDescent="0.35">
      <c r="A109" t="s">
        <v>340</v>
      </c>
      <c r="B109" s="93" t="s">
        <v>310</v>
      </c>
      <c r="C109" s="93" t="s">
        <v>311</v>
      </c>
      <c r="D109" s="101" t="s">
        <v>1239</v>
      </c>
    </row>
    <row r="110" spans="1:4" hidden="1" x14ac:dyDescent="0.35">
      <c r="A110" t="s">
        <v>341</v>
      </c>
      <c r="B110" s="93" t="s">
        <v>312</v>
      </c>
      <c r="C110" s="93" t="s">
        <v>313</v>
      </c>
      <c r="D110" s="109" t="s">
        <v>314</v>
      </c>
    </row>
    <row r="111" spans="1:4" hidden="1" x14ac:dyDescent="0.35">
      <c r="A111" t="s">
        <v>350</v>
      </c>
      <c r="B111" s="93" t="s">
        <v>342</v>
      </c>
      <c r="C111" s="93" t="s">
        <v>659</v>
      </c>
      <c r="D111" s="100" t="s">
        <v>343</v>
      </c>
    </row>
    <row r="112" spans="1:4" hidden="1" x14ac:dyDescent="0.35">
      <c r="A112" t="s">
        <v>1053</v>
      </c>
      <c r="B112" s="92" t="s">
        <v>1054</v>
      </c>
      <c r="C112" s="93" t="s">
        <v>659</v>
      </c>
      <c r="D112" s="100" t="s">
        <v>1055</v>
      </c>
    </row>
    <row r="113" spans="1:4" hidden="1" x14ac:dyDescent="0.35">
      <c r="A113" t="s">
        <v>351</v>
      </c>
      <c r="B113" s="95" t="s">
        <v>344</v>
      </c>
      <c r="C113" s="93" t="s">
        <v>345</v>
      </c>
      <c r="D113" s="108" t="s">
        <v>346</v>
      </c>
    </row>
    <row r="114" spans="1:4" hidden="1" x14ac:dyDescent="0.35">
      <c r="A114" t="s">
        <v>1056</v>
      </c>
      <c r="B114" s="92"/>
      <c r="C114" s="92" t="s">
        <v>345</v>
      </c>
      <c r="D114" s="101" t="s">
        <v>1035</v>
      </c>
    </row>
    <row r="115" spans="1:4" hidden="1" x14ac:dyDescent="0.35">
      <c r="A115" t="s">
        <v>352</v>
      </c>
      <c r="B115" s="93" t="s">
        <v>347</v>
      </c>
      <c r="C115" s="93" t="s">
        <v>348</v>
      </c>
      <c r="D115" s="108" t="s">
        <v>349</v>
      </c>
    </row>
    <row r="116" spans="1:4" hidden="1" x14ac:dyDescent="0.35">
      <c r="A116" t="s">
        <v>365</v>
      </c>
      <c r="B116" s="93" t="s">
        <v>353</v>
      </c>
      <c r="C116" s="93" t="s">
        <v>1057</v>
      </c>
      <c r="D116" s="101" t="s">
        <v>354</v>
      </c>
    </row>
    <row r="117" spans="1:4" hidden="1" x14ac:dyDescent="0.35">
      <c r="A117" t="s">
        <v>1007</v>
      </c>
      <c r="B117" s="93" t="s">
        <v>875</v>
      </c>
      <c r="C117" s="93" t="s">
        <v>579</v>
      </c>
      <c r="D117" s="98" t="s">
        <v>1172</v>
      </c>
    </row>
    <row r="118" spans="1:4" hidden="1" x14ac:dyDescent="0.35">
      <c r="A118" t="s">
        <v>1058</v>
      </c>
      <c r="B118" s="95" t="s">
        <v>355</v>
      </c>
      <c r="C118" s="93" t="s">
        <v>356</v>
      </c>
      <c r="D118" s="109" t="s">
        <v>357</v>
      </c>
    </row>
    <row r="119" spans="1:4" hidden="1" x14ac:dyDescent="0.35">
      <c r="A119" t="s">
        <v>1059</v>
      </c>
      <c r="B119" s="92" t="s">
        <v>1060</v>
      </c>
      <c r="C119" s="93" t="s">
        <v>356</v>
      </c>
      <c r="D119" s="100" t="s">
        <v>1061</v>
      </c>
    </row>
    <row r="120" spans="1:4" hidden="1" x14ac:dyDescent="0.35">
      <c r="A120" t="s">
        <v>367</v>
      </c>
      <c r="B120" s="93" t="s">
        <v>358</v>
      </c>
      <c r="C120" s="93" t="s">
        <v>359</v>
      </c>
      <c r="D120" s="99" t="s">
        <v>1238</v>
      </c>
    </row>
    <row r="121" spans="1:4" hidden="1" x14ac:dyDescent="0.35">
      <c r="A121" t="s">
        <v>368</v>
      </c>
      <c r="B121" s="93" t="s">
        <v>360</v>
      </c>
      <c r="C121" s="93" t="s">
        <v>361</v>
      </c>
      <c r="D121" s="100" t="s">
        <v>1237</v>
      </c>
    </row>
    <row r="122" spans="1:4" hidden="1" x14ac:dyDescent="0.35">
      <c r="A122" t="s">
        <v>366</v>
      </c>
      <c r="B122" s="93" t="s">
        <v>362</v>
      </c>
      <c r="C122" s="93" t="s">
        <v>253</v>
      </c>
      <c r="D122" s="100" t="s">
        <v>363</v>
      </c>
    </row>
    <row r="123" spans="1:4" hidden="1" x14ac:dyDescent="0.35">
      <c r="A123" t="s">
        <v>369</v>
      </c>
      <c r="B123" s="93" t="s">
        <v>1062</v>
      </c>
      <c r="C123" s="93" t="s">
        <v>364</v>
      </c>
      <c r="D123" s="100" t="s">
        <v>876</v>
      </c>
    </row>
    <row r="124" spans="1:4" hidden="1" x14ac:dyDescent="0.35">
      <c r="A124" t="s">
        <v>392</v>
      </c>
      <c r="B124" s="93" t="s">
        <v>370</v>
      </c>
      <c r="C124" s="93" t="s">
        <v>371</v>
      </c>
      <c r="D124" s="109" t="s">
        <v>372</v>
      </c>
    </row>
    <row r="125" spans="1:4" hidden="1" x14ac:dyDescent="0.35">
      <c r="A125" t="s">
        <v>393</v>
      </c>
      <c r="B125" s="93" t="s">
        <v>373</v>
      </c>
      <c r="C125" s="93" t="s">
        <v>308</v>
      </c>
      <c r="D125" s="108" t="s">
        <v>374</v>
      </c>
    </row>
    <row r="126" spans="1:4" hidden="1" x14ac:dyDescent="0.35">
      <c r="A126" t="s">
        <v>975</v>
      </c>
      <c r="B126" s="93" t="s">
        <v>904</v>
      </c>
      <c r="C126" s="93" t="s">
        <v>308</v>
      </c>
      <c r="D126" s="100" t="s">
        <v>905</v>
      </c>
    </row>
    <row r="127" spans="1:4" hidden="1" x14ac:dyDescent="0.35">
      <c r="A127" t="s">
        <v>394</v>
      </c>
      <c r="B127" s="93" t="s">
        <v>375</v>
      </c>
      <c r="C127" s="93" t="s">
        <v>250</v>
      </c>
      <c r="D127" s="109" t="s">
        <v>376</v>
      </c>
    </row>
    <row r="128" spans="1:4" hidden="1" x14ac:dyDescent="0.35">
      <c r="A128" t="s">
        <v>395</v>
      </c>
      <c r="B128" s="93" t="s">
        <v>377</v>
      </c>
      <c r="C128" s="93" t="s">
        <v>378</v>
      </c>
      <c r="D128" s="108" t="s">
        <v>379</v>
      </c>
    </row>
    <row r="129" spans="1:4" hidden="1" x14ac:dyDescent="0.35">
      <c r="A129" t="s">
        <v>396</v>
      </c>
      <c r="B129" s="95" t="s">
        <v>380</v>
      </c>
      <c r="C129" s="93" t="s">
        <v>85</v>
      </c>
      <c r="D129" s="98" t="s">
        <v>1171</v>
      </c>
    </row>
    <row r="130" spans="1:4" hidden="1" x14ac:dyDescent="0.35">
      <c r="A130" t="s">
        <v>397</v>
      </c>
      <c r="B130" s="95" t="s">
        <v>381</v>
      </c>
      <c r="C130" s="93" t="s">
        <v>382</v>
      </c>
      <c r="D130" s="108" t="s">
        <v>383</v>
      </c>
    </row>
    <row r="131" spans="1:4" hidden="1" x14ac:dyDescent="0.35">
      <c r="A131" t="s">
        <v>1006</v>
      </c>
      <c r="B131" s="92" t="s">
        <v>1065</v>
      </c>
      <c r="C131" s="92" t="s">
        <v>382</v>
      </c>
      <c r="D131" s="101" t="s">
        <v>1066</v>
      </c>
    </row>
    <row r="132" spans="1:4" hidden="1" x14ac:dyDescent="0.35">
      <c r="A132" t="s">
        <v>1067</v>
      </c>
      <c r="B132" s="92" t="s">
        <v>1068</v>
      </c>
      <c r="C132" s="93" t="s">
        <v>382</v>
      </c>
      <c r="D132" s="101" t="s">
        <v>1069</v>
      </c>
    </row>
    <row r="133" spans="1:4" hidden="1" x14ac:dyDescent="0.35">
      <c r="A133" t="s">
        <v>398</v>
      </c>
      <c r="B133" s="93" t="s">
        <v>384</v>
      </c>
      <c r="C133" s="93" t="s">
        <v>385</v>
      </c>
      <c r="D133" s="108" t="s">
        <v>386</v>
      </c>
    </row>
    <row r="134" spans="1:4" hidden="1" x14ac:dyDescent="0.35">
      <c r="A134" t="s">
        <v>1070</v>
      </c>
      <c r="B134" s="92" t="s">
        <v>1071</v>
      </c>
      <c r="C134" s="93" t="s">
        <v>385</v>
      </c>
      <c r="D134" s="101" t="s">
        <v>1072</v>
      </c>
    </row>
    <row r="135" spans="1:4" hidden="1" x14ac:dyDescent="0.35">
      <c r="A135" t="s">
        <v>399</v>
      </c>
      <c r="B135" s="93" t="s">
        <v>387</v>
      </c>
      <c r="C135" s="93" t="s">
        <v>388</v>
      </c>
      <c r="D135" s="109" t="s">
        <v>389</v>
      </c>
    </row>
    <row r="136" spans="1:4" hidden="1" x14ac:dyDescent="0.35">
      <c r="A136" t="s">
        <v>402</v>
      </c>
      <c r="B136" s="93" t="s">
        <v>390</v>
      </c>
      <c r="C136" s="93" t="s">
        <v>92</v>
      </c>
      <c r="D136" s="108" t="s">
        <v>391</v>
      </c>
    </row>
    <row r="137" spans="1:4" hidden="1" x14ac:dyDescent="0.35">
      <c r="A137" t="s">
        <v>403</v>
      </c>
      <c r="B137" s="95" t="s">
        <v>400</v>
      </c>
      <c r="C137" s="93" t="s">
        <v>1073</v>
      </c>
      <c r="D137" s="109" t="s">
        <v>401</v>
      </c>
    </row>
    <row r="138" spans="1:4" hidden="1" x14ac:dyDescent="0.35">
      <c r="A138" t="s">
        <v>426</v>
      </c>
      <c r="B138" s="94" t="s">
        <v>404</v>
      </c>
      <c r="C138" s="93" t="s">
        <v>405</v>
      </c>
      <c r="D138" s="108" t="s">
        <v>406</v>
      </c>
    </row>
    <row r="139" spans="1:4" hidden="1" x14ac:dyDescent="0.35">
      <c r="A139" t="s">
        <v>873</v>
      </c>
      <c r="B139" s="93" t="s">
        <v>407</v>
      </c>
      <c r="C139" s="93" t="s">
        <v>92</v>
      </c>
      <c r="D139" s="108" t="s">
        <v>408</v>
      </c>
    </row>
    <row r="140" spans="1:4" hidden="1" x14ac:dyDescent="0.35">
      <c r="A140" t="s">
        <v>427</v>
      </c>
      <c r="B140" s="93" t="s">
        <v>409</v>
      </c>
      <c r="C140" s="93" t="s">
        <v>410</v>
      </c>
      <c r="D140" s="108" t="s">
        <v>411</v>
      </c>
    </row>
    <row r="141" spans="1:4" hidden="1" x14ac:dyDescent="0.35">
      <c r="A141" t="s">
        <v>428</v>
      </c>
      <c r="B141" s="93" t="s">
        <v>412</v>
      </c>
      <c r="C141" s="93" t="s">
        <v>165</v>
      </c>
      <c r="D141" s="109" t="s">
        <v>413</v>
      </c>
    </row>
    <row r="142" spans="1:4" hidden="1" x14ac:dyDescent="0.35">
      <c r="A142" t="s">
        <v>997</v>
      </c>
      <c r="B142" s="93" t="s">
        <v>1012</v>
      </c>
      <c r="C142" s="93" t="s">
        <v>356</v>
      </c>
      <c r="D142" s="100" t="s">
        <v>414</v>
      </c>
    </row>
    <row r="143" spans="1:4" hidden="1" x14ac:dyDescent="0.35">
      <c r="A143" t="s">
        <v>429</v>
      </c>
      <c r="B143" s="93" t="s">
        <v>415</v>
      </c>
      <c r="C143" s="93" t="s">
        <v>313</v>
      </c>
      <c r="D143" s="109" t="s">
        <v>416</v>
      </c>
    </row>
    <row r="144" spans="1:4" hidden="1" x14ac:dyDescent="0.35">
      <c r="A144" s="104" t="s">
        <v>1183</v>
      </c>
      <c r="B144" s="110" t="s">
        <v>1196</v>
      </c>
      <c r="C144" s="106"/>
      <c r="D144" s="101" t="s">
        <v>1197</v>
      </c>
    </row>
    <row r="145" spans="1:4" hidden="1" x14ac:dyDescent="0.35">
      <c r="A145" t="s">
        <v>431</v>
      </c>
      <c r="B145" s="93" t="s">
        <v>417</v>
      </c>
      <c r="C145" s="93" t="s">
        <v>418</v>
      </c>
      <c r="D145" s="108" t="s">
        <v>419</v>
      </c>
    </row>
    <row r="146" spans="1:4" hidden="1" x14ac:dyDescent="0.35">
      <c r="A146" t="s">
        <v>1074</v>
      </c>
      <c r="B146" s="92" t="s">
        <v>1075</v>
      </c>
      <c r="C146" s="92" t="s">
        <v>418</v>
      </c>
      <c r="D146" s="101" t="s">
        <v>1076</v>
      </c>
    </row>
    <row r="147" spans="1:4" hidden="1" x14ac:dyDescent="0.35">
      <c r="A147" t="s">
        <v>432</v>
      </c>
      <c r="B147" s="93" t="s">
        <v>420</v>
      </c>
      <c r="C147" s="93" t="s">
        <v>421</v>
      </c>
      <c r="D147" s="109" t="s">
        <v>422</v>
      </c>
    </row>
    <row r="148" spans="1:4" hidden="1" x14ac:dyDescent="0.35">
      <c r="A148" t="s">
        <v>430</v>
      </c>
      <c r="B148" s="93" t="s">
        <v>423</v>
      </c>
      <c r="C148" s="93" t="s">
        <v>424</v>
      </c>
      <c r="D148" s="100" t="s">
        <v>425</v>
      </c>
    </row>
    <row r="149" spans="1:4" hidden="1" x14ac:dyDescent="0.35">
      <c r="A149" t="s">
        <v>439</v>
      </c>
      <c r="B149" s="93" t="s">
        <v>433</v>
      </c>
      <c r="C149" s="93" t="s">
        <v>434</v>
      </c>
      <c r="D149" s="100" t="s">
        <v>435</v>
      </c>
    </row>
    <row r="150" spans="1:4" hidden="1" x14ac:dyDescent="0.35">
      <c r="A150" t="s">
        <v>440</v>
      </c>
      <c r="B150" s="93" t="s">
        <v>436</v>
      </c>
      <c r="C150" s="93" t="s">
        <v>437</v>
      </c>
      <c r="D150" s="108" t="s">
        <v>438</v>
      </c>
    </row>
    <row r="151" spans="1:4" hidden="1" x14ac:dyDescent="0.35">
      <c r="A151" t="s">
        <v>467</v>
      </c>
      <c r="B151" s="95" t="s">
        <v>441</v>
      </c>
      <c r="C151" s="93" t="s">
        <v>442</v>
      </c>
      <c r="D151" s="99" t="s">
        <v>1235</v>
      </c>
    </row>
    <row r="152" spans="1:4" hidden="1" x14ac:dyDescent="0.35">
      <c r="A152" t="s">
        <v>469</v>
      </c>
      <c r="B152" s="93" t="s">
        <v>443</v>
      </c>
      <c r="C152" s="93" t="s">
        <v>444</v>
      </c>
      <c r="D152" s="109" t="s">
        <v>445</v>
      </c>
    </row>
    <row r="153" spans="1:4" hidden="1" x14ac:dyDescent="0.35">
      <c r="A153" t="s">
        <v>1001</v>
      </c>
      <c r="B153" s="92" t="s">
        <v>1077</v>
      </c>
      <c r="C153" s="92" t="s">
        <v>194</v>
      </c>
      <c r="D153" s="100" t="s">
        <v>1078</v>
      </c>
    </row>
    <row r="154" spans="1:4" hidden="1" x14ac:dyDescent="0.35">
      <c r="A154" t="s">
        <v>470</v>
      </c>
      <c r="B154" s="93" t="s">
        <v>446</v>
      </c>
      <c r="C154" s="93" t="s">
        <v>447</v>
      </c>
      <c r="D154" s="109" t="s">
        <v>448</v>
      </c>
    </row>
    <row r="155" spans="1:4" hidden="1" x14ac:dyDescent="0.35">
      <c r="A155" t="s">
        <v>983</v>
      </c>
      <c r="B155" s="93" t="s">
        <v>449</v>
      </c>
      <c r="C155" s="93" t="s">
        <v>450</v>
      </c>
      <c r="D155" s="108" t="s">
        <v>451</v>
      </c>
    </row>
    <row r="156" spans="1:4" hidden="1" x14ac:dyDescent="0.35">
      <c r="A156" t="s">
        <v>472</v>
      </c>
      <c r="B156" s="94" t="s">
        <v>452</v>
      </c>
      <c r="C156" s="93" t="s">
        <v>453</v>
      </c>
      <c r="D156" s="108" t="s">
        <v>454</v>
      </c>
    </row>
    <row r="157" spans="1:4" hidden="1" x14ac:dyDescent="0.35">
      <c r="A157" t="s">
        <v>473</v>
      </c>
      <c r="B157" s="93" t="s">
        <v>455</v>
      </c>
      <c r="C157" s="93" t="s">
        <v>1079</v>
      </c>
      <c r="D157" s="108" t="s">
        <v>456</v>
      </c>
    </row>
    <row r="158" spans="1:4" hidden="1" x14ac:dyDescent="0.35">
      <c r="A158" t="s">
        <v>474</v>
      </c>
      <c r="B158" s="93" t="s">
        <v>457</v>
      </c>
      <c r="C158" s="93" t="s">
        <v>458</v>
      </c>
      <c r="D158" s="109" t="s">
        <v>459</v>
      </c>
    </row>
    <row r="159" spans="1:4" hidden="1" x14ac:dyDescent="0.35">
      <c r="A159" t="s">
        <v>468</v>
      </c>
      <c r="B159" s="93" t="s">
        <v>460</v>
      </c>
      <c r="C159" s="93" t="s">
        <v>461</v>
      </c>
      <c r="D159" s="100" t="s">
        <v>462</v>
      </c>
    </row>
    <row r="160" spans="1:4" hidden="1" x14ac:dyDescent="0.35">
      <c r="A160" t="s">
        <v>999</v>
      </c>
      <c r="B160" s="95" t="s">
        <v>937</v>
      </c>
      <c r="C160" s="93" t="s">
        <v>162</v>
      </c>
      <c r="D160" s="100" t="s">
        <v>938</v>
      </c>
    </row>
    <row r="161" spans="1:4" hidden="1" x14ac:dyDescent="0.35">
      <c r="A161" t="s">
        <v>976</v>
      </c>
      <c r="B161" s="93" t="s">
        <v>939</v>
      </c>
      <c r="C161" s="93" t="s">
        <v>659</v>
      </c>
      <c r="D161" s="100" t="s">
        <v>940</v>
      </c>
    </row>
    <row r="162" spans="1:4" hidden="1" x14ac:dyDescent="0.35">
      <c r="A162" t="s">
        <v>475</v>
      </c>
      <c r="B162" s="93" t="s">
        <v>463</v>
      </c>
      <c r="C162" s="93" t="s">
        <v>364</v>
      </c>
      <c r="D162" s="108" t="s">
        <v>464</v>
      </c>
    </row>
    <row r="163" spans="1:4" hidden="1" x14ac:dyDescent="0.35">
      <c r="A163" t="s">
        <v>1080</v>
      </c>
      <c r="B163" s="92"/>
      <c r="C163" s="93" t="s">
        <v>364</v>
      </c>
      <c r="D163" s="101" t="s">
        <v>1081</v>
      </c>
    </row>
    <row r="164" spans="1:4" hidden="1" x14ac:dyDescent="0.35">
      <c r="A164" t="s">
        <v>476</v>
      </c>
      <c r="B164" s="95" t="s">
        <v>465</v>
      </c>
      <c r="C164" s="92" t="s">
        <v>345</v>
      </c>
      <c r="D164" s="108" t="s">
        <v>466</v>
      </c>
    </row>
    <row r="165" spans="1:4" hidden="1" x14ac:dyDescent="0.35">
      <c r="A165" t="s">
        <v>1082</v>
      </c>
      <c r="B165" s="92"/>
      <c r="C165" s="92" t="s">
        <v>345</v>
      </c>
      <c r="D165" s="101" t="s">
        <v>1035</v>
      </c>
    </row>
    <row r="166" spans="1:4" hidden="1" x14ac:dyDescent="0.35">
      <c r="A166" t="s">
        <v>500</v>
      </c>
      <c r="B166" s="95" t="s">
        <v>477</v>
      </c>
      <c r="C166" s="93" t="s">
        <v>478</v>
      </c>
      <c r="D166" s="108" t="s">
        <v>479</v>
      </c>
    </row>
    <row r="167" spans="1:4" hidden="1" x14ac:dyDescent="0.35">
      <c r="A167" t="s">
        <v>501</v>
      </c>
      <c r="B167" s="95" t="s">
        <v>480</v>
      </c>
      <c r="C167" s="93" t="s">
        <v>481</v>
      </c>
      <c r="D167" s="101" t="s">
        <v>482</v>
      </c>
    </row>
    <row r="168" spans="1:4" hidden="1" x14ac:dyDescent="0.35">
      <c r="A168" t="s">
        <v>987</v>
      </c>
      <c r="B168" s="95" t="s">
        <v>1083</v>
      </c>
      <c r="C168" s="93" t="s">
        <v>1084</v>
      </c>
      <c r="D168" s="101" t="s">
        <v>1085</v>
      </c>
    </row>
    <row r="169" spans="1:4" hidden="1" x14ac:dyDescent="0.35">
      <c r="A169" t="s">
        <v>502</v>
      </c>
      <c r="B169" s="95" t="s">
        <v>1086</v>
      </c>
      <c r="C169" s="93" t="s">
        <v>483</v>
      </c>
      <c r="D169" s="101" t="s">
        <v>484</v>
      </c>
    </row>
    <row r="170" spans="1:4" hidden="1" x14ac:dyDescent="0.35">
      <c r="A170" t="s">
        <v>503</v>
      </c>
      <c r="B170" s="95" t="s">
        <v>485</v>
      </c>
      <c r="C170" s="93" t="s">
        <v>162</v>
      </c>
      <c r="D170" s="101" t="s">
        <v>486</v>
      </c>
    </row>
    <row r="171" spans="1:4" hidden="1" x14ac:dyDescent="0.35">
      <c r="A171" t="s">
        <v>504</v>
      </c>
      <c r="B171" s="93" t="s">
        <v>487</v>
      </c>
      <c r="C171" s="93" t="s">
        <v>488</v>
      </c>
      <c r="D171" s="101" t="s">
        <v>489</v>
      </c>
    </row>
    <row r="172" spans="1:4" hidden="1" x14ac:dyDescent="0.35">
      <c r="A172" t="s">
        <v>505</v>
      </c>
      <c r="B172" s="93" t="s">
        <v>490</v>
      </c>
      <c r="C172" s="93" t="s">
        <v>1087</v>
      </c>
      <c r="D172" s="108" t="s">
        <v>491</v>
      </c>
    </row>
    <row r="173" spans="1:4" hidden="1" x14ac:dyDescent="0.35">
      <c r="A173" t="s">
        <v>1088</v>
      </c>
      <c r="B173" s="92" t="s">
        <v>1089</v>
      </c>
      <c r="C173" s="93" t="s">
        <v>1087</v>
      </c>
      <c r="D173" s="101" t="s">
        <v>1090</v>
      </c>
    </row>
    <row r="174" spans="1:4" hidden="1" x14ac:dyDescent="0.35">
      <c r="A174" t="s">
        <v>507</v>
      </c>
      <c r="B174" s="93" t="s">
        <v>494</v>
      </c>
      <c r="C174" s="93" t="s">
        <v>495</v>
      </c>
      <c r="D174" s="108" t="s">
        <v>496</v>
      </c>
    </row>
    <row r="175" spans="1:4" hidden="1" x14ac:dyDescent="0.35">
      <c r="A175" t="s">
        <v>1091</v>
      </c>
      <c r="B175" s="92" t="s">
        <v>1092</v>
      </c>
      <c r="C175" s="92" t="s">
        <v>495</v>
      </c>
      <c r="D175" s="101" t="s">
        <v>1093</v>
      </c>
    </row>
    <row r="176" spans="1:4" hidden="1" x14ac:dyDescent="0.35">
      <c r="A176" t="s">
        <v>508</v>
      </c>
      <c r="B176" s="95" t="s">
        <v>497</v>
      </c>
      <c r="C176" s="93" t="s">
        <v>498</v>
      </c>
      <c r="D176" s="108" t="s">
        <v>499</v>
      </c>
    </row>
    <row r="177" spans="1:4" hidden="1" x14ac:dyDescent="0.35">
      <c r="A177" t="s">
        <v>1094</v>
      </c>
      <c r="B177" s="92" t="s">
        <v>1095</v>
      </c>
      <c r="C177" s="92" t="s">
        <v>498</v>
      </c>
      <c r="D177" s="101" t="s">
        <v>1096</v>
      </c>
    </row>
    <row r="178" spans="1:4" hidden="1" x14ac:dyDescent="0.35">
      <c r="A178" t="s">
        <v>549</v>
      </c>
      <c r="B178" s="93" t="s">
        <v>509</v>
      </c>
      <c r="C178" s="93" t="s">
        <v>510</v>
      </c>
      <c r="D178" s="108" t="s">
        <v>511</v>
      </c>
    </row>
    <row r="179" spans="1:4" hidden="1" x14ac:dyDescent="0.35">
      <c r="A179" t="s">
        <v>550</v>
      </c>
      <c r="B179" s="93" t="s">
        <v>512</v>
      </c>
      <c r="C179" s="93" t="s">
        <v>513</v>
      </c>
      <c r="D179" s="109" t="s">
        <v>514</v>
      </c>
    </row>
    <row r="180" spans="1:4" hidden="1" x14ac:dyDescent="0.35">
      <c r="A180" t="s">
        <v>967</v>
      </c>
      <c r="B180" s="92" t="s">
        <v>1097</v>
      </c>
      <c r="C180" s="93" t="s">
        <v>513</v>
      </c>
      <c r="D180" s="100" t="s">
        <v>1098</v>
      </c>
    </row>
    <row r="181" spans="1:4" hidden="1" x14ac:dyDescent="0.35">
      <c r="A181" t="s">
        <v>551</v>
      </c>
      <c r="B181" s="93" t="s">
        <v>515</v>
      </c>
      <c r="C181" s="93" t="s">
        <v>165</v>
      </c>
      <c r="D181" s="108" t="s">
        <v>516</v>
      </c>
    </row>
    <row r="182" spans="1:4" hidden="1" x14ac:dyDescent="0.35">
      <c r="A182" t="s">
        <v>552</v>
      </c>
      <c r="B182" s="95" t="s">
        <v>517</v>
      </c>
      <c r="C182" s="93" t="s">
        <v>126</v>
      </c>
      <c r="D182" s="109" t="s">
        <v>518</v>
      </c>
    </row>
    <row r="183" spans="1:4" hidden="1" x14ac:dyDescent="0.35">
      <c r="A183" t="s">
        <v>974</v>
      </c>
      <c r="B183" s="95" t="s">
        <v>901</v>
      </c>
      <c r="C183" s="93" t="s">
        <v>126</v>
      </c>
      <c r="D183" s="100" t="s">
        <v>902</v>
      </c>
    </row>
    <row r="184" spans="1:4" hidden="1" x14ac:dyDescent="0.35">
      <c r="A184" t="s">
        <v>554</v>
      </c>
      <c r="B184" s="93" t="s">
        <v>521</v>
      </c>
      <c r="C184" s="93" t="s">
        <v>522</v>
      </c>
      <c r="D184" s="108" t="s">
        <v>523</v>
      </c>
    </row>
    <row r="185" spans="1:4" hidden="1" x14ac:dyDescent="0.35">
      <c r="A185" t="s">
        <v>555</v>
      </c>
      <c r="B185" s="95" t="s">
        <v>524</v>
      </c>
      <c r="C185" s="93" t="s">
        <v>157</v>
      </c>
      <c r="D185" s="100" t="s">
        <v>525</v>
      </c>
    </row>
    <row r="186" spans="1:4" hidden="1" x14ac:dyDescent="0.35">
      <c r="A186" t="s">
        <v>1099</v>
      </c>
      <c r="B186" s="92"/>
      <c r="C186" s="93" t="s">
        <v>157</v>
      </c>
      <c r="D186" s="98" t="s">
        <v>1182</v>
      </c>
    </row>
    <row r="187" spans="1:4" hidden="1" x14ac:dyDescent="0.35">
      <c r="A187" t="s">
        <v>556</v>
      </c>
      <c r="B187" s="95" t="s">
        <v>526</v>
      </c>
      <c r="C187" s="93" t="s">
        <v>1100</v>
      </c>
      <c r="D187" s="100" t="s">
        <v>527</v>
      </c>
    </row>
    <row r="188" spans="1:4" hidden="1" x14ac:dyDescent="0.35">
      <c r="A188" t="s">
        <v>557</v>
      </c>
      <c r="B188" s="95" t="s">
        <v>528</v>
      </c>
      <c r="C188" s="93" t="s">
        <v>903</v>
      </c>
      <c r="D188" s="100" t="s">
        <v>529</v>
      </c>
    </row>
    <row r="189" spans="1:4" hidden="1" x14ac:dyDescent="0.35">
      <c r="A189" t="s">
        <v>1101</v>
      </c>
      <c r="B189" s="92" t="s">
        <v>1102</v>
      </c>
      <c r="C189" s="93" t="s">
        <v>903</v>
      </c>
      <c r="D189" s="99" t="s">
        <v>1232</v>
      </c>
    </row>
    <row r="190" spans="1:4" hidden="1" x14ac:dyDescent="0.35">
      <c r="A190" t="s">
        <v>558</v>
      </c>
      <c r="B190" s="93" t="s">
        <v>530</v>
      </c>
      <c r="C190" s="93" t="s">
        <v>531</v>
      </c>
      <c r="D190" s="100" t="s">
        <v>532</v>
      </c>
    </row>
    <row r="191" spans="1:4" hidden="1" x14ac:dyDescent="0.35">
      <c r="A191" t="s">
        <v>1004</v>
      </c>
      <c r="B191" s="92" t="s">
        <v>1103</v>
      </c>
      <c r="C191" s="93" t="s">
        <v>531</v>
      </c>
      <c r="D191" s="100" t="s">
        <v>1104</v>
      </c>
    </row>
    <row r="192" spans="1:4" hidden="1" x14ac:dyDescent="0.35">
      <c r="A192" t="s">
        <v>559</v>
      </c>
      <c r="B192" s="95" t="s">
        <v>533</v>
      </c>
      <c r="C192" s="93" t="s">
        <v>534</v>
      </c>
      <c r="D192" s="109" t="s">
        <v>535</v>
      </c>
    </row>
    <row r="193" spans="1:4" hidden="1" x14ac:dyDescent="0.35">
      <c r="A193" t="s">
        <v>560</v>
      </c>
      <c r="B193" s="95" t="s">
        <v>536</v>
      </c>
      <c r="C193" s="93" t="s">
        <v>1052</v>
      </c>
      <c r="D193" s="109" t="s">
        <v>537</v>
      </c>
    </row>
    <row r="194" spans="1:4" hidden="1" x14ac:dyDescent="0.35">
      <c r="A194" t="s">
        <v>561</v>
      </c>
      <c r="B194" s="95" t="s">
        <v>538</v>
      </c>
      <c r="C194" s="93" t="s">
        <v>119</v>
      </c>
      <c r="D194" s="109" t="s">
        <v>539</v>
      </c>
    </row>
    <row r="195" spans="1:4" hidden="1" x14ac:dyDescent="0.35">
      <c r="A195" t="s">
        <v>562</v>
      </c>
      <c r="B195" s="93" t="s">
        <v>540</v>
      </c>
      <c r="C195" s="93" t="s">
        <v>541</v>
      </c>
      <c r="D195" s="108" t="s">
        <v>542</v>
      </c>
    </row>
    <row r="196" spans="1:4" hidden="1" x14ac:dyDescent="0.35">
      <c r="A196" t="s">
        <v>563</v>
      </c>
      <c r="B196" s="95" t="s">
        <v>543</v>
      </c>
      <c r="C196" s="93" t="s">
        <v>544</v>
      </c>
      <c r="D196" s="109" t="s">
        <v>545</v>
      </c>
    </row>
    <row r="197" spans="1:4" hidden="1" x14ac:dyDescent="0.35">
      <c r="A197" t="s">
        <v>1109</v>
      </c>
      <c r="B197" s="92" t="s">
        <v>1068</v>
      </c>
      <c r="C197" s="93" t="s">
        <v>382</v>
      </c>
      <c r="D197" s="100" t="s">
        <v>1069</v>
      </c>
    </row>
    <row r="198" spans="1:4" hidden="1" x14ac:dyDescent="0.35">
      <c r="A198" t="s">
        <v>564</v>
      </c>
      <c r="B198" s="92" t="s">
        <v>546</v>
      </c>
      <c r="C198" s="93" t="s">
        <v>547</v>
      </c>
      <c r="D198" s="108" t="s">
        <v>548</v>
      </c>
    </row>
    <row r="199" spans="1:4" hidden="1" x14ac:dyDescent="0.35">
      <c r="A199" t="s">
        <v>606</v>
      </c>
      <c r="B199" s="93" t="s">
        <v>565</v>
      </c>
      <c r="C199" s="93" t="s">
        <v>1110</v>
      </c>
      <c r="D199" s="109" t="s">
        <v>566</v>
      </c>
    </row>
    <row r="200" spans="1:4" hidden="1" x14ac:dyDescent="0.35">
      <c r="A200" t="s">
        <v>607</v>
      </c>
      <c r="B200" s="95" t="s">
        <v>567</v>
      </c>
      <c r="C200" s="93" t="s">
        <v>568</v>
      </c>
      <c r="D200" s="109" t="s">
        <v>569</v>
      </c>
    </row>
    <row r="201" spans="1:4" hidden="1" x14ac:dyDescent="0.35">
      <c r="A201" t="s">
        <v>608</v>
      </c>
      <c r="B201" s="93" t="s">
        <v>570</v>
      </c>
      <c r="C201" s="93" t="s">
        <v>571</v>
      </c>
      <c r="D201" s="101" t="s">
        <v>572</v>
      </c>
    </row>
    <row r="202" spans="1:4" hidden="1" x14ac:dyDescent="0.35">
      <c r="A202" t="s">
        <v>609</v>
      </c>
      <c r="B202" s="93" t="s">
        <v>573</v>
      </c>
      <c r="C202" s="93" t="s">
        <v>574</v>
      </c>
      <c r="D202" s="101" t="s">
        <v>575</v>
      </c>
    </row>
    <row r="203" spans="1:4" hidden="1" x14ac:dyDescent="0.35">
      <c r="A203" t="s">
        <v>610</v>
      </c>
      <c r="B203" s="93" t="s">
        <v>576</v>
      </c>
      <c r="C203" s="93" t="s">
        <v>577</v>
      </c>
      <c r="D203" s="109" t="s">
        <v>578</v>
      </c>
    </row>
    <row r="204" spans="1:4" hidden="1" x14ac:dyDescent="0.35">
      <c r="A204" t="s">
        <v>611</v>
      </c>
      <c r="B204" s="92" t="s">
        <v>986</v>
      </c>
      <c r="C204" s="93" t="s">
        <v>579</v>
      </c>
      <c r="D204" s="100" t="s">
        <v>580</v>
      </c>
    </row>
    <row r="205" spans="1:4" hidden="1" x14ac:dyDescent="0.35">
      <c r="A205" t="s">
        <v>1111</v>
      </c>
      <c r="B205" s="92" t="s">
        <v>1112</v>
      </c>
      <c r="C205" s="92" t="s">
        <v>579</v>
      </c>
      <c r="D205" s="101" t="s">
        <v>1113</v>
      </c>
    </row>
    <row r="206" spans="1:4" hidden="1" x14ac:dyDescent="0.35">
      <c r="A206" t="s">
        <v>612</v>
      </c>
      <c r="B206" s="93" t="s">
        <v>581</v>
      </c>
      <c r="C206" s="93" t="s">
        <v>582</v>
      </c>
      <c r="D206" s="109" t="s">
        <v>583</v>
      </c>
    </row>
    <row r="207" spans="1:4" hidden="1" x14ac:dyDescent="0.35">
      <c r="A207" t="s">
        <v>614</v>
      </c>
      <c r="B207" s="93" t="s">
        <v>584</v>
      </c>
      <c r="C207" s="93" t="s">
        <v>458</v>
      </c>
      <c r="D207" s="108" t="s">
        <v>585</v>
      </c>
    </row>
    <row r="208" spans="1:4" hidden="1" x14ac:dyDescent="0.35">
      <c r="A208" s="104" t="s">
        <v>1206</v>
      </c>
      <c r="B208" s="106" t="s">
        <v>1207</v>
      </c>
      <c r="C208" s="106" t="s">
        <v>1208</v>
      </c>
      <c r="D208" s="100" t="s">
        <v>1209</v>
      </c>
    </row>
    <row r="209" spans="1:4" hidden="1" x14ac:dyDescent="0.35">
      <c r="A209" t="s">
        <v>1114</v>
      </c>
      <c r="B209" s="92" t="s">
        <v>1115</v>
      </c>
      <c r="C209" s="92" t="s">
        <v>458</v>
      </c>
      <c r="D209" s="101" t="s">
        <v>1116</v>
      </c>
    </row>
    <row r="210" spans="1:4" hidden="1" x14ac:dyDescent="0.35">
      <c r="A210" s="104" t="s">
        <v>1210</v>
      </c>
      <c r="B210" s="105" t="s">
        <v>1211</v>
      </c>
      <c r="C210" s="106"/>
      <c r="D210" s="107" t="s">
        <v>1212</v>
      </c>
    </row>
    <row r="211" spans="1:4" hidden="1" x14ac:dyDescent="0.35">
      <c r="A211" s="104" t="s">
        <v>1179</v>
      </c>
      <c r="B211" s="105" t="s">
        <v>1213</v>
      </c>
      <c r="C211" s="106"/>
      <c r="D211" s="107" t="s">
        <v>1214</v>
      </c>
    </row>
    <row r="212" spans="1:4" hidden="1" x14ac:dyDescent="0.35">
      <c r="A212" t="s">
        <v>615</v>
      </c>
      <c r="B212" s="93" t="s">
        <v>586</v>
      </c>
      <c r="C212" s="93" t="s">
        <v>587</v>
      </c>
      <c r="D212" s="109" t="s">
        <v>588</v>
      </c>
    </row>
    <row r="213" spans="1:4" hidden="1" x14ac:dyDescent="0.35">
      <c r="A213" t="s">
        <v>616</v>
      </c>
      <c r="B213" s="95" t="s">
        <v>589</v>
      </c>
      <c r="C213" s="93" t="s">
        <v>590</v>
      </c>
      <c r="D213" s="109" t="s">
        <v>591</v>
      </c>
    </row>
    <row r="214" spans="1:4" hidden="1" x14ac:dyDescent="0.35">
      <c r="A214" t="s">
        <v>972</v>
      </c>
      <c r="B214" s="93" t="s">
        <v>918</v>
      </c>
      <c r="C214" s="93" t="s">
        <v>590</v>
      </c>
      <c r="D214" s="101" t="s">
        <v>919</v>
      </c>
    </row>
    <row r="215" spans="1:4" hidden="1" x14ac:dyDescent="0.35">
      <c r="A215" t="s">
        <v>1117</v>
      </c>
      <c r="B215" s="92"/>
      <c r="C215" s="93" t="s">
        <v>590</v>
      </c>
      <c r="D215" s="101" t="s">
        <v>1118</v>
      </c>
    </row>
    <row r="216" spans="1:4" hidden="1" x14ac:dyDescent="0.35">
      <c r="A216" t="s">
        <v>617</v>
      </c>
      <c r="B216" s="93" t="s">
        <v>592</v>
      </c>
      <c r="C216" s="93" t="s">
        <v>547</v>
      </c>
      <c r="D216" s="109" t="s">
        <v>593</v>
      </c>
    </row>
    <row r="217" spans="1:4" hidden="1" x14ac:dyDescent="0.35">
      <c r="A217" t="s">
        <v>996</v>
      </c>
      <c r="B217" s="95" t="s">
        <v>1119</v>
      </c>
      <c r="C217" s="93" t="s">
        <v>547</v>
      </c>
      <c r="D217" s="98" t="s">
        <v>1178</v>
      </c>
    </row>
    <row r="218" spans="1:4" hidden="1" x14ac:dyDescent="0.35">
      <c r="A218" s="104" t="s">
        <v>1215</v>
      </c>
      <c r="B218" s="110" t="s">
        <v>1216</v>
      </c>
      <c r="C218" s="106"/>
      <c r="D218" s="107" t="s">
        <v>1217</v>
      </c>
    </row>
    <row r="219" spans="1:4" hidden="1" x14ac:dyDescent="0.35">
      <c r="A219" t="s">
        <v>992</v>
      </c>
      <c r="B219" s="93" t="s">
        <v>1120</v>
      </c>
      <c r="C219" s="93" t="s">
        <v>1121</v>
      </c>
      <c r="D219" s="108"/>
    </row>
    <row r="220" spans="1:4" hidden="1" x14ac:dyDescent="0.35">
      <c r="A220" s="104" t="s">
        <v>1218</v>
      </c>
      <c r="B220" s="105" t="s">
        <v>1219</v>
      </c>
      <c r="C220" s="106"/>
      <c r="D220" s="107" t="s">
        <v>1220</v>
      </c>
    </row>
    <row r="221" spans="1:4" hidden="1" x14ac:dyDescent="0.35">
      <c r="A221" t="s">
        <v>988</v>
      </c>
      <c r="B221" s="93" t="s">
        <v>993</v>
      </c>
      <c r="C221" s="93" t="s">
        <v>1122</v>
      </c>
      <c r="D221" s="109"/>
    </row>
    <row r="222" spans="1:4" hidden="1" x14ac:dyDescent="0.35">
      <c r="A222" t="s">
        <v>1123</v>
      </c>
      <c r="B222" s="92"/>
      <c r="C222" s="93" t="s">
        <v>547</v>
      </c>
      <c r="D222" s="100" t="s">
        <v>1124</v>
      </c>
    </row>
    <row r="223" spans="1:4" hidden="1" x14ac:dyDescent="0.35">
      <c r="A223" s="104" t="s">
        <v>1221</v>
      </c>
      <c r="B223" s="105" t="s">
        <v>1222</v>
      </c>
      <c r="C223" s="106"/>
      <c r="D223" s="107" t="s">
        <v>1223</v>
      </c>
    </row>
    <row r="224" spans="1:4" hidden="1" x14ac:dyDescent="0.35">
      <c r="A224" t="s">
        <v>980</v>
      </c>
      <c r="B224" s="92" t="s">
        <v>1125</v>
      </c>
      <c r="C224" s="93" t="s">
        <v>547</v>
      </c>
      <c r="D224" s="108"/>
    </row>
    <row r="225" spans="1:4" hidden="1" x14ac:dyDescent="0.35">
      <c r="A225" t="s">
        <v>618</v>
      </c>
      <c r="B225" s="93" t="s">
        <v>594</v>
      </c>
      <c r="C225" s="93" t="s">
        <v>547</v>
      </c>
      <c r="D225" s="108" t="s">
        <v>595</v>
      </c>
    </row>
    <row r="226" spans="1:4" hidden="1" x14ac:dyDescent="0.35">
      <c r="A226" t="s">
        <v>620</v>
      </c>
      <c r="B226" s="93" t="s">
        <v>598</v>
      </c>
      <c r="C226" s="93" t="s">
        <v>579</v>
      </c>
      <c r="D226" s="100" t="s">
        <v>599</v>
      </c>
    </row>
    <row r="227" spans="1:4" hidden="1" x14ac:dyDescent="0.35">
      <c r="A227" t="s">
        <v>1003</v>
      </c>
      <c r="B227" s="92" t="s">
        <v>1112</v>
      </c>
      <c r="C227" s="92" t="s">
        <v>579</v>
      </c>
      <c r="D227" s="101" t="s">
        <v>1113</v>
      </c>
    </row>
    <row r="228" spans="1:4" hidden="1" x14ac:dyDescent="0.35">
      <c r="A228" t="s">
        <v>621</v>
      </c>
      <c r="B228" s="93" t="s">
        <v>600</v>
      </c>
      <c r="C228" s="93" t="s">
        <v>83</v>
      </c>
      <c r="D228" s="100" t="s">
        <v>601</v>
      </c>
    </row>
    <row r="229" spans="1:4" hidden="1" x14ac:dyDescent="0.35">
      <c r="A229" t="s">
        <v>622</v>
      </c>
      <c r="B229" s="93" t="s">
        <v>602</v>
      </c>
      <c r="C229" s="93" t="s">
        <v>603</v>
      </c>
      <c r="D229" s="109" t="s">
        <v>604</v>
      </c>
    </row>
    <row r="230" spans="1:4" hidden="1" x14ac:dyDescent="0.35">
      <c r="A230" t="s">
        <v>623</v>
      </c>
      <c r="B230" s="93" t="s">
        <v>605</v>
      </c>
      <c r="C230" s="93" t="s">
        <v>119</v>
      </c>
      <c r="D230" s="100" t="s">
        <v>994</v>
      </c>
    </row>
    <row r="231" spans="1:4" hidden="1" x14ac:dyDescent="0.35">
      <c r="A231" t="s">
        <v>631</v>
      </c>
      <c r="B231" s="93" t="s">
        <v>624</v>
      </c>
      <c r="C231" s="93" t="s">
        <v>603</v>
      </c>
      <c r="D231" s="109" t="s">
        <v>625</v>
      </c>
    </row>
    <row r="232" spans="1:4" hidden="1" x14ac:dyDescent="0.35">
      <c r="A232" t="s">
        <v>633</v>
      </c>
      <c r="B232" s="93" t="s">
        <v>626</v>
      </c>
      <c r="C232" s="93" t="s">
        <v>627</v>
      </c>
      <c r="D232" s="108" t="s">
        <v>628</v>
      </c>
    </row>
    <row r="233" spans="1:4" hidden="1" x14ac:dyDescent="0.35">
      <c r="A233" t="s">
        <v>969</v>
      </c>
      <c r="B233" s="92" t="s">
        <v>914</v>
      </c>
      <c r="C233" s="93" t="s">
        <v>627</v>
      </c>
      <c r="D233" s="108"/>
    </row>
    <row r="234" spans="1:4" hidden="1" x14ac:dyDescent="0.35">
      <c r="A234" t="s">
        <v>886</v>
      </c>
      <c r="B234" s="93" t="s">
        <v>896</v>
      </c>
      <c r="C234" s="93" t="s">
        <v>1127</v>
      </c>
      <c r="D234" s="101" t="s">
        <v>897</v>
      </c>
    </row>
    <row r="235" spans="1:4" hidden="1" x14ac:dyDescent="0.35">
      <c r="A235" t="s">
        <v>634</v>
      </c>
      <c r="B235" s="96" t="s">
        <v>629</v>
      </c>
      <c r="C235" s="96" t="s">
        <v>630</v>
      </c>
      <c r="D235" s="99" t="s">
        <v>1175</v>
      </c>
    </row>
    <row r="236" spans="1:4" hidden="1" x14ac:dyDescent="0.35">
      <c r="A236" t="s">
        <v>640</v>
      </c>
      <c r="B236" s="96" t="s">
        <v>635</v>
      </c>
      <c r="C236" s="96" t="s">
        <v>1128</v>
      </c>
      <c r="D236" s="100" t="s">
        <v>636</v>
      </c>
    </row>
    <row r="237" spans="1:4" hidden="1" x14ac:dyDescent="0.35">
      <c r="A237" t="s">
        <v>642</v>
      </c>
      <c r="B237" s="93" t="s">
        <v>637</v>
      </c>
      <c r="C237" s="93" t="s">
        <v>638</v>
      </c>
      <c r="D237" s="109" t="s">
        <v>639</v>
      </c>
    </row>
    <row r="238" spans="1:4" hidden="1" x14ac:dyDescent="0.35">
      <c r="A238" t="s">
        <v>679</v>
      </c>
      <c r="B238" s="93" t="s">
        <v>643</v>
      </c>
      <c r="C238" s="93" t="s">
        <v>644</v>
      </c>
      <c r="D238" s="100" t="s">
        <v>645</v>
      </c>
    </row>
    <row r="239" spans="1:4" hidden="1" x14ac:dyDescent="0.35">
      <c r="A239" t="s">
        <v>681</v>
      </c>
      <c r="B239" s="93" t="s">
        <v>649</v>
      </c>
      <c r="C239" s="93" t="s">
        <v>650</v>
      </c>
      <c r="D239" s="109" t="s">
        <v>651</v>
      </c>
    </row>
    <row r="240" spans="1:4" hidden="1" x14ac:dyDescent="0.35">
      <c r="A240" t="s">
        <v>1131</v>
      </c>
      <c r="B240" s="92" t="s">
        <v>1132</v>
      </c>
      <c r="C240" s="92" t="s">
        <v>650</v>
      </c>
      <c r="D240" s="100" t="s">
        <v>1133</v>
      </c>
    </row>
    <row r="241" spans="1:4" hidden="1" x14ac:dyDescent="0.35">
      <c r="A241" t="s">
        <v>978</v>
      </c>
      <c r="B241" s="92" t="s">
        <v>921</v>
      </c>
      <c r="C241" s="93" t="s">
        <v>650</v>
      </c>
      <c r="D241" s="100" t="s">
        <v>922</v>
      </c>
    </row>
    <row r="242" spans="1:4" hidden="1" x14ac:dyDescent="0.35">
      <c r="A242" t="s">
        <v>1134</v>
      </c>
      <c r="B242" s="92" t="s">
        <v>1135</v>
      </c>
      <c r="C242" s="93" t="s">
        <v>650</v>
      </c>
      <c r="D242" s="100" t="s">
        <v>1136</v>
      </c>
    </row>
    <row r="243" spans="1:4" hidden="1" x14ac:dyDescent="0.35">
      <c r="A243" t="s">
        <v>682</v>
      </c>
      <c r="B243" s="95" t="s">
        <v>652</v>
      </c>
      <c r="C243" s="93" t="s">
        <v>653</v>
      </c>
      <c r="D243" s="109" t="s">
        <v>654</v>
      </c>
    </row>
    <row r="244" spans="1:4" hidden="1" x14ac:dyDescent="0.35">
      <c r="A244" t="s">
        <v>683</v>
      </c>
      <c r="B244" s="95" t="s">
        <v>655</v>
      </c>
      <c r="C244" s="93" t="s">
        <v>656</v>
      </c>
      <c r="D244" s="99" t="s">
        <v>1173</v>
      </c>
    </row>
    <row r="245" spans="1:4" hidden="1" x14ac:dyDescent="0.35">
      <c r="A245" t="s">
        <v>891</v>
      </c>
      <c r="B245" s="92" t="s">
        <v>1137</v>
      </c>
      <c r="C245" s="93" t="s">
        <v>1138</v>
      </c>
      <c r="D245" s="100" t="s">
        <v>657</v>
      </c>
    </row>
    <row r="246" spans="1:4" hidden="1" x14ac:dyDescent="0.35">
      <c r="A246" t="s">
        <v>684</v>
      </c>
      <c r="B246" s="97" t="s">
        <v>658</v>
      </c>
      <c r="C246" s="93" t="s">
        <v>659</v>
      </c>
      <c r="D246" s="100" t="s">
        <v>660</v>
      </c>
    </row>
    <row r="247" spans="1:4" hidden="1" x14ac:dyDescent="0.35">
      <c r="A247" t="s">
        <v>685</v>
      </c>
      <c r="B247" s="93" t="s">
        <v>661</v>
      </c>
      <c r="C247" s="93" t="s">
        <v>662</v>
      </c>
      <c r="D247" s="101" t="s">
        <v>663</v>
      </c>
    </row>
    <row r="248" spans="1:4" hidden="1" x14ac:dyDescent="0.35">
      <c r="A248" t="s">
        <v>686</v>
      </c>
      <c r="B248" s="93" t="s">
        <v>664</v>
      </c>
      <c r="C248" s="93" t="s">
        <v>665</v>
      </c>
      <c r="D248" s="109" t="s">
        <v>666</v>
      </c>
    </row>
    <row r="249" spans="1:4" hidden="1" x14ac:dyDescent="0.35">
      <c r="A249" t="s">
        <v>687</v>
      </c>
      <c r="B249" s="95" t="s">
        <v>667</v>
      </c>
      <c r="C249" s="93" t="s">
        <v>582</v>
      </c>
      <c r="D249" s="109" t="s">
        <v>668</v>
      </c>
    </row>
    <row r="250" spans="1:4" hidden="1" x14ac:dyDescent="0.35">
      <c r="A250" t="s">
        <v>1139</v>
      </c>
      <c r="B250" s="92" t="s">
        <v>1140</v>
      </c>
      <c r="C250" s="93" t="s">
        <v>582</v>
      </c>
      <c r="D250" s="100" t="s">
        <v>1141</v>
      </c>
    </row>
    <row r="251" spans="1:4" hidden="1" x14ac:dyDescent="0.35">
      <c r="A251" t="s">
        <v>688</v>
      </c>
      <c r="B251" s="94" t="s">
        <v>669</v>
      </c>
      <c r="C251" s="93" t="s">
        <v>121</v>
      </c>
      <c r="D251" s="100" t="s">
        <v>670</v>
      </c>
    </row>
    <row r="252" spans="1:4" hidden="1" x14ac:dyDescent="0.35">
      <c r="A252" t="s">
        <v>689</v>
      </c>
      <c r="B252" s="93" t="s">
        <v>671</v>
      </c>
      <c r="C252" s="93" t="s">
        <v>672</v>
      </c>
      <c r="D252" s="108" t="s">
        <v>673</v>
      </c>
    </row>
    <row r="253" spans="1:4" hidden="1" x14ac:dyDescent="0.35">
      <c r="A253" t="s">
        <v>690</v>
      </c>
      <c r="B253" s="95" t="s">
        <v>674</v>
      </c>
      <c r="C253" s="93" t="s">
        <v>675</v>
      </c>
      <c r="D253" s="109" t="s">
        <v>676</v>
      </c>
    </row>
    <row r="254" spans="1:4" hidden="1" x14ac:dyDescent="0.35">
      <c r="A254" t="s">
        <v>691</v>
      </c>
      <c r="B254" s="95" t="s">
        <v>677</v>
      </c>
      <c r="C254" s="93" t="s">
        <v>659</v>
      </c>
      <c r="D254" s="100" t="s">
        <v>678</v>
      </c>
    </row>
    <row r="255" spans="1:4" hidden="1" x14ac:dyDescent="0.35">
      <c r="A255" t="s">
        <v>722</v>
      </c>
      <c r="B255" s="93" t="s">
        <v>692</v>
      </c>
      <c r="C255" s="93" t="s">
        <v>693</v>
      </c>
      <c r="D255" s="109" t="s">
        <v>694</v>
      </c>
    </row>
    <row r="256" spans="1:4" hidden="1" x14ac:dyDescent="0.35">
      <c r="A256" t="s">
        <v>723</v>
      </c>
      <c r="B256" s="93" t="s">
        <v>695</v>
      </c>
      <c r="C256" s="93" t="s">
        <v>85</v>
      </c>
      <c r="D256" s="101" t="s">
        <v>696</v>
      </c>
    </row>
    <row r="257" spans="1:4" hidden="1" x14ac:dyDescent="0.35">
      <c r="A257" t="s">
        <v>890</v>
      </c>
      <c r="B257" s="93" t="s">
        <v>1142</v>
      </c>
      <c r="C257" s="93" t="s">
        <v>129</v>
      </c>
      <c r="D257" s="101" t="s">
        <v>697</v>
      </c>
    </row>
    <row r="258" spans="1:4" hidden="1" x14ac:dyDescent="0.35">
      <c r="A258" t="s">
        <v>724</v>
      </c>
      <c r="B258" s="93" t="s">
        <v>698</v>
      </c>
      <c r="C258" s="93" t="s">
        <v>1143</v>
      </c>
      <c r="D258" s="101" t="s">
        <v>699</v>
      </c>
    </row>
    <row r="259" spans="1:4" hidden="1" x14ac:dyDescent="0.35">
      <c r="A259" t="s">
        <v>725</v>
      </c>
      <c r="B259" s="93" t="s">
        <v>700</v>
      </c>
      <c r="C259" s="93" t="s">
        <v>701</v>
      </c>
      <c r="D259" s="108" t="s">
        <v>702</v>
      </c>
    </row>
    <row r="260" spans="1:4" hidden="1" x14ac:dyDescent="0.35">
      <c r="A260" t="s">
        <v>1144</v>
      </c>
      <c r="B260" s="92" t="s">
        <v>1145</v>
      </c>
      <c r="C260" s="92" t="s">
        <v>701</v>
      </c>
      <c r="D260" s="101" t="s">
        <v>1146</v>
      </c>
    </row>
    <row r="261" spans="1:4" hidden="1" x14ac:dyDescent="0.35">
      <c r="A261" t="s">
        <v>888</v>
      </c>
      <c r="B261" s="93" t="s">
        <v>1147</v>
      </c>
      <c r="C261" s="93" t="s">
        <v>659</v>
      </c>
      <c r="D261" s="101" t="s">
        <v>703</v>
      </c>
    </row>
    <row r="262" spans="1:4" hidden="1" x14ac:dyDescent="0.35">
      <c r="A262" t="s">
        <v>726</v>
      </c>
      <c r="B262" s="93" t="s">
        <v>704</v>
      </c>
      <c r="C262" s="93" t="s">
        <v>659</v>
      </c>
      <c r="D262" s="101" t="s">
        <v>705</v>
      </c>
    </row>
    <row r="263" spans="1:4" hidden="1" x14ac:dyDescent="0.35">
      <c r="A263" t="s">
        <v>727</v>
      </c>
      <c r="B263" s="93" t="s">
        <v>706</v>
      </c>
      <c r="C263" s="93" t="s">
        <v>707</v>
      </c>
      <c r="D263" s="109" t="s">
        <v>708</v>
      </c>
    </row>
    <row r="264" spans="1:4" hidden="1" x14ac:dyDescent="0.35">
      <c r="A264" t="s">
        <v>728</v>
      </c>
      <c r="B264" s="93" t="s">
        <v>709</v>
      </c>
      <c r="C264" s="93" t="s">
        <v>707</v>
      </c>
      <c r="D264" s="108" t="s">
        <v>710</v>
      </c>
    </row>
    <row r="265" spans="1:4" hidden="1" x14ac:dyDescent="0.35">
      <c r="A265" t="s">
        <v>729</v>
      </c>
      <c r="B265" s="95" t="s">
        <v>711</v>
      </c>
      <c r="C265" s="93" t="s">
        <v>1052</v>
      </c>
      <c r="D265" s="109" t="s">
        <v>712</v>
      </c>
    </row>
    <row r="266" spans="1:4" hidden="1" x14ac:dyDescent="0.35">
      <c r="A266" t="s">
        <v>730</v>
      </c>
      <c r="B266" s="95" t="s">
        <v>713</v>
      </c>
      <c r="C266" s="93" t="s">
        <v>714</v>
      </c>
      <c r="D266" s="109" t="s">
        <v>715</v>
      </c>
    </row>
    <row r="267" spans="1:4" hidden="1" x14ac:dyDescent="0.35">
      <c r="A267" t="s">
        <v>995</v>
      </c>
      <c r="B267" s="93" t="s">
        <v>1036</v>
      </c>
      <c r="C267" s="93" t="s">
        <v>1037</v>
      </c>
      <c r="D267" s="109"/>
    </row>
    <row r="268" spans="1:4" hidden="1" x14ac:dyDescent="0.35">
      <c r="A268" t="s">
        <v>1148</v>
      </c>
      <c r="B268" s="92" t="s">
        <v>1105</v>
      </c>
      <c r="C268" s="94" t="s">
        <v>590</v>
      </c>
      <c r="D268" s="100" t="s">
        <v>1106</v>
      </c>
    </row>
    <row r="269" spans="1:4" hidden="1" x14ac:dyDescent="0.35">
      <c r="A269" t="s">
        <v>731</v>
      </c>
      <c r="B269" s="93" t="s">
        <v>716</v>
      </c>
      <c r="C269" s="93" t="s">
        <v>717</v>
      </c>
      <c r="D269" s="108" t="s">
        <v>718</v>
      </c>
    </row>
    <row r="270" spans="1:4" hidden="1" x14ac:dyDescent="0.35">
      <c r="A270" t="s">
        <v>732</v>
      </c>
      <c r="B270" s="93" t="s">
        <v>719</v>
      </c>
      <c r="C270" s="93" t="s">
        <v>720</v>
      </c>
      <c r="D270" s="109" t="s">
        <v>721</v>
      </c>
    </row>
    <row r="271" spans="1:4" hidden="1" x14ac:dyDescent="0.35">
      <c r="A271" t="s">
        <v>774</v>
      </c>
      <c r="B271" s="95" t="s">
        <v>733</v>
      </c>
      <c r="C271" s="93" t="s">
        <v>734</v>
      </c>
      <c r="D271" s="109" t="s">
        <v>735</v>
      </c>
    </row>
    <row r="272" spans="1:4" hidden="1" x14ac:dyDescent="0.35">
      <c r="A272" t="s">
        <v>775</v>
      </c>
      <c r="B272" s="95" t="s">
        <v>736</v>
      </c>
      <c r="C272" s="93" t="s">
        <v>737</v>
      </c>
      <c r="D272" s="109" t="s">
        <v>738</v>
      </c>
    </row>
    <row r="273" spans="1:4" hidden="1" x14ac:dyDescent="0.35">
      <c r="A273" t="s">
        <v>776</v>
      </c>
      <c r="B273" s="93" t="s">
        <v>739</v>
      </c>
      <c r="C273" s="93" t="s">
        <v>590</v>
      </c>
      <c r="D273" s="108" t="s">
        <v>740</v>
      </c>
    </row>
    <row r="274" spans="1:4" hidden="1" x14ac:dyDescent="0.35">
      <c r="A274" t="s">
        <v>1149</v>
      </c>
      <c r="B274" s="92"/>
      <c r="C274" s="93" t="s">
        <v>590</v>
      </c>
      <c r="D274" s="101" t="s">
        <v>1118</v>
      </c>
    </row>
    <row r="275" spans="1:4" hidden="1" x14ac:dyDescent="0.35">
      <c r="A275" t="s">
        <v>777</v>
      </c>
      <c r="B275" s="93" t="s">
        <v>741</v>
      </c>
      <c r="C275" s="93" t="s">
        <v>742</v>
      </c>
      <c r="D275" s="101" t="s">
        <v>743</v>
      </c>
    </row>
    <row r="276" spans="1:4" hidden="1" x14ac:dyDescent="0.35">
      <c r="A276" t="s">
        <v>1150</v>
      </c>
      <c r="B276" s="92" t="s">
        <v>1151</v>
      </c>
      <c r="C276" s="93" t="s">
        <v>1152</v>
      </c>
      <c r="D276" s="101" t="s">
        <v>1153</v>
      </c>
    </row>
    <row r="277" spans="1:4" hidden="1" x14ac:dyDescent="0.35">
      <c r="A277" t="s">
        <v>778</v>
      </c>
      <c r="B277" s="93" t="s">
        <v>744</v>
      </c>
      <c r="C277" s="93" t="s">
        <v>745</v>
      </c>
      <c r="D277" s="101" t="s">
        <v>746</v>
      </c>
    </row>
    <row r="278" spans="1:4" hidden="1" x14ac:dyDescent="0.35">
      <c r="A278" t="s">
        <v>779</v>
      </c>
      <c r="B278" s="93" t="s">
        <v>747</v>
      </c>
      <c r="C278" s="93" t="s">
        <v>1154</v>
      </c>
      <c r="D278" s="101" t="s">
        <v>748</v>
      </c>
    </row>
    <row r="279" spans="1:4" hidden="1" x14ac:dyDescent="0.35">
      <c r="A279" t="s">
        <v>781</v>
      </c>
      <c r="B279" s="93" t="s">
        <v>749</v>
      </c>
      <c r="C279" s="93" t="s">
        <v>750</v>
      </c>
      <c r="D279" s="109" t="s">
        <v>751</v>
      </c>
    </row>
    <row r="280" spans="1:4" hidden="1" x14ac:dyDescent="0.35">
      <c r="A280" t="s">
        <v>977</v>
      </c>
      <c r="B280" s="93" t="s">
        <v>1155</v>
      </c>
      <c r="C280" s="93" t="s">
        <v>750</v>
      </c>
      <c r="D280" s="100" t="s">
        <v>923</v>
      </c>
    </row>
    <row r="281" spans="1:4" hidden="1" x14ac:dyDescent="0.35">
      <c r="A281" t="s">
        <v>782</v>
      </c>
      <c r="B281" s="93" t="s">
        <v>1156</v>
      </c>
      <c r="C281" s="93" t="s">
        <v>1157</v>
      </c>
      <c r="D281" s="100" t="s">
        <v>752</v>
      </c>
    </row>
    <row r="282" spans="1:4" hidden="1" x14ac:dyDescent="0.35">
      <c r="A282" t="s">
        <v>784</v>
      </c>
      <c r="B282" s="95" t="s">
        <v>755</v>
      </c>
      <c r="C282" s="93" t="s">
        <v>1047</v>
      </c>
      <c r="D282" s="109" t="s">
        <v>757</v>
      </c>
    </row>
    <row r="283" spans="1:4" hidden="1" x14ac:dyDescent="0.35">
      <c r="A283" t="s">
        <v>1002</v>
      </c>
      <c r="B283" s="92" t="s">
        <v>1193</v>
      </c>
      <c r="C283" s="92" t="s">
        <v>1047</v>
      </c>
      <c r="D283" s="100" t="s">
        <v>1048</v>
      </c>
    </row>
    <row r="284" spans="1:4" hidden="1" x14ac:dyDescent="0.35">
      <c r="A284" t="s">
        <v>780</v>
      </c>
      <c r="B284" s="95" t="s">
        <v>758</v>
      </c>
      <c r="C284" s="93" t="s">
        <v>756</v>
      </c>
      <c r="D284" s="109" t="s">
        <v>759</v>
      </c>
    </row>
    <row r="285" spans="1:4" hidden="1" x14ac:dyDescent="0.35">
      <c r="A285" t="s">
        <v>785</v>
      </c>
      <c r="B285" s="93" t="s">
        <v>760</v>
      </c>
      <c r="C285" s="93" t="s">
        <v>272</v>
      </c>
      <c r="D285" s="108" t="s">
        <v>761</v>
      </c>
    </row>
    <row r="286" spans="1:4" hidden="1" x14ac:dyDescent="0.35">
      <c r="A286" t="s">
        <v>786</v>
      </c>
      <c r="B286" s="93" t="s">
        <v>762</v>
      </c>
      <c r="C286" s="93" t="s">
        <v>371</v>
      </c>
      <c r="D286" s="109" t="s">
        <v>763</v>
      </c>
    </row>
    <row r="287" spans="1:4" hidden="1" x14ac:dyDescent="0.35">
      <c r="A287" t="s">
        <v>787</v>
      </c>
      <c r="B287" s="93" t="s">
        <v>764</v>
      </c>
      <c r="C287" s="93" t="s">
        <v>1159</v>
      </c>
      <c r="D287" s="100" t="s">
        <v>1160</v>
      </c>
    </row>
    <row r="288" spans="1:4" hidden="1" x14ac:dyDescent="0.35">
      <c r="A288" t="s">
        <v>889</v>
      </c>
      <c r="B288" s="92" t="s">
        <v>981</v>
      </c>
      <c r="C288" s="93" t="s">
        <v>717</v>
      </c>
      <c r="D288" s="99" t="s">
        <v>1174</v>
      </c>
    </row>
    <row r="289" spans="1:4" hidden="1" x14ac:dyDescent="0.35">
      <c r="A289" t="s">
        <v>893</v>
      </c>
      <c r="B289" s="92" t="s">
        <v>894</v>
      </c>
      <c r="C289" s="93" t="s">
        <v>903</v>
      </c>
      <c r="D289" s="100" t="s">
        <v>895</v>
      </c>
    </row>
    <row r="290" spans="1:4" hidden="1" x14ac:dyDescent="0.35">
      <c r="A290" t="s">
        <v>1161</v>
      </c>
      <c r="B290" s="92" t="s">
        <v>1102</v>
      </c>
      <c r="C290" s="93" t="s">
        <v>903</v>
      </c>
      <c r="D290" s="99" t="s">
        <v>1232</v>
      </c>
    </row>
    <row r="291" spans="1:4" hidden="1" x14ac:dyDescent="0.35">
      <c r="A291" t="s">
        <v>788</v>
      </c>
      <c r="B291" s="93" t="s">
        <v>765</v>
      </c>
      <c r="C291" s="93" t="s">
        <v>766</v>
      </c>
      <c r="D291" s="109" t="s">
        <v>767</v>
      </c>
    </row>
    <row r="292" spans="1:4" hidden="1" x14ac:dyDescent="0.35">
      <c r="A292" t="s">
        <v>878</v>
      </c>
      <c r="B292" s="93" t="s">
        <v>887</v>
      </c>
      <c r="C292" s="93" t="s">
        <v>659</v>
      </c>
      <c r="D292" s="100" t="s">
        <v>879</v>
      </c>
    </row>
    <row r="293" spans="1:4" hidden="1" x14ac:dyDescent="0.35">
      <c r="A293" t="s">
        <v>789</v>
      </c>
      <c r="B293" s="92"/>
      <c r="C293" s="92"/>
      <c r="D293" s="109" t="s">
        <v>768</v>
      </c>
    </row>
    <row r="294" spans="1:4" hidden="1" x14ac:dyDescent="0.35">
      <c r="A294" t="s">
        <v>790</v>
      </c>
      <c r="B294" s="93" t="s">
        <v>769</v>
      </c>
      <c r="C294" s="93" t="s">
        <v>770</v>
      </c>
      <c r="D294" s="101" t="s">
        <v>771</v>
      </c>
    </row>
    <row r="295" spans="1:4" hidden="1" x14ac:dyDescent="0.35">
      <c r="A295" t="s">
        <v>1162</v>
      </c>
      <c r="B295" s="92" t="s">
        <v>1163</v>
      </c>
      <c r="C295" s="92" t="s">
        <v>770</v>
      </c>
      <c r="D295" s="101" t="s">
        <v>1164</v>
      </c>
    </row>
    <row r="296" spans="1:4" hidden="1" x14ac:dyDescent="0.35">
      <c r="A296" t="s">
        <v>791</v>
      </c>
      <c r="B296" s="93" t="s">
        <v>772</v>
      </c>
      <c r="C296" s="93" t="s">
        <v>87</v>
      </c>
      <c r="D296" s="101" t="s">
        <v>773</v>
      </c>
    </row>
    <row r="297" spans="1:4" hidden="1" x14ac:dyDescent="0.35">
      <c r="A297" t="s">
        <v>979</v>
      </c>
      <c r="B297" s="93" t="s">
        <v>908</v>
      </c>
      <c r="C297" s="93" t="s">
        <v>87</v>
      </c>
      <c r="D297" s="100" t="s">
        <v>909</v>
      </c>
    </row>
    <row r="298" spans="1:4" hidden="1" x14ac:dyDescent="0.35">
      <c r="A298" t="s">
        <v>1000</v>
      </c>
      <c r="B298" s="93" t="s">
        <v>792</v>
      </c>
      <c r="C298" s="93" t="s">
        <v>313</v>
      </c>
      <c r="D298" s="101" t="s">
        <v>793</v>
      </c>
    </row>
    <row r="299" spans="1:4" hidden="1" x14ac:dyDescent="0.35">
      <c r="A299" t="s">
        <v>804</v>
      </c>
      <c r="B299" s="93" t="s">
        <v>794</v>
      </c>
      <c r="C299" s="93" t="s">
        <v>85</v>
      </c>
      <c r="D299" s="109" t="s">
        <v>795</v>
      </c>
    </row>
    <row r="300" spans="1:4" hidden="1" x14ac:dyDescent="0.35">
      <c r="A300" t="s">
        <v>805</v>
      </c>
      <c r="B300" s="93" t="s">
        <v>796</v>
      </c>
      <c r="C300" s="93" t="s">
        <v>797</v>
      </c>
      <c r="D300" s="100" t="s">
        <v>798</v>
      </c>
    </row>
    <row r="301" spans="1:4" hidden="1" x14ac:dyDescent="0.35">
      <c r="A301" t="s">
        <v>1165</v>
      </c>
      <c r="B301" s="93" t="s">
        <v>1228</v>
      </c>
      <c r="C301" s="93" t="s">
        <v>196</v>
      </c>
      <c r="D301" s="100" t="s">
        <v>799</v>
      </c>
    </row>
    <row r="302" spans="1:4" hidden="1" x14ac:dyDescent="0.35">
      <c r="A302" t="s">
        <v>806</v>
      </c>
      <c r="B302" s="93" t="s">
        <v>800</v>
      </c>
      <c r="C302" s="93" t="s">
        <v>770</v>
      </c>
      <c r="D302" s="98" t="s">
        <v>1177</v>
      </c>
    </row>
    <row r="303" spans="1:4" hidden="1" x14ac:dyDescent="0.35">
      <c r="A303" t="s">
        <v>1005</v>
      </c>
      <c r="B303" s="92" t="s">
        <v>1163</v>
      </c>
      <c r="C303" s="92" t="s">
        <v>770</v>
      </c>
      <c r="D303" s="101" t="s">
        <v>1164</v>
      </c>
    </row>
    <row r="304" spans="1:4" hidden="1" x14ac:dyDescent="0.35">
      <c r="A304" t="s">
        <v>1203</v>
      </c>
      <c r="B304" s="93" t="s">
        <v>1036</v>
      </c>
      <c r="C304" s="93" t="s">
        <v>1037</v>
      </c>
      <c r="D304" s="109"/>
    </row>
    <row r="305" spans="1:4" hidden="1" x14ac:dyDescent="0.35">
      <c r="A305" t="s">
        <v>1204</v>
      </c>
      <c r="B305" s="92" t="s">
        <v>1105</v>
      </c>
      <c r="C305" s="94" t="s">
        <v>590</v>
      </c>
      <c r="D305" s="100" t="s">
        <v>1106</v>
      </c>
    </row>
    <row r="306" spans="1:4" hidden="1" x14ac:dyDescent="0.35">
      <c r="A306" t="s">
        <v>1205</v>
      </c>
      <c r="B306" s="92" t="s">
        <v>1107</v>
      </c>
      <c r="C306" s="93" t="s">
        <v>119</v>
      </c>
      <c r="D306" s="100" t="s">
        <v>1108</v>
      </c>
    </row>
    <row r="307" spans="1:4" hidden="1" x14ac:dyDescent="0.35">
      <c r="A307" t="s">
        <v>807</v>
      </c>
      <c r="B307" s="95" t="s">
        <v>801</v>
      </c>
      <c r="C307" s="93" t="s">
        <v>802</v>
      </c>
      <c r="D307" s="108" t="s">
        <v>803</v>
      </c>
    </row>
    <row r="308" spans="1:4" hidden="1" x14ac:dyDescent="0.35">
      <c r="A308" t="s">
        <v>808</v>
      </c>
      <c r="B308" s="93" t="s">
        <v>820</v>
      </c>
      <c r="C308" s="93" t="s">
        <v>821</v>
      </c>
      <c r="D308" s="109" t="s">
        <v>822</v>
      </c>
    </row>
    <row r="309" spans="1:4" hidden="1" x14ac:dyDescent="0.35">
      <c r="A309" t="s">
        <v>809</v>
      </c>
      <c r="B309" s="93" t="s">
        <v>823</v>
      </c>
      <c r="C309" s="93" t="s">
        <v>821</v>
      </c>
      <c r="D309" s="109" t="s">
        <v>824</v>
      </c>
    </row>
    <row r="310" spans="1:4" hidden="1" x14ac:dyDescent="0.35">
      <c r="A310" t="s">
        <v>810</v>
      </c>
      <c r="B310" s="93" t="s">
        <v>825</v>
      </c>
      <c r="C310" s="93" t="s">
        <v>821</v>
      </c>
      <c r="D310" s="108" t="s">
        <v>826</v>
      </c>
    </row>
    <row r="311" spans="1:4" hidden="1" x14ac:dyDescent="0.35">
      <c r="A311" t="s">
        <v>968</v>
      </c>
      <c r="B311" s="93" t="s">
        <v>935</v>
      </c>
      <c r="C311" s="93" t="s">
        <v>821</v>
      </c>
      <c r="D311" s="101" t="s">
        <v>936</v>
      </c>
    </row>
    <row r="312" spans="1:4" hidden="1" x14ac:dyDescent="0.35">
      <c r="A312" t="s">
        <v>811</v>
      </c>
      <c r="B312" s="93" t="s">
        <v>827</v>
      </c>
      <c r="C312" s="93" t="s">
        <v>828</v>
      </c>
      <c r="D312" s="109" t="s">
        <v>829</v>
      </c>
    </row>
    <row r="313" spans="1:4" hidden="1" x14ac:dyDescent="0.35">
      <c r="A313" t="s">
        <v>812</v>
      </c>
      <c r="B313" s="92" t="s">
        <v>830</v>
      </c>
      <c r="C313" s="93" t="s">
        <v>714</v>
      </c>
      <c r="D313" s="100" t="s">
        <v>831</v>
      </c>
    </row>
    <row r="314" spans="1:4" hidden="1" x14ac:dyDescent="0.35">
      <c r="A314" t="s">
        <v>813</v>
      </c>
      <c r="B314" s="93" t="s">
        <v>832</v>
      </c>
      <c r="C314" s="93" t="s">
        <v>833</v>
      </c>
      <c r="D314" s="109" t="s">
        <v>834</v>
      </c>
    </row>
    <row r="315" spans="1:4" hidden="1" x14ac:dyDescent="0.35">
      <c r="A315" t="s">
        <v>814</v>
      </c>
      <c r="B315" s="95" t="s">
        <v>835</v>
      </c>
      <c r="C315" s="93" t="s">
        <v>85</v>
      </c>
      <c r="D315" s="109" t="s">
        <v>836</v>
      </c>
    </row>
    <row r="316" spans="1:4" hidden="1" x14ac:dyDescent="0.35">
      <c r="A316" t="s">
        <v>815</v>
      </c>
      <c r="B316" s="93" t="s">
        <v>837</v>
      </c>
      <c r="C316" s="93" t="s">
        <v>165</v>
      </c>
      <c r="D316" s="108" t="s">
        <v>838</v>
      </c>
    </row>
    <row r="317" spans="1:4" hidden="1" x14ac:dyDescent="0.35">
      <c r="A317" t="s">
        <v>817</v>
      </c>
      <c r="B317" s="93" t="s">
        <v>842</v>
      </c>
      <c r="C317" s="93" t="s">
        <v>148</v>
      </c>
      <c r="D317" s="100" t="s">
        <v>990</v>
      </c>
    </row>
    <row r="318" spans="1:4" hidden="1" x14ac:dyDescent="0.35">
      <c r="A318" t="s">
        <v>1168</v>
      </c>
      <c r="B318" s="92" t="s">
        <v>1169</v>
      </c>
      <c r="C318" s="93" t="s">
        <v>148</v>
      </c>
      <c r="D318" s="99" t="s">
        <v>1170</v>
      </c>
    </row>
    <row r="319" spans="1:4" hidden="1" x14ac:dyDescent="0.35">
      <c r="A319" t="s">
        <v>818</v>
      </c>
      <c r="B319" s="93" t="s">
        <v>843</v>
      </c>
      <c r="C319" s="93" t="s">
        <v>844</v>
      </c>
      <c r="D319" s="101" t="s">
        <v>845</v>
      </c>
    </row>
    <row r="320" spans="1:4" hidden="1" x14ac:dyDescent="0.35">
      <c r="A320" t="s">
        <v>819</v>
      </c>
      <c r="B320" s="94" t="s">
        <v>1013</v>
      </c>
      <c r="C320" s="93" t="s">
        <v>119</v>
      </c>
      <c r="D320" s="99" t="s">
        <v>1234</v>
      </c>
    </row>
  </sheetData>
  <mergeCells count="1">
    <mergeCell ref="A1:A2"/>
  </mergeCells>
  <hyperlinks>
    <hyperlink ref="D4" r:id="rId1"/>
    <hyperlink ref="D15" r:id="rId2"/>
    <hyperlink ref="D16" r:id="rId3"/>
    <hyperlink ref="D17" r:id="rId4"/>
    <hyperlink ref="D26" r:id="rId5"/>
    <hyperlink ref="D19" r:id="rId6"/>
    <hyperlink ref="D31" r:id="rId7"/>
    <hyperlink ref="D41" r:id="rId8"/>
    <hyperlink ref="D21" r:id="rId9"/>
    <hyperlink ref="D39" r:id="rId10"/>
    <hyperlink ref="D38" r:id="rId11"/>
    <hyperlink ref="D32" r:id="rId12"/>
    <hyperlink ref="D27" r:id="rId13"/>
    <hyperlink ref="D29" r:id="rId14"/>
    <hyperlink ref="D24" r:id="rId15"/>
    <hyperlink ref="D22" r:id="rId16"/>
    <hyperlink ref="D20" r:id="rId17"/>
    <hyperlink ref="D40" r:id="rId18"/>
    <hyperlink ref="D28" r:id="rId19"/>
    <hyperlink ref="D25" r:id="rId20"/>
    <hyperlink ref="D18" r:id="rId21"/>
    <hyperlink ref="D23" r:id="rId22"/>
    <hyperlink ref="D30" r:id="rId23"/>
    <hyperlink ref="D34" r:id="rId24"/>
    <hyperlink ref="D37" r:id="rId25"/>
    <hyperlink ref="D71" r:id="rId26"/>
    <hyperlink ref="D65" r:id="rId27"/>
    <hyperlink ref="D70" r:id="rId28"/>
    <hyperlink ref="D73" r:id="rId29"/>
    <hyperlink ref="D72" r:id="rId30"/>
    <hyperlink ref="D74" r:id="rId31"/>
    <hyperlink ref="D67" r:id="rId32"/>
    <hyperlink ref="D48" r:id="rId33"/>
    <hyperlink ref="D52" r:id="rId34"/>
    <hyperlink ref="D51" r:id="rId35"/>
    <hyperlink ref="D50" r:id="rId36"/>
    <hyperlink ref="D47" r:id="rId37"/>
    <hyperlink ref="D46" r:id="rId38"/>
    <hyperlink ref="D45" r:id="rId39"/>
    <hyperlink ref="D69" r:id="rId40"/>
    <hyperlink ref="D55" r:id="rId41"/>
    <hyperlink ref="D44" r:id="rId42"/>
    <hyperlink ref="D43" r:id="rId43"/>
    <hyperlink ref="D5" r:id="rId44"/>
    <hyperlink ref="D103" r:id="rId45"/>
    <hyperlink ref="D82" r:id="rId46"/>
    <hyperlink ref="D83" r:id="rId47"/>
    <hyperlink ref="D96" r:id="rId48"/>
    <hyperlink ref="D87" r:id="rId49"/>
    <hyperlink ref="D94" r:id="rId50"/>
    <hyperlink ref="D106" r:id="rId51"/>
    <hyperlink ref="D102" r:id="rId52"/>
    <hyperlink ref="D60" r:id="rId53"/>
    <hyperlink ref="D88" r:id="rId54"/>
    <hyperlink ref="D110" r:id="rId55"/>
    <hyperlink ref="D105" r:id="rId56"/>
    <hyperlink ref="D77" r:id="rId57"/>
    <hyperlink ref="D109" r:id="rId58"/>
    <hyperlink ref="D89" r:id="rId59"/>
    <hyperlink ref="D108" r:id="rId60"/>
    <hyperlink ref="D76" r:id="rId61"/>
    <hyperlink ref="D100" r:id="rId62"/>
    <hyperlink ref="D93" r:id="rId63"/>
    <hyperlink ref="D90" r:id="rId64"/>
    <hyperlink ref="D104" r:id="rId65"/>
    <hyperlink ref="D78" r:id="rId66"/>
    <hyperlink ref="D92" r:id="rId67"/>
    <hyperlink ref="D113" r:id="rId68"/>
    <hyperlink ref="D115" r:id="rId69"/>
    <hyperlink ref="D111" r:id="rId70"/>
    <hyperlink ref="D123" r:id="rId71"/>
    <hyperlink ref="D121" r:id="rId72"/>
    <hyperlink ref="D118" r:id="rId73"/>
    <hyperlink ref="D116" r:id="rId74"/>
    <hyperlink ref="D122" r:id="rId75"/>
    <hyperlink ref="D136" r:id="rId76"/>
    <hyperlink ref="D133" r:id="rId77"/>
    <hyperlink ref="D130" r:id="rId78"/>
    <hyperlink ref="D125" r:id="rId79"/>
    <hyperlink ref="D124" r:id="rId80"/>
    <hyperlink ref="D135" r:id="rId81"/>
    <hyperlink ref="D137" r:id="rId82"/>
    <hyperlink ref="D119" r:id="rId83"/>
    <hyperlink ref="D145" r:id="rId84"/>
    <hyperlink ref="D139" r:id="rId85"/>
    <hyperlink ref="D147" r:id="rId86"/>
    <hyperlink ref="D143" r:id="rId87"/>
    <hyperlink ref="D141" r:id="rId88"/>
    <hyperlink ref="D138" r:id="rId89"/>
    <hyperlink ref="D148" r:id="rId90"/>
    <hyperlink ref="D150" r:id="rId91"/>
    <hyperlink ref="D149" r:id="rId92"/>
    <hyperlink ref="D154" r:id="rId93"/>
    <hyperlink ref="D156" r:id="rId94"/>
    <hyperlink ref="D164" r:id="rId95"/>
    <hyperlink ref="D162" r:id="rId96"/>
    <hyperlink ref="D158" r:id="rId97"/>
    <hyperlink ref="D157" r:id="rId98"/>
    <hyperlink ref="D155" r:id="rId99"/>
    <hyperlink ref="D152" r:id="rId100"/>
    <hyperlink ref="D159" r:id="rId101"/>
    <hyperlink ref="D174" r:id="rId102"/>
    <hyperlink ref="D61" r:id="rId103"/>
    <hyperlink ref="D172" r:id="rId104"/>
    <hyperlink ref="D176" r:id="rId105"/>
    <hyperlink ref="D171" r:id="rId106"/>
    <hyperlink ref="D166" r:id="rId107"/>
    <hyperlink ref="D170" r:id="rId108"/>
    <hyperlink ref="D169" r:id="rId109"/>
    <hyperlink ref="D190" r:id="rId110"/>
    <hyperlink ref="D178" r:id="rId111"/>
    <hyperlink ref="D192" r:id="rId112"/>
    <hyperlink ref="D193" r:id="rId113"/>
    <hyperlink ref="D196" r:id="rId114"/>
    <hyperlink ref="D182" r:id="rId115"/>
    <hyperlink ref="D181" r:id="rId116"/>
    <hyperlink ref="D198" r:id="rId117"/>
    <hyperlink ref="D195" r:id="rId118"/>
    <hyperlink ref="D194" r:id="rId119"/>
    <hyperlink ref="D184" r:id="rId120"/>
    <hyperlink ref="D179" r:id="rId121"/>
    <hyperlink ref="D56" r:id="rId122"/>
    <hyperlink ref="D187" r:id="rId123"/>
    <hyperlink ref="D188" r:id="rId124"/>
    <hyperlink ref="D213" r:id="rId125"/>
    <hyperlink ref="D200" r:id="rId126"/>
    <hyperlink ref="D230" r:id="rId127"/>
    <hyperlink ref="D229" r:id="rId128"/>
    <hyperlink ref="D225" r:id="rId129"/>
    <hyperlink ref="D206" r:id="rId130"/>
    <hyperlink ref="D199" r:id="rId131"/>
    <hyperlink ref="D207" r:id="rId132"/>
    <hyperlink ref="D201" r:id="rId133"/>
    <hyperlink ref="D203" r:id="rId134"/>
    <hyperlink ref="D202" r:id="rId135"/>
    <hyperlink ref="D204" r:id="rId136"/>
    <hyperlink ref="D228" r:id="rId137"/>
    <hyperlink ref="D231" r:id="rId138"/>
    <hyperlink ref="D237" r:id="rId139"/>
    <hyperlink ref="D236" r:id="rId140"/>
    <hyperlink ref="D63" r:id="rId141"/>
    <hyperlink ref="D251" r:id="rId142"/>
    <hyperlink ref="D248" r:id="rId143"/>
    <hyperlink ref="D243" r:id="rId144"/>
    <hyperlink ref="D246" r:id="rId145"/>
    <hyperlink ref="D249" r:id="rId146"/>
    <hyperlink ref="D247" r:id="rId147"/>
    <hyperlink ref="D239" r:id="rId148"/>
    <hyperlink ref="D252" r:id="rId149"/>
    <hyperlink ref="D238" r:id="rId150"/>
    <hyperlink ref="D254" r:id="rId151"/>
    <hyperlink ref="D257" r:id="rId152"/>
    <hyperlink ref="D261" r:id="rId153"/>
    <hyperlink ref="D266" r:id="rId154"/>
    <hyperlink ref="D265" r:id="rId155"/>
    <hyperlink ref="D263" r:id="rId156"/>
    <hyperlink ref="D255" r:id="rId157"/>
    <hyperlink ref="D270" r:id="rId158"/>
    <hyperlink ref="D264" r:id="rId159"/>
    <hyperlink ref="D269" r:id="rId160"/>
    <hyperlink ref="D259" r:id="rId161"/>
    <hyperlink ref="D258" r:id="rId162"/>
    <hyperlink ref="D262" r:id="rId163"/>
    <hyperlink ref="D275" r:id="rId164"/>
    <hyperlink ref="D284" r:id="rId165"/>
    <hyperlink ref="D272" r:id="rId166"/>
    <hyperlink ref="D293" r:id="rId167"/>
    <hyperlink ref="D286" r:id="rId168"/>
    <hyperlink ref="D282" r:id="rId169"/>
    <hyperlink ref="D279" r:id="rId170"/>
    <hyperlink ref="D273" r:id="rId171"/>
    <hyperlink ref="D294" r:id="rId172"/>
    <hyperlink ref="D296" r:id="rId173"/>
    <hyperlink ref="D285" r:id="rId174"/>
    <hyperlink ref="D277" r:id="rId175"/>
    <hyperlink ref="D278" r:id="rId176"/>
    <hyperlink ref="D281" r:id="rId177"/>
    <hyperlink ref="D287" r:id="rId178"/>
    <hyperlink ref="D299" r:id="rId179"/>
    <hyperlink ref="D301" r:id="rId180"/>
    <hyperlink ref="D298" r:id="rId181"/>
    <hyperlink ref="D300" r:id="rId182"/>
    <hyperlink ref="D309" r:id="rId183"/>
    <hyperlink ref="D317" r:id="rId184"/>
    <hyperlink ref="D315" r:id="rId185"/>
    <hyperlink ref="D312" r:id="rId186"/>
    <hyperlink ref="D316" r:id="rId187"/>
    <hyperlink ref="D314" r:id="rId188"/>
    <hyperlink ref="D310" r:id="rId189"/>
    <hyperlink ref="D10" r:id="rId190"/>
    <hyperlink ref="D214" r:id="rId191"/>
    <hyperlink ref="D241" r:id="rId192"/>
    <hyperlink ref="D99" r:id="rId193"/>
    <hyperlink ref="D297" r:id="rId194"/>
    <hyperlink ref="D126" r:id="rId195"/>
    <hyperlink ref="D183" r:id="rId196"/>
    <hyperlink ref="D14" r:id="rId197"/>
    <hyperlink ref="D53" r:id="rId198"/>
    <hyperlink ref="D81" r:id="rId199"/>
    <hyperlink ref="D280" r:id="rId200"/>
    <hyperlink ref="D180" r:id="rId201"/>
    <hyperlink ref="D75" r:id="rId202"/>
    <hyperlink ref="D101" r:id="rId203"/>
    <hyperlink ref="D311" r:id="rId204"/>
    <hyperlink ref="D35" r:id="rId205"/>
    <hyperlink ref="D161" r:id="rId206"/>
    <hyperlink ref="D295" r:id="rId207"/>
    <hyperlink ref="D303" r:id="rId208"/>
    <hyperlink ref="D209" r:id="rId209"/>
    <hyperlink ref="D175" r:id="rId210"/>
    <hyperlink ref="D283" r:id="rId211"/>
    <hyperlink ref="D95" r:id="rId212"/>
    <hyperlink ref="D80" r:id="rId213"/>
    <hyperlink ref="D64" r:id="rId214"/>
    <hyperlink ref="D205" r:id="rId215"/>
    <hyperlink ref="D131" r:id="rId216"/>
    <hyperlink ref="D173" r:id="rId217"/>
    <hyperlink ref="D305" r:id="rId218"/>
    <hyperlink ref="D268" r:id="rId219"/>
    <hyperlink ref="D112" r:id="rId220"/>
    <hyperlink ref="D134" r:id="rId221"/>
    <hyperlink ref="D250" r:id="rId222"/>
    <hyperlink ref="D132" r:id="rId223"/>
    <hyperlink ref="D197" r:id="rId224"/>
    <hyperlink ref="D191" r:id="rId225"/>
    <hyperlink ref="D49" r:id="rId226"/>
    <hyperlink ref="D274" r:id="rId227"/>
    <hyperlink ref="D215" r:id="rId228"/>
    <hyperlink ref="D276" r:id="rId229"/>
    <hyperlink ref="D42" r:id="rId230"/>
    <hyperlink ref="D66" r:id="rId231"/>
    <hyperlink ref="D142" r:id="rId232"/>
    <hyperlink ref="D160" r:id="rId233"/>
    <hyperlink ref="D234" r:id="rId234"/>
    <hyperlink ref="D292" r:id="rId235"/>
    <hyperlink ref="D153" r:id="rId236"/>
    <hyperlink ref="D146" r:id="rId237"/>
    <hyperlink ref="D260" r:id="rId238"/>
    <hyperlink ref="D114" r:id="rId239"/>
    <hyperlink ref="D165" r:id="rId240"/>
    <hyperlink ref="D306" r:id="rId241"/>
    <hyperlink ref="D177" r:id="rId242"/>
    <hyperlink ref="D11" r:id="rId243"/>
    <hyperlink ref="D6" r:id="rId244"/>
    <hyperlink ref="D163" r:id="rId245"/>
    <hyperlink ref="D36" r:id="rId246"/>
    <hyperlink ref="D222" r:id="rId247"/>
    <hyperlink ref="D7" r:id="rId248"/>
    <hyperlink ref="D58" r:id="rId249"/>
    <hyperlink ref="D240" r:id="rId250"/>
    <hyperlink ref="D85" r:id="rId251"/>
    <hyperlink ref="D242" r:id="rId252"/>
    <hyperlink ref="D86" r:id="rId253"/>
    <hyperlink ref="D13" r:id="rId254"/>
    <hyperlink ref="D84" r:id="rId255"/>
    <hyperlink ref="D167" r:id="rId256"/>
    <hyperlink ref="D289" r:id="rId257"/>
    <hyperlink ref="D168" r:id="rId258"/>
    <hyperlink ref="D218" r:id="rId259"/>
    <hyperlink ref="D210" r:id="rId260"/>
    <hyperlink ref="D54" r:id="rId261"/>
    <hyperlink ref="D220" r:id="rId262"/>
    <hyperlink ref="D211" r:id="rId263"/>
    <hyperlink ref="D223" r:id="rId264"/>
    <hyperlink ref="D57" r:id="rId265"/>
    <hyperlink ref="D12" r:id="rId266"/>
    <hyperlink ref="D33" r:id="rId267"/>
    <hyperlink ref="D79" r:id="rId268"/>
    <hyperlink ref="D117" r:id="rId269"/>
    <hyperlink ref="D129" r:id="rId270"/>
    <hyperlink ref="D185" r:id="rId271"/>
    <hyperlink ref="D186" r:id="rId272"/>
    <hyperlink ref="D217" r:id="rId273"/>
    <hyperlink ref="D235" r:id="rId274"/>
    <hyperlink ref="D244" r:id="rId275" display="mailto:ericpeerboom@gmail.com"/>
    <hyperlink ref="D288" r:id="rId276"/>
    <hyperlink ref="D302" r:id="rId277"/>
    <hyperlink ref="D318" r:id="rId278"/>
    <hyperlink ref="D189" r:id="rId279" display="mailto:charlottelohmann16@gmail.com"/>
    <hyperlink ref="D290" r:id="rId280" display="mailto:charlottelohmann16@gmail.com"/>
    <hyperlink ref="D320" r:id="rId281"/>
    <hyperlink ref="D151" r:id="rId282"/>
    <hyperlink ref="D68" r:id="rId283" display="mailto:andre.joelle@gmail.com"/>
    <hyperlink ref="D120" r:id="rId284" display="mailto:beatrice.fourir@icloud.com"/>
  </hyperlinks>
  <pageMargins left="0.70866141732283472" right="0.70866141732283472" top="0.74803149606299213" bottom="0.74803149606299213" header="0.31496062992125984" footer="0.31496062992125984"/>
  <pageSetup paperSize="9" scale="78" pageOrder="overThenDown" orientation="landscape" horizontalDpi="1200" verticalDpi="1200" r:id="rId285"/>
  <tableParts count="1">
    <tablePart r:id="rId28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/>
  </sheetPr>
  <dimension ref="A1:Y57"/>
  <sheetViews>
    <sheetView zoomScale="80" zoomScaleNormal="80" workbookViewId="0">
      <selection activeCell="C5" sqref="C5"/>
    </sheetView>
  </sheetViews>
  <sheetFormatPr baseColWidth="10" defaultColWidth="9.08984375" defaultRowHeight="14.5" x14ac:dyDescent="0.35"/>
  <cols>
    <col min="1" max="1" width="5.08984375" style="7" customWidth="1"/>
    <col min="2" max="2" width="5.36328125" style="7" hidden="1" customWidth="1"/>
    <col min="3" max="3" width="5.08984375" style="7" hidden="1" customWidth="1"/>
    <col min="4" max="4" width="9.36328125" style="7" hidden="1" customWidth="1"/>
    <col min="5" max="5" width="12" style="7" customWidth="1"/>
    <col min="6" max="6" width="44" style="7" customWidth="1"/>
    <col min="7" max="7" width="14.36328125" style="7" hidden="1" customWidth="1"/>
    <col min="8" max="9" width="19.54296875" style="7" customWidth="1"/>
    <col min="10" max="10" width="18.54296875" style="7" customWidth="1"/>
    <col min="11" max="11" width="13.1796875" style="7" customWidth="1"/>
    <col min="12" max="12" width="16.08984375" style="7" customWidth="1"/>
    <col min="13" max="14" width="9.08984375" style="7"/>
    <col min="15" max="15" width="9.6328125" style="7" customWidth="1"/>
    <col min="16" max="16" width="12.453125" style="7" customWidth="1"/>
    <col min="17" max="17" width="13.54296875" style="7" customWidth="1"/>
    <col min="18" max="18" width="9.36328125" style="7" customWidth="1"/>
    <col min="19" max="20" width="9.08984375" style="7"/>
    <col min="21" max="21" width="2.6328125" style="7" customWidth="1"/>
    <col min="22" max="22" width="41" style="7" customWidth="1"/>
    <col min="23" max="23" width="13.453125" style="7" customWidth="1"/>
    <col min="24" max="24" width="2.08984375" style="7" customWidth="1"/>
    <col min="25" max="25" width="13" style="7" customWidth="1"/>
    <col min="26" max="26" width="1.453125" style="7" customWidth="1"/>
    <col min="27" max="16384" width="9.08984375" style="7"/>
  </cols>
  <sheetData>
    <row r="1" spans="1:25" ht="44.25" customHeight="1" x14ac:dyDescent="1">
      <c r="A1" s="73" t="s">
        <v>15</v>
      </c>
      <c r="B1" s="73"/>
      <c r="C1" s="73"/>
      <c r="D1" s="73"/>
      <c r="E1" s="73"/>
      <c r="F1" s="73"/>
      <c r="G1" s="73"/>
      <c r="H1" s="73"/>
      <c r="I1" s="73"/>
      <c r="J1" s="73"/>
      <c r="K1" s="74"/>
      <c r="L1" s="73"/>
      <c r="M1" s="73"/>
      <c r="N1" s="73"/>
      <c r="O1" s="73"/>
      <c r="P1" s="73"/>
      <c r="Q1" s="73"/>
      <c r="R1" s="73"/>
      <c r="S1" s="73"/>
      <c r="T1" s="73"/>
    </row>
    <row r="2" spans="1:25" ht="15" customHeight="1" x14ac:dyDescent="1">
      <c r="A2" s="73"/>
      <c r="B2" s="73"/>
      <c r="C2" s="73"/>
      <c r="D2" s="73"/>
      <c r="E2" s="73"/>
      <c r="F2" s="73"/>
      <c r="G2" s="73"/>
      <c r="H2" s="73"/>
      <c r="I2" s="73"/>
      <c r="J2" s="73"/>
      <c r="K2" s="74"/>
      <c r="L2" s="73"/>
      <c r="M2" s="73"/>
      <c r="N2" s="73"/>
      <c r="O2" s="73"/>
      <c r="P2" s="73"/>
      <c r="Q2" s="73"/>
      <c r="R2" s="73"/>
      <c r="S2" s="73"/>
      <c r="T2" s="73"/>
      <c r="V2"/>
    </row>
    <row r="3" spans="1:25" ht="15.75" customHeight="1" thickBot="1" x14ac:dyDescent="1.05">
      <c r="A3" s="73"/>
      <c r="B3" s="73"/>
      <c r="C3" s="73"/>
      <c r="D3" s="73"/>
      <c r="E3" s="73"/>
      <c r="F3" s="73"/>
      <c r="G3" s="73"/>
      <c r="H3" s="73"/>
      <c r="I3" s="73"/>
      <c r="J3" s="73"/>
      <c r="K3" s="74"/>
      <c r="L3" s="73"/>
      <c r="M3" s="73"/>
      <c r="N3" s="73"/>
      <c r="O3" s="73"/>
      <c r="P3" s="73"/>
      <c r="Q3" s="73"/>
      <c r="R3" s="73"/>
      <c r="S3" s="73"/>
      <c r="T3" s="73"/>
      <c r="V3"/>
    </row>
    <row r="4" spans="1:25" ht="16" thickBot="1" x14ac:dyDescent="0.4">
      <c r="A4" s="36"/>
      <c r="B4" s="38"/>
      <c r="C4" s="38"/>
      <c r="D4" s="38"/>
      <c r="E4" s="119" t="s">
        <v>16</v>
      </c>
      <c r="F4" s="120"/>
      <c r="G4" s="35"/>
      <c r="H4" s="36"/>
      <c r="I4" s="36"/>
      <c r="J4" s="36"/>
      <c r="K4" s="75"/>
      <c r="L4" s="36"/>
      <c r="M4" s="36"/>
      <c r="N4" s="36"/>
      <c r="O4" s="36"/>
      <c r="P4" s="36"/>
      <c r="Q4" s="36"/>
      <c r="R4" s="36"/>
      <c r="S4" s="36"/>
      <c r="T4" s="36"/>
      <c r="V4"/>
    </row>
    <row r="5" spans="1:25" ht="14.4" customHeight="1" thickBot="1" x14ac:dyDescent="0.4">
      <c r="A5" s="36"/>
      <c r="B5" s="38"/>
      <c r="C5" s="38"/>
      <c r="D5" s="38"/>
      <c r="E5" s="33" t="s">
        <v>17</v>
      </c>
      <c r="F5" s="34"/>
      <c r="G5" s="35"/>
      <c r="H5" s="36"/>
      <c r="I5" s="36"/>
      <c r="J5" s="36"/>
      <c r="K5" s="75"/>
      <c r="L5" s="36"/>
      <c r="M5" s="36"/>
      <c r="N5" s="36"/>
      <c r="O5" s="36"/>
      <c r="P5" s="36"/>
      <c r="Q5" s="36"/>
      <c r="R5" s="36"/>
      <c r="S5" s="36"/>
      <c r="T5" s="36"/>
      <c r="V5"/>
    </row>
    <row r="6" spans="1:25" ht="15" thickBot="1" x14ac:dyDescent="0.4">
      <c r="A6" s="36"/>
      <c r="B6" s="38"/>
      <c r="C6" s="38"/>
      <c r="D6" s="38"/>
      <c r="E6" s="33" t="s">
        <v>18</v>
      </c>
      <c r="F6" s="37"/>
      <c r="G6" s="35"/>
      <c r="H6" s="36"/>
      <c r="I6" s="36"/>
      <c r="J6" s="36"/>
      <c r="K6" s="75"/>
      <c r="L6" s="36"/>
      <c r="M6" s="36"/>
      <c r="N6" s="36"/>
      <c r="O6" s="36"/>
      <c r="P6" s="36"/>
      <c r="Q6" s="36"/>
      <c r="R6" s="36"/>
      <c r="S6" s="36"/>
      <c r="T6" s="36"/>
    </row>
    <row r="7" spans="1:25" ht="15" thickBot="1" x14ac:dyDescent="0.4">
      <c r="A7" s="36"/>
      <c r="B7" s="38"/>
      <c r="C7" s="38"/>
      <c r="D7" s="38"/>
      <c r="E7" s="33" t="s">
        <v>19</v>
      </c>
      <c r="F7" s="34"/>
      <c r="G7" s="35"/>
      <c r="H7" s="36"/>
      <c r="I7" s="36"/>
      <c r="J7" s="36"/>
      <c r="K7" s="75"/>
      <c r="L7" s="36"/>
      <c r="M7" s="36"/>
      <c r="N7" s="36"/>
      <c r="O7" s="36"/>
      <c r="P7" s="36"/>
      <c r="Q7" s="36"/>
      <c r="R7" s="36"/>
      <c r="S7" s="36"/>
      <c r="T7" s="36"/>
    </row>
    <row r="8" spans="1:25" ht="15" thickBot="1" x14ac:dyDescent="0.4">
      <c r="A8" s="36"/>
      <c r="B8" s="36"/>
      <c r="C8" s="36"/>
      <c r="D8" s="36"/>
      <c r="E8" s="36"/>
      <c r="F8" s="36"/>
      <c r="G8" s="36"/>
      <c r="H8" s="36"/>
      <c r="I8" s="36"/>
      <c r="J8" s="36"/>
      <c r="K8" s="75"/>
      <c r="L8" s="36"/>
      <c r="M8" s="36"/>
      <c r="N8" s="36"/>
      <c r="O8" s="36"/>
      <c r="P8" s="36"/>
      <c r="Q8" s="36"/>
      <c r="R8" s="36"/>
      <c r="S8" s="36"/>
      <c r="T8" s="36"/>
    </row>
    <row r="9" spans="1:25" ht="30.75" customHeight="1" thickBot="1" x14ac:dyDescent="0.4">
      <c r="A9" s="29" t="s">
        <v>20</v>
      </c>
      <c r="B9" s="29" t="s">
        <v>1</v>
      </c>
      <c r="C9" s="29" t="s">
        <v>54</v>
      </c>
      <c r="D9" s="29" t="s">
        <v>3</v>
      </c>
      <c r="E9" s="29" t="s">
        <v>957</v>
      </c>
      <c r="F9" s="30" t="s">
        <v>958</v>
      </c>
      <c r="G9" s="31" t="s">
        <v>62</v>
      </c>
      <c r="H9" s="30" t="s">
        <v>21</v>
      </c>
      <c r="I9" s="30" t="s">
        <v>959</v>
      </c>
      <c r="J9" s="30" t="s">
        <v>960</v>
      </c>
      <c r="K9" s="30" t="s">
        <v>8</v>
      </c>
      <c r="L9" s="30" t="s">
        <v>4</v>
      </c>
      <c r="M9" s="30" t="s">
        <v>22</v>
      </c>
      <c r="N9" s="30" t="s">
        <v>961</v>
      </c>
      <c r="O9" s="30" t="s">
        <v>23</v>
      </c>
      <c r="P9" s="30" t="s">
        <v>6</v>
      </c>
      <c r="Q9" s="32" t="s">
        <v>7</v>
      </c>
      <c r="R9" s="30" t="s">
        <v>24</v>
      </c>
      <c r="S9" s="30" t="s">
        <v>25</v>
      </c>
      <c r="T9" s="32" t="s">
        <v>14</v>
      </c>
      <c r="U9" s="8"/>
      <c r="V9" s="121" t="s">
        <v>28</v>
      </c>
      <c r="W9" s="122"/>
      <c r="X9" s="8"/>
      <c r="Y9" s="8"/>
    </row>
    <row r="10" spans="1:25" ht="15" thickBot="1" x14ac:dyDescent="0.4">
      <c r="A10" s="9">
        <v>1</v>
      </c>
      <c r="B10" s="9">
        <v>43667</v>
      </c>
      <c r="C10" s="9" t="s">
        <v>864</v>
      </c>
      <c r="D10" s="9" t="s">
        <v>1231</v>
      </c>
      <c r="E10" s="76"/>
      <c r="F10" s="1"/>
      <c r="G10" s="13"/>
      <c r="H10" s="11"/>
      <c r="I10" s="10"/>
      <c r="J10" s="10"/>
      <c r="K10" s="77"/>
      <c r="L10" s="15"/>
      <c r="M10" s="2"/>
      <c r="N10" s="2"/>
      <c r="O10" s="2"/>
      <c r="P10" s="1"/>
      <c r="Q10" s="3"/>
      <c r="R10" s="28"/>
      <c r="S10" s="15"/>
      <c r="T10" s="3"/>
      <c r="U10" s="8"/>
      <c r="V10" s="123"/>
      <c r="W10" s="124"/>
      <c r="X10" s="8"/>
    </row>
    <row r="11" spans="1:25" x14ac:dyDescent="0.35">
      <c r="A11" s="12">
        <v>2</v>
      </c>
      <c r="B11" s="12">
        <v>43667</v>
      </c>
      <c r="C11" s="12" t="s">
        <v>950</v>
      </c>
      <c r="D11" s="12" t="s">
        <v>969</v>
      </c>
      <c r="E11" s="78"/>
      <c r="F11" s="1"/>
      <c r="G11" s="13"/>
      <c r="H11" s="13"/>
      <c r="I11" s="10"/>
      <c r="J11" s="10"/>
      <c r="K11" s="77"/>
      <c r="L11" s="15"/>
      <c r="M11" s="5"/>
      <c r="N11" s="5"/>
      <c r="O11" s="2"/>
      <c r="P11" s="1"/>
      <c r="Q11" s="3"/>
      <c r="R11" s="28"/>
      <c r="S11" s="15"/>
      <c r="T11" s="6"/>
      <c r="U11" s="8"/>
      <c r="V11" s="82" t="s">
        <v>29</v>
      </c>
      <c r="W11" s="18">
        <f>SUMIF($P$10:$P$59,"Cash",$S$10:$S$59)</f>
        <v>0</v>
      </c>
      <c r="X11" s="8"/>
    </row>
    <row r="12" spans="1:25" x14ac:dyDescent="0.35">
      <c r="A12" s="12">
        <v>3</v>
      </c>
      <c r="B12" s="12">
        <v>43667</v>
      </c>
      <c r="C12" s="12" t="s">
        <v>950</v>
      </c>
      <c r="D12" s="12" t="s">
        <v>969</v>
      </c>
      <c r="E12" s="4"/>
      <c r="F12" s="1"/>
      <c r="G12" s="13"/>
      <c r="H12" s="13"/>
      <c r="I12" s="10"/>
      <c r="J12" s="10"/>
      <c r="K12" s="77"/>
      <c r="L12" s="15"/>
      <c r="M12" s="5"/>
      <c r="N12" s="5"/>
      <c r="O12" s="2"/>
      <c r="P12" s="1"/>
      <c r="Q12" s="3"/>
      <c r="R12" s="28"/>
      <c r="S12" s="15"/>
      <c r="T12" s="6"/>
      <c r="U12" s="8"/>
      <c r="V12" s="83" t="s">
        <v>30</v>
      </c>
      <c r="W12" s="19">
        <f>SUMIF($P$10:$P$59,"Bancontact",$S$10:$S$59)</f>
        <v>0</v>
      </c>
      <c r="X12" s="8"/>
    </row>
    <row r="13" spans="1:25" x14ac:dyDescent="0.35">
      <c r="A13" s="12">
        <v>4</v>
      </c>
      <c r="B13" s="12">
        <v>43667</v>
      </c>
      <c r="C13" s="12" t="s">
        <v>950</v>
      </c>
      <c r="D13" s="12" t="s">
        <v>969</v>
      </c>
      <c r="E13" s="4"/>
      <c r="F13" s="1"/>
      <c r="G13" s="13"/>
      <c r="H13" s="13"/>
      <c r="I13" s="10"/>
      <c r="J13" s="10"/>
      <c r="K13" s="77"/>
      <c r="L13" s="15"/>
      <c r="M13" s="5"/>
      <c r="N13" s="5"/>
      <c r="O13" s="2"/>
      <c r="P13" s="1"/>
      <c r="Q13" s="3"/>
      <c r="R13" s="28"/>
      <c r="S13" s="15"/>
      <c r="T13" s="6"/>
      <c r="U13" s="8"/>
      <c r="V13" s="83" t="s">
        <v>31</v>
      </c>
      <c r="W13" s="19">
        <f>SUM(N10:N59)</f>
        <v>0</v>
      </c>
      <c r="X13" s="8"/>
      <c r="Y13" s="8"/>
    </row>
    <row r="14" spans="1:25" ht="15" customHeight="1" x14ac:dyDescent="0.35">
      <c r="A14" s="12">
        <v>5</v>
      </c>
      <c r="B14" s="12">
        <v>43667</v>
      </c>
      <c r="C14" s="12" t="s">
        <v>950</v>
      </c>
      <c r="D14" s="12" t="s">
        <v>969</v>
      </c>
      <c r="E14" s="4"/>
      <c r="F14" s="1"/>
      <c r="G14" s="13"/>
      <c r="H14" s="13"/>
      <c r="I14" s="10"/>
      <c r="J14" s="10"/>
      <c r="K14" s="77"/>
      <c r="L14" s="15"/>
      <c r="M14" s="5"/>
      <c r="N14" s="5"/>
      <c r="O14" s="2"/>
      <c r="P14" s="1"/>
      <c r="Q14" s="3"/>
      <c r="R14" s="28"/>
      <c r="S14" s="15"/>
      <c r="T14" s="6"/>
      <c r="U14" s="8"/>
      <c r="V14" s="84" t="s">
        <v>32</v>
      </c>
      <c r="W14" s="21">
        <f>SUMIF($Q$10:$Q$59,"1/3 payant C",$O$10:$O$59)+SUMIF($Q$10:$Q$59,"MM C",$O$10:$O$59)</f>
        <v>0</v>
      </c>
      <c r="X14" s="16"/>
      <c r="Y14"/>
    </row>
    <row r="15" spans="1:25" ht="15.75" customHeight="1" thickBot="1" x14ac:dyDescent="0.4">
      <c r="A15" s="12">
        <v>6</v>
      </c>
      <c r="B15" s="12">
        <v>43667</v>
      </c>
      <c r="C15" s="12" t="s">
        <v>950</v>
      </c>
      <c r="D15" s="12" t="s">
        <v>969</v>
      </c>
      <c r="E15" s="4"/>
      <c r="F15" s="1"/>
      <c r="G15" s="13"/>
      <c r="H15" s="13"/>
      <c r="I15" s="10"/>
      <c r="J15" s="10"/>
      <c r="K15" s="77"/>
      <c r="L15" s="15"/>
      <c r="M15" s="5"/>
      <c r="N15" s="5"/>
      <c r="O15" s="2"/>
      <c r="P15" s="1"/>
      <c r="Q15" s="3"/>
      <c r="R15" s="28"/>
      <c r="S15" s="15"/>
      <c r="T15" s="6"/>
      <c r="U15" s="8"/>
      <c r="V15" s="85" t="s">
        <v>33</v>
      </c>
      <c r="W15" s="22">
        <f>SUMIF($Q$10:$Q$59,"1/3 payant BC",$O$10:$O$59)+SUMIF($Q$10:$Q$59,"MM BC",$O$10:$O$59)</f>
        <v>0</v>
      </c>
      <c r="X15" s="17"/>
      <c r="Y15"/>
    </row>
    <row r="16" spans="1:25" ht="15" thickBot="1" x14ac:dyDescent="0.4">
      <c r="A16" s="12">
        <v>7</v>
      </c>
      <c r="B16" s="12">
        <v>43667</v>
      </c>
      <c r="C16" s="12" t="s">
        <v>950</v>
      </c>
      <c r="D16" s="12" t="s">
        <v>969</v>
      </c>
      <c r="E16" s="4"/>
      <c r="F16" s="1"/>
      <c r="G16" s="13"/>
      <c r="H16" s="13"/>
      <c r="I16" s="10"/>
      <c r="J16" s="10"/>
      <c r="K16" s="77"/>
      <c r="L16" s="15"/>
      <c r="M16" s="5"/>
      <c r="N16" s="5"/>
      <c r="O16" s="2"/>
      <c r="P16" s="1"/>
      <c r="Q16" s="3"/>
      <c r="R16" s="28"/>
      <c r="S16" s="15"/>
      <c r="T16" s="6"/>
      <c r="U16" s="14"/>
      <c r="V16" s="86" t="s">
        <v>34</v>
      </c>
      <c r="W16" s="22">
        <f>SUM(S10:S59)</f>
        <v>0</v>
      </c>
      <c r="X16" s="16"/>
      <c r="Y16"/>
    </row>
    <row r="17" spans="1:25" ht="15" thickBot="1" x14ac:dyDescent="0.4">
      <c r="A17" s="12">
        <v>8</v>
      </c>
      <c r="B17" s="12">
        <v>43667</v>
      </c>
      <c r="C17" s="12">
        <v>7</v>
      </c>
      <c r="D17" s="12" t="s">
        <v>1231</v>
      </c>
      <c r="E17" s="4"/>
      <c r="F17" s="1"/>
      <c r="G17" s="13"/>
      <c r="H17" s="13"/>
      <c r="I17" s="10"/>
      <c r="J17" s="10"/>
      <c r="K17" s="77"/>
      <c r="L17" s="15"/>
      <c r="M17" s="5"/>
      <c r="N17" s="5"/>
      <c r="O17" s="2"/>
      <c r="P17" s="1"/>
      <c r="Q17" s="3"/>
      <c r="R17" s="28"/>
      <c r="S17" s="15"/>
      <c r="T17" s="6"/>
      <c r="U17" s="8"/>
      <c r="V17" s="8"/>
      <c r="W17" s="8"/>
      <c r="X17" s="16"/>
      <c r="Y17"/>
    </row>
    <row r="18" spans="1:25" x14ac:dyDescent="0.35">
      <c r="A18" s="12">
        <v>9</v>
      </c>
      <c r="B18" s="12">
        <v>43667</v>
      </c>
      <c r="C18" s="12">
        <v>7</v>
      </c>
      <c r="D18" s="12" t="s">
        <v>1231</v>
      </c>
      <c r="E18" s="4"/>
      <c r="F18" s="1"/>
      <c r="G18" s="13"/>
      <c r="H18" s="13"/>
      <c r="I18" s="10"/>
      <c r="J18" s="10"/>
      <c r="K18" s="77"/>
      <c r="L18" s="15"/>
      <c r="M18" s="5"/>
      <c r="N18" s="5"/>
      <c r="O18" s="2"/>
      <c r="P18" s="1"/>
      <c r="Q18" s="3"/>
      <c r="R18" s="28"/>
      <c r="S18" s="15"/>
      <c r="T18" s="6"/>
      <c r="U18" s="8"/>
      <c r="V18" s="121" t="s">
        <v>35</v>
      </c>
      <c r="W18" s="122"/>
      <c r="X18" s="20"/>
      <c r="Y18"/>
    </row>
    <row r="19" spans="1:25" ht="15" thickBot="1" x14ac:dyDescent="0.4">
      <c r="A19" s="12">
        <v>10</v>
      </c>
      <c r="B19" s="12">
        <v>43667</v>
      </c>
      <c r="C19" s="12">
        <v>7</v>
      </c>
      <c r="D19" s="12" t="s">
        <v>1231</v>
      </c>
      <c r="E19" s="4"/>
      <c r="F19" s="1"/>
      <c r="G19" s="13"/>
      <c r="H19" s="13"/>
      <c r="I19" s="10"/>
      <c r="J19" s="10"/>
      <c r="K19" s="77"/>
      <c r="L19" s="15"/>
      <c r="M19" s="5"/>
      <c r="N19" s="5"/>
      <c r="O19" s="2"/>
      <c r="P19" s="1"/>
      <c r="Q19" s="3"/>
      <c r="R19" s="28"/>
      <c r="S19" s="15"/>
      <c r="T19" s="6"/>
      <c r="U19" s="8"/>
      <c r="V19" s="123"/>
      <c r="W19" s="124"/>
      <c r="X19" s="20"/>
      <c r="Y19"/>
    </row>
    <row r="20" spans="1:25" x14ac:dyDescent="0.35">
      <c r="A20" s="12">
        <v>11</v>
      </c>
      <c r="B20" s="12">
        <v>43667</v>
      </c>
      <c r="C20" s="12">
        <v>7</v>
      </c>
      <c r="D20" s="12" t="s">
        <v>1231</v>
      </c>
      <c r="E20" s="4"/>
      <c r="F20" s="1"/>
      <c r="G20" s="13"/>
      <c r="H20" s="13"/>
      <c r="I20" s="10"/>
      <c r="J20" s="10"/>
      <c r="K20" s="77"/>
      <c r="L20" s="15"/>
      <c r="M20" s="5"/>
      <c r="N20" s="5"/>
      <c r="O20" s="2"/>
      <c r="P20" s="1"/>
      <c r="Q20" s="3"/>
      <c r="R20" s="28"/>
      <c r="S20" s="15"/>
      <c r="T20" s="6"/>
      <c r="U20" s="8"/>
      <c r="V20" s="125" t="s">
        <v>36</v>
      </c>
      <c r="W20" s="126"/>
      <c r="X20" s="20"/>
      <c r="Y20"/>
    </row>
    <row r="21" spans="1:25" x14ac:dyDescent="0.35">
      <c r="A21" s="12">
        <v>12</v>
      </c>
      <c r="B21" s="12">
        <v>43667</v>
      </c>
      <c r="C21" s="12">
        <v>7</v>
      </c>
      <c r="D21" s="12" t="s">
        <v>1231</v>
      </c>
      <c r="E21" s="4"/>
      <c r="F21" s="1"/>
      <c r="G21" s="13"/>
      <c r="H21" s="13"/>
      <c r="I21" s="10"/>
      <c r="J21" s="10"/>
      <c r="K21" s="77"/>
      <c r="L21" s="15"/>
      <c r="M21" s="5"/>
      <c r="N21" s="5"/>
      <c r="O21" s="2"/>
      <c r="P21" s="1"/>
      <c r="Q21" s="3"/>
      <c r="R21" s="28"/>
      <c r="S21" s="15"/>
      <c r="T21" s="6"/>
      <c r="U21" s="8"/>
      <c r="V21" s="117" t="s">
        <v>27</v>
      </c>
      <c r="W21" s="118"/>
      <c r="X21" s="16"/>
      <c r="Y21" s="23"/>
    </row>
    <row r="22" spans="1:25" x14ac:dyDescent="0.35">
      <c r="A22" s="12">
        <v>13</v>
      </c>
      <c r="B22" s="12">
        <v>43667</v>
      </c>
      <c r="C22" s="12">
        <v>7</v>
      </c>
      <c r="D22" s="12" t="s">
        <v>1231</v>
      </c>
      <c r="E22" s="4"/>
      <c r="F22" s="1"/>
      <c r="G22" s="13"/>
      <c r="H22" s="13"/>
      <c r="I22" s="10"/>
      <c r="J22" s="10"/>
      <c r="K22" s="77"/>
      <c r="L22" s="15"/>
      <c r="M22" s="5"/>
      <c r="N22" s="5"/>
      <c r="O22" s="2"/>
      <c r="P22" s="1"/>
      <c r="Q22" s="3"/>
      <c r="R22" s="28"/>
      <c r="S22" s="15"/>
      <c r="T22" s="6"/>
      <c r="U22" s="8"/>
      <c r="V22" s="117" t="s">
        <v>952</v>
      </c>
      <c r="W22" s="118"/>
      <c r="X22" s="16"/>
      <c r="Y22" s="23"/>
    </row>
    <row r="23" spans="1:25" ht="15.75" customHeight="1" x14ac:dyDescent="0.35">
      <c r="A23" s="12">
        <v>14</v>
      </c>
      <c r="B23" s="12">
        <v>43666</v>
      </c>
      <c r="C23" s="12">
        <v>7</v>
      </c>
      <c r="D23" s="12" t="s">
        <v>111</v>
      </c>
      <c r="E23" s="4"/>
      <c r="F23" s="1"/>
      <c r="G23" s="13"/>
      <c r="H23" s="13"/>
      <c r="I23" s="10"/>
      <c r="J23" s="10"/>
      <c r="K23" s="77"/>
      <c r="L23" s="15"/>
      <c r="M23" s="5"/>
      <c r="N23" s="5"/>
      <c r="O23" s="2"/>
      <c r="P23" s="1"/>
      <c r="Q23" s="3"/>
      <c r="R23" s="28"/>
      <c r="S23" s="15"/>
      <c r="T23" s="6"/>
      <c r="U23" s="8"/>
      <c r="V23" s="117" t="s">
        <v>37</v>
      </c>
      <c r="W23" s="118"/>
      <c r="X23" s="16"/>
      <c r="Y23" s="23"/>
    </row>
    <row r="24" spans="1:25" ht="15.75" customHeight="1" x14ac:dyDescent="0.35">
      <c r="A24" s="12">
        <v>15</v>
      </c>
      <c r="B24" s="12">
        <v>43666</v>
      </c>
      <c r="C24" s="12">
        <v>7</v>
      </c>
      <c r="D24" s="12" t="s">
        <v>111</v>
      </c>
      <c r="E24" s="4"/>
      <c r="F24" s="1"/>
      <c r="G24" s="13"/>
      <c r="H24" s="13"/>
      <c r="I24" s="10"/>
      <c r="J24" s="10"/>
      <c r="K24" s="77"/>
      <c r="L24" s="15"/>
      <c r="M24" s="5"/>
      <c r="N24" s="5"/>
      <c r="O24" s="2"/>
      <c r="P24" s="1"/>
      <c r="Q24" s="3"/>
      <c r="R24" s="28"/>
      <c r="S24" s="15"/>
      <c r="T24" s="6"/>
      <c r="U24" s="8"/>
      <c r="V24" s="117" t="s">
        <v>38</v>
      </c>
      <c r="W24" s="118"/>
      <c r="X24" s="20"/>
      <c r="Y24" s="23"/>
    </row>
    <row r="25" spans="1:25" x14ac:dyDescent="0.35">
      <c r="A25" s="12">
        <v>16</v>
      </c>
      <c r="B25" s="12">
        <v>43666</v>
      </c>
      <c r="C25" s="12">
        <v>7</v>
      </c>
      <c r="D25" s="12" t="s">
        <v>111</v>
      </c>
      <c r="E25" s="4"/>
      <c r="F25" s="1"/>
      <c r="G25" s="13"/>
      <c r="H25" s="13"/>
      <c r="I25" s="10"/>
      <c r="J25" s="10"/>
      <c r="K25" s="77"/>
      <c r="L25" s="15"/>
      <c r="M25" s="5"/>
      <c r="N25" s="5"/>
      <c r="O25" s="2"/>
      <c r="P25" s="1"/>
      <c r="Q25" s="3"/>
      <c r="R25" s="28"/>
      <c r="S25" s="15"/>
      <c r="T25" s="6"/>
      <c r="U25" s="8"/>
      <c r="V25" s="127" t="s">
        <v>26</v>
      </c>
      <c r="W25" s="128"/>
      <c r="X25" s="20"/>
      <c r="Y25"/>
    </row>
    <row r="26" spans="1:25" x14ac:dyDescent="0.35">
      <c r="A26" s="9">
        <v>17</v>
      </c>
      <c r="B26" s="12">
        <v>43666</v>
      </c>
      <c r="C26" s="12">
        <v>7</v>
      </c>
      <c r="D26" s="12" t="s">
        <v>111</v>
      </c>
      <c r="E26" s="4"/>
      <c r="F26" s="1"/>
      <c r="G26" s="13"/>
      <c r="H26" s="13"/>
      <c r="I26" s="10"/>
      <c r="J26" s="10"/>
      <c r="K26" s="77"/>
      <c r="L26" s="15"/>
      <c r="M26" s="5"/>
      <c r="N26" s="5"/>
      <c r="O26" s="2"/>
      <c r="P26" s="1"/>
      <c r="Q26" s="3"/>
      <c r="R26" s="28"/>
      <c r="S26" s="15"/>
      <c r="T26" s="6"/>
      <c r="U26" s="8"/>
      <c r="V26" s="129" t="s">
        <v>39</v>
      </c>
      <c r="W26" s="130"/>
      <c r="X26" s="20"/>
      <c r="Y26"/>
    </row>
    <row r="27" spans="1:25" x14ac:dyDescent="0.35">
      <c r="A27" s="12">
        <v>18</v>
      </c>
      <c r="B27" s="12">
        <v>43666</v>
      </c>
      <c r="C27" s="12">
        <v>7</v>
      </c>
      <c r="D27" s="12" t="s">
        <v>111</v>
      </c>
      <c r="E27" s="4"/>
      <c r="F27" s="1"/>
      <c r="G27" s="13"/>
      <c r="H27" s="13"/>
      <c r="I27" s="10"/>
      <c r="J27" s="10"/>
      <c r="K27" s="77"/>
      <c r="L27" s="15"/>
      <c r="M27" s="5"/>
      <c r="N27" s="5"/>
      <c r="O27" s="2"/>
      <c r="P27" s="1"/>
      <c r="Q27" s="3"/>
      <c r="R27" s="28"/>
      <c r="S27" s="15"/>
      <c r="T27" s="6"/>
      <c r="U27" s="8"/>
      <c r="V27" s="117" t="s">
        <v>953</v>
      </c>
      <c r="W27" s="118"/>
      <c r="X27" s="20"/>
      <c r="Y27"/>
    </row>
    <row r="28" spans="1:25" x14ac:dyDescent="0.35">
      <c r="A28" s="12">
        <v>19</v>
      </c>
      <c r="B28" s="12">
        <v>43666</v>
      </c>
      <c r="C28" s="12">
        <v>7</v>
      </c>
      <c r="D28" s="12" t="s">
        <v>111</v>
      </c>
      <c r="E28" s="4"/>
      <c r="F28" s="1"/>
      <c r="G28" s="13"/>
      <c r="H28" s="13"/>
      <c r="I28" s="10"/>
      <c r="J28" s="10"/>
      <c r="K28" s="77"/>
      <c r="L28" s="15"/>
      <c r="M28" s="5"/>
      <c r="N28" s="5"/>
      <c r="O28" s="2"/>
      <c r="P28" s="1"/>
      <c r="Q28" s="3"/>
      <c r="R28" s="28"/>
      <c r="S28" s="15"/>
      <c r="T28" s="6"/>
      <c r="U28" s="8"/>
      <c r="V28" s="117" t="s">
        <v>40</v>
      </c>
      <c r="W28" s="118"/>
      <c r="X28" s="16"/>
      <c r="Y28"/>
    </row>
    <row r="29" spans="1:25" ht="15" customHeight="1" x14ac:dyDescent="0.35">
      <c r="A29" s="12">
        <v>20</v>
      </c>
      <c r="B29" s="12">
        <v>43666</v>
      </c>
      <c r="C29" s="12">
        <v>7</v>
      </c>
      <c r="D29" s="12" t="s">
        <v>111</v>
      </c>
      <c r="E29" s="4"/>
      <c r="F29" s="1"/>
      <c r="G29" s="13"/>
      <c r="H29" s="13"/>
      <c r="I29" s="10"/>
      <c r="J29" s="10"/>
      <c r="K29" s="77"/>
      <c r="L29" s="15"/>
      <c r="M29" s="5"/>
      <c r="N29" s="5"/>
      <c r="O29" s="2"/>
      <c r="P29" s="1"/>
      <c r="Q29" s="3"/>
      <c r="R29" s="28"/>
      <c r="S29" s="15"/>
      <c r="T29" s="6"/>
      <c r="U29" s="8"/>
      <c r="V29" s="117" t="s">
        <v>41</v>
      </c>
      <c r="W29" s="118"/>
      <c r="X29" s="16"/>
      <c r="Y29"/>
    </row>
    <row r="30" spans="1:25" ht="15.75" customHeight="1" x14ac:dyDescent="0.35">
      <c r="A30" s="12">
        <v>21</v>
      </c>
      <c r="B30" s="12">
        <v>43666</v>
      </c>
      <c r="C30" s="12">
        <v>7</v>
      </c>
      <c r="D30" s="12" t="s">
        <v>111</v>
      </c>
      <c r="E30" s="4"/>
      <c r="F30" s="1"/>
      <c r="G30" s="13"/>
      <c r="H30" s="13"/>
      <c r="I30" s="10"/>
      <c r="J30" s="10"/>
      <c r="K30" s="77"/>
      <c r="L30" s="15"/>
      <c r="M30" s="5"/>
      <c r="N30" s="5"/>
      <c r="O30" s="2"/>
      <c r="P30" s="1"/>
      <c r="Q30" s="3"/>
      <c r="R30" s="28"/>
      <c r="S30" s="15"/>
      <c r="T30" s="6"/>
      <c r="U30" s="8"/>
      <c r="V30" s="127" t="s">
        <v>42</v>
      </c>
      <c r="W30" s="128"/>
      <c r="X30" s="16"/>
      <c r="Y30"/>
    </row>
    <row r="31" spans="1:25" x14ac:dyDescent="0.35">
      <c r="A31" s="12">
        <v>22</v>
      </c>
      <c r="B31" s="12">
        <v>43666</v>
      </c>
      <c r="C31" s="12">
        <v>7</v>
      </c>
      <c r="D31" s="12" t="s">
        <v>111</v>
      </c>
      <c r="E31" s="4"/>
      <c r="F31" s="1"/>
      <c r="G31" s="13"/>
      <c r="H31" s="13"/>
      <c r="I31" s="10"/>
      <c r="J31" s="10"/>
      <c r="K31" s="77"/>
      <c r="L31" s="15"/>
      <c r="M31" s="5"/>
      <c r="N31" s="5"/>
      <c r="O31" s="2"/>
      <c r="P31" s="1"/>
      <c r="Q31" s="3"/>
      <c r="R31" s="28"/>
      <c r="S31" s="15"/>
      <c r="T31" s="6"/>
      <c r="U31" s="8"/>
      <c r="V31" s="129" t="s">
        <v>44</v>
      </c>
      <c r="W31" s="130"/>
      <c r="X31" s="16"/>
      <c r="Y31"/>
    </row>
    <row r="32" spans="1:25" x14ac:dyDescent="0.35">
      <c r="A32" s="12">
        <v>23</v>
      </c>
      <c r="B32" s="12">
        <v>43666</v>
      </c>
      <c r="C32" s="12">
        <v>7</v>
      </c>
      <c r="D32" s="12" t="s">
        <v>111</v>
      </c>
      <c r="E32" s="4"/>
      <c r="F32" s="1"/>
      <c r="G32" s="13"/>
      <c r="H32" s="13"/>
      <c r="I32" s="10"/>
      <c r="J32" s="10"/>
      <c r="K32" s="77"/>
      <c r="L32" s="15"/>
      <c r="M32" s="5"/>
      <c r="N32" s="5"/>
      <c r="O32" s="2"/>
      <c r="P32" s="1"/>
      <c r="Q32" s="3"/>
      <c r="R32" s="28"/>
      <c r="S32" s="15"/>
      <c r="T32" s="6"/>
      <c r="U32" s="8"/>
      <c r="V32" s="117" t="s">
        <v>43</v>
      </c>
      <c r="W32" s="118"/>
      <c r="X32" s="16"/>
      <c r="Y32"/>
    </row>
    <row r="33" spans="1:25" x14ac:dyDescent="0.35">
      <c r="A33" s="12">
        <v>24</v>
      </c>
      <c r="B33" s="12">
        <v>43666</v>
      </c>
      <c r="C33" s="12">
        <v>7</v>
      </c>
      <c r="D33" s="12" t="s">
        <v>111</v>
      </c>
      <c r="E33" s="4"/>
      <c r="F33" s="1"/>
      <c r="G33" s="13"/>
      <c r="H33" s="13"/>
      <c r="I33" s="10"/>
      <c r="J33" s="10"/>
      <c r="K33" s="77"/>
      <c r="L33" s="15"/>
      <c r="M33" s="5"/>
      <c r="N33" s="5"/>
      <c r="O33" s="2"/>
      <c r="P33" s="1"/>
      <c r="Q33" s="3"/>
      <c r="R33" s="28"/>
      <c r="S33" s="15"/>
      <c r="T33" s="6"/>
      <c r="U33" s="8"/>
      <c r="V33" s="117" t="s">
        <v>954</v>
      </c>
      <c r="W33" s="118"/>
      <c r="X33" s="16"/>
      <c r="Y33"/>
    </row>
    <row r="34" spans="1:25" x14ac:dyDescent="0.35">
      <c r="A34" s="12">
        <v>25</v>
      </c>
      <c r="B34" s="12">
        <v>43533</v>
      </c>
      <c r="C34" s="12">
        <v>6</v>
      </c>
      <c r="D34" s="12" t="s">
        <v>724</v>
      </c>
      <c r="E34" s="4"/>
      <c r="F34" s="1"/>
      <c r="G34" s="13"/>
      <c r="H34" s="13"/>
      <c r="I34" s="10"/>
      <c r="J34" s="10"/>
      <c r="K34" s="77"/>
      <c r="L34" s="15"/>
      <c r="M34" s="5"/>
      <c r="N34" s="5"/>
      <c r="O34" s="2"/>
      <c r="P34" s="1"/>
      <c r="Q34" s="3"/>
      <c r="R34" s="28"/>
      <c r="S34" s="15"/>
      <c r="T34" s="6"/>
      <c r="U34" s="8"/>
      <c r="V34" s="117" t="s">
        <v>45</v>
      </c>
      <c r="W34" s="118"/>
      <c r="X34" s="16"/>
      <c r="Y34"/>
    </row>
    <row r="35" spans="1:25" x14ac:dyDescent="0.35">
      <c r="A35" s="12">
        <v>26</v>
      </c>
      <c r="B35" s="12">
        <v>43533</v>
      </c>
      <c r="C35" s="12">
        <v>6</v>
      </c>
      <c r="D35" s="12" t="s">
        <v>724</v>
      </c>
      <c r="E35" s="4"/>
      <c r="F35" s="1"/>
      <c r="G35" s="13"/>
      <c r="H35" s="13"/>
      <c r="I35" s="10"/>
      <c r="J35" s="10"/>
      <c r="K35" s="77"/>
      <c r="L35" s="15"/>
      <c r="M35" s="5"/>
      <c r="N35" s="5"/>
      <c r="O35" s="2"/>
      <c r="P35" s="1"/>
      <c r="Q35" s="3"/>
      <c r="R35" s="28"/>
      <c r="S35" s="15"/>
      <c r="T35" s="6"/>
      <c r="U35" s="8"/>
      <c r="V35" s="132" t="s">
        <v>46</v>
      </c>
      <c r="W35" s="133"/>
      <c r="X35" s="16"/>
      <c r="Y35"/>
    </row>
    <row r="36" spans="1:25" x14ac:dyDescent="0.35">
      <c r="A36" s="12">
        <v>27</v>
      </c>
      <c r="B36" s="12">
        <v>43533</v>
      </c>
      <c r="C36" s="12">
        <v>6</v>
      </c>
      <c r="D36" s="12" t="s">
        <v>724</v>
      </c>
      <c r="E36" s="4"/>
      <c r="F36" s="1"/>
      <c r="G36" s="13"/>
      <c r="H36" s="13"/>
      <c r="I36" s="10"/>
      <c r="J36" s="10"/>
      <c r="K36" s="77"/>
      <c r="L36" s="15"/>
      <c r="M36" s="5"/>
      <c r="N36" s="5"/>
      <c r="O36" s="2"/>
      <c r="P36" s="1"/>
      <c r="Q36" s="3"/>
      <c r="R36" s="28"/>
      <c r="S36" s="15"/>
      <c r="T36" s="6"/>
      <c r="U36" s="8"/>
      <c r="V36" s="134" t="s">
        <v>47</v>
      </c>
      <c r="W36" s="135"/>
      <c r="X36" s="16"/>
      <c r="Y36"/>
    </row>
    <row r="37" spans="1:25" x14ac:dyDescent="0.35">
      <c r="A37" s="12">
        <v>28</v>
      </c>
      <c r="B37" s="12">
        <v>43533</v>
      </c>
      <c r="C37" s="12">
        <v>6</v>
      </c>
      <c r="D37" s="12" t="s">
        <v>724</v>
      </c>
      <c r="E37" s="4"/>
      <c r="F37" s="1"/>
      <c r="G37" s="13"/>
      <c r="H37" s="13"/>
      <c r="I37" s="10"/>
      <c r="J37" s="10"/>
      <c r="K37" s="77"/>
      <c r="L37" s="15"/>
      <c r="M37" s="5"/>
      <c r="N37" s="5"/>
      <c r="O37" s="2"/>
      <c r="P37" s="1"/>
      <c r="Q37" s="3"/>
      <c r="R37" s="28"/>
      <c r="S37" s="15"/>
      <c r="T37" s="6"/>
      <c r="U37" s="8"/>
      <c r="V37" s="117" t="s">
        <v>48</v>
      </c>
      <c r="W37" s="118"/>
      <c r="X37" s="16"/>
      <c r="Y37"/>
    </row>
    <row r="38" spans="1:25" x14ac:dyDescent="0.35">
      <c r="A38" s="12">
        <v>29</v>
      </c>
      <c r="B38" s="12">
        <v>43498</v>
      </c>
      <c r="C38" s="12">
        <v>4</v>
      </c>
      <c r="D38" s="12" t="s">
        <v>184</v>
      </c>
      <c r="E38" s="4"/>
      <c r="F38" s="1"/>
      <c r="G38" s="13"/>
      <c r="H38" s="13"/>
      <c r="I38" s="10"/>
      <c r="J38" s="10"/>
      <c r="K38" s="77"/>
      <c r="L38" s="15"/>
      <c r="M38" s="5"/>
      <c r="N38" s="5"/>
      <c r="O38" s="2"/>
      <c r="P38" s="1"/>
      <c r="Q38" s="3"/>
      <c r="R38" s="28"/>
      <c r="S38" s="15"/>
      <c r="T38" s="6"/>
      <c r="U38" s="8"/>
      <c r="V38" s="117" t="s">
        <v>955</v>
      </c>
      <c r="W38" s="131"/>
      <c r="X38" s="16"/>
      <c r="Y38"/>
    </row>
    <row r="39" spans="1:25" x14ac:dyDescent="0.35">
      <c r="A39" s="12">
        <v>30</v>
      </c>
      <c r="B39" s="12">
        <v>43463</v>
      </c>
      <c r="C39" s="12">
        <v>4</v>
      </c>
      <c r="D39" s="12" t="s">
        <v>1007</v>
      </c>
      <c r="E39" s="4"/>
      <c r="F39" s="1"/>
      <c r="G39" s="13"/>
      <c r="H39" s="13"/>
      <c r="I39" s="10"/>
      <c r="J39" s="10"/>
      <c r="K39" s="77"/>
      <c r="L39" s="15"/>
      <c r="M39" s="5"/>
      <c r="N39" s="5"/>
      <c r="O39" s="2"/>
      <c r="P39" s="1"/>
      <c r="Q39" s="3"/>
      <c r="R39" s="28"/>
      <c r="S39" s="15"/>
      <c r="T39" s="6"/>
      <c r="U39" s="8"/>
      <c r="V39" s="117" t="s">
        <v>49</v>
      </c>
      <c r="W39" s="131"/>
      <c r="X39" s="16"/>
      <c r="Y39"/>
    </row>
    <row r="40" spans="1:25" x14ac:dyDescent="0.35">
      <c r="A40" s="12">
        <v>31</v>
      </c>
      <c r="B40" s="12">
        <v>43463</v>
      </c>
      <c r="C40" s="12">
        <v>4</v>
      </c>
      <c r="D40" s="12" t="s">
        <v>1007</v>
      </c>
      <c r="E40" s="4"/>
      <c r="F40" s="1"/>
      <c r="G40" s="13"/>
      <c r="H40" s="13"/>
      <c r="I40" s="10"/>
      <c r="J40" s="10"/>
      <c r="K40" s="77"/>
      <c r="L40" s="15"/>
      <c r="M40" s="5"/>
      <c r="N40" s="5"/>
      <c r="O40" s="2"/>
      <c r="P40" s="1"/>
      <c r="Q40" s="3"/>
      <c r="R40" s="28"/>
      <c r="S40" s="15"/>
      <c r="T40" s="6"/>
      <c r="U40" s="8"/>
      <c r="V40" s="117" t="s">
        <v>50</v>
      </c>
      <c r="W40" s="131"/>
      <c r="X40" s="16"/>
      <c r="Y40"/>
    </row>
    <row r="41" spans="1:25" x14ac:dyDescent="0.35">
      <c r="A41" s="12">
        <v>32</v>
      </c>
      <c r="B41" s="12">
        <v>43463</v>
      </c>
      <c r="C41" s="12">
        <v>3</v>
      </c>
      <c r="D41" s="12" t="s">
        <v>969</v>
      </c>
      <c r="E41" s="4"/>
      <c r="F41" s="1"/>
      <c r="G41" s="13"/>
      <c r="H41" s="13"/>
      <c r="I41" s="10"/>
      <c r="J41" s="10"/>
      <c r="K41" s="77"/>
      <c r="L41" s="15"/>
      <c r="M41" s="5"/>
      <c r="N41" s="5"/>
      <c r="O41" s="2"/>
      <c r="P41" s="1"/>
      <c r="Q41" s="3"/>
      <c r="R41" s="28"/>
      <c r="S41" s="15"/>
      <c r="T41" s="6"/>
      <c r="U41" s="8"/>
      <c r="V41" s="117" t="s">
        <v>51</v>
      </c>
      <c r="W41" s="131"/>
      <c r="X41" s="16"/>
      <c r="Y41"/>
    </row>
    <row r="42" spans="1:25" x14ac:dyDescent="0.35">
      <c r="A42" s="9">
        <v>33</v>
      </c>
      <c r="B42" s="12">
        <v>43463</v>
      </c>
      <c r="C42" s="12">
        <v>3</v>
      </c>
      <c r="D42" s="12" t="s">
        <v>969</v>
      </c>
      <c r="E42" s="4"/>
      <c r="F42" s="1"/>
      <c r="G42" s="13"/>
      <c r="H42" s="13"/>
      <c r="I42" s="10"/>
      <c r="J42" s="10"/>
      <c r="K42" s="77"/>
      <c r="L42" s="15"/>
      <c r="M42" s="5"/>
      <c r="N42" s="5"/>
      <c r="O42" s="2"/>
      <c r="P42" s="1"/>
      <c r="Q42" s="3"/>
      <c r="R42" s="28"/>
      <c r="S42" s="15"/>
      <c r="T42" s="6"/>
      <c r="U42" s="8"/>
      <c r="V42" s="87"/>
      <c r="W42" s="88"/>
      <c r="X42" s="16"/>
      <c r="Y42"/>
    </row>
    <row r="43" spans="1:25" x14ac:dyDescent="0.35">
      <c r="A43" s="12">
        <v>34</v>
      </c>
      <c r="B43" s="12">
        <v>43155</v>
      </c>
      <c r="C43" s="12">
        <v>7</v>
      </c>
      <c r="D43" s="12" t="s">
        <v>783</v>
      </c>
      <c r="E43" s="4"/>
      <c r="F43" s="1"/>
      <c r="G43" s="13"/>
      <c r="H43" s="13"/>
      <c r="I43" s="10"/>
      <c r="J43" s="10"/>
      <c r="K43" s="77"/>
      <c r="L43" s="15"/>
      <c r="M43" s="5"/>
      <c r="N43" s="5"/>
      <c r="O43" s="2"/>
      <c r="P43" s="1"/>
      <c r="Q43" s="3"/>
      <c r="R43" s="28"/>
      <c r="S43" s="15"/>
      <c r="T43" s="6"/>
      <c r="U43" s="8"/>
    </row>
    <row r="44" spans="1:25" x14ac:dyDescent="0.35">
      <c r="A44" s="12">
        <v>35</v>
      </c>
      <c r="B44" s="12">
        <v>43155</v>
      </c>
      <c r="C44" s="12">
        <v>7</v>
      </c>
      <c r="D44" s="12" t="s">
        <v>783</v>
      </c>
      <c r="E44" s="4"/>
      <c r="F44" s="1"/>
      <c r="G44" s="13"/>
      <c r="H44" s="13"/>
      <c r="I44" s="10"/>
      <c r="J44" s="10"/>
      <c r="K44" s="77"/>
      <c r="L44" s="15"/>
      <c r="M44" s="5"/>
      <c r="N44" s="5"/>
      <c r="O44" s="2"/>
      <c r="P44" s="1"/>
      <c r="Q44" s="3"/>
      <c r="R44" s="28"/>
      <c r="S44" s="15"/>
      <c r="T44" s="6"/>
      <c r="U44" s="8"/>
    </row>
    <row r="45" spans="1:25" x14ac:dyDescent="0.35">
      <c r="A45" s="12">
        <v>36</v>
      </c>
      <c r="B45" s="12">
        <v>43149</v>
      </c>
      <c r="C45" s="12">
        <v>7</v>
      </c>
      <c r="D45" s="12" t="s">
        <v>620</v>
      </c>
      <c r="E45" s="4"/>
      <c r="F45" s="1"/>
      <c r="G45" s="13"/>
      <c r="H45" s="13"/>
      <c r="I45" s="10"/>
      <c r="J45" s="10"/>
      <c r="K45" s="77"/>
      <c r="L45" s="15"/>
      <c r="M45" s="5"/>
      <c r="N45" s="5"/>
      <c r="O45" s="2"/>
      <c r="P45" s="1"/>
      <c r="Q45" s="3"/>
      <c r="R45" s="28"/>
      <c r="S45" s="15"/>
      <c r="T45" s="6"/>
      <c r="U45" s="8"/>
    </row>
    <row r="46" spans="1:25" x14ac:dyDescent="0.35">
      <c r="A46" s="12">
        <v>37</v>
      </c>
      <c r="B46" s="12">
        <v>43149</v>
      </c>
      <c r="C46" s="12">
        <v>7</v>
      </c>
      <c r="D46" s="12" t="s">
        <v>620</v>
      </c>
      <c r="E46" s="4"/>
      <c r="F46" s="1"/>
      <c r="G46" s="13"/>
      <c r="H46" s="13"/>
      <c r="I46" s="10"/>
      <c r="J46" s="10"/>
      <c r="K46" s="77"/>
      <c r="L46" s="15"/>
      <c r="M46" s="5"/>
      <c r="N46" s="5"/>
      <c r="O46" s="2"/>
      <c r="P46" s="1"/>
      <c r="Q46" s="3"/>
      <c r="R46" s="28"/>
      <c r="S46" s="15"/>
      <c r="T46" s="6"/>
      <c r="U46" s="8"/>
    </row>
    <row r="47" spans="1:25" x14ac:dyDescent="0.35">
      <c r="A47" s="12">
        <v>38</v>
      </c>
      <c r="B47" s="12">
        <v>43149</v>
      </c>
      <c r="C47" s="12">
        <v>7</v>
      </c>
      <c r="D47" s="12" t="s">
        <v>620</v>
      </c>
      <c r="E47" s="4"/>
      <c r="F47" s="1"/>
      <c r="G47" s="13"/>
      <c r="H47" s="13"/>
      <c r="I47" s="10"/>
      <c r="J47" s="10"/>
      <c r="K47" s="77"/>
      <c r="L47" s="15"/>
      <c r="M47" s="5"/>
      <c r="N47" s="5"/>
      <c r="O47" s="2"/>
      <c r="P47" s="1"/>
      <c r="Q47" s="3"/>
      <c r="R47" s="28"/>
      <c r="S47" s="15"/>
      <c r="T47" s="6"/>
      <c r="U47" s="8"/>
    </row>
    <row r="48" spans="1:25" x14ac:dyDescent="0.35">
      <c r="A48" s="12">
        <v>39</v>
      </c>
      <c r="B48" s="12">
        <f>IF(ISBLANK([3]!Tabgardes[[#This Row],[Type d''acte]]),"",$F$6)</f>
        <v>0</v>
      </c>
      <c r="C48" s="12">
        <f>IF(ISBLANK([3]!Tabgardes[[#This Row],[Type d''acte]]),"",$F$7)</f>
        <v>0</v>
      </c>
      <c r="D48" s="12">
        <f>IF(ISBLANK([3]!Tabgardes[[#This Row],[Type d''acte]]),"",$F$5)</f>
        <v>0</v>
      </c>
      <c r="E48" s="4"/>
      <c r="F48" s="1"/>
      <c r="G48" s="13"/>
      <c r="H48" s="13"/>
      <c r="I48" s="10"/>
      <c r="J48" s="10"/>
      <c r="K48" s="77"/>
      <c r="L48" s="15"/>
      <c r="M48" s="5"/>
      <c r="N48" s="5"/>
      <c r="O48" s="2"/>
      <c r="P48" s="1"/>
      <c r="Q48" s="3"/>
      <c r="R48" s="28"/>
      <c r="S48" s="15"/>
      <c r="T48" s="6"/>
      <c r="U48" s="8"/>
    </row>
    <row r="49" spans="1:25" x14ac:dyDescent="0.35">
      <c r="A49" s="12">
        <v>40</v>
      </c>
      <c r="B49" s="12">
        <f>IF(ISBLANK([3]!Tabgardes[[#This Row],[Type d''acte]]),"",$F$6)</f>
        <v>0</v>
      </c>
      <c r="C49" s="12">
        <f>IF(ISBLANK([3]!Tabgardes[[#This Row],[Type d''acte]]),"",$F$7)</f>
        <v>0</v>
      </c>
      <c r="D49" s="12">
        <f>IF(ISBLANK([3]!Tabgardes[[#This Row],[Type d''acte]]),"",$F$5)</f>
        <v>0</v>
      </c>
      <c r="E49" s="4"/>
      <c r="F49" s="1"/>
      <c r="G49" s="13"/>
      <c r="H49" s="13"/>
      <c r="I49" s="10"/>
      <c r="J49" s="10"/>
      <c r="K49" s="77"/>
      <c r="L49" s="15"/>
      <c r="M49" s="5"/>
      <c r="N49" s="5"/>
      <c r="O49" s="2"/>
      <c r="P49" s="1"/>
      <c r="Q49" s="3"/>
      <c r="R49" s="28"/>
      <c r="S49" s="15"/>
      <c r="T49" s="6"/>
      <c r="U49" s="8"/>
      <c r="V49" s="8"/>
      <c r="W49" s="8"/>
      <c r="X49" s="8"/>
      <c r="Y49" s="8"/>
    </row>
    <row r="50" spans="1:25" x14ac:dyDescent="0.35">
      <c r="A50" s="12">
        <v>41</v>
      </c>
      <c r="B50" s="12">
        <f>IF(ISBLANK([3]!Tabgardes[[#This Row],[Type d''acte]]),"",$F$6)</f>
        <v>0</v>
      </c>
      <c r="C50" s="12">
        <f>IF(ISBLANK([3]!Tabgardes[[#This Row],[Type d''acte]]),"",$F$7)</f>
        <v>0</v>
      </c>
      <c r="D50" s="12">
        <f>IF(ISBLANK([3]!Tabgardes[[#This Row],[Type d''acte]]),"",$F$5)</f>
        <v>0</v>
      </c>
      <c r="E50" s="4"/>
      <c r="F50" s="1"/>
      <c r="G50" s="13"/>
      <c r="H50" s="13"/>
      <c r="I50" s="10"/>
      <c r="J50" s="10"/>
      <c r="K50" s="77"/>
      <c r="L50" s="15"/>
      <c r="M50" s="5"/>
      <c r="N50" s="5"/>
      <c r="O50" s="2"/>
      <c r="P50" s="1"/>
      <c r="Q50" s="3"/>
      <c r="R50" s="28"/>
      <c r="S50" s="15"/>
      <c r="T50" s="6"/>
      <c r="U50" s="8"/>
      <c r="V50" s="8"/>
      <c r="W50" s="8"/>
      <c r="X50" s="8"/>
      <c r="Y50" s="8"/>
    </row>
    <row r="51" spans="1:25" x14ac:dyDescent="0.35">
      <c r="A51" s="12">
        <v>42</v>
      </c>
      <c r="B51" s="12">
        <f>IF(ISBLANK([3]!Tabgardes[[#This Row],[Type d''acte]]),"",$F$6)</f>
        <v>0</v>
      </c>
      <c r="C51" s="12">
        <f>IF(ISBLANK([3]!Tabgardes[[#This Row],[Type d''acte]]),"",$F$7)</f>
        <v>0</v>
      </c>
      <c r="D51" s="12">
        <f>IF(ISBLANK([3]!Tabgardes[[#This Row],[Type d''acte]]),"",$F$5)</f>
        <v>0</v>
      </c>
      <c r="E51" s="4"/>
      <c r="F51" s="1"/>
      <c r="G51" s="13"/>
      <c r="H51" s="13"/>
      <c r="I51" s="10"/>
      <c r="J51" s="10"/>
      <c r="K51" s="77"/>
      <c r="L51" s="15"/>
      <c r="M51" s="5"/>
      <c r="N51" s="5"/>
      <c r="O51" s="2"/>
      <c r="P51" s="1"/>
      <c r="Q51" s="3"/>
      <c r="R51" s="28"/>
      <c r="S51" s="15"/>
      <c r="T51" s="6"/>
      <c r="U51" s="8"/>
      <c r="V51" s="8"/>
      <c r="W51" s="8"/>
      <c r="X51" s="8"/>
      <c r="Y51" s="8"/>
    </row>
    <row r="52" spans="1:25" x14ac:dyDescent="0.35">
      <c r="A52" s="12">
        <v>43</v>
      </c>
      <c r="B52" s="12">
        <f>IF(ISBLANK([3]!Tabgardes[[#This Row],[Type d''acte]]),"",$F$6)</f>
        <v>0</v>
      </c>
      <c r="C52" s="12">
        <f>IF(ISBLANK([3]!Tabgardes[[#This Row],[Type d''acte]]),"",$F$7)</f>
        <v>0</v>
      </c>
      <c r="D52" s="12">
        <f>IF(ISBLANK([3]!Tabgardes[[#This Row],[Type d''acte]]),"",$F$5)</f>
        <v>0</v>
      </c>
      <c r="E52" s="4"/>
      <c r="F52" s="1"/>
      <c r="G52" s="13"/>
      <c r="H52" s="13"/>
      <c r="I52" s="10"/>
      <c r="J52" s="10"/>
      <c r="K52" s="77"/>
      <c r="L52" s="15"/>
      <c r="M52" s="5"/>
      <c r="N52" s="5"/>
      <c r="O52" s="2"/>
      <c r="P52" s="1"/>
      <c r="Q52" s="3"/>
      <c r="R52" s="28"/>
      <c r="S52" s="15"/>
      <c r="T52" s="6"/>
      <c r="U52" s="8"/>
      <c r="V52" s="8"/>
      <c r="W52" s="8"/>
      <c r="X52" s="8"/>
      <c r="Y52" s="8"/>
    </row>
    <row r="53" spans="1:25" x14ac:dyDescent="0.35">
      <c r="A53" s="12">
        <v>44</v>
      </c>
      <c r="B53" s="12">
        <f>IF(ISBLANK([3]!Tabgardes[[#This Row],[Type d''acte]]),"",$F$6)</f>
        <v>0</v>
      </c>
      <c r="C53" s="12">
        <f>IF(ISBLANK([3]!Tabgardes[[#This Row],[Type d''acte]]),"",$F$7)</f>
        <v>0</v>
      </c>
      <c r="D53" s="12">
        <f>IF(ISBLANK([3]!Tabgardes[[#This Row],[Type d''acte]]),"",$F$5)</f>
        <v>0</v>
      </c>
      <c r="E53" s="4"/>
      <c r="F53" s="1"/>
      <c r="G53" s="13"/>
      <c r="H53" s="13"/>
      <c r="I53" s="10"/>
      <c r="J53" s="10"/>
      <c r="K53" s="77"/>
      <c r="L53" s="15"/>
      <c r="M53" s="5"/>
      <c r="N53" s="5"/>
      <c r="O53" s="2"/>
      <c r="P53" s="1"/>
      <c r="Q53" s="3"/>
      <c r="R53" s="28"/>
      <c r="S53" s="15"/>
      <c r="T53" s="6"/>
      <c r="U53" s="8"/>
      <c r="V53" s="8"/>
      <c r="W53" s="8"/>
      <c r="X53" s="8"/>
      <c r="Y53" s="8"/>
    </row>
    <row r="54" spans="1:25" x14ac:dyDescent="0.35">
      <c r="A54" s="12">
        <v>45</v>
      </c>
      <c r="B54" s="12">
        <f>IF(ISBLANK([3]!Tabgardes[[#This Row],[Type d''acte]]),"",$F$6)</f>
        <v>0</v>
      </c>
      <c r="C54" s="12">
        <f>IF(ISBLANK([3]!Tabgardes[[#This Row],[Type d''acte]]),"",$F$7)</f>
        <v>0</v>
      </c>
      <c r="D54" s="12">
        <f>IF(ISBLANK([3]!Tabgardes[[#This Row],[Type d''acte]]),"",$F$5)</f>
        <v>0</v>
      </c>
      <c r="E54" s="4"/>
      <c r="F54" s="1"/>
      <c r="G54" s="13"/>
      <c r="H54" s="13"/>
      <c r="I54" s="10"/>
      <c r="J54" s="10"/>
      <c r="K54" s="77"/>
      <c r="L54" s="15"/>
      <c r="M54" s="5"/>
      <c r="N54" s="5"/>
      <c r="O54" s="2"/>
      <c r="P54" s="1"/>
      <c r="Q54" s="3"/>
      <c r="R54" s="28"/>
      <c r="S54" s="15"/>
      <c r="T54" s="6"/>
      <c r="U54" s="8"/>
      <c r="V54" s="8"/>
      <c r="W54" s="8"/>
      <c r="X54" s="8"/>
      <c r="Y54" s="8"/>
    </row>
    <row r="55" spans="1:25" x14ac:dyDescent="0.35">
      <c r="A55" s="12">
        <v>46</v>
      </c>
      <c r="B55" s="12">
        <f>IF(ISBLANK([3]!Tabgardes[[#This Row],[Type d''acte]]),"",$F$6)</f>
        <v>0</v>
      </c>
      <c r="C55" s="12">
        <f>IF(ISBLANK([3]!Tabgardes[[#This Row],[Type d''acte]]),"",$F$7)</f>
        <v>0</v>
      </c>
      <c r="D55" s="12">
        <f>IF(ISBLANK([3]!Tabgardes[[#This Row],[Type d''acte]]),"",$F$5)</f>
        <v>0</v>
      </c>
      <c r="E55" s="4"/>
      <c r="F55" s="1"/>
      <c r="G55" s="13"/>
      <c r="H55" s="13"/>
      <c r="I55" s="10"/>
      <c r="J55" s="10"/>
      <c r="K55" s="79"/>
      <c r="L55" s="15"/>
      <c r="M55" s="5"/>
      <c r="N55" s="5"/>
      <c r="O55" s="5"/>
      <c r="P55" s="80"/>
      <c r="Q55" s="3"/>
      <c r="R55" s="81"/>
      <c r="S55" s="15"/>
      <c r="T55" s="6"/>
      <c r="U55" s="8"/>
      <c r="V55" s="8"/>
      <c r="W55" s="8"/>
      <c r="X55" s="8"/>
      <c r="Y55" s="8"/>
    </row>
    <row r="56" spans="1:25" x14ac:dyDescent="0.35">
      <c r="A56" s="12">
        <v>47</v>
      </c>
      <c r="B56" s="12">
        <f>IF(ISBLANK([3]!Tabgardes[[#This Row],[Type d''acte]]),"",$F$6)</f>
        <v>0</v>
      </c>
      <c r="C56" s="12">
        <f>IF(ISBLANK([3]!Tabgardes[[#This Row],[Type d''acte]]),"",$F$7)</f>
        <v>0</v>
      </c>
      <c r="D56" s="12">
        <f>IF(ISBLANK([3]!Tabgardes[[#This Row],[Type d''acte]]),"",$F$5)</f>
        <v>0</v>
      </c>
      <c r="E56" s="4"/>
      <c r="F56" s="1"/>
      <c r="G56" s="13"/>
      <c r="H56" s="13"/>
      <c r="I56" s="10"/>
      <c r="J56" s="10"/>
      <c r="K56" s="79"/>
      <c r="L56" s="15"/>
      <c r="M56" s="5"/>
      <c r="N56" s="5"/>
      <c r="O56" s="5"/>
      <c r="P56" s="80"/>
      <c r="Q56" s="3"/>
      <c r="R56" s="81"/>
      <c r="S56" s="15"/>
      <c r="T56" s="6"/>
      <c r="U56" s="8"/>
      <c r="V56" s="8"/>
      <c r="W56" s="8"/>
      <c r="X56" s="8"/>
      <c r="Y56" s="8"/>
    </row>
    <row r="57" spans="1:25" x14ac:dyDescent="0.35">
      <c r="A57" s="12">
        <v>48</v>
      </c>
      <c r="B57" s="12">
        <f>IF(ISBLANK([3]!Tabgardes[[#This Row],[Type d''acte]]),"",$F$6)</f>
        <v>0</v>
      </c>
      <c r="C57" s="12">
        <f>IF(ISBLANK([3]!Tabgardes[[#This Row],[Type d''acte]]),"",$F$7)</f>
        <v>0</v>
      </c>
      <c r="D57" s="12">
        <f>IF(ISBLANK([3]!Tabgardes[[#This Row],[Type d''acte]]),"",$F$5)</f>
        <v>0</v>
      </c>
      <c r="E57" s="4"/>
      <c r="F57" s="1"/>
      <c r="G57" s="13"/>
      <c r="H57" s="13"/>
      <c r="I57" s="10"/>
      <c r="J57" s="10"/>
      <c r="K57" s="79"/>
      <c r="L57" s="15"/>
      <c r="M57" s="5"/>
      <c r="N57" s="5"/>
      <c r="O57" s="5"/>
      <c r="P57" s="80"/>
      <c r="Q57" s="3"/>
      <c r="R57" s="81"/>
      <c r="S57" s="15"/>
      <c r="T57" s="6"/>
      <c r="U57" s="8"/>
      <c r="V57" s="8"/>
      <c r="W57" s="8"/>
      <c r="X57" s="8"/>
      <c r="Y57" s="8"/>
    </row>
  </sheetData>
  <mergeCells count="25">
    <mergeCell ref="V40:W40"/>
    <mergeCell ref="V41:W41"/>
    <mergeCell ref="V35:W35"/>
    <mergeCell ref="V36:W36"/>
    <mergeCell ref="V37:W37"/>
    <mergeCell ref="V38:W38"/>
    <mergeCell ref="V39:W39"/>
    <mergeCell ref="V30:W30"/>
    <mergeCell ref="V31:W31"/>
    <mergeCell ref="V32:W32"/>
    <mergeCell ref="V33:W33"/>
    <mergeCell ref="V34:W34"/>
    <mergeCell ref="V25:W25"/>
    <mergeCell ref="V26:W26"/>
    <mergeCell ref="V27:W27"/>
    <mergeCell ref="V28:W28"/>
    <mergeCell ref="V29:W29"/>
    <mergeCell ref="V22:W22"/>
    <mergeCell ref="V23:W23"/>
    <mergeCell ref="V24:W24"/>
    <mergeCell ref="E4:F4"/>
    <mergeCell ref="V9:W10"/>
    <mergeCell ref="V18:W19"/>
    <mergeCell ref="V20:W20"/>
    <mergeCell ref="V21:W21"/>
  </mergeCells>
  <conditionalFormatting sqref="X11:X12">
    <cfRule type="cellIs" dxfId="7" priority="3" operator="equal">
      <formula>"NON"</formula>
    </cfRule>
    <cfRule type="cellIs" dxfId="6" priority="4" operator="equal">
      <formula>"OUI"</formula>
    </cfRule>
  </conditionalFormatting>
  <conditionalFormatting sqref="H10:I57 K10:K57">
    <cfRule type="expression" dxfId="5" priority="2">
      <formula>OR($Q10="MR",$Q10="CPAS",$Q10="Admin. De biens",$Q10="MM C",$Q10="MM BC",$Q10="MM NP",$Q10="Virement")</formula>
    </cfRule>
  </conditionalFormatting>
  <conditionalFormatting sqref="H10:H57 J10:K57">
    <cfRule type="expression" dxfId="4" priority="1">
      <formula>OR($Q10="1/3 payant C",$Q10="1/3 payant BC",$Q10="1/3 payant NP",$Q10="Détresse financière")</formula>
    </cfRule>
  </conditionalFormatting>
  <dataValidations count="4">
    <dataValidation type="list" allowBlank="1" showInputMessage="1" showErrorMessage="1" sqref="P10:P57">
      <formula1>"Cash,Bancontact,Différé"</formula1>
    </dataValidation>
    <dataValidation type="list" allowBlank="1" showInputMessage="1" showErrorMessage="1" sqref="F10:F57">
      <formula1>listeacte</formula1>
    </dataValidation>
    <dataValidation type="list" allowBlank="1" showInputMessage="1" showErrorMessage="1" sqref="Q10:Q57">
      <formula1>"MR,Admin. De biens,CPAS,MM C,MM BC,MM NP,1/3 payant C,1/3 payant BC,1/3 payant NP,Détresse financière,Réquisition,Croix Rouge,Virement,Autres"</formula1>
    </dataValidation>
    <dataValidation type="list" allowBlank="1" showInputMessage="1" showErrorMessage="1" sqref="K10:K57">
      <formula1>"Oui,Non"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autoFill="0" autoPict="0" macro="[0]!sauvegarder">
                <anchor moveWithCells="1" sizeWithCells="1">
                  <from>
                    <xdr:col>21</xdr:col>
                    <xdr:colOff>400050</xdr:colOff>
                    <xdr:row>1</xdr:row>
                    <xdr:rowOff>107950</xdr:rowOff>
                  </from>
                  <to>
                    <xdr:col>21</xdr:col>
                    <xdr:colOff>2692400</xdr:colOff>
                    <xdr:row>3</xdr:row>
                    <xdr:rowOff>120650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'[4]Liste des mutualités'!#REF!</xm:f>
          </x14:formula1>
          <xm:sqref>J10:J57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11"/>
  <sheetViews>
    <sheetView tabSelected="1" workbookViewId="0">
      <selection activeCell="B13" sqref="B13"/>
    </sheetView>
  </sheetViews>
  <sheetFormatPr baseColWidth="10" defaultRowHeight="14.5" x14ac:dyDescent="0.35"/>
  <cols>
    <col min="1" max="1" width="11.1796875" bestFit="1" customWidth="1"/>
  </cols>
  <sheetData>
    <row r="1" spans="1:27" ht="31.5" thickBot="1" x14ac:dyDescent="0.4">
      <c r="A1" s="41"/>
      <c r="B1" s="41"/>
      <c r="C1" s="41"/>
      <c r="D1" s="41"/>
      <c r="E1" s="42"/>
      <c r="F1" s="41"/>
      <c r="G1" s="136"/>
      <c r="H1" s="43"/>
      <c r="I1" s="44"/>
      <c r="J1" s="44"/>
      <c r="K1" s="44"/>
      <c r="L1" s="44"/>
      <c r="M1" s="44"/>
      <c r="N1" s="45"/>
      <c r="O1" s="44"/>
      <c r="P1" s="44"/>
      <c r="Q1" s="45"/>
      <c r="R1" s="44"/>
      <c r="S1" s="44"/>
      <c r="T1" s="44"/>
      <c r="U1" s="44"/>
      <c r="V1" s="44"/>
      <c r="W1" s="47" t="str">
        <f>tabhisto[[#Headers],[Date de paiement TM]]</f>
        <v>Date de paiement TM</v>
      </c>
      <c r="X1" s="47" t="str">
        <f>tabhisto[[#Headers],[Date de paiement Mm.]]</f>
        <v>Date de paiement Mm.</v>
      </c>
      <c r="Y1" s="47" t="str">
        <f>tabhisto[[#Headers],[Date de paiement Hon.]]</f>
        <v>Date de paiement Hon.</v>
      </c>
      <c r="Z1" s="46"/>
      <c r="AA1" s="46"/>
    </row>
    <row r="2" spans="1:27" ht="31.5" thickBot="1" x14ac:dyDescent="0.4">
      <c r="A2" s="41"/>
      <c r="B2" s="41"/>
      <c r="C2" s="41"/>
      <c r="D2" s="41"/>
      <c r="E2" s="42"/>
      <c r="F2" s="41"/>
      <c r="G2" s="136"/>
      <c r="H2" s="43"/>
      <c r="I2" s="44"/>
      <c r="J2" s="44"/>
      <c r="K2" s="44"/>
      <c r="L2" s="44"/>
      <c r="M2" s="48"/>
      <c r="N2" s="49"/>
      <c r="O2" s="48"/>
      <c r="P2" s="49" t="s">
        <v>883</v>
      </c>
      <c r="Q2" s="89"/>
      <c r="R2" s="49"/>
      <c r="S2" s="50"/>
      <c r="T2" s="51" t="s">
        <v>882</v>
      </c>
      <c r="U2" s="52" t="str">
        <f ca="1">IF(Q2&lt;&gt;Q3,IF(Q3="",IF(Q2="","",SUMPRODUCT((SUBTOTAL(9,OFFSET(N5,ROW(Ticket_modérateur)-ROW(N5),))*(Date_de_paiement_TM=Q2)))+SUMPRODUCT((SUBTOTAL(9,OFFSET(P5,ROW(Montant_mutuelle)-ROW(N5),))*(Date_de_paiement_MM=Q2)))+SUMPRODUCT((SUBTOTAL(9,OFFSET(R5,ROW(Honoraires_complet)-ROW(N5),))*(Date_de_paiement_Hon.=Q2)))),IF(Q2="","",SUMPRODUCT((SUBTOTAL(9,OFFSET(N5,ROW(Ticket_modérateur)-ROW(N5),))*(Date_de_paiement_TM=Q2)))+SUMPRODUCT((SUBTOTAL(9,OFFSET(P5,ROW(Montant_mutuelle)-ROW(N5),))*(Date_de_paiement_MM=Q2)))+SUMPRODUCT((SUBTOTAL(9,OFFSET(R5,ROW(Honoraires_complet)-ROW(N5),))*(Date_de_paiement_Hon.=Q2))))+IF(Q3="","",SUMPRODUCT((SUBTOTAL(9,OFFSET(N5,ROW(Ticket_modérateur)-ROW(N5),))*(Date_de_paiement_TM=Q3)))+SUMPRODUCT((SUBTOTAL(9,OFFSET(P5,ROW(Montant_mutuelle)-ROW(N5),))*(Date_de_paiement_MM=Q3)))+SUMPRODUCT((SUBTOTAL(9,OFFSET(R5,ROW(Honoraires_complet)-ROW(N5),))*(Date_de_paiement_Hon.=Q3))))),IF(Q3="",IF(Q2="","",SUMPRODUCT((SUBTOTAL(9,OFFSET(N5,ROW(Ticket_modérateur)-ROW(N5),))*(Date_de_paiement_TM=Q2)))+SUMPRODUCT((SUBTOTAL(9,OFFSET(P5,ROW(Montant_mutuelle)-ROW(N5),))*(Date_de_paiement_MM=Q2)))+SUMPRODUCT((SUBTOTAL(9,OFFSET(R5,ROW(Honoraires_complet)-ROW(N5),))*(Date_de_paiement_Hon.=Q2)))),IF(Q2="","",SUMPRODUCT((SUBTOTAL(9,OFFSET(N5,ROW(Ticket_modérateur)-ROW(N5),))*(Date_de_paiement_TM=Q2)))+SUMPRODUCT((SUBTOTAL(9,OFFSET(P5,ROW(Montant_mutuelle)-ROW(N5),))*(Date_de_paiement_MM=Q2)))+SUMPRODUCT((SUBTOTAL(9,OFFSET(R5,ROW(Honoraires_complet)-ROW(N5),))*(Date_de_paiement_Hon.=Q2))))))</f>
        <v/>
      </c>
      <c r="V2" s="44"/>
      <c r="W2" s="53">
        <f>O2</f>
        <v>0</v>
      </c>
      <c r="X2" s="47"/>
      <c r="Y2" s="47"/>
      <c r="Z2" s="46"/>
      <c r="AA2" s="46"/>
    </row>
    <row r="3" spans="1:27" ht="31.5" thickBot="1" x14ac:dyDescent="0.4">
      <c r="A3" s="41"/>
      <c r="B3" s="41"/>
      <c r="C3" s="41"/>
      <c r="D3" s="41"/>
      <c r="E3" s="54" t="s">
        <v>0</v>
      </c>
      <c r="F3" s="41"/>
      <c r="G3" s="49"/>
      <c r="H3" s="49"/>
      <c r="I3" s="44"/>
      <c r="J3" s="44"/>
      <c r="K3" s="44"/>
      <c r="L3" s="44"/>
      <c r="M3" s="44"/>
      <c r="N3" s="44"/>
      <c r="O3" s="44"/>
      <c r="P3" s="49" t="s">
        <v>884</v>
      </c>
      <c r="Q3" s="55"/>
      <c r="R3" s="56"/>
      <c r="S3" s="44"/>
      <c r="T3" s="51" t="s">
        <v>881</v>
      </c>
      <c r="U3" s="57">
        <f ca="1">SUBTOTAL(9,Total_reçu)</f>
        <v>0</v>
      </c>
      <c r="V3" s="44"/>
      <c r="W3" s="47"/>
      <c r="X3" s="53">
        <f>O2</f>
        <v>0</v>
      </c>
      <c r="Y3" s="47"/>
      <c r="Z3" s="46"/>
      <c r="AA3" s="46"/>
    </row>
    <row r="4" spans="1:27" ht="31" x14ac:dyDescent="0.35">
      <c r="A4" s="41"/>
      <c r="B4" s="41"/>
      <c r="C4" s="41"/>
      <c r="D4" s="41"/>
      <c r="E4" s="42"/>
      <c r="F4" s="41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7"/>
      <c r="X4" s="47"/>
      <c r="Y4" s="53">
        <f>O2</f>
        <v>0</v>
      </c>
      <c r="Z4" s="46"/>
      <c r="AA4" s="46"/>
    </row>
    <row r="5" spans="1:27" ht="46.5" x14ac:dyDescent="0.35">
      <c r="A5" s="58" t="s">
        <v>1</v>
      </c>
      <c r="B5" s="59" t="s">
        <v>2</v>
      </c>
      <c r="C5" s="59" t="s">
        <v>3</v>
      </c>
      <c r="D5" s="59" t="s">
        <v>64</v>
      </c>
      <c r="E5" s="59" t="s">
        <v>63</v>
      </c>
      <c r="F5" s="59" t="s">
        <v>4</v>
      </c>
      <c r="G5" s="59" t="s">
        <v>5</v>
      </c>
      <c r="H5" s="59" t="s">
        <v>863</v>
      </c>
      <c r="I5" s="59" t="s">
        <v>862</v>
      </c>
      <c r="J5" s="59" t="s">
        <v>6</v>
      </c>
      <c r="K5" s="59" t="s">
        <v>7</v>
      </c>
      <c r="L5" s="59" t="s">
        <v>60</v>
      </c>
      <c r="M5" s="59" t="s">
        <v>22</v>
      </c>
      <c r="N5" s="59" t="s">
        <v>61</v>
      </c>
      <c r="O5" s="60" t="s">
        <v>9</v>
      </c>
      <c r="P5" s="59" t="s">
        <v>10</v>
      </c>
      <c r="Q5" s="59" t="s">
        <v>70</v>
      </c>
      <c r="R5" s="59" t="s">
        <v>65</v>
      </c>
      <c r="S5" s="59" t="s">
        <v>11</v>
      </c>
      <c r="T5" s="59" t="s">
        <v>12</v>
      </c>
      <c r="U5" s="61" t="s">
        <v>13</v>
      </c>
      <c r="V5" s="62" t="s">
        <v>14</v>
      </c>
      <c r="W5" s="58" t="s">
        <v>962</v>
      </c>
      <c r="X5" s="46"/>
      <c r="Y5" s="46"/>
      <c r="Z5" s="46"/>
      <c r="AA5" s="46"/>
    </row>
    <row r="6" spans="1:27" ht="15.5" x14ac:dyDescent="0.35">
      <c r="A6" s="113">
        <v>42743</v>
      </c>
      <c r="B6" s="65">
        <v>4</v>
      </c>
      <c r="C6" s="63" t="s">
        <v>551</v>
      </c>
      <c r="D6" s="63" t="s">
        <v>45</v>
      </c>
      <c r="E6" s="63" t="s">
        <v>942</v>
      </c>
      <c r="F6" s="66">
        <v>55</v>
      </c>
      <c r="G6" s="63" t="s">
        <v>1240</v>
      </c>
      <c r="H6" s="63" t="s">
        <v>956</v>
      </c>
      <c r="I6" s="63"/>
      <c r="J6" s="63" t="s">
        <v>943</v>
      </c>
      <c r="K6" s="63" t="s">
        <v>944</v>
      </c>
      <c r="L6" s="63" t="s">
        <v>945</v>
      </c>
      <c r="M6" s="66">
        <v>55</v>
      </c>
      <c r="N6" s="67"/>
      <c r="O6" s="114"/>
      <c r="P6" s="115"/>
      <c r="Q6" s="114"/>
      <c r="R6" s="115"/>
      <c r="S6" s="114"/>
      <c r="T6" s="70">
        <f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f>
        <v>0</v>
      </c>
      <c r="U6" s="114" t="s">
        <v>966</v>
      </c>
      <c r="V6" s="114" t="s">
        <v>982</v>
      </c>
      <c r="W6" s="68"/>
      <c r="X6" s="40"/>
      <c r="Y6" s="40"/>
      <c r="Z6" s="40"/>
      <c r="AA6" s="40"/>
    </row>
    <row r="7" spans="1:27" ht="15.5" x14ac:dyDescent="0.35">
      <c r="A7" s="64">
        <v>42749</v>
      </c>
      <c r="B7" s="65">
        <v>7</v>
      </c>
      <c r="C7" s="63" t="s">
        <v>620</v>
      </c>
      <c r="D7" s="63" t="s">
        <v>45</v>
      </c>
      <c r="E7" s="63" t="s">
        <v>942</v>
      </c>
      <c r="F7" s="66">
        <v>55</v>
      </c>
      <c r="G7" s="63" t="s">
        <v>1241</v>
      </c>
      <c r="H7" s="63" t="s">
        <v>1181</v>
      </c>
      <c r="I7" s="63"/>
      <c r="J7" s="63" t="s">
        <v>943</v>
      </c>
      <c r="K7" s="63" t="s">
        <v>944</v>
      </c>
      <c r="L7" s="63" t="s">
        <v>945</v>
      </c>
      <c r="M7" s="66">
        <v>55</v>
      </c>
      <c r="N7" s="67"/>
      <c r="O7" s="68"/>
      <c r="P7" s="69"/>
      <c r="Q7" s="68"/>
      <c r="R7" s="69"/>
      <c r="S7" s="71"/>
      <c r="T7" s="70">
        <f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f>
        <v>0</v>
      </c>
      <c r="U7" s="68" t="s">
        <v>946</v>
      </c>
      <c r="V7" s="68"/>
      <c r="W7" s="68"/>
    </row>
    <row r="8" spans="1:27" ht="93" x14ac:dyDescent="0.35">
      <c r="A8" s="113">
        <v>42750</v>
      </c>
      <c r="B8" s="65" t="s">
        <v>846</v>
      </c>
      <c r="C8" s="63" t="s">
        <v>631</v>
      </c>
      <c r="D8" s="63" t="s">
        <v>45</v>
      </c>
      <c r="E8" s="63" t="s">
        <v>942</v>
      </c>
      <c r="F8" s="66">
        <v>55</v>
      </c>
      <c r="G8" s="63" t="s">
        <v>1242</v>
      </c>
      <c r="H8" s="63"/>
      <c r="I8" s="72" t="s">
        <v>947</v>
      </c>
      <c r="J8" s="63" t="s">
        <v>943</v>
      </c>
      <c r="K8" s="63" t="s">
        <v>964</v>
      </c>
      <c r="L8" s="63" t="s">
        <v>945</v>
      </c>
      <c r="M8" s="66">
        <v>55</v>
      </c>
      <c r="N8" s="67"/>
      <c r="O8" s="114"/>
      <c r="P8" s="115"/>
      <c r="Q8" s="114"/>
      <c r="R8" s="115"/>
      <c r="S8" s="71"/>
      <c r="T8" s="70">
        <f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f>
        <v>0</v>
      </c>
      <c r="U8" s="114" t="s">
        <v>948</v>
      </c>
      <c r="V8" s="114"/>
      <c r="W8" s="68"/>
    </row>
    <row r="9" spans="1:27" ht="15.5" x14ac:dyDescent="0.35">
      <c r="A9" s="64">
        <v>42750</v>
      </c>
      <c r="B9" s="65">
        <v>7</v>
      </c>
      <c r="C9" s="63" t="s">
        <v>111</v>
      </c>
      <c r="D9" s="63" t="s">
        <v>43</v>
      </c>
      <c r="E9" s="63" t="s">
        <v>949</v>
      </c>
      <c r="F9" s="66">
        <v>37</v>
      </c>
      <c r="G9" s="63" t="s">
        <v>1243</v>
      </c>
      <c r="H9" s="63" t="s">
        <v>1181</v>
      </c>
      <c r="I9" s="63"/>
      <c r="J9" s="63" t="s">
        <v>943</v>
      </c>
      <c r="K9" s="63" t="s">
        <v>944</v>
      </c>
      <c r="L9" s="63" t="s">
        <v>945</v>
      </c>
      <c r="M9" s="66">
        <v>37</v>
      </c>
      <c r="N9" s="67"/>
      <c r="O9" s="68"/>
      <c r="P9" s="69"/>
      <c r="Q9" s="68"/>
      <c r="R9" s="69"/>
      <c r="S9" s="71"/>
      <c r="T9" s="70">
        <f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f>
        <v>0</v>
      </c>
      <c r="U9" s="68" t="s">
        <v>946</v>
      </c>
      <c r="V9" s="68"/>
      <c r="W9" s="68"/>
    </row>
    <row r="10" spans="1:27" ht="15.5" x14ac:dyDescent="0.35">
      <c r="A10" s="64">
        <v>42756</v>
      </c>
      <c r="B10" s="65">
        <v>3</v>
      </c>
      <c r="C10" s="63" t="s">
        <v>614</v>
      </c>
      <c r="D10" s="63" t="s">
        <v>45</v>
      </c>
      <c r="E10" s="63" t="s">
        <v>942</v>
      </c>
      <c r="F10" s="66">
        <v>55</v>
      </c>
      <c r="G10" s="63" t="s">
        <v>1240</v>
      </c>
      <c r="H10" s="63" t="s">
        <v>989</v>
      </c>
      <c r="I10" s="63"/>
      <c r="J10" s="63" t="s">
        <v>943</v>
      </c>
      <c r="K10" s="63" t="s">
        <v>944</v>
      </c>
      <c r="L10" s="63" t="s">
        <v>945</v>
      </c>
      <c r="M10" s="66">
        <v>55</v>
      </c>
      <c r="N10" s="67"/>
      <c r="O10" s="68"/>
      <c r="P10" s="69"/>
      <c r="Q10" s="68"/>
      <c r="R10" s="69"/>
      <c r="S10" s="71"/>
      <c r="T10" s="70">
        <f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f>
        <v>0</v>
      </c>
      <c r="U10" s="68" t="s">
        <v>946</v>
      </c>
      <c r="V10" s="68" t="s">
        <v>1180</v>
      </c>
      <c r="W10" s="68"/>
    </row>
    <row r="11" spans="1:27" ht="15.5" x14ac:dyDescent="0.35">
      <c r="A11" s="64">
        <v>42756</v>
      </c>
      <c r="B11" s="65" t="s">
        <v>950</v>
      </c>
      <c r="C11" s="63" t="s">
        <v>811</v>
      </c>
      <c r="D11" s="63" t="s">
        <v>48</v>
      </c>
      <c r="E11" s="63" t="s">
        <v>949</v>
      </c>
      <c r="F11" s="66">
        <v>49</v>
      </c>
      <c r="G11" s="63" t="s">
        <v>1241</v>
      </c>
      <c r="H11" s="63"/>
      <c r="I11" s="63" t="s">
        <v>951</v>
      </c>
      <c r="J11" s="63" t="s">
        <v>943</v>
      </c>
      <c r="K11" s="63" t="s">
        <v>963</v>
      </c>
      <c r="L11" s="63" t="s">
        <v>945</v>
      </c>
      <c r="M11" s="66">
        <v>50</v>
      </c>
      <c r="N11" s="67">
        <v>1.5</v>
      </c>
      <c r="O11" s="64">
        <v>42780</v>
      </c>
      <c r="P11" s="69"/>
      <c r="Q11" s="68"/>
      <c r="R11" s="69"/>
      <c r="S11" s="71"/>
      <c r="T11" s="70">
        <f>IF(tabhisto[[#This Row],[Statut]]="Cloturé",tabhisto[[#This Row],[TM]]+tabhisto[[#This Row],[Montant mutuelle]]+tabhisto[[#This Row],[Honoraire complet]],IF(AND(tabhisto[[#This Row],[Date de paiement TM]]&lt;&gt;"",tabhisto[[#This Row],[TM]]&lt;&gt;""),tabhisto[[#This Row],[TM]],0))</f>
        <v>1.5</v>
      </c>
      <c r="U11" s="68" t="s">
        <v>948</v>
      </c>
      <c r="V11" s="68"/>
      <c r="W11" s="68"/>
    </row>
  </sheetData>
  <mergeCells count="1">
    <mergeCell ref="G1:G2"/>
  </mergeCells>
  <conditionalFormatting sqref="U6:V11">
    <cfRule type="cellIs" dxfId="3" priority="3" operator="equal">
      <formula>"Abandon"</formula>
    </cfRule>
    <cfRule type="cellIs" dxfId="2" priority="4" operator="equal">
      <formula>"Cloturé"</formula>
    </cfRule>
  </conditionalFormatting>
  <conditionalFormatting sqref="A6:T11">
    <cfRule type="expression" dxfId="1" priority="1">
      <formula>AND($Q$3&lt;&gt;"",OR($O6=$Q$3,$Q6=$Q$3,$S6=$Q$3))</formula>
    </cfRule>
    <cfRule type="expression" dxfId="0" priority="2">
      <formula>AND($Q$2&lt;&gt;"",OR($O6=$Q$2,$Q6=$Q$2,$S6=$Q$2))</formula>
    </cfRule>
  </conditionalFormatting>
  <dataValidations count="1">
    <dataValidation type="list" allowBlank="1" showInputMessage="1" showErrorMessage="1" sqref="U6:U11">
      <formula1>"Cloturé,TM envoi 1,TM envoi 2,TM recouvrement,Mut envoi 1,Mut envoi 2,Mut recouvrement,Hon envoi 1,Hon envoi 2,Hon recouvrement,Abandon"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outon 1">
              <controlPr defaultSize="0" print="0" autoFill="0" autoPict="0" macro="[0]!Export_PDF">
                <anchor moveWithCells="1" sizeWithCells="1">
                  <from>
                    <xdr:col>25</xdr:col>
                    <xdr:colOff>279400</xdr:colOff>
                    <xdr:row>1</xdr:row>
                    <xdr:rowOff>25400</xdr:rowOff>
                  </from>
                  <to>
                    <xdr:col>26</xdr:col>
                    <xdr:colOff>1295400</xdr:colOff>
                    <xdr:row>2</xdr:row>
                    <xdr:rowOff>393700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K324"/>
  <sheetViews>
    <sheetView workbookViewId="0">
      <selection activeCell="C207" sqref="C207"/>
    </sheetView>
  </sheetViews>
  <sheetFormatPr baseColWidth="10" defaultColWidth="11.453125" defaultRowHeight="14.5" x14ac:dyDescent="0.35"/>
  <cols>
    <col min="1" max="1" width="30" bestFit="1" customWidth="1"/>
    <col min="2" max="2" width="13.36328125" customWidth="1"/>
    <col min="4" max="4" width="30" customWidth="1"/>
    <col min="5" max="5" width="26" customWidth="1"/>
    <col min="7" max="7" width="30" customWidth="1"/>
    <col min="8" max="8" width="26.453125" customWidth="1"/>
    <col min="10" max="10" width="27.08984375" customWidth="1"/>
    <col min="11" max="11" width="9.54296875" customWidth="1"/>
  </cols>
  <sheetData>
    <row r="1" spans="1:11" x14ac:dyDescent="0.35">
      <c r="A1" s="137" t="s">
        <v>58</v>
      </c>
      <c r="B1" s="137"/>
      <c r="C1" s="137"/>
      <c r="D1" s="137"/>
      <c r="E1" s="137"/>
      <c r="F1" s="137"/>
      <c r="G1" s="137"/>
      <c r="H1" s="137"/>
    </row>
    <row r="2" spans="1:11" x14ac:dyDescent="0.35">
      <c r="A2" s="137"/>
      <c r="B2" s="137"/>
      <c r="C2" s="137"/>
      <c r="D2" s="137"/>
      <c r="E2" s="137"/>
      <c r="F2" s="137"/>
      <c r="G2" s="137"/>
      <c r="H2" s="137"/>
    </row>
    <row r="3" spans="1:11" x14ac:dyDescent="0.35">
      <c r="A3" s="137"/>
      <c r="B3" s="137"/>
      <c r="C3" s="137"/>
      <c r="D3" s="137"/>
      <c r="E3" s="137"/>
      <c r="F3" s="137"/>
      <c r="G3" s="137"/>
      <c r="H3" s="137"/>
    </row>
    <row r="5" spans="1:11" x14ac:dyDescent="0.35">
      <c r="A5" s="24" t="s">
        <v>9</v>
      </c>
      <c r="B5" t="s">
        <v>898</v>
      </c>
      <c r="D5" s="24" t="s">
        <v>70</v>
      </c>
      <c r="E5" t="s">
        <v>898</v>
      </c>
      <c r="G5" s="24" t="s">
        <v>11</v>
      </c>
      <c r="H5" t="s">
        <v>934</v>
      </c>
    </row>
    <row r="7" spans="1:11" x14ac:dyDescent="0.35">
      <c r="A7" s="24" t="s">
        <v>55</v>
      </c>
      <c r="B7" t="s">
        <v>68</v>
      </c>
      <c r="D7" s="24" t="s">
        <v>55</v>
      </c>
      <c r="E7" t="s">
        <v>57</v>
      </c>
      <c r="G7" s="24" t="s">
        <v>55</v>
      </c>
      <c r="H7" t="s">
        <v>69</v>
      </c>
      <c r="J7" t="s">
        <v>55</v>
      </c>
      <c r="K7" t="s">
        <v>59</v>
      </c>
    </row>
    <row r="8" spans="1:11" x14ac:dyDescent="0.35">
      <c r="A8" s="25" t="s">
        <v>74</v>
      </c>
      <c r="B8" s="26">
        <v>3</v>
      </c>
      <c r="D8" s="25" t="s">
        <v>74</v>
      </c>
      <c r="E8" s="26">
        <v>136.30000000000001</v>
      </c>
      <c r="G8" s="25" t="s">
        <v>74</v>
      </c>
      <c r="H8" s="26">
        <v>1292.5</v>
      </c>
      <c r="J8" t="s">
        <v>74</v>
      </c>
      <c r="K8" s="26">
        <f t="shared" ref="K8:K71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1431.8</v>
      </c>
    </row>
    <row r="9" spans="1:11" x14ac:dyDescent="0.35">
      <c r="A9" s="25" t="s">
        <v>847</v>
      </c>
      <c r="B9" s="26">
        <v>9</v>
      </c>
      <c r="D9" s="25" t="s">
        <v>847</v>
      </c>
      <c r="E9" s="26">
        <v>191.58999999999997</v>
      </c>
      <c r="G9" s="25" t="s">
        <v>847</v>
      </c>
      <c r="H9" s="26">
        <v>1023.69</v>
      </c>
      <c r="J9" t="s">
        <v>1189</v>
      </c>
      <c r="K9" s="26">
        <f t="shared" si="0"/>
        <v>0</v>
      </c>
    </row>
    <row r="10" spans="1:11" x14ac:dyDescent="0.35">
      <c r="A10" s="25" t="s">
        <v>848</v>
      </c>
      <c r="B10" s="26">
        <v>22.5</v>
      </c>
      <c r="D10" s="25" t="s">
        <v>848</v>
      </c>
      <c r="E10" s="26">
        <v>259.95</v>
      </c>
      <c r="G10" s="25" t="s">
        <v>848</v>
      </c>
      <c r="H10" s="26">
        <v>1112.8499999999999</v>
      </c>
      <c r="J10" t="s">
        <v>1190</v>
      </c>
      <c r="K10" s="26">
        <f t="shared" si="0"/>
        <v>0</v>
      </c>
    </row>
    <row r="11" spans="1:11" x14ac:dyDescent="0.35">
      <c r="A11" s="25" t="s">
        <v>927</v>
      </c>
      <c r="B11" s="26"/>
      <c r="D11" s="25" t="s">
        <v>927</v>
      </c>
      <c r="E11" s="26"/>
      <c r="G11" s="25" t="s">
        <v>927</v>
      </c>
      <c r="H11" s="26"/>
      <c r="J11" t="s">
        <v>1191</v>
      </c>
      <c r="K11" s="26">
        <f t="shared" si="0"/>
        <v>0</v>
      </c>
    </row>
    <row r="12" spans="1:11" x14ac:dyDescent="0.35">
      <c r="A12" s="25" t="s">
        <v>76</v>
      </c>
      <c r="B12" s="26">
        <v>28.5</v>
      </c>
      <c r="D12" s="25" t="s">
        <v>76</v>
      </c>
      <c r="E12" s="26">
        <v>355.89</v>
      </c>
      <c r="G12" s="25" t="s">
        <v>76</v>
      </c>
      <c r="H12" s="26">
        <v>2707.53</v>
      </c>
      <c r="J12" t="s">
        <v>1227</v>
      </c>
      <c r="K12" s="26">
        <f t="shared" si="0"/>
        <v>0</v>
      </c>
    </row>
    <row r="13" spans="1:11" x14ac:dyDescent="0.35">
      <c r="A13" s="25" t="s">
        <v>885</v>
      </c>
      <c r="B13" s="26"/>
      <c r="D13" s="25" t="s">
        <v>885</v>
      </c>
      <c r="E13" s="26"/>
      <c r="G13" s="25" t="s">
        <v>885</v>
      </c>
      <c r="H13" s="26">
        <v>55.5</v>
      </c>
      <c r="J13" t="s">
        <v>1231</v>
      </c>
      <c r="K13" s="26">
        <f t="shared" si="0"/>
        <v>0</v>
      </c>
    </row>
    <row r="14" spans="1:11" x14ac:dyDescent="0.35">
      <c r="A14" s="25" t="s">
        <v>77</v>
      </c>
      <c r="B14" s="26">
        <v>42.02</v>
      </c>
      <c r="D14" s="25" t="s">
        <v>77</v>
      </c>
      <c r="E14" s="26">
        <v>498.28000000000003</v>
      </c>
      <c r="G14" s="25" t="s">
        <v>77</v>
      </c>
      <c r="H14" s="26">
        <v>2285.36</v>
      </c>
      <c r="J14" t="s">
        <v>1229</v>
      </c>
      <c r="K14" s="26">
        <f t="shared" si="0"/>
        <v>0</v>
      </c>
    </row>
    <row r="15" spans="1:11" x14ac:dyDescent="0.35">
      <c r="A15" s="25" t="s">
        <v>75</v>
      </c>
      <c r="B15" s="26">
        <v>36.5</v>
      </c>
      <c r="D15" s="25" t="s">
        <v>75</v>
      </c>
      <c r="E15" s="26">
        <v>119.88999999999999</v>
      </c>
      <c r="G15" s="25" t="s">
        <v>75</v>
      </c>
      <c r="H15" s="26">
        <v>2015.5</v>
      </c>
      <c r="J15" t="s">
        <v>1230</v>
      </c>
      <c r="K15" s="26">
        <f t="shared" si="0"/>
        <v>0</v>
      </c>
    </row>
    <row r="16" spans="1:11" x14ac:dyDescent="0.35">
      <c r="A16" s="25" t="s">
        <v>78</v>
      </c>
      <c r="B16" s="26">
        <v>8</v>
      </c>
      <c r="D16" s="25" t="s">
        <v>78</v>
      </c>
      <c r="E16" s="26">
        <v>71.7</v>
      </c>
      <c r="G16" s="25" t="s">
        <v>78</v>
      </c>
      <c r="H16" s="26">
        <v>298.5</v>
      </c>
      <c r="J16" t="s">
        <v>1015</v>
      </c>
      <c r="K16" s="26">
        <f t="shared" si="0"/>
        <v>0</v>
      </c>
    </row>
    <row r="17" spans="1:11" x14ac:dyDescent="0.35">
      <c r="A17" s="25" t="s">
        <v>931</v>
      </c>
      <c r="B17" s="26">
        <v>2</v>
      </c>
      <c r="D17" s="25" t="s">
        <v>931</v>
      </c>
      <c r="E17" s="26"/>
      <c r="G17" s="25" t="s">
        <v>931</v>
      </c>
      <c r="H17" s="26"/>
      <c r="J17" t="s">
        <v>76</v>
      </c>
      <c r="K17" s="26">
        <f t="shared" si="0"/>
        <v>3091.92</v>
      </c>
    </row>
    <row r="18" spans="1:11" x14ac:dyDescent="0.35">
      <c r="A18" s="25" t="s">
        <v>94</v>
      </c>
      <c r="B18" s="26">
        <v>15.5</v>
      </c>
      <c r="D18" s="25" t="s">
        <v>94</v>
      </c>
      <c r="E18" s="26">
        <v>331.65000000000003</v>
      </c>
      <c r="G18" s="25" t="s">
        <v>94</v>
      </c>
      <c r="H18" s="26">
        <v>3231.86</v>
      </c>
      <c r="J18" t="s">
        <v>77</v>
      </c>
      <c r="K18" s="26">
        <f t="shared" si="0"/>
        <v>2825.6600000000003</v>
      </c>
    </row>
    <row r="19" spans="1:11" x14ac:dyDescent="0.35">
      <c r="A19" s="25" t="s">
        <v>929</v>
      </c>
      <c r="B19" s="26">
        <v>8</v>
      </c>
      <c r="D19" s="25" t="s">
        <v>929</v>
      </c>
      <c r="E19" s="26"/>
      <c r="G19" s="25" t="s">
        <v>929</v>
      </c>
      <c r="H19" s="26"/>
      <c r="J19" t="s">
        <v>75</v>
      </c>
      <c r="K19" s="26">
        <f t="shared" si="0"/>
        <v>2171.89</v>
      </c>
    </row>
    <row r="20" spans="1:11" x14ac:dyDescent="0.35">
      <c r="A20" s="25" t="s">
        <v>849</v>
      </c>
      <c r="B20" s="26">
        <v>28</v>
      </c>
      <c r="D20" s="25" t="s">
        <v>849</v>
      </c>
      <c r="E20" s="26">
        <v>346.6</v>
      </c>
      <c r="G20" s="25" t="s">
        <v>849</v>
      </c>
      <c r="H20" s="26">
        <v>2352.94</v>
      </c>
      <c r="J20" t="s">
        <v>78</v>
      </c>
      <c r="K20" s="26">
        <f t="shared" si="0"/>
        <v>378.2</v>
      </c>
    </row>
    <row r="21" spans="1:11" x14ac:dyDescent="0.35">
      <c r="A21" s="25" t="s">
        <v>95</v>
      </c>
      <c r="B21" s="26">
        <v>44.3</v>
      </c>
      <c r="D21" s="25" t="s">
        <v>95</v>
      </c>
      <c r="E21" s="26">
        <v>531.11</v>
      </c>
      <c r="G21" s="25" t="s">
        <v>95</v>
      </c>
      <c r="H21" s="26">
        <v>1474.35</v>
      </c>
      <c r="J21" t="s">
        <v>94</v>
      </c>
      <c r="K21" s="26">
        <f t="shared" si="0"/>
        <v>3579.01</v>
      </c>
    </row>
    <row r="22" spans="1:11" x14ac:dyDescent="0.35">
      <c r="A22" s="25" t="s">
        <v>96</v>
      </c>
      <c r="B22" s="26">
        <v>16</v>
      </c>
      <c r="D22" s="25" t="s">
        <v>96</v>
      </c>
      <c r="E22" s="26">
        <v>149.79</v>
      </c>
      <c r="G22" s="25" t="s">
        <v>96</v>
      </c>
      <c r="H22" s="26">
        <v>305.5</v>
      </c>
      <c r="J22" t="s">
        <v>929</v>
      </c>
      <c r="K22" s="26">
        <f t="shared" si="0"/>
        <v>0</v>
      </c>
    </row>
    <row r="23" spans="1:11" x14ac:dyDescent="0.35">
      <c r="A23" s="25" t="s">
        <v>97</v>
      </c>
      <c r="B23" s="26">
        <v>45.5</v>
      </c>
      <c r="D23" s="25" t="s">
        <v>97</v>
      </c>
      <c r="E23" s="26">
        <v>472.31</v>
      </c>
      <c r="G23" s="25" t="s">
        <v>97</v>
      </c>
      <c r="H23" s="26">
        <v>5031.9799999999996</v>
      </c>
      <c r="J23" t="s">
        <v>95</v>
      </c>
      <c r="K23" s="26">
        <f t="shared" si="0"/>
        <v>2049.7599999999998</v>
      </c>
    </row>
    <row r="24" spans="1:11" x14ac:dyDescent="0.35">
      <c r="A24" s="25" t="s">
        <v>98</v>
      </c>
      <c r="B24" s="26">
        <v>48</v>
      </c>
      <c r="D24" s="25" t="s">
        <v>98</v>
      </c>
      <c r="E24" s="26">
        <v>86.65</v>
      </c>
      <c r="G24" s="25" t="s">
        <v>98</v>
      </c>
      <c r="H24" s="26">
        <v>952.5</v>
      </c>
      <c r="J24" t="s">
        <v>96</v>
      </c>
      <c r="K24" s="26">
        <f t="shared" si="0"/>
        <v>471.28999999999996</v>
      </c>
    </row>
    <row r="25" spans="1:11" x14ac:dyDescent="0.35">
      <c r="A25" s="25" t="s">
        <v>99</v>
      </c>
      <c r="B25" s="26"/>
      <c r="D25" s="25" t="s">
        <v>99</v>
      </c>
      <c r="E25" s="26"/>
      <c r="G25" s="25" t="s">
        <v>99</v>
      </c>
      <c r="H25" s="26">
        <v>1780.51</v>
      </c>
      <c r="J25" t="s">
        <v>97</v>
      </c>
      <c r="K25" s="26">
        <f t="shared" si="0"/>
        <v>5549.7899999999991</v>
      </c>
    </row>
    <row r="26" spans="1:11" x14ac:dyDescent="0.35">
      <c r="A26" s="25" t="s">
        <v>100</v>
      </c>
      <c r="B26" s="26">
        <v>52.5</v>
      </c>
      <c r="D26" s="25" t="s">
        <v>100</v>
      </c>
      <c r="E26" s="26">
        <v>285.08999999999997</v>
      </c>
      <c r="G26" s="25" t="s">
        <v>100</v>
      </c>
      <c r="H26" s="26">
        <v>1971.35</v>
      </c>
      <c r="J26" t="s">
        <v>99</v>
      </c>
      <c r="K26" s="26">
        <f t="shared" si="0"/>
        <v>1780.51</v>
      </c>
    </row>
    <row r="27" spans="1:11" x14ac:dyDescent="0.35">
      <c r="A27" s="25" t="s">
        <v>101</v>
      </c>
      <c r="B27" s="26">
        <v>22.6</v>
      </c>
      <c r="D27" s="25" t="s">
        <v>101</v>
      </c>
      <c r="E27" s="26">
        <v>264.5</v>
      </c>
      <c r="G27" s="25" t="s">
        <v>101</v>
      </c>
      <c r="H27" s="26">
        <v>1159.5</v>
      </c>
      <c r="J27" t="s">
        <v>100</v>
      </c>
      <c r="K27" s="26">
        <f t="shared" si="0"/>
        <v>2308.94</v>
      </c>
    </row>
    <row r="28" spans="1:11" x14ac:dyDescent="0.35">
      <c r="A28" s="25" t="s">
        <v>102</v>
      </c>
      <c r="B28" s="26">
        <v>1.5</v>
      </c>
      <c r="D28" s="25" t="s">
        <v>102</v>
      </c>
      <c r="E28" s="26">
        <v>35.85</v>
      </c>
      <c r="G28" s="25" t="s">
        <v>102</v>
      </c>
      <c r="H28" s="26">
        <v>1066.54</v>
      </c>
      <c r="J28" t="s">
        <v>101</v>
      </c>
      <c r="K28" s="26">
        <f t="shared" si="0"/>
        <v>1446.6</v>
      </c>
    </row>
    <row r="29" spans="1:11" x14ac:dyDescent="0.35">
      <c r="A29" s="25" t="s">
        <v>103</v>
      </c>
      <c r="B29" s="26">
        <v>8</v>
      </c>
      <c r="D29" s="25" t="s">
        <v>103</v>
      </c>
      <c r="E29" s="26">
        <v>48.19</v>
      </c>
      <c r="G29" s="25" t="s">
        <v>103</v>
      </c>
      <c r="H29" s="26">
        <v>1344.5</v>
      </c>
      <c r="J29" t="s">
        <v>102</v>
      </c>
      <c r="K29" s="26">
        <f t="shared" si="0"/>
        <v>1103.8899999999999</v>
      </c>
    </row>
    <row r="30" spans="1:11" x14ac:dyDescent="0.35">
      <c r="A30" s="25" t="s">
        <v>104</v>
      </c>
      <c r="B30" s="26">
        <v>5.3</v>
      </c>
      <c r="D30" s="25" t="s">
        <v>104</v>
      </c>
      <c r="E30" s="26">
        <v>71.7</v>
      </c>
      <c r="G30" s="25" t="s">
        <v>104</v>
      </c>
      <c r="H30" s="26">
        <v>1266.1500000000001</v>
      </c>
      <c r="J30" t="s">
        <v>103</v>
      </c>
      <c r="K30" s="26">
        <f t="shared" si="0"/>
        <v>1400.69</v>
      </c>
    </row>
    <row r="31" spans="1:11" x14ac:dyDescent="0.35">
      <c r="A31" s="25" t="s">
        <v>105</v>
      </c>
      <c r="B31" s="26">
        <v>23</v>
      </c>
      <c r="D31" s="25" t="s">
        <v>105</v>
      </c>
      <c r="E31" s="26">
        <v>230.05</v>
      </c>
      <c r="G31" s="25" t="s">
        <v>105</v>
      </c>
      <c r="H31" s="26">
        <v>2731.5</v>
      </c>
      <c r="J31" t="s">
        <v>104</v>
      </c>
      <c r="K31" s="26">
        <f t="shared" si="0"/>
        <v>1343.15</v>
      </c>
    </row>
    <row r="32" spans="1:11" x14ac:dyDescent="0.35">
      <c r="A32" s="25" t="s">
        <v>850</v>
      </c>
      <c r="B32" s="26">
        <v>10</v>
      </c>
      <c r="D32" s="25" t="s">
        <v>850</v>
      </c>
      <c r="E32" s="26">
        <v>235.35</v>
      </c>
      <c r="G32" s="25" t="s">
        <v>850</v>
      </c>
      <c r="H32" s="26">
        <v>2715.5</v>
      </c>
      <c r="J32" t="s">
        <v>105</v>
      </c>
      <c r="K32" s="26">
        <f t="shared" si="0"/>
        <v>2984.55</v>
      </c>
    </row>
    <row r="33" spans="1:11" x14ac:dyDescent="0.35">
      <c r="A33" s="25" t="s">
        <v>106</v>
      </c>
      <c r="B33" s="26">
        <v>4.5</v>
      </c>
      <c r="D33" s="25" t="s">
        <v>106</v>
      </c>
      <c r="E33" s="26">
        <v>31.94</v>
      </c>
      <c r="G33" s="25" t="s">
        <v>106</v>
      </c>
      <c r="H33" s="26">
        <v>2017.06</v>
      </c>
      <c r="J33" t="s">
        <v>106</v>
      </c>
      <c r="K33" s="26">
        <f t="shared" si="0"/>
        <v>2053.5</v>
      </c>
    </row>
    <row r="34" spans="1:11" x14ac:dyDescent="0.35">
      <c r="A34" s="25" t="s">
        <v>107</v>
      </c>
      <c r="B34" s="26">
        <v>63</v>
      </c>
      <c r="D34" s="25" t="s">
        <v>107</v>
      </c>
      <c r="E34" s="26">
        <v>109.2</v>
      </c>
      <c r="G34" s="25" t="s">
        <v>107</v>
      </c>
      <c r="H34" s="26">
        <v>1870.8</v>
      </c>
      <c r="J34" t="s">
        <v>107</v>
      </c>
      <c r="K34" s="26">
        <f t="shared" si="0"/>
        <v>2043</v>
      </c>
    </row>
    <row r="35" spans="1:11" x14ac:dyDescent="0.35">
      <c r="A35" s="25" t="s">
        <v>109</v>
      </c>
      <c r="B35" s="26">
        <v>6</v>
      </c>
      <c r="D35" s="25" t="s">
        <v>109</v>
      </c>
      <c r="E35" s="26">
        <v>59.35</v>
      </c>
      <c r="G35" s="25" t="s">
        <v>109</v>
      </c>
      <c r="H35" s="26">
        <v>480</v>
      </c>
      <c r="J35" t="s">
        <v>108</v>
      </c>
      <c r="K35" s="26">
        <f t="shared" si="0"/>
        <v>0</v>
      </c>
    </row>
    <row r="36" spans="1:11" x14ac:dyDescent="0.35">
      <c r="A36" s="25" t="s">
        <v>110</v>
      </c>
      <c r="B36" s="26">
        <v>33</v>
      </c>
      <c r="D36" s="25" t="s">
        <v>110</v>
      </c>
      <c r="E36" s="26">
        <v>71.7</v>
      </c>
      <c r="G36" s="25" t="s">
        <v>110</v>
      </c>
      <c r="H36" s="26">
        <v>1690.5</v>
      </c>
      <c r="J36" t="s">
        <v>109</v>
      </c>
      <c r="K36" s="26">
        <f t="shared" si="0"/>
        <v>545.35</v>
      </c>
    </row>
    <row r="37" spans="1:11" x14ac:dyDescent="0.35">
      <c r="A37" s="25" t="s">
        <v>111</v>
      </c>
      <c r="B37" s="26">
        <v>78.5</v>
      </c>
      <c r="D37" s="25" t="s">
        <v>111</v>
      </c>
      <c r="E37" s="26">
        <v>158.97999999999999</v>
      </c>
      <c r="G37" s="25" t="s">
        <v>111</v>
      </c>
      <c r="H37" s="26">
        <v>2924</v>
      </c>
      <c r="J37" t="s">
        <v>1008</v>
      </c>
      <c r="K37" s="26">
        <f t="shared" si="0"/>
        <v>0</v>
      </c>
    </row>
    <row r="38" spans="1:11" x14ac:dyDescent="0.35">
      <c r="A38" s="25" t="s">
        <v>112</v>
      </c>
      <c r="B38" s="26">
        <v>38.5</v>
      </c>
      <c r="D38" s="25" t="s">
        <v>112</v>
      </c>
      <c r="E38" s="26">
        <v>326.49</v>
      </c>
      <c r="G38" s="25" t="s">
        <v>112</v>
      </c>
      <c r="H38" s="26">
        <v>2589.5</v>
      </c>
      <c r="J38" t="s">
        <v>110</v>
      </c>
      <c r="K38" s="26">
        <f t="shared" si="0"/>
        <v>1795.2</v>
      </c>
    </row>
    <row r="39" spans="1:11" x14ac:dyDescent="0.35">
      <c r="A39" s="25" t="s">
        <v>113</v>
      </c>
      <c r="B39" s="26"/>
      <c r="D39" s="25" t="s">
        <v>113</v>
      </c>
      <c r="E39" s="26">
        <v>71.7</v>
      </c>
      <c r="G39" s="25" t="s">
        <v>113</v>
      </c>
      <c r="H39" s="26">
        <v>1134.0999999999999</v>
      </c>
      <c r="J39" t="s">
        <v>970</v>
      </c>
      <c r="K39" s="26">
        <f t="shared" si="0"/>
        <v>0</v>
      </c>
    </row>
    <row r="40" spans="1:11" x14ac:dyDescent="0.35">
      <c r="A40" s="25" t="s">
        <v>114</v>
      </c>
      <c r="B40" s="26">
        <v>3</v>
      </c>
      <c r="D40" s="25" t="s">
        <v>114</v>
      </c>
      <c r="E40" s="26">
        <v>31.35</v>
      </c>
      <c r="G40" s="25" t="s">
        <v>114</v>
      </c>
      <c r="H40" s="26">
        <v>363.5</v>
      </c>
      <c r="J40" t="s">
        <v>1020</v>
      </c>
      <c r="K40" s="26">
        <f t="shared" si="0"/>
        <v>0</v>
      </c>
    </row>
    <row r="41" spans="1:11" x14ac:dyDescent="0.35">
      <c r="A41" s="25" t="s">
        <v>115</v>
      </c>
      <c r="B41" s="26">
        <v>13.5</v>
      </c>
      <c r="D41" s="25" t="s">
        <v>115</v>
      </c>
      <c r="E41" s="26">
        <v>165.14999999999998</v>
      </c>
      <c r="G41" s="25" t="s">
        <v>115</v>
      </c>
      <c r="H41" s="26">
        <v>1231.07</v>
      </c>
      <c r="J41" t="s">
        <v>111</v>
      </c>
      <c r="K41" s="26">
        <f t="shared" si="0"/>
        <v>3161.48</v>
      </c>
    </row>
    <row r="42" spans="1:11" x14ac:dyDescent="0.35">
      <c r="A42" s="25" t="s">
        <v>870</v>
      </c>
      <c r="B42" s="26">
        <v>9</v>
      </c>
      <c r="D42" s="25" t="s">
        <v>870</v>
      </c>
      <c r="E42" s="26">
        <v>178.6</v>
      </c>
      <c r="G42" s="25" t="s">
        <v>870</v>
      </c>
      <c r="H42" s="26">
        <v>559.5</v>
      </c>
      <c r="J42" t="s">
        <v>112</v>
      </c>
      <c r="K42" s="26">
        <f t="shared" si="0"/>
        <v>2954.49</v>
      </c>
    </row>
    <row r="43" spans="1:11" x14ac:dyDescent="0.35">
      <c r="A43" s="25" t="s">
        <v>851</v>
      </c>
      <c r="B43" s="26">
        <v>19</v>
      </c>
      <c r="D43" s="25" t="s">
        <v>851</v>
      </c>
      <c r="E43" s="26">
        <v>238.39</v>
      </c>
      <c r="G43" s="25" t="s">
        <v>851</v>
      </c>
      <c r="H43" s="26">
        <v>2335.4</v>
      </c>
      <c r="J43" t="s">
        <v>113</v>
      </c>
      <c r="K43" s="26">
        <f t="shared" si="0"/>
        <v>1205.8</v>
      </c>
    </row>
    <row r="44" spans="1:11" x14ac:dyDescent="0.35">
      <c r="A44" s="25" t="s">
        <v>892</v>
      </c>
      <c r="B44" s="26">
        <v>30</v>
      </c>
      <c r="D44" s="25" t="s">
        <v>892</v>
      </c>
      <c r="E44" s="26"/>
      <c r="G44" s="25" t="s">
        <v>892</v>
      </c>
      <c r="H44" s="26">
        <v>233.5</v>
      </c>
      <c r="J44" t="s">
        <v>114</v>
      </c>
      <c r="K44" s="26">
        <f t="shared" si="0"/>
        <v>397.85</v>
      </c>
    </row>
    <row r="45" spans="1:11" x14ac:dyDescent="0.35">
      <c r="A45" s="25" t="s">
        <v>852</v>
      </c>
      <c r="B45" s="26">
        <v>47</v>
      </c>
      <c r="D45" s="25" t="s">
        <v>852</v>
      </c>
      <c r="E45" s="26">
        <v>794.83000000000015</v>
      </c>
      <c r="G45" s="25" t="s">
        <v>852</v>
      </c>
      <c r="H45" s="26">
        <v>6137.5</v>
      </c>
      <c r="J45" t="s">
        <v>115</v>
      </c>
      <c r="K45" s="26">
        <f t="shared" si="0"/>
        <v>1409.7199999999998</v>
      </c>
    </row>
    <row r="46" spans="1:11" x14ac:dyDescent="0.35">
      <c r="A46" s="25" t="s">
        <v>176</v>
      </c>
      <c r="B46" s="26"/>
      <c r="D46" s="25" t="s">
        <v>176</v>
      </c>
      <c r="E46" s="26">
        <v>50.8</v>
      </c>
      <c r="G46" s="25" t="s">
        <v>176</v>
      </c>
      <c r="H46" s="26">
        <v>1204.5</v>
      </c>
      <c r="J46" t="s">
        <v>1022</v>
      </c>
      <c r="K46" s="26">
        <f t="shared" si="0"/>
        <v>0</v>
      </c>
    </row>
    <row r="47" spans="1:11" x14ac:dyDescent="0.35">
      <c r="A47" s="25" t="s">
        <v>177</v>
      </c>
      <c r="B47" s="26">
        <v>3</v>
      </c>
      <c r="D47" s="25" t="s">
        <v>177</v>
      </c>
      <c r="E47" s="26">
        <v>127.30000000000001</v>
      </c>
      <c r="G47" s="25" t="s">
        <v>177</v>
      </c>
      <c r="H47" s="26">
        <v>1419.5</v>
      </c>
      <c r="J47" t="s">
        <v>941</v>
      </c>
      <c r="K47" s="26">
        <f t="shared" si="0"/>
        <v>0</v>
      </c>
    </row>
    <row r="48" spans="1:11" x14ac:dyDescent="0.35">
      <c r="A48" s="25" t="s">
        <v>178</v>
      </c>
      <c r="B48" s="26">
        <v>26</v>
      </c>
      <c r="D48" s="25" t="s">
        <v>178</v>
      </c>
      <c r="E48" s="26">
        <v>283.14999999999998</v>
      </c>
      <c r="G48" s="25" t="s">
        <v>178</v>
      </c>
      <c r="H48" s="26">
        <v>1738.35</v>
      </c>
      <c r="J48" t="s">
        <v>892</v>
      </c>
      <c r="K48" s="26">
        <f t="shared" si="0"/>
        <v>263.5</v>
      </c>
    </row>
    <row r="49" spans="1:11" x14ac:dyDescent="0.35">
      <c r="A49" s="25" t="s">
        <v>179</v>
      </c>
      <c r="B49" s="26">
        <v>1</v>
      </c>
      <c r="D49" s="25" t="s">
        <v>179</v>
      </c>
      <c r="E49" s="26">
        <v>35.85</v>
      </c>
      <c r="G49" s="25" t="s">
        <v>179</v>
      </c>
      <c r="H49" s="26">
        <v>686.5</v>
      </c>
      <c r="J49" t="s">
        <v>176</v>
      </c>
      <c r="K49" s="26">
        <f t="shared" si="0"/>
        <v>1255.3</v>
      </c>
    </row>
    <row r="50" spans="1:11" x14ac:dyDescent="0.35">
      <c r="A50" s="25" t="s">
        <v>180</v>
      </c>
      <c r="B50" s="26">
        <v>81</v>
      </c>
      <c r="D50" s="25" t="s">
        <v>180</v>
      </c>
      <c r="E50" s="26">
        <v>389.44000000000005</v>
      </c>
      <c r="G50" s="25" t="s">
        <v>180</v>
      </c>
      <c r="H50" s="26">
        <v>2496.5</v>
      </c>
      <c r="J50" t="s">
        <v>177</v>
      </c>
      <c r="K50" s="26">
        <f t="shared" si="0"/>
        <v>1549.8</v>
      </c>
    </row>
    <row r="51" spans="1:11" x14ac:dyDescent="0.35">
      <c r="A51" s="25" t="s">
        <v>181</v>
      </c>
      <c r="B51" s="26">
        <v>13</v>
      </c>
      <c r="D51" s="25" t="s">
        <v>181</v>
      </c>
      <c r="E51" s="26">
        <v>173.29999999999998</v>
      </c>
      <c r="G51" s="25" t="s">
        <v>181</v>
      </c>
      <c r="H51" s="26">
        <v>765.4</v>
      </c>
      <c r="J51" t="s">
        <v>178</v>
      </c>
      <c r="K51" s="26">
        <f t="shared" si="0"/>
        <v>2047.5</v>
      </c>
    </row>
    <row r="52" spans="1:11" x14ac:dyDescent="0.35">
      <c r="A52" s="25" t="s">
        <v>182</v>
      </c>
      <c r="B52" s="26"/>
      <c r="D52" s="25" t="s">
        <v>182</v>
      </c>
      <c r="E52" s="26"/>
      <c r="G52" s="25" t="s">
        <v>182</v>
      </c>
      <c r="H52" s="26">
        <v>1051</v>
      </c>
      <c r="J52" t="s">
        <v>179</v>
      </c>
      <c r="K52" s="26">
        <f t="shared" si="0"/>
        <v>723.35</v>
      </c>
    </row>
    <row r="53" spans="1:11" x14ac:dyDescent="0.35">
      <c r="A53" s="25" t="s">
        <v>183</v>
      </c>
      <c r="B53" s="26">
        <v>20</v>
      </c>
      <c r="D53" s="25" t="s">
        <v>183</v>
      </c>
      <c r="E53" s="26">
        <v>261.58000000000004</v>
      </c>
      <c r="G53" s="25" t="s">
        <v>183</v>
      </c>
      <c r="H53" s="26">
        <v>1248</v>
      </c>
      <c r="J53" t="s">
        <v>1025</v>
      </c>
      <c r="K53" s="26">
        <f t="shared" si="0"/>
        <v>0</v>
      </c>
    </row>
    <row r="54" spans="1:11" x14ac:dyDescent="0.35">
      <c r="A54" s="25" t="s">
        <v>184</v>
      </c>
      <c r="B54" s="26">
        <v>8</v>
      </c>
      <c r="D54" s="25" t="s">
        <v>184</v>
      </c>
      <c r="E54" s="26">
        <v>588.48</v>
      </c>
      <c r="G54" s="25" t="s">
        <v>184</v>
      </c>
      <c r="H54" s="26">
        <v>3156</v>
      </c>
      <c r="J54" t="s">
        <v>181</v>
      </c>
      <c r="K54" s="26">
        <f t="shared" si="0"/>
        <v>951.69999999999993</v>
      </c>
    </row>
    <row r="55" spans="1:11" x14ac:dyDescent="0.35">
      <c r="A55" s="25" t="s">
        <v>186</v>
      </c>
      <c r="B55" s="26">
        <v>14</v>
      </c>
      <c r="D55" s="25" t="s">
        <v>186</v>
      </c>
      <c r="E55" s="26">
        <v>196.5</v>
      </c>
      <c r="G55" s="25" t="s">
        <v>186</v>
      </c>
      <c r="H55" s="26">
        <v>2465.02</v>
      </c>
      <c r="J55" t="s">
        <v>182</v>
      </c>
      <c r="K55" s="26">
        <f t="shared" si="0"/>
        <v>1051</v>
      </c>
    </row>
    <row r="56" spans="1:11" x14ac:dyDescent="0.35">
      <c r="A56" s="25" t="s">
        <v>187</v>
      </c>
      <c r="B56" s="26">
        <v>6</v>
      </c>
      <c r="D56" s="25" t="s">
        <v>187</v>
      </c>
      <c r="E56" s="26">
        <v>206.53999999999996</v>
      </c>
      <c r="G56" s="25" t="s">
        <v>187</v>
      </c>
      <c r="H56" s="26">
        <v>2030</v>
      </c>
      <c r="J56" t="s">
        <v>183</v>
      </c>
      <c r="K56" s="26">
        <f t="shared" si="0"/>
        <v>1529.58</v>
      </c>
    </row>
    <row r="57" spans="1:11" x14ac:dyDescent="0.35">
      <c r="A57" s="25" t="s">
        <v>188</v>
      </c>
      <c r="B57" s="26">
        <v>1</v>
      </c>
      <c r="D57" s="25" t="s">
        <v>188</v>
      </c>
      <c r="E57" s="26">
        <v>194.2</v>
      </c>
      <c r="G57" s="25" t="s">
        <v>188</v>
      </c>
      <c r="H57" s="26">
        <v>1439.4</v>
      </c>
      <c r="J57" t="s">
        <v>1185</v>
      </c>
      <c r="K57" s="26">
        <f t="shared" si="0"/>
        <v>0</v>
      </c>
    </row>
    <row r="58" spans="1:11" x14ac:dyDescent="0.35">
      <c r="A58" s="25" t="s">
        <v>933</v>
      </c>
      <c r="B58" s="26"/>
      <c r="D58" s="25" t="s">
        <v>933</v>
      </c>
      <c r="E58" s="26"/>
      <c r="G58" s="25" t="s">
        <v>933</v>
      </c>
      <c r="H58" s="26"/>
      <c r="J58" s="104" t="s">
        <v>1186</v>
      </c>
      <c r="K58" s="26">
        <f t="shared" si="0"/>
        <v>0</v>
      </c>
    </row>
    <row r="59" spans="1:11" x14ac:dyDescent="0.35">
      <c r="A59" s="25" t="s">
        <v>189</v>
      </c>
      <c r="B59" s="26">
        <v>37.5</v>
      </c>
      <c r="D59" s="25" t="s">
        <v>189</v>
      </c>
      <c r="E59" s="26">
        <v>293.69</v>
      </c>
      <c r="G59" s="25" t="s">
        <v>189</v>
      </c>
      <c r="H59" s="26">
        <v>1136.44</v>
      </c>
      <c r="J59" t="s">
        <v>1192</v>
      </c>
      <c r="K59" s="26">
        <f t="shared" si="0"/>
        <v>0</v>
      </c>
    </row>
    <row r="60" spans="1:11" x14ac:dyDescent="0.35">
      <c r="A60" s="25" t="s">
        <v>190</v>
      </c>
      <c r="B60" s="26"/>
      <c r="D60" s="25" t="s">
        <v>190</v>
      </c>
      <c r="E60" s="26"/>
      <c r="G60" s="25" t="s">
        <v>190</v>
      </c>
      <c r="H60" s="26">
        <v>465.5</v>
      </c>
      <c r="J60" t="s">
        <v>1199</v>
      </c>
      <c r="K60" s="26">
        <f t="shared" si="0"/>
        <v>0</v>
      </c>
    </row>
    <row r="61" spans="1:11" x14ac:dyDescent="0.35">
      <c r="A61" s="25" t="s">
        <v>191</v>
      </c>
      <c r="B61" s="26">
        <v>14</v>
      </c>
      <c r="D61" s="25" t="s">
        <v>191</v>
      </c>
      <c r="E61" s="26">
        <v>351.57</v>
      </c>
      <c r="G61" s="25" t="s">
        <v>191</v>
      </c>
      <c r="H61" s="26">
        <v>1450.7</v>
      </c>
      <c r="J61" s="104" t="s">
        <v>1200</v>
      </c>
      <c r="K61" s="26">
        <f t="shared" si="0"/>
        <v>0</v>
      </c>
    </row>
    <row r="62" spans="1:11" x14ac:dyDescent="0.35">
      <c r="A62" s="25" t="s">
        <v>192</v>
      </c>
      <c r="B62" s="26">
        <v>17</v>
      </c>
      <c r="D62" s="25" t="s">
        <v>192</v>
      </c>
      <c r="E62" s="26">
        <v>300.60000000000002</v>
      </c>
      <c r="G62" s="25" t="s">
        <v>192</v>
      </c>
      <c r="H62" s="26">
        <v>1098.5</v>
      </c>
      <c r="J62" t="s">
        <v>1195</v>
      </c>
      <c r="K62" s="26">
        <f t="shared" si="0"/>
        <v>0</v>
      </c>
    </row>
    <row r="63" spans="1:11" x14ac:dyDescent="0.35">
      <c r="A63" s="25" t="s">
        <v>900</v>
      </c>
      <c r="B63" s="26">
        <v>8</v>
      </c>
      <c r="D63" s="25" t="s">
        <v>900</v>
      </c>
      <c r="E63" s="26"/>
      <c r="G63" s="25" t="s">
        <v>900</v>
      </c>
      <c r="H63" s="26"/>
      <c r="J63" s="104" t="s">
        <v>1233</v>
      </c>
      <c r="K63" s="26">
        <f t="shared" si="0"/>
        <v>0</v>
      </c>
    </row>
    <row r="64" spans="1:11" x14ac:dyDescent="0.35">
      <c r="A64" s="25" t="s">
        <v>193</v>
      </c>
      <c r="B64" s="26">
        <v>15</v>
      </c>
      <c r="D64" s="25" t="s">
        <v>193</v>
      </c>
      <c r="E64" s="26">
        <v>339.9500000000001</v>
      </c>
      <c r="G64" s="25" t="s">
        <v>193</v>
      </c>
      <c r="H64" s="26">
        <v>1627</v>
      </c>
      <c r="J64" t="s">
        <v>1194</v>
      </c>
      <c r="K64" s="26">
        <f t="shared" si="0"/>
        <v>0</v>
      </c>
    </row>
    <row r="65" spans="1:11" x14ac:dyDescent="0.35">
      <c r="A65" s="25" t="s">
        <v>315</v>
      </c>
      <c r="B65" s="26">
        <v>9</v>
      </c>
      <c r="D65" s="25" t="s">
        <v>315</v>
      </c>
      <c r="E65" s="26">
        <v>187.08999999999997</v>
      </c>
      <c r="G65" s="25" t="s">
        <v>315</v>
      </c>
      <c r="H65" s="26">
        <v>2366.5</v>
      </c>
      <c r="J65" t="s">
        <v>1198</v>
      </c>
      <c r="K65" s="26">
        <f t="shared" si="0"/>
        <v>0</v>
      </c>
    </row>
    <row r="66" spans="1:11" x14ac:dyDescent="0.35">
      <c r="A66" s="25" t="s">
        <v>317</v>
      </c>
      <c r="B66" s="26">
        <v>29.259999999999998</v>
      </c>
      <c r="D66" s="25" t="s">
        <v>317</v>
      </c>
      <c r="E66" s="26">
        <v>431.48000000000008</v>
      </c>
      <c r="G66" s="25" t="s">
        <v>317</v>
      </c>
      <c r="H66" s="26">
        <v>2234.2399999999998</v>
      </c>
      <c r="J66" t="s">
        <v>1224</v>
      </c>
      <c r="K66" s="26">
        <f t="shared" si="0"/>
        <v>0</v>
      </c>
    </row>
    <row r="67" spans="1:11" x14ac:dyDescent="0.35">
      <c r="A67" s="25" t="s">
        <v>318</v>
      </c>
      <c r="B67" s="26"/>
      <c r="D67" s="25" t="s">
        <v>318</v>
      </c>
      <c r="E67" s="26">
        <v>37.479999999999997</v>
      </c>
      <c r="G67" s="25" t="s">
        <v>318</v>
      </c>
      <c r="H67" s="26">
        <v>605</v>
      </c>
      <c r="J67" t="s">
        <v>1225</v>
      </c>
      <c r="K67" s="26">
        <f t="shared" si="0"/>
        <v>0</v>
      </c>
    </row>
    <row r="68" spans="1:11" x14ac:dyDescent="0.35">
      <c r="A68" s="25" t="s">
        <v>319</v>
      </c>
      <c r="B68" s="26"/>
      <c r="D68" s="25" t="s">
        <v>319</v>
      </c>
      <c r="E68" s="26"/>
      <c r="G68" s="25" t="s">
        <v>319</v>
      </c>
      <c r="H68" s="26">
        <v>193</v>
      </c>
      <c r="J68" t="s">
        <v>1226</v>
      </c>
      <c r="K68" s="26">
        <f t="shared" si="0"/>
        <v>0</v>
      </c>
    </row>
    <row r="69" spans="1:11" x14ac:dyDescent="0.35">
      <c r="A69" s="25" t="s">
        <v>321</v>
      </c>
      <c r="B69" s="26">
        <v>6</v>
      </c>
      <c r="D69" s="25" t="s">
        <v>321</v>
      </c>
      <c r="E69" s="26">
        <v>31.35</v>
      </c>
      <c r="G69" s="25" t="s">
        <v>321</v>
      </c>
      <c r="H69" s="26">
        <v>1360</v>
      </c>
      <c r="J69" t="s">
        <v>184</v>
      </c>
      <c r="K69" s="26">
        <f t="shared" si="0"/>
        <v>3752.48</v>
      </c>
    </row>
    <row r="70" spans="1:11" x14ac:dyDescent="0.35">
      <c r="A70" s="25" t="s">
        <v>915</v>
      </c>
      <c r="B70" s="26"/>
      <c r="D70" s="25" t="s">
        <v>915</v>
      </c>
      <c r="E70" s="26"/>
      <c r="G70" s="25" t="s">
        <v>915</v>
      </c>
      <c r="H70" s="26"/>
      <c r="J70" t="s">
        <v>965</v>
      </c>
      <c r="K70" s="26">
        <f t="shared" si="0"/>
        <v>0</v>
      </c>
    </row>
    <row r="71" spans="1:11" x14ac:dyDescent="0.35">
      <c r="A71" s="25" t="s">
        <v>323</v>
      </c>
      <c r="B71" s="26">
        <v>15.5</v>
      </c>
      <c r="D71" s="25" t="s">
        <v>323</v>
      </c>
      <c r="E71" s="26">
        <v>186.05</v>
      </c>
      <c r="G71" s="25" t="s">
        <v>323</v>
      </c>
      <c r="H71" s="26">
        <v>1858.5</v>
      </c>
      <c r="J71" t="s">
        <v>185</v>
      </c>
      <c r="K71" s="26">
        <f t="shared" si="0"/>
        <v>0</v>
      </c>
    </row>
    <row r="72" spans="1:11" x14ac:dyDescent="0.35">
      <c r="A72" s="25" t="s">
        <v>324</v>
      </c>
      <c r="B72" s="26">
        <v>9</v>
      </c>
      <c r="D72" s="25" t="s">
        <v>324</v>
      </c>
      <c r="E72" s="26">
        <v>263.28999999999996</v>
      </c>
      <c r="G72" s="25" t="s">
        <v>324</v>
      </c>
      <c r="H72" s="26">
        <v>1769</v>
      </c>
      <c r="J72" t="s">
        <v>186</v>
      </c>
      <c r="K72" s="26">
        <f t="shared" ref="K72:K135" si="1">IF(ISERROR(GETPIVOTDATA($A$7,"Total " &amp; J72)),0,GETPIVOTDATA($A$7,"Total " &amp; J72))+IF(ISERROR(GETPIVOTDATA($D$7,"Total " &amp; J72)),0,GETPIVOTDATA($D$7,"Total " &amp; J72))+IF(ISERROR(GETPIVOTDATA($G$7,"Total " &amp; J72)),0,GETPIVOTDATA($G$7,"Total " &amp; J72))</f>
        <v>2675.52</v>
      </c>
    </row>
    <row r="73" spans="1:11" x14ac:dyDescent="0.35">
      <c r="A73" s="25" t="s">
        <v>325</v>
      </c>
      <c r="B73" s="26">
        <v>5</v>
      </c>
      <c r="D73" s="25" t="s">
        <v>325</v>
      </c>
      <c r="E73" s="26">
        <v>91.45</v>
      </c>
      <c r="G73" s="25" t="s">
        <v>325</v>
      </c>
      <c r="H73" s="26">
        <v>615.35</v>
      </c>
      <c r="J73" t="s">
        <v>187</v>
      </c>
      <c r="K73" s="26">
        <f t="shared" si="1"/>
        <v>2242.54</v>
      </c>
    </row>
    <row r="74" spans="1:11" x14ac:dyDescent="0.35">
      <c r="A74" s="25" t="s">
        <v>326</v>
      </c>
      <c r="B74" s="26">
        <v>6.5</v>
      </c>
      <c r="D74" s="25" t="s">
        <v>326</v>
      </c>
      <c r="E74" s="26">
        <v>131.05000000000001</v>
      </c>
      <c r="G74" s="25" t="s">
        <v>326</v>
      </c>
      <c r="H74" s="26">
        <v>1762.5</v>
      </c>
      <c r="J74" t="s">
        <v>188</v>
      </c>
      <c r="K74" s="26">
        <f t="shared" si="1"/>
        <v>1634.6000000000001</v>
      </c>
    </row>
    <row r="75" spans="1:11" x14ac:dyDescent="0.35">
      <c r="A75" s="25" t="s">
        <v>327</v>
      </c>
      <c r="B75" s="26">
        <v>4</v>
      </c>
      <c r="D75" s="25" t="s">
        <v>327</v>
      </c>
      <c r="E75" s="26"/>
      <c r="G75" s="25" t="s">
        <v>327</v>
      </c>
      <c r="H75" s="26">
        <v>1103.5</v>
      </c>
      <c r="J75" t="s">
        <v>190</v>
      </c>
      <c r="K75" s="26">
        <f t="shared" si="1"/>
        <v>465.5</v>
      </c>
    </row>
    <row r="76" spans="1:11" x14ac:dyDescent="0.35">
      <c r="A76" s="25" t="s">
        <v>322</v>
      </c>
      <c r="B76" s="26">
        <v>16</v>
      </c>
      <c r="D76" s="25" t="s">
        <v>322</v>
      </c>
      <c r="E76" s="26">
        <v>492.19000000000011</v>
      </c>
      <c r="G76" s="25" t="s">
        <v>322</v>
      </c>
      <c r="H76" s="26">
        <v>2826</v>
      </c>
      <c r="J76" t="s">
        <v>191</v>
      </c>
      <c r="K76" s="26">
        <f t="shared" si="1"/>
        <v>1816.27</v>
      </c>
    </row>
    <row r="77" spans="1:11" x14ac:dyDescent="0.35">
      <c r="A77" s="25" t="s">
        <v>328</v>
      </c>
      <c r="B77" s="26"/>
      <c r="D77" s="25" t="s">
        <v>328</v>
      </c>
      <c r="E77" s="26">
        <v>107.55000000000001</v>
      </c>
      <c r="G77" s="25" t="s">
        <v>328</v>
      </c>
      <c r="H77" s="26">
        <v>596</v>
      </c>
      <c r="J77" t="s">
        <v>192</v>
      </c>
      <c r="K77" s="26">
        <f t="shared" si="1"/>
        <v>1416.1</v>
      </c>
    </row>
    <row r="78" spans="1:11" x14ac:dyDescent="0.35">
      <c r="A78" s="25" t="s">
        <v>329</v>
      </c>
      <c r="B78" s="26">
        <v>12.5</v>
      </c>
      <c r="D78" s="25" t="s">
        <v>329</v>
      </c>
      <c r="E78" s="26">
        <v>426.25000000000011</v>
      </c>
      <c r="G78" s="25" t="s">
        <v>329</v>
      </c>
      <c r="H78" s="26">
        <v>1486.35</v>
      </c>
      <c r="J78" t="s">
        <v>193</v>
      </c>
      <c r="K78" s="26">
        <f t="shared" si="1"/>
        <v>1981.95</v>
      </c>
    </row>
    <row r="79" spans="1:11" x14ac:dyDescent="0.35">
      <c r="A79" s="25" t="s">
        <v>330</v>
      </c>
      <c r="B79" s="26"/>
      <c r="D79" s="25" t="s">
        <v>330</v>
      </c>
      <c r="E79" s="26"/>
      <c r="G79" s="25" t="s">
        <v>330</v>
      </c>
      <c r="H79" s="26">
        <v>1643</v>
      </c>
      <c r="J79" t="s">
        <v>985</v>
      </c>
      <c r="K79" s="26">
        <f t="shared" si="1"/>
        <v>0</v>
      </c>
    </row>
    <row r="80" spans="1:11" x14ac:dyDescent="0.35">
      <c r="A80" s="25" t="s">
        <v>332</v>
      </c>
      <c r="B80" s="26">
        <v>6</v>
      </c>
      <c r="D80" s="25" t="s">
        <v>332</v>
      </c>
      <c r="E80" s="26">
        <v>86.65</v>
      </c>
      <c r="G80" s="25" t="s">
        <v>332</v>
      </c>
      <c r="H80" s="26">
        <v>790.79</v>
      </c>
      <c r="J80" t="s">
        <v>315</v>
      </c>
      <c r="K80" s="26">
        <f t="shared" si="1"/>
        <v>2562.59</v>
      </c>
    </row>
    <row r="81" spans="1:11" x14ac:dyDescent="0.35">
      <c r="A81" s="25" t="s">
        <v>853</v>
      </c>
      <c r="B81" s="26"/>
      <c r="D81" s="25" t="s">
        <v>853</v>
      </c>
      <c r="E81" s="26"/>
      <c r="G81" s="25" t="s">
        <v>853</v>
      </c>
      <c r="H81" s="26">
        <v>172.5</v>
      </c>
      <c r="J81" t="s">
        <v>316</v>
      </c>
      <c r="K81" s="26">
        <f t="shared" si="1"/>
        <v>0</v>
      </c>
    </row>
    <row r="82" spans="1:11" x14ac:dyDescent="0.35">
      <c r="A82" s="25" t="s">
        <v>334</v>
      </c>
      <c r="B82" s="26">
        <v>59</v>
      </c>
      <c r="D82" s="25" t="s">
        <v>334</v>
      </c>
      <c r="E82" s="26">
        <v>629.81000000000017</v>
      </c>
      <c r="G82" s="25" t="s">
        <v>334</v>
      </c>
      <c r="H82" s="26">
        <v>1901.6</v>
      </c>
      <c r="J82" t="s">
        <v>317</v>
      </c>
      <c r="K82" s="26">
        <f t="shared" si="1"/>
        <v>2694.98</v>
      </c>
    </row>
    <row r="83" spans="1:11" x14ac:dyDescent="0.35">
      <c r="A83" s="25" t="s">
        <v>335</v>
      </c>
      <c r="B83" s="26">
        <v>205</v>
      </c>
      <c r="D83" s="25" t="s">
        <v>335</v>
      </c>
      <c r="E83" s="26">
        <v>671.75000000000011</v>
      </c>
      <c r="G83" s="25" t="s">
        <v>335</v>
      </c>
      <c r="H83" s="26">
        <v>8608.130000000001</v>
      </c>
      <c r="J83" t="s">
        <v>1030</v>
      </c>
      <c r="K83" s="26">
        <f t="shared" si="1"/>
        <v>0</v>
      </c>
    </row>
    <row r="84" spans="1:11" x14ac:dyDescent="0.35">
      <c r="A84" s="25" t="s">
        <v>336</v>
      </c>
      <c r="B84" s="26"/>
      <c r="D84" s="25" t="s">
        <v>336</v>
      </c>
      <c r="E84" s="26"/>
      <c r="G84" s="25" t="s">
        <v>336</v>
      </c>
      <c r="H84" s="26">
        <v>361</v>
      </c>
      <c r="J84" t="s">
        <v>1034</v>
      </c>
      <c r="K84" s="26">
        <f t="shared" si="1"/>
        <v>0</v>
      </c>
    </row>
    <row r="85" spans="1:11" x14ac:dyDescent="0.35">
      <c r="A85" s="25" t="s">
        <v>337</v>
      </c>
      <c r="B85" s="26"/>
      <c r="D85" s="25" t="s">
        <v>337</v>
      </c>
      <c r="E85" s="26"/>
      <c r="G85" s="25" t="s">
        <v>337</v>
      </c>
      <c r="H85" s="26">
        <v>2189.6999999999998</v>
      </c>
      <c r="J85" t="s">
        <v>318</v>
      </c>
      <c r="K85" s="26">
        <f t="shared" si="1"/>
        <v>642.48</v>
      </c>
    </row>
    <row r="86" spans="1:11" x14ac:dyDescent="0.35">
      <c r="A86" s="25" t="s">
        <v>338</v>
      </c>
      <c r="B86" s="26">
        <v>7.5</v>
      </c>
      <c r="D86" s="25" t="s">
        <v>338</v>
      </c>
      <c r="E86" s="26">
        <v>326.54000000000002</v>
      </c>
      <c r="G86" s="25" t="s">
        <v>338</v>
      </c>
      <c r="H86" s="26">
        <v>1352.7</v>
      </c>
      <c r="J86" t="s">
        <v>319</v>
      </c>
      <c r="K86" s="26">
        <f t="shared" si="1"/>
        <v>193</v>
      </c>
    </row>
    <row r="87" spans="1:11" x14ac:dyDescent="0.35">
      <c r="A87" s="25" t="s">
        <v>339</v>
      </c>
      <c r="B87" s="26">
        <v>1.5</v>
      </c>
      <c r="D87" s="25" t="s">
        <v>339</v>
      </c>
      <c r="E87" s="26">
        <v>35.85</v>
      </c>
      <c r="G87" s="25" t="s">
        <v>339</v>
      </c>
      <c r="H87" s="26">
        <v>1635.5</v>
      </c>
      <c r="J87" t="s">
        <v>320</v>
      </c>
      <c r="K87" s="26">
        <f t="shared" si="1"/>
        <v>0</v>
      </c>
    </row>
    <row r="88" spans="1:11" x14ac:dyDescent="0.35">
      <c r="A88" s="25" t="s">
        <v>340</v>
      </c>
      <c r="B88" s="26">
        <v>3</v>
      </c>
      <c r="D88" s="25" t="s">
        <v>340</v>
      </c>
      <c r="E88" s="26">
        <v>71.7</v>
      </c>
      <c r="G88" s="25" t="s">
        <v>340</v>
      </c>
      <c r="H88" s="26">
        <v>1395.98</v>
      </c>
      <c r="J88" t="s">
        <v>984</v>
      </c>
      <c r="K88" s="26">
        <f t="shared" si="1"/>
        <v>0</v>
      </c>
    </row>
    <row r="89" spans="1:11" x14ac:dyDescent="0.35">
      <c r="A89" s="25" t="s">
        <v>341</v>
      </c>
      <c r="B89" s="26">
        <v>1.5</v>
      </c>
      <c r="D89" s="25" t="s">
        <v>341</v>
      </c>
      <c r="E89" s="26">
        <v>35.85</v>
      </c>
      <c r="G89" s="25" t="s">
        <v>341</v>
      </c>
      <c r="H89" s="26">
        <v>393</v>
      </c>
      <c r="J89" t="s">
        <v>1039</v>
      </c>
      <c r="K89" s="26">
        <f t="shared" si="1"/>
        <v>0</v>
      </c>
    </row>
    <row r="90" spans="1:11" x14ac:dyDescent="0.35">
      <c r="A90" s="25" t="s">
        <v>350</v>
      </c>
      <c r="B90" s="26">
        <v>8</v>
      </c>
      <c r="D90" s="25" t="s">
        <v>350</v>
      </c>
      <c r="E90" s="26">
        <v>101.6</v>
      </c>
      <c r="G90" s="25" t="s">
        <v>350</v>
      </c>
      <c r="H90" s="26">
        <v>1326</v>
      </c>
      <c r="J90" t="s">
        <v>1042</v>
      </c>
      <c r="K90" s="26">
        <f t="shared" si="1"/>
        <v>0</v>
      </c>
    </row>
    <row r="91" spans="1:11" x14ac:dyDescent="0.35">
      <c r="A91" s="25" t="s">
        <v>351</v>
      </c>
      <c r="B91" s="26">
        <v>10</v>
      </c>
      <c r="D91" s="25" t="s">
        <v>351</v>
      </c>
      <c r="E91" s="26"/>
      <c r="G91" s="25" t="s">
        <v>351</v>
      </c>
      <c r="H91" s="26">
        <v>197</v>
      </c>
      <c r="J91" t="s">
        <v>323</v>
      </c>
      <c r="K91" s="26">
        <f t="shared" si="1"/>
        <v>2060.0500000000002</v>
      </c>
    </row>
    <row r="92" spans="1:11" x14ac:dyDescent="0.35">
      <c r="A92" s="25" t="s">
        <v>352</v>
      </c>
      <c r="B92" s="26"/>
      <c r="D92" s="25" t="s">
        <v>352</v>
      </c>
      <c r="E92" s="26"/>
      <c r="G92" s="25" t="s">
        <v>352</v>
      </c>
      <c r="H92" s="26">
        <v>697.5</v>
      </c>
      <c r="J92" t="s">
        <v>324</v>
      </c>
      <c r="K92" s="26">
        <f t="shared" si="1"/>
        <v>2041.29</v>
      </c>
    </row>
    <row r="93" spans="1:11" x14ac:dyDescent="0.35">
      <c r="A93" s="25" t="s">
        <v>365</v>
      </c>
      <c r="B93" s="26"/>
      <c r="D93" s="25" t="s">
        <v>365</v>
      </c>
      <c r="E93" s="26"/>
      <c r="G93" s="25" t="s">
        <v>365</v>
      </c>
      <c r="H93" s="26">
        <v>280</v>
      </c>
      <c r="J93" t="s">
        <v>325</v>
      </c>
      <c r="K93" s="26">
        <f t="shared" si="1"/>
        <v>711.80000000000007</v>
      </c>
    </row>
    <row r="94" spans="1:11" x14ac:dyDescent="0.35">
      <c r="A94" s="25" t="s">
        <v>874</v>
      </c>
      <c r="B94" s="26">
        <v>12</v>
      </c>
      <c r="D94" s="25" t="s">
        <v>874</v>
      </c>
      <c r="E94" s="26"/>
      <c r="G94" s="25" t="s">
        <v>874</v>
      </c>
      <c r="H94" s="26">
        <v>100.5</v>
      </c>
      <c r="J94" t="s">
        <v>326</v>
      </c>
      <c r="K94" s="26">
        <f t="shared" si="1"/>
        <v>1900.05</v>
      </c>
    </row>
    <row r="95" spans="1:11" x14ac:dyDescent="0.35">
      <c r="A95" s="25" t="s">
        <v>871</v>
      </c>
      <c r="B95" s="26">
        <v>19</v>
      </c>
      <c r="D95" s="25" t="s">
        <v>871</v>
      </c>
      <c r="E95" s="26">
        <v>78.5</v>
      </c>
      <c r="G95" s="25" t="s">
        <v>871</v>
      </c>
      <c r="H95" s="26">
        <v>1162.5</v>
      </c>
      <c r="J95" t="s">
        <v>327</v>
      </c>
      <c r="K95" s="26">
        <f t="shared" si="1"/>
        <v>1107.5</v>
      </c>
    </row>
    <row r="96" spans="1:11" x14ac:dyDescent="0.35">
      <c r="A96" s="25" t="s">
        <v>367</v>
      </c>
      <c r="B96" s="26">
        <v>15.5</v>
      </c>
      <c r="D96" s="25" t="s">
        <v>367</v>
      </c>
      <c r="E96" s="26">
        <v>196.79999999999998</v>
      </c>
      <c r="G96" s="25" t="s">
        <v>367</v>
      </c>
      <c r="H96" s="26">
        <v>984.5</v>
      </c>
      <c r="J96" t="s">
        <v>322</v>
      </c>
      <c r="K96" s="26">
        <f t="shared" si="1"/>
        <v>3334.19</v>
      </c>
    </row>
    <row r="97" spans="1:11" x14ac:dyDescent="0.35">
      <c r="A97" s="25" t="s">
        <v>368</v>
      </c>
      <c r="B97" s="26"/>
      <c r="D97" s="25" t="s">
        <v>368</v>
      </c>
      <c r="E97" s="26">
        <v>26.51</v>
      </c>
      <c r="G97" s="25" t="s">
        <v>368</v>
      </c>
      <c r="H97" s="26">
        <v>715.8</v>
      </c>
      <c r="J97" t="s">
        <v>328</v>
      </c>
      <c r="K97" s="26">
        <f t="shared" si="1"/>
        <v>703.55</v>
      </c>
    </row>
    <row r="98" spans="1:11" x14ac:dyDescent="0.35">
      <c r="A98" s="25" t="s">
        <v>366</v>
      </c>
      <c r="B98" s="26">
        <v>9</v>
      </c>
      <c r="D98" s="25" t="s">
        <v>366</v>
      </c>
      <c r="E98" s="26">
        <v>147.36999999999998</v>
      </c>
      <c r="G98" s="25" t="s">
        <v>366</v>
      </c>
      <c r="H98" s="26">
        <v>1681</v>
      </c>
      <c r="J98" t="s">
        <v>329</v>
      </c>
      <c r="K98" s="26">
        <f t="shared" si="1"/>
        <v>1925.1</v>
      </c>
    </row>
    <row r="99" spans="1:11" x14ac:dyDescent="0.35">
      <c r="A99" s="25" t="s">
        <v>369</v>
      </c>
      <c r="B99" s="26">
        <v>31.5</v>
      </c>
      <c r="D99" s="25" t="s">
        <v>369</v>
      </c>
      <c r="E99" s="26">
        <v>291.29999999999995</v>
      </c>
      <c r="G99" s="25" t="s">
        <v>369</v>
      </c>
      <c r="H99" s="26">
        <v>1712.06</v>
      </c>
      <c r="J99" t="s">
        <v>1046</v>
      </c>
      <c r="K99" s="26">
        <f t="shared" si="1"/>
        <v>0</v>
      </c>
    </row>
    <row r="100" spans="1:11" x14ac:dyDescent="0.35">
      <c r="A100" s="25" t="s">
        <v>392</v>
      </c>
      <c r="B100" s="26">
        <v>6.5</v>
      </c>
      <c r="D100" s="25" t="s">
        <v>392</v>
      </c>
      <c r="E100" s="26">
        <v>55.6</v>
      </c>
      <c r="G100" s="25" t="s">
        <v>392</v>
      </c>
      <c r="H100" s="26">
        <v>975.2</v>
      </c>
      <c r="J100" t="s">
        <v>330</v>
      </c>
      <c r="K100" s="26">
        <f t="shared" si="1"/>
        <v>1643</v>
      </c>
    </row>
    <row r="101" spans="1:11" x14ac:dyDescent="0.35">
      <c r="A101" s="25" t="s">
        <v>393</v>
      </c>
      <c r="B101" s="26">
        <v>32.5</v>
      </c>
      <c r="D101" s="25" t="s">
        <v>393</v>
      </c>
      <c r="E101" s="26">
        <v>296.3</v>
      </c>
      <c r="G101" s="25" t="s">
        <v>393</v>
      </c>
      <c r="H101" s="26">
        <v>2012.13</v>
      </c>
      <c r="J101" t="s">
        <v>331</v>
      </c>
      <c r="K101" s="26">
        <f t="shared" si="1"/>
        <v>0</v>
      </c>
    </row>
    <row r="102" spans="1:11" x14ac:dyDescent="0.35">
      <c r="A102" s="25" t="s">
        <v>394</v>
      </c>
      <c r="B102" s="26">
        <v>26.900000000000002</v>
      </c>
      <c r="D102" s="25" t="s">
        <v>394</v>
      </c>
      <c r="E102" s="26">
        <v>427.95000000000005</v>
      </c>
      <c r="G102" s="25" t="s">
        <v>394</v>
      </c>
      <c r="H102" s="26">
        <v>2846.13</v>
      </c>
      <c r="J102" t="s">
        <v>332</v>
      </c>
      <c r="K102" s="26">
        <f t="shared" si="1"/>
        <v>883.43999999999994</v>
      </c>
    </row>
    <row r="103" spans="1:11" x14ac:dyDescent="0.35">
      <c r="A103" s="25" t="s">
        <v>395</v>
      </c>
      <c r="B103" s="26">
        <v>7.5</v>
      </c>
      <c r="D103" s="25" t="s">
        <v>395</v>
      </c>
      <c r="E103" s="26">
        <v>168.25</v>
      </c>
      <c r="G103" s="25" t="s">
        <v>395</v>
      </c>
      <c r="H103" s="26">
        <v>2579</v>
      </c>
      <c r="J103" t="s">
        <v>973</v>
      </c>
      <c r="K103" s="26">
        <f t="shared" si="1"/>
        <v>0</v>
      </c>
    </row>
    <row r="104" spans="1:11" x14ac:dyDescent="0.35">
      <c r="A104" s="25" t="s">
        <v>396</v>
      </c>
      <c r="B104" s="26">
        <v>20.5</v>
      </c>
      <c r="D104" s="25" t="s">
        <v>396</v>
      </c>
      <c r="E104" s="26">
        <v>390.15000000000003</v>
      </c>
      <c r="G104" s="25" t="s">
        <v>396</v>
      </c>
      <c r="H104" s="26">
        <v>1478.43</v>
      </c>
      <c r="J104" t="s">
        <v>853</v>
      </c>
      <c r="K104" s="26">
        <f t="shared" si="1"/>
        <v>172.5</v>
      </c>
    </row>
    <row r="105" spans="1:11" x14ac:dyDescent="0.35">
      <c r="A105" s="25" t="s">
        <v>398</v>
      </c>
      <c r="B105" s="26">
        <v>14</v>
      </c>
      <c r="D105" s="25" t="s">
        <v>398</v>
      </c>
      <c r="E105" s="26">
        <v>217.39999999999998</v>
      </c>
      <c r="G105" s="25" t="s">
        <v>398</v>
      </c>
      <c r="H105" s="26">
        <v>2464.5</v>
      </c>
      <c r="J105" t="s">
        <v>1049</v>
      </c>
      <c r="K105" s="26">
        <f t="shared" si="1"/>
        <v>0</v>
      </c>
    </row>
    <row r="106" spans="1:11" x14ac:dyDescent="0.35">
      <c r="A106" s="25" t="s">
        <v>399</v>
      </c>
      <c r="B106" s="26">
        <v>19</v>
      </c>
      <c r="D106" s="25" t="s">
        <v>399</v>
      </c>
      <c r="E106" s="26">
        <v>315.24000000000007</v>
      </c>
      <c r="G106" s="25" t="s">
        <v>399</v>
      </c>
      <c r="H106" s="26">
        <v>1096</v>
      </c>
      <c r="J106" t="s">
        <v>333</v>
      </c>
      <c r="K106" s="26">
        <f t="shared" si="1"/>
        <v>0</v>
      </c>
    </row>
    <row r="107" spans="1:11" x14ac:dyDescent="0.35">
      <c r="A107" s="25" t="s">
        <v>402</v>
      </c>
      <c r="B107" s="26">
        <v>37.5</v>
      </c>
      <c r="D107" s="25" t="s">
        <v>402</v>
      </c>
      <c r="E107" s="26">
        <v>349.50000000000006</v>
      </c>
      <c r="G107" s="25" t="s">
        <v>402</v>
      </c>
      <c r="H107" s="26">
        <v>1056</v>
      </c>
      <c r="J107" t="s">
        <v>334</v>
      </c>
      <c r="K107" s="26">
        <f t="shared" si="1"/>
        <v>2590.41</v>
      </c>
    </row>
    <row r="108" spans="1:11" x14ac:dyDescent="0.35">
      <c r="A108" s="25" t="s">
        <v>403</v>
      </c>
      <c r="B108" s="26">
        <v>9</v>
      </c>
      <c r="D108" s="25" t="s">
        <v>403</v>
      </c>
      <c r="E108" s="26">
        <v>374.90999999999997</v>
      </c>
      <c r="G108" s="25" t="s">
        <v>403</v>
      </c>
      <c r="H108" s="26">
        <v>664.73</v>
      </c>
      <c r="J108" t="s">
        <v>335</v>
      </c>
      <c r="K108" s="26">
        <f t="shared" si="1"/>
        <v>9484.880000000001</v>
      </c>
    </row>
    <row r="109" spans="1:11" x14ac:dyDescent="0.35">
      <c r="A109" s="25" t="s">
        <v>426</v>
      </c>
      <c r="B109" s="26">
        <v>25</v>
      </c>
      <c r="D109" s="25" t="s">
        <v>426</v>
      </c>
      <c r="E109" s="26">
        <v>299.85000000000002</v>
      </c>
      <c r="G109" s="25" t="s">
        <v>426</v>
      </c>
      <c r="H109" s="26">
        <v>3963.53</v>
      </c>
      <c r="J109" t="s">
        <v>336</v>
      </c>
      <c r="K109" s="26">
        <f t="shared" si="1"/>
        <v>361</v>
      </c>
    </row>
    <row r="110" spans="1:11" x14ac:dyDescent="0.35">
      <c r="A110" s="25" t="s">
        <v>873</v>
      </c>
      <c r="B110" s="26">
        <v>4</v>
      </c>
      <c r="D110" s="25" t="s">
        <v>873</v>
      </c>
      <c r="E110" s="26">
        <v>103.66</v>
      </c>
      <c r="G110" s="25" t="s">
        <v>873</v>
      </c>
      <c r="H110" s="26">
        <v>1376.44</v>
      </c>
      <c r="J110" t="s">
        <v>337</v>
      </c>
      <c r="K110" s="26">
        <f t="shared" si="1"/>
        <v>2189.6999999999998</v>
      </c>
    </row>
    <row r="111" spans="1:11" x14ac:dyDescent="0.35">
      <c r="A111" s="25" t="s">
        <v>932</v>
      </c>
      <c r="B111" s="26">
        <v>10</v>
      </c>
      <c r="D111" s="25" t="s">
        <v>932</v>
      </c>
      <c r="E111" s="26"/>
      <c r="G111" s="25" t="s">
        <v>932</v>
      </c>
      <c r="H111" s="26"/>
      <c r="J111" t="s">
        <v>971</v>
      </c>
      <c r="K111" s="26">
        <f t="shared" si="1"/>
        <v>0</v>
      </c>
    </row>
    <row r="112" spans="1:11" x14ac:dyDescent="0.35">
      <c r="A112" s="25" t="s">
        <v>906</v>
      </c>
      <c r="B112" s="26">
        <v>4.5</v>
      </c>
      <c r="D112" s="25" t="s">
        <v>906</v>
      </c>
      <c r="E112" s="26"/>
      <c r="G112" s="25" t="s">
        <v>906</v>
      </c>
      <c r="H112" s="26"/>
      <c r="J112" t="s">
        <v>338</v>
      </c>
      <c r="K112" s="26">
        <f t="shared" si="1"/>
        <v>1686.74</v>
      </c>
    </row>
    <row r="113" spans="1:11" x14ac:dyDescent="0.35">
      <c r="A113" s="25" t="s">
        <v>427</v>
      </c>
      <c r="B113" s="26">
        <v>8.5</v>
      </c>
      <c r="D113" s="25" t="s">
        <v>427</v>
      </c>
      <c r="E113" s="26">
        <v>123.30000000000001</v>
      </c>
      <c r="G113" s="25" t="s">
        <v>427</v>
      </c>
      <c r="H113" s="26">
        <v>1790.5</v>
      </c>
      <c r="J113" t="s">
        <v>340</v>
      </c>
      <c r="K113" s="26">
        <f t="shared" si="1"/>
        <v>1470.68</v>
      </c>
    </row>
    <row r="114" spans="1:11" x14ac:dyDescent="0.35">
      <c r="A114" s="25" t="s">
        <v>428</v>
      </c>
      <c r="B114" s="26">
        <v>19.5</v>
      </c>
      <c r="D114" s="25" t="s">
        <v>428</v>
      </c>
      <c r="E114" s="26">
        <v>322.65000000000003</v>
      </c>
      <c r="G114" s="25" t="s">
        <v>428</v>
      </c>
      <c r="H114" s="26">
        <v>1338.5</v>
      </c>
      <c r="J114" t="s">
        <v>341</v>
      </c>
      <c r="K114" s="26">
        <f t="shared" si="1"/>
        <v>430.35</v>
      </c>
    </row>
    <row r="115" spans="1:11" x14ac:dyDescent="0.35">
      <c r="A115" s="25" t="s">
        <v>868</v>
      </c>
      <c r="B115" s="26">
        <v>15</v>
      </c>
      <c r="D115" s="25" t="s">
        <v>868</v>
      </c>
      <c r="E115" s="26">
        <v>192.29999999999998</v>
      </c>
      <c r="G115" s="25" t="s">
        <v>868</v>
      </c>
      <c r="H115" s="26">
        <v>355.6</v>
      </c>
      <c r="J115" t="s">
        <v>350</v>
      </c>
      <c r="K115" s="26">
        <f t="shared" si="1"/>
        <v>1435.6</v>
      </c>
    </row>
    <row r="116" spans="1:11" x14ac:dyDescent="0.35">
      <c r="A116" s="25" t="s">
        <v>854</v>
      </c>
      <c r="B116" s="26">
        <v>42.5</v>
      </c>
      <c r="D116" s="25" t="s">
        <v>854</v>
      </c>
      <c r="E116" s="26">
        <v>239.95</v>
      </c>
      <c r="G116" s="25" t="s">
        <v>854</v>
      </c>
      <c r="H116" s="26">
        <v>2012.35</v>
      </c>
      <c r="J116" t="s">
        <v>1053</v>
      </c>
      <c r="K116" s="26">
        <f t="shared" si="1"/>
        <v>0</v>
      </c>
    </row>
    <row r="117" spans="1:11" x14ac:dyDescent="0.35">
      <c r="A117" s="25" t="s">
        <v>429</v>
      </c>
      <c r="B117" s="26"/>
      <c r="D117" s="25" t="s">
        <v>429</v>
      </c>
      <c r="E117" s="26"/>
      <c r="G117" s="25" t="s">
        <v>429</v>
      </c>
      <c r="H117" s="26">
        <v>408</v>
      </c>
      <c r="J117" t="s">
        <v>351</v>
      </c>
      <c r="K117" s="26">
        <f t="shared" si="1"/>
        <v>207</v>
      </c>
    </row>
    <row r="118" spans="1:11" x14ac:dyDescent="0.35">
      <c r="A118" s="25" t="s">
        <v>867</v>
      </c>
      <c r="B118" s="26">
        <v>45.5</v>
      </c>
      <c r="D118" s="25" t="s">
        <v>867</v>
      </c>
      <c r="E118" s="26">
        <v>314</v>
      </c>
      <c r="G118" s="25" t="s">
        <v>867</v>
      </c>
      <c r="H118" s="26">
        <v>2285</v>
      </c>
      <c r="J118" t="s">
        <v>1056</v>
      </c>
      <c r="K118" s="26">
        <f t="shared" si="1"/>
        <v>0</v>
      </c>
    </row>
    <row r="119" spans="1:11" x14ac:dyDescent="0.35">
      <c r="A119" s="25" t="s">
        <v>431</v>
      </c>
      <c r="B119" s="26">
        <v>18</v>
      </c>
      <c r="D119" s="25" t="s">
        <v>431</v>
      </c>
      <c r="E119" s="26">
        <v>333.09000000000003</v>
      </c>
      <c r="G119" s="25" t="s">
        <v>431</v>
      </c>
      <c r="H119" s="26">
        <v>2357.6999999999998</v>
      </c>
      <c r="J119" t="s">
        <v>352</v>
      </c>
      <c r="K119" s="26">
        <f t="shared" si="1"/>
        <v>697.5</v>
      </c>
    </row>
    <row r="120" spans="1:11" x14ac:dyDescent="0.35">
      <c r="A120" s="25" t="s">
        <v>432</v>
      </c>
      <c r="B120" s="26"/>
      <c r="D120" s="25" t="s">
        <v>432</v>
      </c>
      <c r="E120" s="26">
        <v>241.7</v>
      </c>
      <c r="G120" s="25" t="s">
        <v>432</v>
      </c>
      <c r="H120" s="26">
        <v>2881.5</v>
      </c>
      <c r="J120" t="s">
        <v>365</v>
      </c>
      <c r="K120" s="26">
        <f t="shared" si="1"/>
        <v>280</v>
      </c>
    </row>
    <row r="121" spans="1:11" x14ac:dyDescent="0.35">
      <c r="A121" s="25" t="s">
        <v>430</v>
      </c>
      <c r="B121" s="26">
        <v>18</v>
      </c>
      <c r="D121" s="25" t="s">
        <v>430</v>
      </c>
      <c r="E121" s="26"/>
      <c r="G121" s="25" t="s">
        <v>430</v>
      </c>
      <c r="H121" s="26">
        <v>2361</v>
      </c>
      <c r="J121" t="s">
        <v>1007</v>
      </c>
      <c r="K121" s="26">
        <f t="shared" si="1"/>
        <v>0</v>
      </c>
    </row>
    <row r="122" spans="1:11" x14ac:dyDescent="0.35">
      <c r="A122" s="25" t="s">
        <v>439</v>
      </c>
      <c r="B122" s="26">
        <v>22.5</v>
      </c>
      <c r="D122" s="25" t="s">
        <v>439</v>
      </c>
      <c r="E122" s="26">
        <v>258.99</v>
      </c>
      <c r="G122" s="25" t="s">
        <v>439</v>
      </c>
      <c r="H122" s="26">
        <v>1729</v>
      </c>
      <c r="J122" t="s">
        <v>1058</v>
      </c>
      <c r="K122" s="26">
        <f t="shared" si="1"/>
        <v>0</v>
      </c>
    </row>
    <row r="123" spans="1:11" x14ac:dyDescent="0.35">
      <c r="A123" s="25" t="s">
        <v>440</v>
      </c>
      <c r="B123" s="26"/>
      <c r="D123" s="25" t="s">
        <v>440</v>
      </c>
      <c r="E123" s="26">
        <v>71.7</v>
      </c>
      <c r="G123" s="25" t="s">
        <v>440</v>
      </c>
      <c r="H123" s="26">
        <v>2246</v>
      </c>
      <c r="J123" t="s">
        <v>1059</v>
      </c>
      <c r="K123" s="26">
        <f t="shared" si="1"/>
        <v>0</v>
      </c>
    </row>
    <row r="124" spans="1:11" x14ac:dyDescent="0.35">
      <c r="A124" s="25" t="s">
        <v>470</v>
      </c>
      <c r="B124" s="26">
        <v>16</v>
      </c>
      <c r="D124" s="25" t="s">
        <v>470</v>
      </c>
      <c r="E124" s="26">
        <v>252.83999999999997</v>
      </c>
      <c r="G124" s="25" t="s">
        <v>470</v>
      </c>
      <c r="H124" s="26">
        <v>1443.19</v>
      </c>
      <c r="J124" t="s">
        <v>367</v>
      </c>
      <c r="K124" s="26">
        <f t="shared" si="1"/>
        <v>1196.8</v>
      </c>
    </row>
    <row r="125" spans="1:11" x14ac:dyDescent="0.35">
      <c r="A125" s="25" t="s">
        <v>471</v>
      </c>
      <c r="B125" s="26">
        <v>3</v>
      </c>
      <c r="D125" s="25" t="s">
        <v>471</v>
      </c>
      <c r="E125" s="26">
        <v>71.7</v>
      </c>
      <c r="G125" s="25" t="s">
        <v>471</v>
      </c>
      <c r="H125" s="26">
        <v>2091.0500000000002</v>
      </c>
      <c r="J125" t="s">
        <v>368</v>
      </c>
      <c r="K125" s="26">
        <f t="shared" si="1"/>
        <v>742.31</v>
      </c>
    </row>
    <row r="126" spans="1:11" x14ac:dyDescent="0.35">
      <c r="A126" s="25" t="s">
        <v>930</v>
      </c>
      <c r="B126" s="26">
        <v>23.5</v>
      </c>
      <c r="D126" s="25" t="s">
        <v>930</v>
      </c>
      <c r="E126" s="26"/>
      <c r="G126" s="25" t="s">
        <v>930</v>
      </c>
      <c r="H126" s="26">
        <v>86.85</v>
      </c>
      <c r="J126" t="s">
        <v>366</v>
      </c>
      <c r="K126" s="26">
        <f t="shared" si="1"/>
        <v>1837.37</v>
      </c>
    </row>
    <row r="127" spans="1:11" x14ac:dyDescent="0.35">
      <c r="A127" s="25" t="s">
        <v>472</v>
      </c>
      <c r="B127" s="26"/>
      <c r="D127" s="25" t="s">
        <v>472</v>
      </c>
      <c r="E127" s="26">
        <v>91.45</v>
      </c>
      <c r="G127" s="25" t="s">
        <v>472</v>
      </c>
      <c r="H127" s="26">
        <v>1070.45</v>
      </c>
      <c r="J127" t="s">
        <v>369</v>
      </c>
      <c r="K127" s="26">
        <f t="shared" si="1"/>
        <v>2034.86</v>
      </c>
    </row>
    <row r="128" spans="1:11" x14ac:dyDescent="0.35">
      <c r="A128" s="25" t="s">
        <v>473</v>
      </c>
      <c r="B128" s="26">
        <v>2</v>
      </c>
      <c r="D128" s="25" t="s">
        <v>473</v>
      </c>
      <c r="E128" s="26">
        <v>35.85</v>
      </c>
      <c r="G128" s="25" t="s">
        <v>473</v>
      </c>
      <c r="H128" s="26">
        <v>2547.6800000000003</v>
      </c>
      <c r="J128" t="s">
        <v>392</v>
      </c>
      <c r="K128" s="26">
        <f t="shared" si="1"/>
        <v>1037.3</v>
      </c>
    </row>
    <row r="129" spans="1:11" x14ac:dyDescent="0.35">
      <c r="A129" s="25" t="s">
        <v>474</v>
      </c>
      <c r="B129" s="26">
        <v>16.5</v>
      </c>
      <c r="D129" s="25" t="s">
        <v>474</v>
      </c>
      <c r="E129" s="26">
        <v>90.8</v>
      </c>
      <c r="G129" s="25" t="s">
        <v>474</v>
      </c>
      <c r="H129" s="26">
        <v>402.5</v>
      </c>
      <c r="J129" t="s">
        <v>393</v>
      </c>
      <c r="K129" s="26">
        <f t="shared" si="1"/>
        <v>2340.9300000000003</v>
      </c>
    </row>
    <row r="130" spans="1:11" x14ac:dyDescent="0.35">
      <c r="A130" s="25" t="s">
        <v>468</v>
      </c>
      <c r="B130" s="26">
        <v>48</v>
      </c>
      <c r="D130" s="25" t="s">
        <v>468</v>
      </c>
      <c r="E130" s="26">
        <v>48.19</v>
      </c>
      <c r="G130" s="25" t="s">
        <v>468</v>
      </c>
      <c r="H130" s="26">
        <v>751.94</v>
      </c>
      <c r="J130" t="s">
        <v>975</v>
      </c>
      <c r="K130" s="26">
        <f t="shared" si="1"/>
        <v>0</v>
      </c>
    </row>
    <row r="131" spans="1:11" x14ac:dyDescent="0.35">
      <c r="A131" s="25" t="s">
        <v>475</v>
      </c>
      <c r="B131" s="26"/>
      <c r="D131" s="25" t="s">
        <v>475</v>
      </c>
      <c r="E131" s="26"/>
      <c r="G131" s="25" t="s">
        <v>475</v>
      </c>
      <c r="H131" s="26">
        <v>205.5</v>
      </c>
      <c r="J131" t="s">
        <v>394</v>
      </c>
      <c r="K131" s="26">
        <f t="shared" si="1"/>
        <v>3300.98</v>
      </c>
    </row>
    <row r="132" spans="1:11" x14ac:dyDescent="0.35">
      <c r="A132" s="25" t="s">
        <v>476</v>
      </c>
      <c r="B132" s="26">
        <v>5</v>
      </c>
      <c r="D132" s="25" t="s">
        <v>476</v>
      </c>
      <c r="E132" s="26">
        <v>104.66999999999999</v>
      </c>
      <c r="G132" s="25" t="s">
        <v>476</v>
      </c>
      <c r="H132" s="26">
        <v>800</v>
      </c>
      <c r="J132" t="s">
        <v>395</v>
      </c>
      <c r="K132" s="26">
        <f t="shared" si="1"/>
        <v>0</v>
      </c>
    </row>
    <row r="133" spans="1:11" x14ac:dyDescent="0.35">
      <c r="A133" s="25" t="s">
        <v>500</v>
      </c>
      <c r="B133" s="26"/>
      <c r="D133" s="25" t="s">
        <v>500</v>
      </c>
      <c r="E133" s="26"/>
      <c r="G133" s="25" t="s">
        <v>500</v>
      </c>
      <c r="H133" s="26">
        <v>331</v>
      </c>
      <c r="J133" t="s">
        <v>396</v>
      </c>
      <c r="K133" s="26">
        <f t="shared" si="1"/>
        <v>1889.0800000000002</v>
      </c>
    </row>
    <row r="134" spans="1:11" x14ac:dyDescent="0.35">
      <c r="A134" s="25" t="s">
        <v>501</v>
      </c>
      <c r="B134" s="26">
        <v>24.5</v>
      </c>
      <c r="D134" s="25" t="s">
        <v>501</v>
      </c>
      <c r="E134" s="26">
        <v>86.65</v>
      </c>
      <c r="G134" s="25" t="s">
        <v>501</v>
      </c>
      <c r="H134" s="26">
        <v>2531.5</v>
      </c>
      <c r="J134" t="s">
        <v>397</v>
      </c>
      <c r="K134" s="26">
        <f t="shared" si="1"/>
        <v>0</v>
      </c>
    </row>
    <row r="135" spans="1:11" x14ac:dyDescent="0.35">
      <c r="A135" s="25" t="s">
        <v>502</v>
      </c>
      <c r="B135" s="26">
        <v>6</v>
      </c>
      <c r="D135" s="25" t="s">
        <v>502</v>
      </c>
      <c r="E135" s="26">
        <v>73.33</v>
      </c>
      <c r="G135" s="25" t="s">
        <v>502</v>
      </c>
      <c r="H135" s="26">
        <v>694.5</v>
      </c>
      <c r="J135" t="s">
        <v>1006</v>
      </c>
      <c r="K135" s="26">
        <f t="shared" si="1"/>
        <v>0</v>
      </c>
    </row>
    <row r="136" spans="1:11" x14ac:dyDescent="0.35">
      <c r="A136" s="25" t="s">
        <v>503</v>
      </c>
      <c r="B136" s="26">
        <v>130</v>
      </c>
      <c r="D136" s="25" t="s">
        <v>503</v>
      </c>
      <c r="E136" s="26">
        <v>249.79999999999998</v>
      </c>
      <c r="G136" s="25" t="s">
        <v>503</v>
      </c>
      <c r="H136" s="26">
        <v>3185</v>
      </c>
      <c r="J136" t="s">
        <v>1067</v>
      </c>
      <c r="K136" s="26">
        <f t="shared" ref="K136:K199" si="2">IF(ISERROR(GETPIVOTDATA($A$7,"Total " &amp; J136)),0,GETPIVOTDATA($A$7,"Total " &amp; J136))+IF(ISERROR(GETPIVOTDATA($D$7,"Total " &amp; J136)),0,GETPIVOTDATA($D$7,"Total " &amp; J136))+IF(ISERROR(GETPIVOTDATA($G$7,"Total " &amp; J136)),0,GETPIVOTDATA($G$7,"Total " &amp; J136))</f>
        <v>0</v>
      </c>
    </row>
    <row r="137" spans="1:11" x14ac:dyDescent="0.35">
      <c r="A137" s="25" t="s">
        <v>504</v>
      </c>
      <c r="B137" s="26"/>
      <c r="D137" s="25" t="s">
        <v>504</v>
      </c>
      <c r="E137" s="26"/>
      <c r="G137" s="25" t="s">
        <v>504</v>
      </c>
      <c r="H137" s="26">
        <v>1197.8800000000006</v>
      </c>
      <c r="J137" t="s">
        <v>398</v>
      </c>
      <c r="K137" s="26">
        <f t="shared" si="2"/>
        <v>2695.9</v>
      </c>
    </row>
    <row r="138" spans="1:11" x14ac:dyDescent="0.35">
      <c r="A138" s="25" t="s">
        <v>505</v>
      </c>
      <c r="B138" s="26">
        <v>2.5</v>
      </c>
      <c r="D138" s="25" t="s">
        <v>505</v>
      </c>
      <c r="E138" s="26">
        <v>192.09</v>
      </c>
      <c r="G138" s="25" t="s">
        <v>505</v>
      </c>
      <c r="H138" s="26">
        <v>2609.1</v>
      </c>
      <c r="J138" t="s">
        <v>1070</v>
      </c>
      <c r="K138" s="26">
        <f t="shared" si="2"/>
        <v>0</v>
      </c>
    </row>
    <row r="139" spans="1:11" x14ac:dyDescent="0.35">
      <c r="A139" s="25" t="s">
        <v>507</v>
      </c>
      <c r="B139" s="26">
        <v>17.5</v>
      </c>
      <c r="D139" s="25" t="s">
        <v>507</v>
      </c>
      <c r="E139" s="26">
        <v>325.45000000000005</v>
      </c>
      <c r="G139" s="25" t="s">
        <v>507</v>
      </c>
      <c r="H139" s="26">
        <v>2479.5</v>
      </c>
      <c r="J139" t="s">
        <v>399</v>
      </c>
      <c r="K139" s="26">
        <f t="shared" si="2"/>
        <v>1430.24</v>
      </c>
    </row>
    <row r="140" spans="1:11" x14ac:dyDescent="0.35">
      <c r="A140" s="25" t="s">
        <v>506</v>
      </c>
      <c r="B140" s="26">
        <v>1.5</v>
      </c>
      <c r="D140" s="25" t="s">
        <v>506</v>
      </c>
      <c r="E140" s="26">
        <v>35.85</v>
      </c>
      <c r="G140" s="25" t="s">
        <v>506</v>
      </c>
      <c r="H140" s="26">
        <v>409</v>
      </c>
      <c r="J140" t="s">
        <v>402</v>
      </c>
      <c r="K140" s="26">
        <f t="shared" si="2"/>
        <v>1443</v>
      </c>
    </row>
    <row r="141" spans="1:11" x14ac:dyDescent="0.35">
      <c r="A141" s="25" t="s">
        <v>508</v>
      </c>
      <c r="B141" s="26">
        <v>21.5</v>
      </c>
      <c r="D141" s="25" t="s">
        <v>508</v>
      </c>
      <c r="E141" s="26">
        <v>326.76</v>
      </c>
      <c r="G141" s="25" t="s">
        <v>508</v>
      </c>
      <c r="H141" s="26">
        <v>915.88000000000011</v>
      </c>
      <c r="J141" t="s">
        <v>403</v>
      </c>
      <c r="K141" s="26">
        <f t="shared" si="2"/>
        <v>1048.6399999999999</v>
      </c>
    </row>
    <row r="142" spans="1:11" x14ac:dyDescent="0.35">
      <c r="A142" s="25" t="s">
        <v>549</v>
      </c>
      <c r="B142" s="26">
        <v>7.5</v>
      </c>
      <c r="D142" s="25" t="s">
        <v>549</v>
      </c>
      <c r="E142" s="26">
        <v>67.2</v>
      </c>
      <c r="G142" s="25" t="s">
        <v>549</v>
      </c>
      <c r="H142" s="26">
        <v>1023.56</v>
      </c>
      <c r="J142" t="s">
        <v>426</v>
      </c>
      <c r="K142" s="26">
        <f t="shared" si="2"/>
        <v>4288.38</v>
      </c>
    </row>
    <row r="143" spans="1:11" x14ac:dyDescent="0.35">
      <c r="A143" s="25" t="s">
        <v>550</v>
      </c>
      <c r="B143" s="26">
        <v>6</v>
      </c>
      <c r="D143" s="25" t="s">
        <v>550</v>
      </c>
      <c r="E143" s="26">
        <v>67.2</v>
      </c>
      <c r="G143" s="25" t="s">
        <v>550</v>
      </c>
      <c r="H143" s="26">
        <v>1361</v>
      </c>
      <c r="J143" t="s">
        <v>873</v>
      </c>
      <c r="K143" s="26">
        <f t="shared" si="2"/>
        <v>1484.1000000000001</v>
      </c>
    </row>
    <row r="144" spans="1:11" x14ac:dyDescent="0.35">
      <c r="A144" s="25" t="s">
        <v>551</v>
      </c>
      <c r="B144" s="26">
        <v>9</v>
      </c>
      <c r="D144" s="25" t="s">
        <v>551</v>
      </c>
      <c r="E144" s="26">
        <v>303.38</v>
      </c>
      <c r="G144" s="25" t="s">
        <v>551</v>
      </c>
      <c r="H144" s="26">
        <v>3451.5</v>
      </c>
      <c r="J144" t="s">
        <v>427</v>
      </c>
      <c r="K144" s="26">
        <f t="shared" si="2"/>
        <v>1922.3</v>
      </c>
    </row>
    <row r="145" spans="1:11" x14ac:dyDescent="0.35">
      <c r="A145" s="25" t="s">
        <v>552</v>
      </c>
      <c r="B145" s="26">
        <v>12</v>
      </c>
      <c r="D145" s="25" t="s">
        <v>552</v>
      </c>
      <c r="E145" s="26">
        <v>215.1</v>
      </c>
      <c r="G145" s="25" t="s">
        <v>552</v>
      </c>
      <c r="H145" s="26">
        <v>655</v>
      </c>
      <c r="J145" t="s">
        <v>428</v>
      </c>
      <c r="K145" s="26">
        <f t="shared" si="2"/>
        <v>1680.65</v>
      </c>
    </row>
    <row r="146" spans="1:11" x14ac:dyDescent="0.35">
      <c r="A146" s="25" t="s">
        <v>553</v>
      </c>
      <c r="B146" s="26">
        <v>1.5</v>
      </c>
      <c r="D146" s="25" t="s">
        <v>553</v>
      </c>
      <c r="E146" s="26">
        <v>36.35</v>
      </c>
      <c r="G146" s="25" t="s">
        <v>553</v>
      </c>
      <c r="H146" s="26">
        <v>658</v>
      </c>
      <c r="J146" t="s">
        <v>997</v>
      </c>
      <c r="K146" s="26">
        <f t="shared" si="2"/>
        <v>0</v>
      </c>
    </row>
    <row r="147" spans="1:11" x14ac:dyDescent="0.35">
      <c r="A147" s="25" t="s">
        <v>554</v>
      </c>
      <c r="B147" s="26">
        <v>40.5</v>
      </c>
      <c r="D147" s="25" t="s">
        <v>554</v>
      </c>
      <c r="E147" s="26">
        <v>426.83</v>
      </c>
      <c r="G147" s="25" t="s">
        <v>554</v>
      </c>
      <c r="H147" s="26">
        <v>2105</v>
      </c>
      <c r="J147" t="s">
        <v>429</v>
      </c>
      <c r="K147" s="26">
        <f t="shared" si="2"/>
        <v>408</v>
      </c>
    </row>
    <row r="148" spans="1:11" x14ac:dyDescent="0.35">
      <c r="A148" s="25" t="s">
        <v>855</v>
      </c>
      <c r="B148" s="26">
        <v>40.5</v>
      </c>
      <c r="D148" s="25" t="s">
        <v>855</v>
      </c>
      <c r="E148" s="26">
        <v>804.00000000000011</v>
      </c>
      <c r="G148" s="25" t="s">
        <v>855</v>
      </c>
      <c r="H148" s="26">
        <v>3965</v>
      </c>
      <c r="J148" s="104" t="s">
        <v>1183</v>
      </c>
      <c r="K148" s="26">
        <f t="shared" si="2"/>
        <v>0</v>
      </c>
    </row>
    <row r="149" spans="1:11" x14ac:dyDescent="0.35">
      <c r="A149" s="25" t="s">
        <v>556</v>
      </c>
      <c r="B149" s="26">
        <v>9.1</v>
      </c>
      <c r="D149" s="25" t="s">
        <v>556</v>
      </c>
      <c r="E149" s="26">
        <v>241</v>
      </c>
      <c r="G149" s="25" t="s">
        <v>556</v>
      </c>
      <c r="H149" s="26">
        <v>599</v>
      </c>
      <c r="J149" t="s">
        <v>431</v>
      </c>
      <c r="K149" s="26">
        <f t="shared" si="2"/>
        <v>2708.79</v>
      </c>
    </row>
    <row r="150" spans="1:11" x14ac:dyDescent="0.35">
      <c r="A150" s="25" t="s">
        <v>557</v>
      </c>
      <c r="B150" s="26">
        <v>25</v>
      </c>
      <c r="D150" s="25" t="s">
        <v>557</v>
      </c>
      <c r="E150" s="26">
        <v>353.05</v>
      </c>
      <c r="G150" s="25" t="s">
        <v>557</v>
      </c>
      <c r="H150" s="26">
        <v>1783.16</v>
      </c>
      <c r="J150" t="s">
        <v>1074</v>
      </c>
      <c r="K150" s="26">
        <f t="shared" si="2"/>
        <v>0</v>
      </c>
    </row>
    <row r="151" spans="1:11" x14ac:dyDescent="0.35">
      <c r="A151" s="25" t="s">
        <v>558</v>
      </c>
      <c r="B151" s="26">
        <v>16.5</v>
      </c>
      <c r="D151" s="25" t="s">
        <v>558</v>
      </c>
      <c r="E151" s="26">
        <v>162.54</v>
      </c>
      <c r="G151" s="25" t="s">
        <v>558</v>
      </c>
      <c r="H151" s="26">
        <v>805.94</v>
      </c>
      <c r="J151" t="s">
        <v>432</v>
      </c>
      <c r="K151" s="26">
        <f t="shared" si="2"/>
        <v>3123.2</v>
      </c>
    </row>
    <row r="152" spans="1:11" x14ac:dyDescent="0.35">
      <c r="A152" s="25" t="s">
        <v>559</v>
      </c>
      <c r="B152" s="26">
        <v>7</v>
      </c>
      <c r="D152" s="25" t="s">
        <v>559</v>
      </c>
      <c r="E152" s="26">
        <v>244.99999999999997</v>
      </c>
      <c r="G152" s="25" t="s">
        <v>559</v>
      </c>
      <c r="H152" s="26">
        <v>1680.43</v>
      </c>
      <c r="J152" t="s">
        <v>430</v>
      </c>
      <c r="K152" s="26">
        <f t="shared" si="2"/>
        <v>2379</v>
      </c>
    </row>
    <row r="153" spans="1:11" x14ac:dyDescent="0.35">
      <c r="A153" s="25" t="s">
        <v>560</v>
      </c>
      <c r="B153" s="26"/>
      <c r="D153" s="25" t="s">
        <v>560</v>
      </c>
      <c r="E153" s="26">
        <v>86.65</v>
      </c>
      <c r="G153" s="25" t="s">
        <v>560</v>
      </c>
      <c r="H153" s="26">
        <v>1191</v>
      </c>
      <c r="J153" t="s">
        <v>439</v>
      </c>
      <c r="K153" s="26">
        <f t="shared" si="2"/>
        <v>2010.49</v>
      </c>
    </row>
    <row r="154" spans="1:11" x14ac:dyDescent="0.35">
      <c r="A154" s="25" t="s">
        <v>561</v>
      </c>
      <c r="B154" s="26"/>
      <c r="D154" s="25" t="s">
        <v>561</v>
      </c>
      <c r="E154" s="26"/>
      <c r="G154" s="25" t="s">
        <v>920</v>
      </c>
      <c r="H154" s="26"/>
      <c r="J154" t="s">
        <v>440</v>
      </c>
      <c r="K154" s="26">
        <f t="shared" si="2"/>
        <v>2317.6999999999998</v>
      </c>
    </row>
    <row r="155" spans="1:11" x14ac:dyDescent="0.35">
      <c r="A155" s="25" t="s">
        <v>920</v>
      </c>
      <c r="B155" s="26"/>
      <c r="D155" s="25" t="s">
        <v>920</v>
      </c>
      <c r="E155" s="26"/>
      <c r="G155" s="25" t="s">
        <v>562</v>
      </c>
      <c r="H155" s="26">
        <v>876.5</v>
      </c>
      <c r="J155" t="s">
        <v>467</v>
      </c>
      <c r="K155" s="26">
        <f t="shared" si="2"/>
        <v>0</v>
      </c>
    </row>
    <row r="156" spans="1:11" x14ac:dyDescent="0.35">
      <c r="A156" s="25" t="s">
        <v>562</v>
      </c>
      <c r="B156" s="26">
        <v>6</v>
      </c>
      <c r="D156" s="25" t="s">
        <v>562</v>
      </c>
      <c r="E156" s="26">
        <v>256.68</v>
      </c>
      <c r="G156" s="25" t="s">
        <v>563</v>
      </c>
      <c r="H156" s="26">
        <v>467.85</v>
      </c>
      <c r="J156" t="s">
        <v>469</v>
      </c>
      <c r="K156" s="26">
        <f t="shared" si="2"/>
        <v>0</v>
      </c>
    </row>
    <row r="157" spans="1:11" x14ac:dyDescent="0.35">
      <c r="A157" s="25" t="s">
        <v>563</v>
      </c>
      <c r="B157" s="26">
        <v>9</v>
      </c>
      <c r="D157" s="25" t="s">
        <v>563</v>
      </c>
      <c r="E157" s="26">
        <v>230.04999999999998</v>
      </c>
      <c r="G157" s="25" t="s">
        <v>564</v>
      </c>
      <c r="H157" s="26">
        <v>4257.45</v>
      </c>
      <c r="J157" t="s">
        <v>1001</v>
      </c>
      <c r="K157" s="26">
        <f t="shared" si="2"/>
        <v>0</v>
      </c>
    </row>
    <row r="158" spans="1:11" x14ac:dyDescent="0.35">
      <c r="A158" s="25" t="s">
        <v>564</v>
      </c>
      <c r="B158" s="26">
        <v>69.5</v>
      </c>
      <c r="D158" s="25" t="s">
        <v>564</v>
      </c>
      <c r="E158" s="26">
        <v>759.52000000000021</v>
      </c>
      <c r="G158" s="25" t="s">
        <v>606</v>
      </c>
      <c r="H158" s="26">
        <v>429</v>
      </c>
      <c r="J158" t="s">
        <v>470</v>
      </c>
      <c r="K158" s="26">
        <f t="shared" si="2"/>
        <v>1712.03</v>
      </c>
    </row>
    <row r="159" spans="1:11" x14ac:dyDescent="0.35">
      <c r="A159" s="25" t="s">
        <v>606</v>
      </c>
      <c r="B159" s="26">
        <v>1.5</v>
      </c>
      <c r="D159" s="25" t="s">
        <v>606</v>
      </c>
      <c r="E159" s="26">
        <v>35.85</v>
      </c>
      <c r="G159" s="25" t="s">
        <v>856</v>
      </c>
      <c r="H159" s="26"/>
      <c r="J159" t="s">
        <v>983</v>
      </c>
      <c r="K159" s="26">
        <f t="shared" si="2"/>
        <v>0</v>
      </c>
    </row>
    <row r="160" spans="1:11" x14ac:dyDescent="0.35">
      <c r="A160" s="25" t="s">
        <v>856</v>
      </c>
      <c r="B160" s="26">
        <v>6</v>
      </c>
      <c r="D160" s="25" t="s">
        <v>856</v>
      </c>
      <c r="E160" s="26"/>
      <c r="G160" s="25" t="s">
        <v>607</v>
      </c>
      <c r="H160" s="26">
        <v>1547.55</v>
      </c>
      <c r="J160" t="s">
        <v>472</v>
      </c>
      <c r="K160" s="26">
        <f t="shared" si="2"/>
        <v>1161.9000000000001</v>
      </c>
    </row>
    <row r="161" spans="1:11" x14ac:dyDescent="0.35">
      <c r="A161" s="25" t="s">
        <v>607</v>
      </c>
      <c r="B161" s="26">
        <v>19</v>
      </c>
      <c r="D161" s="25" t="s">
        <v>607</v>
      </c>
      <c r="E161" s="26">
        <v>150.09</v>
      </c>
      <c r="G161" s="25" t="s">
        <v>924</v>
      </c>
      <c r="H161" s="26"/>
      <c r="J161" t="s">
        <v>473</v>
      </c>
      <c r="K161" s="26">
        <f t="shared" si="2"/>
        <v>2585.5300000000002</v>
      </c>
    </row>
    <row r="162" spans="1:11" x14ac:dyDescent="0.35">
      <c r="A162" s="25" t="s">
        <v>924</v>
      </c>
      <c r="B162" s="26">
        <v>1.5</v>
      </c>
      <c r="D162" s="25" t="s">
        <v>924</v>
      </c>
      <c r="E162" s="26"/>
      <c r="G162" s="25" t="s">
        <v>608</v>
      </c>
      <c r="H162" s="26">
        <v>1714.5</v>
      </c>
      <c r="J162" t="s">
        <v>474</v>
      </c>
      <c r="K162" s="26">
        <f t="shared" si="2"/>
        <v>509.8</v>
      </c>
    </row>
    <row r="163" spans="1:11" x14ac:dyDescent="0.35">
      <c r="A163" s="25" t="s">
        <v>608</v>
      </c>
      <c r="B163" s="26">
        <v>30.560000000000002</v>
      </c>
      <c r="D163" s="25" t="s">
        <v>608</v>
      </c>
      <c r="E163" s="26">
        <v>155.74</v>
      </c>
      <c r="G163" s="25" t="s">
        <v>609</v>
      </c>
      <c r="H163" s="26">
        <v>1794.5</v>
      </c>
      <c r="J163" t="s">
        <v>468</v>
      </c>
      <c r="K163" s="26">
        <f t="shared" si="2"/>
        <v>848.13000000000011</v>
      </c>
    </row>
    <row r="164" spans="1:11" x14ac:dyDescent="0.35">
      <c r="A164" s="25" t="s">
        <v>609</v>
      </c>
      <c r="B164" s="26">
        <v>60</v>
      </c>
      <c r="D164" s="25" t="s">
        <v>609</v>
      </c>
      <c r="E164" s="26">
        <v>346.33</v>
      </c>
      <c r="G164" s="25" t="s">
        <v>610</v>
      </c>
      <c r="H164" s="26">
        <v>1672.8</v>
      </c>
      <c r="J164" t="s">
        <v>999</v>
      </c>
      <c r="K164" s="26">
        <f t="shared" si="2"/>
        <v>0</v>
      </c>
    </row>
    <row r="165" spans="1:11" x14ac:dyDescent="0.35">
      <c r="A165" s="25" t="s">
        <v>610</v>
      </c>
      <c r="B165" s="26">
        <v>1.5</v>
      </c>
      <c r="D165" s="25" t="s">
        <v>610</v>
      </c>
      <c r="E165" s="26">
        <v>35.85</v>
      </c>
      <c r="G165" s="25" t="s">
        <v>611</v>
      </c>
      <c r="H165" s="26">
        <v>2491.35</v>
      </c>
      <c r="J165" t="s">
        <v>976</v>
      </c>
      <c r="K165" s="26">
        <f t="shared" si="2"/>
        <v>0</v>
      </c>
    </row>
    <row r="166" spans="1:11" x14ac:dyDescent="0.35">
      <c r="A166" s="25" t="s">
        <v>611</v>
      </c>
      <c r="B166" s="26">
        <v>88.5</v>
      </c>
      <c r="D166" s="25" t="s">
        <v>611</v>
      </c>
      <c r="E166" s="26">
        <v>295.80000000000007</v>
      </c>
      <c r="G166" s="25" t="s">
        <v>612</v>
      </c>
      <c r="H166" s="26">
        <v>1274.0999999999999</v>
      </c>
      <c r="J166" t="s">
        <v>475</v>
      </c>
      <c r="K166" s="26">
        <f t="shared" si="2"/>
        <v>205.5</v>
      </c>
    </row>
    <row r="167" spans="1:11" x14ac:dyDescent="0.35">
      <c r="A167" s="25" t="s">
        <v>612</v>
      </c>
      <c r="B167" s="26">
        <v>26.5</v>
      </c>
      <c r="D167" s="25" t="s">
        <v>612</v>
      </c>
      <c r="E167" s="26">
        <v>158.35</v>
      </c>
      <c r="G167" s="25" t="s">
        <v>857</v>
      </c>
      <c r="H167" s="26">
        <v>1257.2</v>
      </c>
      <c r="J167" t="s">
        <v>1080</v>
      </c>
      <c r="K167" s="26">
        <f t="shared" si="2"/>
        <v>0</v>
      </c>
    </row>
    <row r="168" spans="1:11" x14ac:dyDescent="0.35">
      <c r="A168" s="25" t="s">
        <v>857</v>
      </c>
      <c r="B168" s="26">
        <v>5</v>
      </c>
      <c r="D168" s="25" t="s">
        <v>857</v>
      </c>
      <c r="E168" s="26">
        <v>78.5</v>
      </c>
      <c r="G168" s="25" t="s">
        <v>613</v>
      </c>
      <c r="H168" s="26">
        <v>2135.7399999999998</v>
      </c>
      <c r="J168" t="s">
        <v>476</v>
      </c>
      <c r="K168" s="26">
        <f t="shared" si="2"/>
        <v>909.67</v>
      </c>
    </row>
    <row r="169" spans="1:11" x14ac:dyDescent="0.35">
      <c r="A169" s="25" t="s">
        <v>613</v>
      </c>
      <c r="B169" s="26">
        <v>25.5</v>
      </c>
      <c r="D169" s="25" t="s">
        <v>613</v>
      </c>
      <c r="E169" s="26">
        <v>411.43000000000006</v>
      </c>
      <c r="G169" s="25" t="s">
        <v>614</v>
      </c>
      <c r="H169" s="26">
        <v>2490.5</v>
      </c>
      <c r="J169" t="s">
        <v>1082</v>
      </c>
      <c r="K169" s="26">
        <f t="shared" si="2"/>
        <v>0</v>
      </c>
    </row>
    <row r="170" spans="1:11" x14ac:dyDescent="0.35">
      <c r="A170" s="25" t="s">
        <v>614</v>
      </c>
      <c r="B170" s="26">
        <v>5.3</v>
      </c>
      <c r="D170" s="25" t="s">
        <v>614</v>
      </c>
      <c r="E170" s="26">
        <v>35.85</v>
      </c>
      <c r="G170" s="25" t="s">
        <v>615</v>
      </c>
      <c r="H170" s="26">
        <v>2142.6099999999997</v>
      </c>
      <c r="J170" t="s">
        <v>500</v>
      </c>
      <c r="K170" s="26">
        <f t="shared" si="2"/>
        <v>331</v>
      </c>
    </row>
    <row r="171" spans="1:11" x14ac:dyDescent="0.35">
      <c r="A171" s="25" t="s">
        <v>615</v>
      </c>
      <c r="B171" s="26">
        <v>28</v>
      </c>
      <c r="D171" s="25" t="s">
        <v>615</v>
      </c>
      <c r="E171" s="26">
        <v>392.65000000000003</v>
      </c>
      <c r="G171" s="25" t="s">
        <v>616</v>
      </c>
      <c r="H171" s="26">
        <v>200</v>
      </c>
      <c r="J171" t="s">
        <v>501</v>
      </c>
      <c r="K171" s="26">
        <f t="shared" si="2"/>
        <v>2642.65</v>
      </c>
    </row>
    <row r="172" spans="1:11" x14ac:dyDescent="0.35">
      <c r="A172" s="25" t="s">
        <v>616</v>
      </c>
      <c r="B172" s="26">
        <v>18.5</v>
      </c>
      <c r="D172" s="25" t="s">
        <v>616</v>
      </c>
      <c r="E172" s="26">
        <v>143.4</v>
      </c>
      <c r="G172" s="25" t="s">
        <v>618</v>
      </c>
      <c r="H172" s="26">
        <v>2331.06</v>
      </c>
      <c r="J172" t="s">
        <v>987</v>
      </c>
      <c r="K172" s="26">
        <f t="shared" si="2"/>
        <v>0</v>
      </c>
    </row>
    <row r="173" spans="1:11" x14ac:dyDescent="0.35">
      <c r="A173" s="25" t="s">
        <v>618</v>
      </c>
      <c r="B173" s="26">
        <v>9.5</v>
      </c>
      <c r="D173" s="25" t="s">
        <v>618</v>
      </c>
      <c r="E173" s="26">
        <v>195.82999999999998</v>
      </c>
      <c r="G173" s="25" t="s">
        <v>619</v>
      </c>
      <c r="H173" s="26">
        <v>1294.8699999999999</v>
      </c>
      <c r="J173" t="s">
        <v>502</v>
      </c>
      <c r="K173" s="26">
        <f t="shared" si="2"/>
        <v>773.83</v>
      </c>
    </row>
    <row r="174" spans="1:11" x14ac:dyDescent="0.35">
      <c r="A174" s="25" t="s">
        <v>619</v>
      </c>
      <c r="B174" s="26">
        <v>12</v>
      </c>
      <c r="D174" s="25" t="s">
        <v>619</v>
      </c>
      <c r="E174" s="26">
        <v>380.25000000000006</v>
      </c>
      <c r="G174" s="25" t="s">
        <v>620</v>
      </c>
      <c r="H174" s="26">
        <v>1915</v>
      </c>
      <c r="J174" t="s">
        <v>503</v>
      </c>
      <c r="K174" s="26">
        <f t="shared" si="2"/>
        <v>3564.8</v>
      </c>
    </row>
    <row r="175" spans="1:11" x14ac:dyDescent="0.35">
      <c r="A175" s="25" t="s">
        <v>620</v>
      </c>
      <c r="B175" s="26">
        <v>13.5</v>
      </c>
      <c r="D175" s="25" t="s">
        <v>620</v>
      </c>
      <c r="E175" s="26"/>
      <c r="G175" s="25" t="s">
        <v>621</v>
      </c>
      <c r="H175" s="26">
        <v>4148</v>
      </c>
      <c r="J175" t="s">
        <v>504</v>
      </c>
      <c r="K175" s="26">
        <f t="shared" si="2"/>
        <v>1197.8800000000006</v>
      </c>
    </row>
    <row r="176" spans="1:11" x14ac:dyDescent="0.35">
      <c r="A176" s="25" t="s">
        <v>621</v>
      </c>
      <c r="B176" s="26">
        <v>160.5</v>
      </c>
      <c r="D176" s="25" t="s">
        <v>621</v>
      </c>
      <c r="E176" s="26">
        <v>346.52000000000004</v>
      </c>
      <c r="G176" s="25" t="s">
        <v>622</v>
      </c>
      <c r="H176" s="26">
        <v>1466</v>
      </c>
      <c r="J176" t="s">
        <v>505</v>
      </c>
      <c r="K176" s="26">
        <f t="shared" si="2"/>
        <v>2803.69</v>
      </c>
    </row>
    <row r="177" spans="1:11" x14ac:dyDescent="0.35">
      <c r="A177" s="25" t="s">
        <v>622</v>
      </c>
      <c r="B177" s="26">
        <v>23</v>
      </c>
      <c r="D177" s="25" t="s">
        <v>622</v>
      </c>
      <c r="E177" s="26">
        <v>245.06</v>
      </c>
      <c r="G177" s="25" t="s">
        <v>907</v>
      </c>
      <c r="H177" s="26"/>
      <c r="J177" t="s">
        <v>1088</v>
      </c>
      <c r="K177" s="26">
        <f t="shared" si="2"/>
        <v>0</v>
      </c>
    </row>
    <row r="178" spans="1:11" x14ac:dyDescent="0.35">
      <c r="A178" s="25" t="s">
        <v>907</v>
      </c>
      <c r="B178" s="26">
        <v>10.5</v>
      </c>
      <c r="D178" s="25" t="s">
        <v>907</v>
      </c>
      <c r="E178" s="26"/>
      <c r="G178" s="25" t="s">
        <v>631</v>
      </c>
      <c r="H178" s="26">
        <v>1692</v>
      </c>
      <c r="J178" t="s">
        <v>507</v>
      </c>
      <c r="K178" s="26">
        <f t="shared" si="2"/>
        <v>2822.45</v>
      </c>
    </row>
    <row r="179" spans="1:11" x14ac:dyDescent="0.35">
      <c r="A179" s="25" t="s">
        <v>631</v>
      </c>
      <c r="B179" s="26">
        <v>12</v>
      </c>
      <c r="D179" s="25" t="s">
        <v>631</v>
      </c>
      <c r="E179" s="26">
        <v>264.29999999999995</v>
      </c>
      <c r="G179" s="25" t="s">
        <v>632</v>
      </c>
      <c r="H179" s="26">
        <v>2272.46</v>
      </c>
      <c r="J179" t="s">
        <v>1091</v>
      </c>
      <c r="K179" s="26">
        <f t="shared" si="2"/>
        <v>0</v>
      </c>
    </row>
    <row r="180" spans="1:11" x14ac:dyDescent="0.35">
      <c r="A180" s="25" t="s">
        <v>632</v>
      </c>
      <c r="B180" s="26"/>
      <c r="D180" s="25" t="s">
        <v>632</v>
      </c>
      <c r="E180" s="26"/>
      <c r="G180" s="25" t="s">
        <v>633</v>
      </c>
      <c r="H180" s="26">
        <v>1793.5</v>
      </c>
      <c r="J180" t="s">
        <v>508</v>
      </c>
      <c r="K180" s="26">
        <f t="shared" si="2"/>
        <v>1264.1400000000001</v>
      </c>
    </row>
    <row r="181" spans="1:11" x14ac:dyDescent="0.35">
      <c r="A181" s="25" t="s">
        <v>633</v>
      </c>
      <c r="B181" s="26">
        <v>1.5</v>
      </c>
      <c r="D181" s="25" t="s">
        <v>633</v>
      </c>
      <c r="E181" s="26">
        <v>35.85</v>
      </c>
      <c r="G181" s="25" t="s">
        <v>886</v>
      </c>
      <c r="H181" s="26">
        <v>410.85</v>
      </c>
      <c r="J181" t="s">
        <v>1094</v>
      </c>
      <c r="K181" s="26">
        <f t="shared" si="2"/>
        <v>0</v>
      </c>
    </row>
    <row r="182" spans="1:11" x14ac:dyDescent="0.35">
      <c r="A182" s="25" t="s">
        <v>886</v>
      </c>
      <c r="B182" s="26">
        <v>1.5</v>
      </c>
      <c r="D182" s="25" t="s">
        <v>886</v>
      </c>
      <c r="E182" s="26">
        <v>31.35</v>
      </c>
      <c r="G182" s="25" t="s">
        <v>869</v>
      </c>
      <c r="H182" s="26">
        <v>275</v>
      </c>
      <c r="J182" t="s">
        <v>549</v>
      </c>
      <c r="K182" s="26">
        <f t="shared" si="2"/>
        <v>1098.26</v>
      </c>
    </row>
    <row r="183" spans="1:11" x14ac:dyDescent="0.35">
      <c r="A183" s="25" t="s">
        <v>869</v>
      </c>
      <c r="B183" s="26">
        <v>4.5</v>
      </c>
      <c r="D183" s="25" t="s">
        <v>869</v>
      </c>
      <c r="E183" s="26">
        <v>144.57</v>
      </c>
      <c r="G183" s="25" t="s">
        <v>634</v>
      </c>
      <c r="H183" s="26">
        <v>1431.52</v>
      </c>
      <c r="J183" t="s">
        <v>550</v>
      </c>
      <c r="K183" s="26">
        <f t="shared" si="2"/>
        <v>1434.2</v>
      </c>
    </row>
    <row r="184" spans="1:11" x14ac:dyDescent="0.35">
      <c r="A184" s="25" t="s">
        <v>634</v>
      </c>
      <c r="B184" s="26">
        <v>1.5</v>
      </c>
      <c r="D184" s="25" t="s">
        <v>634</v>
      </c>
      <c r="E184" s="26">
        <v>27.59</v>
      </c>
      <c r="G184" s="25" t="s">
        <v>640</v>
      </c>
      <c r="H184" s="26">
        <v>3369.2</v>
      </c>
      <c r="J184" t="s">
        <v>967</v>
      </c>
      <c r="K184" s="26">
        <f t="shared" si="2"/>
        <v>0</v>
      </c>
    </row>
    <row r="185" spans="1:11" x14ac:dyDescent="0.35">
      <c r="A185" s="25" t="s">
        <v>640</v>
      </c>
      <c r="B185" s="26">
        <v>76</v>
      </c>
      <c r="D185" s="25" t="s">
        <v>640</v>
      </c>
      <c r="E185" s="26">
        <v>704.85</v>
      </c>
      <c r="G185" s="25" t="s">
        <v>641</v>
      </c>
      <c r="H185" s="26">
        <v>604</v>
      </c>
      <c r="J185" t="s">
        <v>551</v>
      </c>
      <c r="K185" s="26">
        <f t="shared" si="2"/>
        <v>3763.88</v>
      </c>
    </row>
    <row r="186" spans="1:11" x14ac:dyDescent="0.35">
      <c r="A186" s="25" t="s">
        <v>641</v>
      </c>
      <c r="B186" s="26"/>
      <c r="D186" s="25" t="s">
        <v>641</v>
      </c>
      <c r="E186" s="26"/>
      <c r="G186" s="25" t="s">
        <v>642</v>
      </c>
      <c r="H186" s="26">
        <v>2003.5</v>
      </c>
      <c r="J186" t="s">
        <v>552</v>
      </c>
      <c r="K186" s="26">
        <f t="shared" si="2"/>
        <v>882.1</v>
      </c>
    </row>
    <row r="187" spans="1:11" x14ac:dyDescent="0.35">
      <c r="A187" s="25" t="s">
        <v>642</v>
      </c>
      <c r="B187" s="26">
        <v>13.5</v>
      </c>
      <c r="D187" s="25" t="s">
        <v>642</v>
      </c>
      <c r="E187" s="26">
        <v>192.64</v>
      </c>
      <c r="G187" s="25" t="s">
        <v>680</v>
      </c>
      <c r="H187" s="26">
        <v>1742.35</v>
      </c>
      <c r="J187" t="s">
        <v>974</v>
      </c>
      <c r="K187" s="26">
        <f t="shared" si="2"/>
        <v>0</v>
      </c>
    </row>
    <row r="188" spans="1:11" x14ac:dyDescent="0.35">
      <c r="A188" s="25" t="s">
        <v>680</v>
      </c>
      <c r="B188" s="26">
        <v>3</v>
      </c>
      <c r="D188" s="25" t="s">
        <v>680</v>
      </c>
      <c r="E188" s="26">
        <v>113.5</v>
      </c>
      <c r="G188" s="25" t="s">
        <v>681</v>
      </c>
      <c r="H188" s="26">
        <v>3353.2599999999998</v>
      </c>
      <c r="J188" t="s">
        <v>554</v>
      </c>
      <c r="K188" s="26">
        <f t="shared" si="2"/>
        <v>0</v>
      </c>
    </row>
    <row r="189" spans="1:11" x14ac:dyDescent="0.35">
      <c r="A189" s="25" t="s">
        <v>681</v>
      </c>
      <c r="B189" s="26">
        <v>20</v>
      </c>
      <c r="D189" s="25" t="s">
        <v>681</v>
      </c>
      <c r="E189" s="26">
        <v>451.73999999999995</v>
      </c>
      <c r="G189" s="25" t="s">
        <v>682</v>
      </c>
      <c r="H189" s="26">
        <v>1380</v>
      </c>
      <c r="J189" t="s">
        <v>555</v>
      </c>
      <c r="K189" s="26">
        <f t="shared" si="2"/>
        <v>0</v>
      </c>
    </row>
    <row r="190" spans="1:11" x14ac:dyDescent="0.35">
      <c r="A190" s="25" t="s">
        <v>682</v>
      </c>
      <c r="B190" s="26"/>
      <c r="D190" s="25" t="s">
        <v>682</v>
      </c>
      <c r="E190" s="26">
        <v>35.85</v>
      </c>
      <c r="G190" s="25" t="s">
        <v>683</v>
      </c>
      <c r="H190" s="26">
        <v>933.8</v>
      </c>
      <c r="J190" t="s">
        <v>1099</v>
      </c>
      <c r="K190" s="26">
        <f t="shared" si="2"/>
        <v>0</v>
      </c>
    </row>
    <row r="191" spans="1:11" x14ac:dyDescent="0.35">
      <c r="A191" s="25" t="s">
        <v>683</v>
      </c>
      <c r="B191" s="26">
        <v>6</v>
      </c>
      <c r="D191" s="25" t="s">
        <v>683</v>
      </c>
      <c r="E191" s="26">
        <v>96.38</v>
      </c>
      <c r="G191" s="25" t="s">
        <v>858</v>
      </c>
      <c r="H191" s="26">
        <v>205.5</v>
      </c>
      <c r="J191" t="s">
        <v>556</v>
      </c>
      <c r="K191" s="26">
        <f t="shared" si="2"/>
        <v>849.1</v>
      </c>
    </row>
    <row r="192" spans="1:11" x14ac:dyDescent="0.35">
      <c r="A192" s="25" t="s">
        <v>858</v>
      </c>
      <c r="B192" s="26">
        <v>8.5</v>
      </c>
      <c r="D192" s="25" t="s">
        <v>858</v>
      </c>
      <c r="E192" s="26">
        <v>109.80000000000001</v>
      </c>
      <c r="G192" s="25" t="s">
        <v>684</v>
      </c>
      <c r="H192" s="26">
        <v>2227</v>
      </c>
      <c r="J192" t="s">
        <v>557</v>
      </c>
      <c r="K192" s="26">
        <f t="shared" si="2"/>
        <v>2161.21</v>
      </c>
    </row>
    <row r="193" spans="1:11" x14ac:dyDescent="0.35">
      <c r="A193" s="25" t="s">
        <v>684</v>
      </c>
      <c r="B193" s="26">
        <v>53.5</v>
      </c>
      <c r="D193" s="25" t="s">
        <v>684</v>
      </c>
      <c r="E193" s="26">
        <v>143.4</v>
      </c>
      <c r="G193" s="25" t="s">
        <v>685</v>
      </c>
      <c r="H193" s="26">
        <v>1029.5</v>
      </c>
      <c r="J193" t="s">
        <v>1101</v>
      </c>
      <c r="K193" s="26">
        <f t="shared" si="2"/>
        <v>0</v>
      </c>
    </row>
    <row r="194" spans="1:11" x14ac:dyDescent="0.35">
      <c r="A194" s="25" t="s">
        <v>685</v>
      </c>
      <c r="B194" s="26">
        <v>13.5</v>
      </c>
      <c r="D194" s="25" t="s">
        <v>685</v>
      </c>
      <c r="E194" s="26">
        <v>118</v>
      </c>
      <c r="G194" s="25" t="s">
        <v>686</v>
      </c>
      <c r="H194" s="26">
        <v>416.62</v>
      </c>
      <c r="J194" t="s">
        <v>558</v>
      </c>
      <c r="K194" s="26">
        <f t="shared" si="2"/>
        <v>984.98</v>
      </c>
    </row>
    <row r="195" spans="1:11" x14ac:dyDescent="0.35">
      <c r="A195" s="25" t="s">
        <v>686</v>
      </c>
      <c r="B195" s="26">
        <v>6</v>
      </c>
      <c r="D195" s="25" t="s">
        <v>686</v>
      </c>
      <c r="E195" s="26">
        <v>242.26999999999998</v>
      </c>
      <c r="G195" s="25" t="s">
        <v>687</v>
      </c>
      <c r="H195" s="26">
        <v>201</v>
      </c>
      <c r="J195" t="s">
        <v>1004</v>
      </c>
      <c r="K195" s="26">
        <f t="shared" si="2"/>
        <v>0</v>
      </c>
    </row>
    <row r="196" spans="1:11" x14ac:dyDescent="0.35">
      <c r="A196" s="25" t="s">
        <v>687</v>
      </c>
      <c r="B196" s="26">
        <v>8</v>
      </c>
      <c r="D196" s="25" t="s">
        <v>687</v>
      </c>
      <c r="E196" s="26">
        <v>27.59</v>
      </c>
      <c r="G196" s="25" t="s">
        <v>688</v>
      </c>
      <c r="H196" s="26">
        <v>588.51</v>
      </c>
      <c r="J196" t="s">
        <v>559</v>
      </c>
      <c r="K196" s="26">
        <f t="shared" si="2"/>
        <v>1932.43</v>
      </c>
    </row>
    <row r="197" spans="1:11" x14ac:dyDescent="0.35">
      <c r="A197" s="25" t="s">
        <v>688</v>
      </c>
      <c r="B197" s="26">
        <v>4.5</v>
      </c>
      <c r="D197" s="25" t="s">
        <v>688</v>
      </c>
      <c r="E197" s="26">
        <v>222.93999999999997</v>
      </c>
      <c r="G197" s="25" t="s">
        <v>910</v>
      </c>
      <c r="H197" s="26">
        <v>55.5</v>
      </c>
      <c r="J197" t="s">
        <v>560</v>
      </c>
      <c r="K197" s="26">
        <f t="shared" si="2"/>
        <v>1277.6500000000001</v>
      </c>
    </row>
    <row r="198" spans="1:11" x14ac:dyDescent="0.35">
      <c r="A198" s="25" t="s">
        <v>910</v>
      </c>
      <c r="B198" s="26"/>
      <c r="D198" s="25" t="s">
        <v>910</v>
      </c>
      <c r="E198" s="26"/>
      <c r="G198" s="25" t="s">
        <v>691</v>
      </c>
      <c r="H198" s="26">
        <v>2506.8000000000002</v>
      </c>
      <c r="J198" t="s">
        <v>561</v>
      </c>
      <c r="K198" s="26">
        <f t="shared" si="2"/>
        <v>0</v>
      </c>
    </row>
    <row r="199" spans="1:11" x14ac:dyDescent="0.35">
      <c r="A199" s="25" t="s">
        <v>913</v>
      </c>
      <c r="B199" s="26"/>
      <c r="D199" s="25" t="s">
        <v>913</v>
      </c>
      <c r="E199" s="26"/>
      <c r="G199" s="25" t="s">
        <v>722</v>
      </c>
      <c r="H199" s="26">
        <v>2299.5</v>
      </c>
      <c r="J199" t="s">
        <v>562</v>
      </c>
      <c r="K199" s="26">
        <f t="shared" si="2"/>
        <v>1139.18</v>
      </c>
    </row>
    <row r="200" spans="1:11" x14ac:dyDescent="0.35">
      <c r="A200" s="25" t="s">
        <v>691</v>
      </c>
      <c r="B200" s="26">
        <v>44</v>
      </c>
      <c r="D200" s="25" t="s">
        <v>691</v>
      </c>
      <c r="E200" s="26">
        <v>246.45</v>
      </c>
      <c r="G200" s="25" t="s">
        <v>723</v>
      </c>
      <c r="H200" s="26">
        <v>858</v>
      </c>
      <c r="J200" t="s">
        <v>563</v>
      </c>
      <c r="K200" s="26">
        <f t="shared" ref="K200:K263" si="3">IF(ISERROR(GETPIVOTDATA($A$7,"Total " &amp; J200)),0,GETPIVOTDATA($A$7,"Total " &amp; J200))+IF(ISERROR(GETPIVOTDATA($D$7,"Total " &amp; J200)),0,GETPIVOTDATA($D$7,"Total " &amp; J200))+IF(ISERROR(GETPIVOTDATA($G$7,"Total " &amp; J200)),0,GETPIVOTDATA($G$7,"Total " &amp; J200))</f>
        <v>706.9</v>
      </c>
    </row>
    <row r="201" spans="1:11" x14ac:dyDescent="0.35">
      <c r="A201" s="25" t="s">
        <v>722</v>
      </c>
      <c r="B201" s="26">
        <v>21.5</v>
      </c>
      <c r="D201" s="25" t="s">
        <v>722</v>
      </c>
      <c r="E201" s="26">
        <v>323.95000000000005</v>
      </c>
      <c r="G201" s="25" t="s">
        <v>890</v>
      </c>
      <c r="H201" s="26">
        <v>85</v>
      </c>
      <c r="J201" t="s">
        <v>1109</v>
      </c>
      <c r="K201" s="26">
        <f t="shared" si="3"/>
        <v>0</v>
      </c>
    </row>
    <row r="202" spans="1:11" x14ac:dyDescent="0.35">
      <c r="A202" s="25" t="s">
        <v>723</v>
      </c>
      <c r="B202" s="26">
        <v>14</v>
      </c>
      <c r="D202" s="25" t="s">
        <v>723</v>
      </c>
      <c r="E202" s="26">
        <v>122.5</v>
      </c>
      <c r="G202" s="25" t="s">
        <v>859</v>
      </c>
      <c r="H202" s="26">
        <v>2240.5</v>
      </c>
      <c r="J202" t="s">
        <v>564</v>
      </c>
      <c r="K202" s="26">
        <f t="shared" si="3"/>
        <v>5086.47</v>
      </c>
    </row>
    <row r="203" spans="1:11" x14ac:dyDescent="0.35">
      <c r="A203" s="25" t="s">
        <v>890</v>
      </c>
      <c r="B203" s="26">
        <v>7</v>
      </c>
      <c r="D203" s="25" t="s">
        <v>890</v>
      </c>
      <c r="E203" s="26"/>
      <c r="G203" s="25" t="s">
        <v>724</v>
      </c>
      <c r="H203" s="26">
        <v>2251.3599999999997</v>
      </c>
      <c r="J203" t="s">
        <v>606</v>
      </c>
      <c r="K203" s="26">
        <f t="shared" si="3"/>
        <v>466.35</v>
      </c>
    </row>
    <row r="204" spans="1:11" x14ac:dyDescent="0.35">
      <c r="A204" s="25" t="s">
        <v>859</v>
      </c>
      <c r="B204" s="26">
        <v>4.5</v>
      </c>
      <c r="D204" s="25" t="s">
        <v>859</v>
      </c>
      <c r="E204" s="26">
        <v>132.99</v>
      </c>
      <c r="G204" s="25" t="s">
        <v>725</v>
      </c>
      <c r="H204" s="26">
        <v>1724</v>
      </c>
      <c r="J204" t="s">
        <v>607</v>
      </c>
      <c r="K204" s="26">
        <f t="shared" si="3"/>
        <v>1716.6399999999999</v>
      </c>
    </row>
    <row r="205" spans="1:11" x14ac:dyDescent="0.35">
      <c r="A205" s="25" t="s">
        <v>724</v>
      </c>
      <c r="B205" s="26">
        <v>61</v>
      </c>
      <c r="D205" s="25" t="s">
        <v>724</v>
      </c>
      <c r="E205" s="26">
        <v>209.64</v>
      </c>
      <c r="G205" s="25" t="s">
        <v>888</v>
      </c>
      <c r="H205" s="26"/>
      <c r="J205" t="s">
        <v>608</v>
      </c>
      <c r="K205" s="26">
        <f t="shared" si="3"/>
        <v>1900.8</v>
      </c>
    </row>
    <row r="206" spans="1:11" x14ac:dyDescent="0.35">
      <c r="A206" s="25" t="s">
        <v>725</v>
      </c>
      <c r="B206" s="26">
        <v>8</v>
      </c>
      <c r="D206" s="25" t="s">
        <v>725</v>
      </c>
      <c r="E206" s="26">
        <v>104.68</v>
      </c>
      <c r="G206" s="25" t="s">
        <v>866</v>
      </c>
      <c r="H206" s="26">
        <v>2036.5</v>
      </c>
      <c r="J206" t="s">
        <v>609</v>
      </c>
      <c r="K206" s="26">
        <f t="shared" si="3"/>
        <v>2200.83</v>
      </c>
    </row>
    <row r="207" spans="1:11" x14ac:dyDescent="0.35">
      <c r="A207" s="25" t="s">
        <v>888</v>
      </c>
      <c r="B207" s="26">
        <v>1.5</v>
      </c>
      <c r="D207" s="25" t="s">
        <v>888</v>
      </c>
      <c r="E207" s="26"/>
      <c r="G207" s="25" t="s">
        <v>726</v>
      </c>
      <c r="H207" s="26">
        <v>959</v>
      </c>
      <c r="J207" t="s">
        <v>610</v>
      </c>
      <c r="K207" s="26">
        <f t="shared" si="3"/>
        <v>1710.1499999999999</v>
      </c>
    </row>
    <row r="208" spans="1:11" x14ac:dyDescent="0.35">
      <c r="A208" s="25" t="s">
        <v>866</v>
      </c>
      <c r="B208" s="26">
        <v>8</v>
      </c>
      <c r="D208" s="25" t="s">
        <v>866</v>
      </c>
      <c r="E208" s="26">
        <v>86.65</v>
      </c>
      <c r="G208" s="25" t="s">
        <v>727</v>
      </c>
      <c r="H208" s="26">
        <v>846</v>
      </c>
      <c r="J208" t="s">
        <v>611</v>
      </c>
      <c r="K208" s="26">
        <f t="shared" si="3"/>
        <v>2875.65</v>
      </c>
    </row>
    <row r="209" spans="1:11" x14ac:dyDescent="0.35">
      <c r="A209" s="25" t="s">
        <v>726</v>
      </c>
      <c r="B209" s="26">
        <v>10</v>
      </c>
      <c r="D209" s="25" t="s">
        <v>726</v>
      </c>
      <c r="E209" s="26">
        <v>124.5</v>
      </c>
      <c r="G209" s="25" t="s">
        <v>728</v>
      </c>
      <c r="H209" s="26">
        <v>1314.5</v>
      </c>
      <c r="J209" t="s">
        <v>1111</v>
      </c>
      <c r="K209" s="26">
        <f t="shared" si="3"/>
        <v>0</v>
      </c>
    </row>
    <row r="210" spans="1:11" x14ac:dyDescent="0.35">
      <c r="A210" s="25" t="s">
        <v>727</v>
      </c>
      <c r="B210" s="26"/>
      <c r="D210" s="25" t="s">
        <v>727</v>
      </c>
      <c r="E210" s="26">
        <v>48.19</v>
      </c>
      <c r="G210" s="25" t="s">
        <v>729</v>
      </c>
      <c r="H210" s="26">
        <v>988.5</v>
      </c>
      <c r="J210" t="s">
        <v>612</v>
      </c>
      <c r="K210" s="26">
        <f t="shared" si="3"/>
        <v>1458.9499999999998</v>
      </c>
    </row>
    <row r="211" spans="1:11" x14ac:dyDescent="0.35">
      <c r="A211" s="25" t="s">
        <v>728</v>
      </c>
      <c r="B211" s="26">
        <v>6</v>
      </c>
      <c r="D211" s="25" t="s">
        <v>728</v>
      </c>
      <c r="E211" s="26">
        <v>50.8</v>
      </c>
      <c r="G211" s="25" t="s">
        <v>731</v>
      </c>
      <c r="H211" s="26">
        <v>406.98</v>
      </c>
      <c r="J211" t="s">
        <v>614</v>
      </c>
      <c r="K211" s="26">
        <f t="shared" si="3"/>
        <v>2531.65</v>
      </c>
    </row>
    <row r="212" spans="1:11" x14ac:dyDescent="0.35">
      <c r="A212" s="25" t="s">
        <v>729</v>
      </c>
      <c r="B212" s="26">
        <v>19</v>
      </c>
      <c r="D212" s="25" t="s">
        <v>729</v>
      </c>
      <c r="E212" s="26">
        <v>230.05</v>
      </c>
      <c r="G212" s="25" t="s">
        <v>732</v>
      </c>
      <c r="H212" s="26">
        <v>1443</v>
      </c>
      <c r="J212" s="104" t="s">
        <v>1206</v>
      </c>
      <c r="K212" s="26">
        <f t="shared" si="3"/>
        <v>0</v>
      </c>
    </row>
    <row r="213" spans="1:11" x14ac:dyDescent="0.35">
      <c r="A213" s="25" t="s">
        <v>731</v>
      </c>
      <c r="B213" s="26">
        <v>5</v>
      </c>
      <c r="D213" s="25" t="s">
        <v>731</v>
      </c>
      <c r="E213" s="26">
        <v>50.8</v>
      </c>
      <c r="G213" s="25" t="s">
        <v>774</v>
      </c>
      <c r="H213" s="26">
        <v>820.35</v>
      </c>
      <c r="J213" t="s">
        <v>1114</v>
      </c>
      <c r="K213" s="26">
        <f t="shared" si="3"/>
        <v>0</v>
      </c>
    </row>
    <row r="214" spans="1:11" x14ac:dyDescent="0.35">
      <c r="A214" s="25" t="s">
        <v>732</v>
      </c>
      <c r="B214" s="26">
        <v>14</v>
      </c>
      <c r="D214" s="25" t="s">
        <v>732</v>
      </c>
      <c r="E214" s="26">
        <v>153.85000000000002</v>
      </c>
      <c r="G214" s="25" t="s">
        <v>775</v>
      </c>
      <c r="H214" s="26">
        <v>100</v>
      </c>
      <c r="J214" s="104" t="s">
        <v>1210</v>
      </c>
      <c r="K214" s="26">
        <f t="shared" si="3"/>
        <v>0</v>
      </c>
    </row>
    <row r="215" spans="1:11" x14ac:dyDescent="0.35">
      <c r="A215" s="25" t="s">
        <v>774</v>
      </c>
      <c r="B215" s="26">
        <v>27</v>
      </c>
      <c r="D215" s="25" t="s">
        <v>774</v>
      </c>
      <c r="E215" s="26">
        <v>115.38999999999999</v>
      </c>
      <c r="G215" s="25" t="s">
        <v>777</v>
      </c>
      <c r="H215" s="26">
        <v>2723.63</v>
      </c>
      <c r="J215" s="104" t="s">
        <v>1179</v>
      </c>
      <c r="K215" s="26">
        <f t="shared" si="3"/>
        <v>0</v>
      </c>
    </row>
    <row r="216" spans="1:11" x14ac:dyDescent="0.35">
      <c r="A216" s="25" t="s">
        <v>775</v>
      </c>
      <c r="B216" s="26">
        <v>9</v>
      </c>
      <c r="D216" s="25" t="s">
        <v>775</v>
      </c>
      <c r="E216" s="26">
        <v>50.8</v>
      </c>
      <c r="G216" s="25" t="s">
        <v>779</v>
      </c>
      <c r="H216" s="26">
        <v>2480.5</v>
      </c>
      <c r="J216" t="s">
        <v>615</v>
      </c>
      <c r="K216" s="26">
        <f t="shared" si="3"/>
        <v>2563.2599999999998</v>
      </c>
    </row>
    <row r="217" spans="1:11" x14ac:dyDescent="0.35">
      <c r="A217" s="25" t="s">
        <v>777</v>
      </c>
      <c r="B217" s="26">
        <v>9</v>
      </c>
      <c r="D217" s="25" t="s">
        <v>777</v>
      </c>
      <c r="E217" s="26">
        <v>256.56</v>
      </c>
      <c r="G217" s="25" t="s">
        <v>781</v>
      </c>
      <c r="H217" s="26">
        <v>1193.5500000000002</v>
      </c>
      <c r="J217" t="s">
        <v>616</v>
      </c>
      <c r="K217" s="26">
        <f t="shared" si="3"/>
        <v>361.9</v>
      </c>
    </row>
    <row r="218" spans="1:11" x14ac:dyDescent="0.35">
      <c r="A218" s="25" t="s">
        <v>779</v>
      </c>
      <c r="B218" s="26">
        <v>5</v>
      </c>
      <c r="D218" s="25" t="s">
        <v>779</v>
      </c>
      <c r="E218" s="26"/>
      <c r="G218" s="25" t="s">
        <v>782</v>
      </c>
      <c r="H218" s="26">
        <v>1835</v>
      </c>
      <c r="J218" t="s">
        <v>972</v>
      </c>
      <c r="K218" s="26">
        <f t="shared" si="3"/>
        <v>0</v>
      </c>
    </row>
    <row r="219" spans="1:11" x14ac:dyDescent="0.35">
      <c r="A219" s="25" t="s">
        <v>781</v>
      </c>
      <c r="B219" s="26">
        <v>5</v>
      </c>
      <c r="D219" s="25" t="s">
        <v>781</v>
      </c>
      <c r="E219" s="26">
        <v>199</v>
      </c>
      <c r="G219" s="25" t="s">
        <v>783</v>
      </c>
      <c r="H219" s="26">
        <v>1861.5</v>
      </c>
      <c r="J219" t="s">
        <v>1117</v>
      </c>
      <c r="K219" s="26">
        <f t="shared" si="3"/>
        <v>0</v>
      </c>
    </row>
    <row r="220" spans="1:11" x14ac:dyDescent="0.35">
      <c r="A220" s="25" t="s">
        <v>782</v>
      </c>
      <c r="B220" s="26">
        <v>13</v>
      </c>
      <c r="D220" s="25" t="s">
        <v>782</v>
      </c>
      <c r="E220" s="26">
        <v>301.75</v>
      </c>
      <c r="G220" s="25" t="s">
        <v>784</v>
      </c>
      <c r="H220" s="26">
        <v>1020.19</v>
      </c>
      <c r="J220" t="s">
        <v>617</v>
      </c>
      <c r="K220" s="26">
        <f t="shared" si="3"/>
        <v>0</v>
      </c>
    </row>
    <row r="221" spans="1:11" x14ac:dyDescent="0.35">
      <c r="A221" s="25" t="s">
        <v>783</v>
      </c>
      <c r="B221" s="26">
        <v>70.5</v>
      </c>
      <c r="D221" s="25" t="s">
        <v>783</v>
      </c>
      <c r="E221" s="26">
        <v>283.53999999999996</v>
      </c>
      <c r="G221" s="25" t="s">
        <v>780</v>
      </c>
      <c r="H221" s="26">
        <v>1066</v>
      </c>
      <c r="J221" t="s">
        <v>996</v>
      </c>
      <c r="K221" s="26">
        <f t="shared" si="3"/>
        <v>0</v>
      </c>
    </row>
    <row r="222" spans="1:11" x14ac:dyDescent="0.35">
      <c r="A222" s="25" t="s">
        <v>784</v>
      </c>
      <c r="B222" s="26">
        <v>22.8</v>
      </c>
      <c r="D222" s="25" t="s">
        <v>784</v>
      </c>
      <c r="E222" s="26">
        <v>318.31000000000006</v>
      </c>
      <c r="G222" s="25" t="s">
        <v>785</v>
      </c>
      <c r="H222" s="26">
        <v>1656.59</v>
      </c>
      <c r="J222" s="104" t="s">
        <v>1215</v>
      </c>
      <c r="K222" s="26">
        <f t="shared" si="3"/>
        <v>0</v>
      </c>
    </row>
    <row r="223" spans="1:11" x14ac:dyDescent="0.35">
      <c r="A223" s="25" t="s">
        <v>780</v>
      </c>
      <c r="B223" s="26">
        <v>11</v>
      </c>
      <c r="D223" s="25" t="s">
        <v>780</v>
      </c>
      <c r="E223" s="26">
        <v>194.20000000000002</v>
      </c>
      <c r="G223" s="25" t="s">
        <v>786</v>
      </c>
      <c r="H223" s="26">
        <v>287</v>
      </c>
      <c r="J223" t="s">
        <v>992</v>
      </c>
      <c r="K223" s="26">
        <f t="shared" si="3"/>
        <v>0</v>
      </c>
    </row>
    <row r="224" spans="1:11" x14ac:dyDescent="0.35">
      <c r="A224" s="25" t="s">
        <v>785</v>
      </c>
      <c r="B224" s="26">
        <v>7</v>
      </c>
      <c r="D224" s="25" t="s">
        <v>785</v>
      </c>
      <c r="E224" s="26">
        <v>107.55000000000001</v>
      </c>
      <c r="G224" s="25" t="s">
        <v>787</v>
      </c>
      <c r="H224" s="26">
        <v>336.05</v>
      </c>
      <c r="J224" s="104" t="s">
        <v>1218</v>
      </c>
      <c r="K224" s="26">
        <f t="shared" si="3"/>
        <v>0</v>
      </c>
    </row>
    <row r="225" spans="1:11" x14ac:dyDescent="0.35">
      <c r="A225" s="25" t="s">
        <v>786</v>
      </c>
      <c r="B225" s="26">
        <v>1.5</v>
      </c>
      <c r="D225" s="25" t="s">
        <v>786</v>
      </c>
      <c r="E225" s="26">
        <v>35.85</v>
      </c>
      <c r="G225" s="25" t="s">
        <v>889</v>
      </c>
      <c r="H225" s="26"/>
      <c r="J225" t="s">
        <v>988</v>
      </c>
      <c r="K225" s="26">
        <f t="shared" si="3"/>
        <v>0</v>
      </c>
    </row>
    <row r="226" spans="1:11" x14ac:dyDescent="0.35">
      <c r="A226" s="25" t="s">
        <v>787</v>
      </c>
      <c r="B226" s="26"/>
      <c r="D226" s="25" t="s">
        <v>787</v>
      </c>
      <c r="E226" s="26"/>
      <c r="G226" s="25" t="s">
        <v>860</v>
      </c>
      <c r="H226" s="26">
        <v>2556.98</v>
      </c>
      <c r="J226" t="s">
        <v>1123</v>
      </c>
      <c r="K226" s="26">
        <f t="shared" si="3"/>
        <v>0</v>
      </c>
    </row>
    <row r="227" spans="1:11" x14ac:dyDescent="0.35">
      <c r="A227" s="25" t="s">
        <v>889</v>
      </c>
      <c r="B227" s="26">
        <v>4.5</v>
      </c>
      <c r="D227" s="25" t="s">
        <v>889</v>
      </c>
      <c r="E227" s="26"/>
      <c r="G227" s="25" t="s">
        <v>788</v>
      </c>
      <c r="H227" s="26">
        <v>1683.5</v>
      </c>
      <c r="J227" s="104" t="s">
        <v>1221</v>
      </c>
      <c r="K227" s="26">
        <f t="shared" si="3"/>
        <v>0</v>
      </c>
    </row>
    <row r="228" spans="1:11" x14ac:dyDescent="0.35">
      <c r="A228" s="25" t="s">
        <v>860</v>
      </c>
      <c r="B228" s="26">
        <v>15.5</v>
      </c>
      <c r="D228" s="25" t="s">
        <v>860</v>
      </c>
      <c r="E228" s="26">
        <v>348.05</v>
      </c>
      <c r="G228" s="25" t="s">
        <v>878</v>
      </c>
      <c r="H228" s="26">
        <v>392.5</v>
      </c>
      <c r="J228" t="s">
        <v>980</v>
      </c>
      <c r="K228" s="26">
        <f t="shared" si="3"/>
        <v>0</v>
      </c>
    </row>
    <row r="229" spans="1:11" x14ac:dyDescent="0.35">
      <c r="A229" s="25" t="s">
        <v>788</v>
      </c>
      <c r="B229" s="26">
        <v>2</v>
      </c>
      <c r="D229" s="25" t="s">
        <v>788</v>
      </c>
      <c r="E229" s="26">
        <v>71.7</v>
      </c>
      <c r="G229" s="25" t="s">
        <v>790</v>
      </c>
      <c r="H229" s="26">
        <v>1377.5</v>
      </c>
      <c r="J229" t="s">
        <v>618</v>
      </c>
      <c r="K229" s="26">
        <f t="shared" si="3"/>
        <v>2536.39</v>
      </c>
    </row>
    <row r="230" spans="1:11" x14ac:dyDescent="0.35">
      <c r="A230" s="25" t="s">
        <v>878</v>
      </c>
      <c r="B230" s="26"/>
      <c r="D230" s="25" t="s">
        <v>878</v>
      </c>
      <c r="E230" s="26"/>
      <c r="G230" s="25" t="s">
        <v>791</v>
      </c>
      <c r="H230" s="26">
        <v>1271.24</v>
      </c>
      <c r="J230" t="s">
        <v>620</v>
      </c>
      <c r="K230" s="26">
        <f t="shared" si="3"/>
        <v>1928.5</v>
      </c>
    </row>
    <row r="231" spans="1:11" x14ac:dyDescent="0.35">
      <c r="A231" s="25" t="s">
        <v>790</v>
      </c>
      <c r="B231" s="26">
        <v>6</v>
      </c>
      <c r="D231" s="25" t="s">
        <v>790</v>
      </c>
      <c r="E231" s="26">
        <v>244.13</v>
      </c>
      <c r="G231" s="25" t="s">
        <v>899</v>
      </c>
      <c r="H231" s="26"/>
      <c r="J231" t="s">
        <v>1003</v>
      </c>
      <c r="K231" s="26">
        <f t="shared" si="3"/>
        <v>0</v>
      </c>
    </row>
    <row r="232" spans="1:11" x14ac:dyDescent="0.35">
      <c r="A232" s="25" t="s">
        <v>791</v>
      </c>
      <c r="B232" s="26">
        <v>18</v>
      </c>
      <c r="D232" s="25" t="s">
        <v>791</v>
      </c>
      <c r="E232" s="26">
        <v>67.2</v>
      </c>
      <c r="G232" s="25" t="s">
        <v>872</v>
      </c>
      <c r="H232" s="26">
        <v>2203.9299999999998</v>
      </c>
      <c r="J232" t="s">
        <v>621</v>
      </c>
      <c r="K232" s="26">
        <f t="shared" si="3"/>
        <v>4655.0200000000004</v>
      </c>
    </row>
    <row r="233" spans="1:11" x14ac:dyDescent="0.35">
      <c r="A233" s="25" t="s">
        <v>899</v>
      </c>
      <c r="B233" s="26">
        <v>5</v>
      </c>
      <c r="D233" s="25" t="s">
        <v>899</v>
      </c>
      <c r="E233" s="26">
        <v>50.8</v>
      </c>
      <c r="G233" s="25" t="s">
        <v>804</v>
      </c>
      <c r="H233" s="26">
        <v>925.7</v>
      </c>
      <c r="J233" t="s">
        <v>622</v>
      </c>
      <c r="K233" s="26">
        <f t="shared" si="3"/>
        <v>1734.06</v>
      </c>
    </row>
    <row r="234" spans="1:11" x14ac:dyDescent="0.35">
      <c r="A234" s="25" t="s">
        <v>872</v>
      </c>
      <c r="B234" s="26">
        <v>28.01</v>
      </c>
      <c r="D234" s="25" t="s">
        <v>872</v>
      </c>
      <c r="E234" s="26">
        <v>363.45</v>
      </c>
      <c r="G234" s="25" t="s">
        <v>805</v>
      </c>
      <c r="H234" s="26">
        <v>2134</v>
      </c>
      <c r="J234" t="s">
        <v>623</v>
      </c>
      <c r="K234" s="26">
        <f t="shared" si="3"/>
        <v>0</v>
      </c>
    </row>
    <row r="235" spans="1:11" x14ac:dyDescent="0.35">
      <c r="A235" s="25" t="s">
        <v>804</v>
      </c>
      <c r="B235" s="26">
        <v>25.5</v>
      </c>
      <c r="D235" s="25" t="s">
        <v>804</v>
      </c>
      <c r="E235" s="26">
        <v>295.79999999999995</v>
      </c>
      <c r="G235" s="25" t="s">
        <v>917</v>
      </c>
      <c r="H235" s="26"/>
      <c r="J235" t="s">
        <v>631</v>
      </c>
      <c r="K235" s="26">
        <f t="shared" si="3"/>
        <v>1968.3</v>
      </c>
    </row>
    <row r="236" spans="1:11" x14ac:dyDescent="0.35">
      <c r="A236" s="25" t="s">
        <v>805</v>
      </c>
      <c r="B236" s="26">
        <v>14</v>
      </c>
      <c r="D236" s="25" t="s">
        <v>805</v>
      </c>
      <c r="E236" s="26">
        <v>168.57999999999998</v>
      </c>
      <c r="G236" s="25" t="s">
        <v>861</v>
      </c>
      <c r="H236" s="26">
        <v>2475.5</v>
      </c>
      <c r="J236" t="s">
        <v>633</v>
      </c>
      <c r="K236" s="26">
        <f t="shared" si="3"/>
        <v>1830.85</v>
      </c>
    </row>
    <row r="237" spans="1:11" x14ac:dyDescent="0.35">
      <c r="A237" s="25" t="s">
        <v>917</v>
      </c>
      <c r="B237" s="26">
        <v>12.5</v>
      </c>
      <c r="D237" s="25" t="s">
        <v>917</v>
      </c>
      <c r="E237" s="26"/>
      <c r="G237" s="25" t="s">
        <v>806</v>
      </c>
      <c r="H237" s="26">
        <v>666.5</v>
      </c>
      <c r="J237" t="s">
        <v>969</v>
      </c>
      <c r="K237" s="26">
        <f t="shared" si="3"/>
        <v>0</v>
      </c>
    </row>
    <row r="238" spans="1:11" x14ac:dyDescent="0.35">
      <c r="A238" s="25" t="s">
        <v>861</v>
      </c>
      <c r="B238" s="26">
        <v>31.5</v>
      </c>
      <c r="D238" s="25" t="s">
        <v>861</v>
      </c>
      <c r="E238" s="26">
        <v>428.19000000000005</v>
      </c>
      <c r="G238" s="25" t="s">
        <v>807</v>
      </c>
      <c r="H238" s="26">
        <v>359.85</v>
      </c>
      <c r="J238" t="s">
        <v>886</v>
      </c>
      <c r="K238" s="26">
        <f t="shared" si="3"/>
        <v>443.70000000000005</v>
      </c>
    </row>
    <row r="239" spans="1:11" x14ac:dyDescent="0.35">
      <c r="A239" s="25" t="s">
        <v>806</v>
      </c>
      <c r="B239" s="26">
        <v>7.5</v>
      </c>
      <c r="D239" s="25" t="s">
        <v>806</v>
      </c>
      <c r="E239" s="26">
        <v>142.25</v>
      </c>
      <c r="G239" s="25" t="s">
        <v>808</v>
      </c>
      <c r="H239" s="26">
        <v>537.5</v>
      </c>
      <c r="J239" t="s">
        <v>634</v>
      </c>
      <c r="K239" s="26">
        <f t="shared" si="3"/>
        <v>1460.61</v>
      </c>
    </row>
    <row r="240" spans="1:11" x14ac:dyDescent="0.35">
      <c r="A240" s="25" t="s">
        <v>807</v>
      </c>
      <c r="B240" s="26">
        <v>7</v>
      </c>
      <c r="D240" s="25" t="s">
        <v>807</v>
      </c>
      <c r="E240" s="26">
        <v>181.85</v>
      </c>
      <c r="G240" s="25" t="s">
        <v>809</v>
      </c>
      <c r="H240" s="26">
        <v>1261</v>
      </c>
      <c r="J240" t="s">
        <v>640</v>
      </c>
      <c r="K240" s="26">
        <f t="shared" si="3"/>
        <v>4150.05</v>
      </c>
    </row>
    <row r="241" spans="1:11" x14ac:dyDescent="0.35">
      <c r="A241" s="25" t="s">
        <v>808</v>
      </c>
      <c r="B241" s="26"/>
      <c r="D241" s="25" t="s">
        <v>808</v>
      </c>
      <c r="E241" s="26"/>
      <c r="G241" s="25" t="s">
        <v>810</v>
      </c>
      <c r="H241" s="26">
        <v>2782.5</v>
      </c>
      <c r="J241" t="s">
        <v>642</v>
      </c>
      <c r="K241" s="26">
        <f t="shared" si="3"/>
        <v>2209.64</v>
      </c>
    </row>
    <row r="242" spans="1:11" x14ac:dyDescent="0.35">
      <c r="A242" s="25" t="s">
        <v>809</v>
      </c>
      <c r="B242" s="26">
        <v>4</v>
      </c>
      <c r="D242" s="25" t="s">
        <v>809</v>
      </c>
      <c r="E242" s="26">
        <v>35.85</v>
      </c>
      <c r="G242" s="25" t="s">
        <v>928</v>
      </c>
      <c r="H242" s="26">
        <v>1761</v>
      </c>
      <c r="J242" t="s">
        <v>679</v>
      </c>
      <c r="K242" s="26">
        <f t="shared" si="3"/>
        <v>0</v>
      </c>
    </row>
    <row r="243" spans="1:11" x14ac:dyDescent="0.35">
      <c r="A243" s="25" t="s">
        <v>810</v>
      </c>
      <c r="B243" s="26">
        <v>15</v>
      </c>
      <c r="D243" s="25" t="s">
        <v>810</v>
      </c>
      <c r="E243" s="26">
        <v>266.18</v>
      </c>
      <c r="G243" s="25" t="s">
        <v>811</v>
      </c>
      <c r="H243" s="26">
        <v>2143.2999999999997</v>
      </c>
      <c r="J243" t="s">
        <v>681</v>
      </c>
      <c r="K243" s="26">
        <f t="shared" si="3"/>
        <v>3824.9999999999995</v>
      </c>
    </row>
    <row r="244" spans="1:11" x14ac:dyDescent="0.35">
      <c r="A244" s="25" t="s">
        <v>928</v>
      </c>
      <c r="B244" s="26">
        <v>41</v>
      </c>
      <c r="D244" s="25" t="s">
        <v>928</v>
      </c>
      <c r="E244" s="26">
        <v>339.75000000000006</v>
      </c>
      <c r="G244" s="25" t="s">
        <v>812</v>
      </c>
      <c r="H244" s="26">
        <v>2056.4</v>
      </c>
      <c r="J244" t="s">
        <v>1131</v>
      </c>
      <c r="K244" s="26">
        <f t="shared" si="3"/>
        <v>0</v>
      </c>
    </row>
    <row r="245" spans="1:11" x14ac:dyDescent="0.35">
      <c r="A245" s="25" t="s">
        <v>811</v>
      </c>
      <c r="B245" s="26">
        <v>2.5</v>
      </c>
      <c r="D245" s="25" t="s">
        <v>811</v>
      </c>
      <c r="E245" s="26">
        <v>71.7</v>
      </c>
      <c r="G245" s="25" t="s">
        <v>813</v>
      </c>
      <c r="H245" s="26">
        <v>1551</v>
      </c>
      <c r="J245" t="s">
        <v>978</v>
      </c>
      <c r="K245" s="26">
        <f t="shared" si="3"/>
        <v>0</v>
      </c>
    </row>
    <row r="246" spans="1:11" x14ac:dyDescent="0.35">
      <c r="A246" s="25" t="s">
        <v>812</v>
      </c>
      <c r="B246" s="26">
        <v>32.5</v>
      </c>
      <c r="D246" s="25" t="s">
        <v>812</v>
      </c>
      <c r="E246" s="26">
        <v>446.59000000000003</v>
      </c>
      <c r="G246" s="25" t="s">
        <v>814</v>
      </c>
      <c r="H246" s="26">
        <v>1533.2099999999998</v>
      </c>
      <c r="J246" t="s">
        <v>1134</v>
      </c>
      <c r="K246" s="26">
        <f t="shared" si="3"/>
        <v>0</v>
      </c>
    </row>
    <row r="247" spans="1:11" x14ac:dyDescent="0.35">
      <c r="A247" s="25" t="s">
        <v>813</v>
      </c>
      <c r="B247" s="26">
        <v>10.5</v>
      </c>
      <c r="D247" s="25" t="s">
        <v>813</v>
      </c>
      <c r="E247" s="26">
        <v>176.51</v>
      </c>
      <c r="G247" s="25" t="s">
        <v>815</v>
      </c>
      <c r="H247" s="26">
        <v>2322.79</v>
      </c>
      <c r="J247" t="s">
        <v>682</v>
      </c>
      <c r="K247" s="26">
        <f t="shared" si="3"/>
        <v>1415.85</v>
      </c>
    </row>
    <row r="248" spans="1:11" x14ac:dyDescent="0.35">
      <c r="A248" s="25" t="s">
        <v>814</v>
      </c>
      <c r="B248" s="26">
        <v>11.5</v>
      </c>
      <c r="D248" s="25" t="s">
        <v>814</v>
      </c>
      <c r="E248" s="26">
        <v>227.43999999999997</v>
      </c>
      <c r="G248" s="25" t="s">
        <v>816</v>
      </c>
      <c r="H248" s="26">
        <v>3884.9699999999993</v>
      </c>
      <c r="J248" t="s">
        <v>683</v>
      </c>
      <c r="K248" s="26">
        <f t="shared" si="3"/>
        <v>1036.1799999999998</v>
      </c>
    </row>
    <row r="249" spans="1:11" x14ac:dyDescent="0.35">
      <c r="A249" s="25" t="s">
        <v>815</v>
      </c>
      <c r="B249" s="26">
        <v>14</v>
      </c>
      <c r="D249" s="25" t="s">
        <v>815</v>
      </c>
      <c r="E249" s="26">
        <v>403.9500000000001</v>
      </c>
      <c r="G249" s="25" t="s">
        <v>817</v>
      </c>
      <c r="H249" s="26">
        <v>1707.5</v>
      </c>
      <c r="J249" t="s">
        <v>891</v>
      </c>
      <c r="K249" s="26">
        <f t="shared" si="3"/>
        <v>0</v>
      </c>
    </row>
    <row r="250" spans="1:11" x14ac:dyDescent="0.35">
      <c r="A250" s="25" t="s">
        <v>816</v>
      </c>
      <c r="B250" s="26">
        <v>75.5</v>
      </c>
      <c r="D250" s="25" t="s">
        <v>816</v>
      </c>
      <c r="E250" s="26">
        <v>268.76</v>
      </c>
      <c r="G250" s="25" t="s">
        <v>818</v>
      </c>
      <c r="H250" s="26">
        <v>4251.05</v>
      </c>
      <c r="J250" t="s">
        <v>684</v>
      </c>
      <c r="K250" s="26">
        <f t="shared" si="3"/>
        <v>2423.9</v>
      </c>
    </row>
    <row r="251" spans="1:11" x14ac:dyDescent="0.35">
      <c r="A251" s="25" t="s">
        <v>817</v>
      </c>
      <c r="B251" s="26">
        <v>6.5</v>
      </c>
      <c r="D251" s="25" t="s">
        <v>817</v>
      </c>
      <c r="E251" s="26">
        <v>71.7</v>
      </c>
      <c r="G251" s="25" t="s">
        <v>880</v>
      </c>
      <c r="H251" s="26">
        <v>741.5</v>
      </c>
      <c r="J251" t="s">
        <v>685</v>
      </c>
      <c r="K251" s="26">
        <f t="shared" si="3"/>
        <v>1161</v>
      </c>
    </row>
    <row r="252" spans="1:11" x14ac:dyDescent="0.35">
      <c r="A252" s="25" t="s">
        <v>818</v>
      </c>
      <c r="B252" s="26">
        <v>162</v>
      </c>
      <c r="D252" s="25" t="s">
        <v>818</v>
      </c>
      <c r="E252" s="26">
        <v>539.84</v>
      </c>
      <c r="G252" s="25" t="s">
        <v>56</v>
      </c>
      <c r="H252" s="26">
        <v>358418.46999999991</v>
      </c>
      <c r="J252" t="s">
        <v>686</v>
      </c>
      <c r="K252" s="26">
        <f t="shared" si="3"/>
        <v>664.89</v>
      </c>
    </row>
    <row r="253" spans="1:11" x14ac:dyDescent="0.35">
      <c r="A253" s="25" t="s">
        <v>880</v>
      </c>
      <c r="B253" s="26">
        <v>43</v>
      </c>
      <c r="D253" s="25" t="s">
        <v>880</v>
      </c>
      <c r="E253" s="26">
        <v>383.28999999999996</v>
      </c>
      <c r="J253" t="s">
        <v>687</v>
      </c>
      <c r="K253" s="26">
        <f t="shared" si="3"/>
        <v>236.59</v>
      </c>
    </row>
    <row r="254" spans="1:11" x14ac:dyDescent="0.35">
      <c r="A254" s="25" t="s">
        <v>56</v>
      </c>
      <c r="B254" s="26">
        <v>4352.6500000000005</v>
      </c>
      <c r="D254" s="25" t="s">
        <v>56</v>
      </c>
      <c r="E254" s="26">
        <v>42886.679999999993</v>
      </c>
      <c r="J254" t="s">
        <v>1139</v>
      </c>
      <c r="K254" s="26">
        <f t="shared" si="3"/>
        <v>0</v>
      </c>
    </row>
    <row r="255" spans="1:11" x14ac:dyDescent="0.35">
      <c r="J255" t="s">
        <v>688</v>
      </c>
      <c r="K255" s="26">
        <f t="shared" si="3"/>
        <v>815.94999999999993</v>
      </c>
    </row>
    <row r="256" spans="1:11" x14ac:dyDescent="0.35">
      <c r="J256" t="s">
        <v>689</v>
      </c>
      <c r="K256" s="26">
        <f t="shared" si="3"/>
        <v>0</v>
      </c>
    </row>
    <row r="257" spans="10:11" x14ac:dyDescent="0.35">
      <c r="J257" t="s">
        <v>690</v>
      </c>
      <c r="K257" s="26">
        <f t="shared" si="3"/>
        <v>0</v>
      </c>
    </row>
    <row r="258" spans="10:11" x14ac:dyDescent="0.35">
      <c r="J258" t="s">
        <v>691</v>
      </c>
      <c r="K258" s="26">
        <f t="shared" si="3"/>
        <v>2797.25</v>
      </c>
    </row>
    <row r="259" spans="10:11" x14ac:dyDescent="0.35">
      <c r="J259" t="s">
        <v>722</v>
      </c>
      <c r="K259" s="26">
        <f t="shared" si="3"/>
        <v>2644.95</v>
      </c>
    </row>
    <row r="260" spans="10:11" x14ac:dyDescent="0.35">
      <c r="J260" t="s">
        <v>723</v>
      </c>
      <c r="K260" s="26">
        <f t="shared" si="3"/>
        <v>994.5</v>
      </c>
    </row>
    <row r="261" spans="10:11" x14ac:dyDescent="0.35">
      <c r="J261" t="s">
        <v>890</v>
      </c>
      <c r="K261" s="26">
        <f t="shared" si="3"/>
        <v>92</v>
      </c>
    </row>
    <row r="262" spans="10:11" x14ac:dyDescent="0.35">
      <c r="J262" t="s">
        <v>724</v>
      </c>
      <c r="K262" s="26">
        <f t="shared" si="3"/>
        <v>2521.9999999999995</v>
      </c>
    </row>
    <row r="263" spans="10:11" x14ac:dyDescent="0.35">
      <c r="J263" t="s">
        <v>725</v>
      </c>
      <c r="K263" s="26">
        <f t="shared" si="3"/>
        <v>1836.68</v>
      </c>
    </row>
    <row r="264" spans="10:11" x14ac:dyDescent="0.35">
      <c r="J264" t="s">
        <v>1144</v>
      </c>
      <c r="K264" s="26">
        <f t="shared" ref="K264:K268" si="4">IF(ISERROR(GETPIVOTDATA($A$7,"Total " &amp; J264)),0,GETPIVOTDATA($A$7,"Total " &amp; J264))+IF(ISERROR(GETPIVOTDATA($D$7,"Total " &amp; J264)),0,GETPIVOTDATA($D$7,"Total " &amp; J264))+IF(ISERROR(GETPIVOTDATA($G$7,"Total " &amp; J264)),0,GETPIVOTDATA($G$7,"Total " &amp; J264))</f>
        <v>0</v>
      </c>
    </row>
    <row r="265" spans="10:11" x14ac:dyDescent="0.35">
      <c r="J265" t="s">
        <v>888</v>
      </c>
      <c r="K265" s="26">
        <f t="shared" si="4"/>
        <v>1.5</v>
      </c>
    </row>
    <row r="266" spans="10:11" x14ac:dyDescent="0.35">
      <c r="J266" t="s">
        <v>726</v>
      </c>
      <c r="K266" s="26">
        <f t="shared" si="4"/>
        <v>1093.5</v>
      </c>
    </row>
    <row r="267" spans="10:11" x14ac:dyDescent="0.35">
      <c r="J267" t="s">
        <v>727</v>
      </c>
      <c r="K267" s="26">
        <f t="shared" si="4"/>
        <v>894.19</v>
      </c>
    </row>
    <row r="268" spans="10:11" x14ac:dyDescent="0.35">
      <c r="J268" t="s">
        <v>728</v>
      </c>
      <c r="K268" s="26">
        <f t="shared" si="4"/>
        <v>1371.3</v>
      </c>
    </row>
    <row r="269" spans="10:11" x14ac:dyDescent="0.35">
      <c r="J269" t="s">
        <v>729</v>
      </c>
      <c r="K269" s="26">
        <f>IF(ISERROR(GETPIVOTDATA($A$7,"Total " &amp; J269)),0,GETPIVOTDATA($A$7,"Total " &amp; J269))+IF(ISERROR(GETPIVOTDATA($D$7,"Total " &amp; J269)),0,GETPIVOTDATA($D$7,"Total " &amp; J269))+IF(ISERROR(GETPIVOTDATA($G$7,"Total " &amp; J269)),0,GETPIVOTDATA($G$7,"Total " &amp; J269))</f>
        <v>1237.55</v>
      </c>
    </row>
    <row r="270" spans="10:11" x14ac:dyDescent="0.35">
      <c r="J270" t="s">
        <v>730</v>
      </c>
      <c r="K270" s="26">
        <f t="shared" ref="K270:K271" si="5">IF(ISERROR(GETPIVOTDATA($A$7,"Total " &amp; J270)),0,GETPIVOTDATA($A$7,"Total " &amp; J270))+IF(ISERROR(GETPIVOTDATA($D$7,"Total " &amp; J270)),0,GETPIVOTDATA($D$7,"Total " &amp; J270))+IF(ISERROR(GETPIVOTDATA($G$7,"Total " &amp; J270)),0,GETPIVOTDATA($G$7,"Total " &amp; J270))</f>
        <v>0</v>
      </c>
    </row>
    <row r="271" spans="10:11" x14ac:dyDescent="0.35">
      <c r="J271" t="s">
        <v>995</v>
      </c>
      <c r="K271" s="26">
        <f t="shared" si="5"/>
        <v>0</v>
      </c>
    </row>
    <row r="272" spans="10:11" x14ac:dyDescent="0.35">
      <c r="J272" t="s">
        <v>1148</v>
      </c>
      <c r="K272" s="26">
        <f t="shared" ref="K272:K273" si="6">IF(ISERROR(GETPIVOTDATA($A$7,"Total " &amp; J272)),0,GETPIVOTDATA($A$7,"Total " &amp; J272))+IF(ISERROR(GETPIVOTDATA($D$7,"Total " &amp; J272)),0,GETPIVOTDATA($D$7,"Total " &amp; J272))+IF(ISERROR(GETPIVOTDATA($G$7,"Total " &amp; J272)),0,GETPIVOTDATA($G$7,"Total " &amp; J272))</f>
        <v>0</v>
      </c>
    </row>
    <row r="273" spans="10:11" x14ac:dyDescent="0.35">
      <c r="J273" t="s">
        <v>731</v>
      </c>
      <c r="K273" s="26">
        <f t="shared" si="6"/>
        <v>462.78000000000003</v>
      </c>
    </row>
    <row r="274" spans="10:11" x14ac:dyDescent="0.35">
      <c r="J274" t="s">
        <v>732</v>
      </c>
      <c r="K274" s="26">
        <f t="shared" ref="K274:K313" si="7">IF(ISERROR(GETPIVOTDATA($A$7,"Total " &amp; J274)),0,GETPIVOTDATA($A$7,"Total " &amp; J274))+IF(ISERROR(GETPIVOTDATA($D$7,"Total " &amp; J274)),0,GETPIVOTDATA($D$7,"Total " &amp; J274))+IF(ISERROR(GETPIVOTDATA($G$7,"Total " &amp; J274)),0,GETPIVOTDATA($G$7,"Total " &amp; J274))</f>
        <v>1610.85</v>
      </c>
    </row>
    <row r="275" spans="10:11" x14ac:dyDescent="0.35">
      <c r="J275" t="s">
        <v>774</v>
      </c>
      <c r="K275" s="26">
        <f t="shared" si="7"/>
        <v>962.74</v>
      </c>
    </row>
    <row r="276" spans="10:11" x14ac:dyDescent="0.35">
      <c r="J276" t="s">
        <v>775</v>
      </c>
      <c r="K276" s="26">
        <f t="shared" si="7"/>
        <v>159.80000000000001</v>
      </c>
    </row>
    <row r="277" spans="10:11" x14ac:dyDescent="0.35">
      <c r="J277" t="s">
        <v>776</v>
      </c>
      <c r="K277" s="26">
        <f t="shared" si="7"/>
        <v>0</v>
      </c>
    </row>
    <row r="278" spans="10:11" x14ac:dyDescent="0.35">
      <c r="J278" t="s">
        <v>1149</v>
      </c>
      <c r="K278" s="26">
        <f t="shared" si="7"/>
        <v>0</v>
      </c>
    </row>
    <row r="279" spans="10:11" x14ac:dyDescent="0.35">
      <c r="J279" t="s">
        <v>777</v>
      </c>
      <c r="K279" s="26">
        <f t="shared" si="7"/>
        <v>2989.19</v>
      </c>
    </row>
    <row r="280" spans="10:11" x14ac:dyDescent="0.35">
      <c r="J280" t="s">
        <v>1150</v>
      </c>
      <c r="K280" s="26">
        <f t="shared" si="7"/>
        <v>0</v>
      </c>
    </row>
    <row r="281" spans="10:11" x14ac:dyDescent="0.35">
      <c r="J281" t="s">
        <v>778</v>
      </c>
      <c r="K281" s="26">
        <f t="shared" si="7"/>
        <v>0</v>
      </c>
    </row>
    <row r="282" spans="10:11" x14ac:dyDescent="0.35">
      <c r="J282" t="s">
        <v>779</v>
      </c>
      <c r="K282" s="26">
        <f t="shared" si="7"/>
        <v>2485.5</v>
      </c>
    </row>
    <row r="283" spans="10:11" x14ac:dyDescent="0.35">
      <c r="J283" t="s">
        <v>781</v>
      </c>
      <c r="K283" s="26">
        <f t="shared" si="7"/>
        <v>1397.5500000000002</v>
      </c>
    </row>
    <row r="284" spans="10:11" x14ac:dyDescent="0.35">
      <c r="J284" t="s">
        <v>977</v>
      </c>
      <c r="K284" s="26">
        <f t="shared" si="7"/>
        <v>0</v>
      </c>
    </row>
    <row r="285" spans="10:11" x14ac:dyDescent="0.35">
      <c r="J285" t="s">
        <v>782</v>
      </c>
      <c r="K285" s="26">
        <f t="shared" si="7"/>
        <v>2149.75</v>
      </c>
    </row>
    <row r="286" spans="10:11" x14ac:dyDescent="0.35">
      <c r="J286" t="s">
        <v>784</v>
      </c>
      <c r="K286" s="26">
        <f t="shared" si="7"/>
        <v>1361.3000000000002</v>
      </c>
    </row>
    <row r="287" spans="10:11" x14ac:dyDescent="0.35">
      <c r="J287" t="s">
        <v>1002</v>
      </c>
      <c r="K287" s="26">
        <f t="shared" si="7"/>
        <v>0</v>
      </c>
    </row>
    <row r="288" spans="10:11" x14ac:dyDescent="0.35">
      <c r="J288" t="s">
        <v>780</v>
      </c>
      <c r="K288" s="26">
        <f t="shared" si="7"/>
        <v>1271.2</v>
      </c>
    </row>
    <row r="289" spans="10:11" x14ac:dyDescent="0.35">
      <c r="J289" t="s">
        <v>785</v>
      </c>
      <c r="K289" s="26">
        <f t="shared" si="7"/>
        <v>1771.1399999999999</v>
      </c>
    </row>
    <row r="290" spans="10:11" x14ac:dyDescent="0.35">
      <c r="J290" t="s">
        <v>786</v>
      </c>
      <c r="K290" s="26">
        <f t="shared" si="7"/>
        <v>324.35000000000002</v>
      </c>
    </row>
    <row r="291" spans="10:11" x14ac:dyDescent="0.35">
      <c r="J291" t="s">
        <v>787</v>
      </c>
      <c r="K291" s="26">
        <f t="shared" si="7"/>
        <v>336.05</v>
      </c>
    </row>
    <row r="292" spans="10:11" x14ac:dyDescent="0.35">
      <c r="J292" t="s">
        <v>889</v>
      </c>
      <c r="K292" s="26">
        <f t="shared" si="7"/>
        <v>4.5</v>
      </c>
    </row>
    <row r="293" spans="10:11" x14ac:dyDescent="0.35">
      <c r="J293" t="s">
        <v>893</v>
      </c>
      <c r="K293" s="26">
        <f t="shared" si="7"/>
        <v>0</v>
      </c>
    </row>
    <row r="294" spans="10:11" x14ac:dyDescent="0.35">
      <c r="J294" t="s">
        <v>1161</v>
      </c>
      <c r="K294" s="26">
        <f t="shared" si="7"/>
        <v>0</v>
      </c>
    </row>
    <row r="295" spans="10:11" x14ac:dyDescent="0.35">
      <c r="J295" t="s">
        <v>788</v>
      </c>
      <c r="K295" s="26">
        <f t="shared" si="7"/>
        <v>1757.2</v>
      </c>
    </row>
    <row r="296" spans="10:11" x14ac:dyDescent="0.35">
      <c r="J296" t="s">
        <v>878</v>
      </c>
      <c r="K296" s="26">
        <f t="shared" si="7"/>
        <v>392.5</v>
      </c>
    </row>
    <row r="297" spans="10:11" x14ac:dyDescent="0.35">
      <c r="J297" t="s">
        <v>789</v>
      </c>
      <c r="K297" s="26">
        <f t="shared" si="7"/>
        <v>0</v>
      </c>
    </row>
    <row r="298" spans="10:11" x14ac:dyDescent="0.35">
      <c r="J298" t="s">
        <v>790</v>
      </c>
      <c r="K298" s="26">
        <f t="shared" si="7"/>
        <v>1627.63</v>
      </c>
    </row>
    <row r="299" spans="10:11" x14ac:dyDescent="0.35">
      <c r="J299" t="s">
        <v>1162</v>
      </c>
      <c r="K299" s="26">
        <f t="shared" si="7"/>
        <v>0</v>
      </c>
    </row>
    <row r="300" spans="10:11" x14ac:dyDescent="0.35">
      <c r="J300" t="s">
        <v>791</v>
      </c>
      <c r="K300" s="26">
        <f t="shared" si="7"/>
        <v>1356.44</v>
      </c>
    </row>
    <row r="301" spans="10:11" x14ac:dyDescent="0.35">
      <c r="J301" t="s">
        <v>979</v>
      </c>
      <c r="K301" s="26">
        <f t="shared" si="7"/>
        <v>0</v>
      </c>
    </row>
    <row r="302" spans="10:11" x14ac:dyDescent="0.35">
      <c r="J302" t="s">
        <v>1000</v>
      </c>
      <c r="K302" s="26">
        <f t="shared" si="7"/>
        <v>0</v>
      </c>
    </row>
    <row r="303" spans="10:11" x14ac:dyDescent="0.35">
      <c r="J303" t="s">
        <v>804</v>
      </c>
      <c r="K303" s="26">
        <f t="shared" si="7"/>
        <v>1247</v>
      </c>
    </row>
    <row r="304" spans="10:11" x14ac:dyDescent="0.35">
      <c r="J304" t="s">
        <v>805</v>
      </c>
      <c r="K304" s="26">
        <f t="shared" si="7"/>
        <v>2316.58</v>
      </c>
    </row>
    <row r="305" spans="10:11" x14ac:dyDescent="0.35">
      <c r="J305" t="s">
        <v>1165</v>
      </c>
      <c r="K305" s="26">
        <f t="shared" si="7"/>
        <v>0</v>
      </c>
    </row>
    <row r="306" spans="10:11" x14ac:dyDescent="0.35">
      <c r="J306" t="s">
        <v>806</v>
      </c>
      <c r="K306" s="26">
        <f t="shared" si="7"/>
        <v>816.25</v>
      </c>
    </row>
    <row r="307" spans="10:11" x14ac:dyDescent="0.35">
      <c r="J307" t="s">
        <v>1005</v>
      </c>
      <c r="K307" s="26">
        <f t="shared" si="7"/>
        <v>0</v>
      </c>
    </row>
    <row r="308" spans="10:11" x14ac:dyDescent="0.35">
      <c r="J308" t="s">
        <v>1203</v>
      </c>
      <c r="K308" s="26">
        <f t="shared" si="7"/>
        <v>0</v>
      </c>
    </row>
    <row r="309" spans="10:11" x14ac:dyDescent="0.35">
      <c r="J309" t="s">
        <v>1204</v>
      </c>
      <c r="K309" s="26">
        <f t="shared" si="7"/>
        <v>0</v>
      </c>
    </row>
    <row r="310" spans="10:11" x14ac:dyDescent="0.35">
      <c r="J310" t="s">
        <v>1205</v>
      </c>
      <c r="K310" s="26">
        <f t="shared" si="7"/>
        <v>0</v>
      </c>
    </row>
    <row r="311" spans="10:11" x14ac:dyDescent="0.35">
      <c r="J311" t="s">
        <v>807</v>
      </c>
      <c r="K311" s="26">
        <f t="shared" si="7"/>
        <v>548.70000000000005</v>
      </c>
    </row>
    <row r="312" spans="10:11" x14ac:dyDescent="0.35">
      <c r="J312" t="s">
        <v>808</v>
      </c>
      <c r="K312" s="26">
        <f t="shared" si="7"/>
        <v>537.5</v>
      </c>
    </row>
    <row r="313" spans="10:11" x14ac:dyDescent="0.35">
      <c r="J313" t="s">
        <v>809</v>
      </c>
      <c r="K313" s="26">
        <f t="shared" si="7"/>
        <v>1300.8499999999999</v>
      </c>
    </row>
    <row r="314" spans="10:11" x14ac:dyDescent="0.35">
      <c r="J314" s="104" t="s">
        <v>810</v>
      </c>
      <c r="K314" s="139">
        <f t="shared" ref="K314:K324" si="8">IF(ISERROR(GETPIVOTDATA($A$7,"Total " &amp; J314)),0,GETPIVOTDATA($A$7,"Total " &amp; J314))+IF(ISERROR(GETPIVOTDATA($D$7,"Total " &amp; J314)),0,GETPIVOTDATA($D$7,"Total " &amp; J314))+IF(ISERROR(GETPIVOTDATA($G$7,"Total " &amp; J314)),0,GETPIVOTDATA($G$7,"Total " &amp; J314))</f>
        <v>3063.68</v>
      </c>
    </row>
    <row r="315" spans="10:11" x14ac:dyDescent="0.35">
      <c r="J315" s="104" t="s">
        <v>968</v>
      </c>
      <c r="K315" s="139">
        <f t="shared" si="8"/>
        <v>0</v>
      </c>
    </row>
    <row r="316" spans="10:11" x14ac:dyDescent="0.35">
      <c r="J316" s="104" t="s">
        <v>811</v>
      </c>
      <c r="K316" s="139">
        <f t="shared" si="8"/>
        <v>2217.4999999999995</v>
      </c>
    </row>
    <row r="317" spans="10:11" x14ac:dyDescent="0.35">
      <c r="J317" s="104" t="s">
        <v>812</v>
      </c>
      <c r="K317" s="139">
        <f t="shared" si="8"/>
        <v>2535.4900000000002</v>
      </c>
    </row>
    <row r="318" spans="10:11" x14ac:dyDescent="0.35">
      <c r="J318" s="104" t="s">
        <v>813</v>
      </c>
      <c r="K318" s="139">
        <f t="shared" si="8"/>
        <v>1738.01</v>
      </c>
    </row>
    <row r="319" spans="10:11" x14ac:dyDescent="0.35">
      <c r="J319" s="104" t="s">
        <v>814</v>
      </c>
      <c r="K319" s="139">
        <f t="shared" si="8"/>
        <v>1772.1499999999999</v>
      </c>
    </row>
    <row r="320" spans="10:11" x14ac:dyDescent="0.35">
      <c r="J320" s="104" t="s">
        <v>815</v>
      </c>
      <c r="K320" s="139">
        <f t="shared" si="8"/>
        <v>2740.7400000000002</v>
      </c>
    </row>
    <row r="321" spans="10:11" x14ac:dyDescent="0.35">
      <c r="J321" s="104" t="s">
        <v>817</v>
      </c>
      <c r="K321" s="139">
        <f t="shared" si="8"/>
        <v>1785.7</v>
      </c>
    </row>
    <row r="322" spans="10:11" x14ac:dyDescent="0.35">
      <c r="J322" s="104" t="s">
        <v>1168</v>
      </c>
      <c r="K322" s="139">
        <f t="shared" si="8"/>
        <v>0</v>
      </c>
    </row>
    <row r="323" spans="10:11" x14ac:dyDescent="0.35">
      <c r="J323" s="104" t="s">
        <v>818</v>
      </c>
      <c r="K323" s="139">
        <f t="shared" si="8"/>
        <v>4952.8900000000003</v>
      </c>
    </row>
    <row r="324" spans="10:11" x14ac:dyDescent="0.35">
      <c r="J324" s="104" t="s">
        <v>819</v>
      </c>
      <c r="K324" s="139">
        <f t="shared" si="8"/>
        <v>0</v>
      </c>
    </row>
  </sheetData>
  <mergeCells count="1">
    <mergeCell ref="A1:H3"/>
  </mergeCells>
  <pageMargins left="0.7" right="0.7" top="0.75" bottom="0.75" header="0.3" footer="0.3"/>
  <pageSetup paperSize="9" orientation="portrait" horizontalDpi="4294967295" verticalDpi="4294967295" r:id="rId4"/>
  <drawing r:id="rId5"/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/>
  </sheetPr>
  <dimension ref="A1:C1180"/>
  <sheetViews>
    <sheetView topLeftCell="A1137" workbookViewId="0">
      <selection activeCell="C207" sqref="C207"/>
    </sheetView>
  </sheetViews>
  <sheetFormatPr baseColWidth="10" defaultColWidth="11.453125" defaultRowHeight="14.5" x14ac:dyDescent="0.35"/>
  <cols>
    <col min="1" max="1" width="16.6328125" customWidth="1"/>
    <col min="2" max="2" width="30" customWidth="1"/>
    <col min="3" max="3" width="24" customWidth="1"/>
  </cols>
  <sheetData>
    <row r="1" spans="1:3" x14ac:dyDescent="0.35">
      <c r="A1" s="138" t="s">
        <v>67</v>
      </c>
      <c r="B1" s="138"/>
      <c r="C1" s="138"/>
    </row>
    <row r="2" spans="1:3" x14ac:dyDescent="0.35">
      <c r="A2" s="138"/>
      <c r="B2" s="138"/>
      <c r="C2" s="138"/>
    </row>
    <row r="3" spans="1:3" x14ac:dyDescent="0.35">
      <c r="A3" s="138"/>
      <c r="B3" s="138"/>
      <c r="C3" s="138"/>
    </row>
    <row r="5" spans="1:3" x14ac:dyDescent="0.35">
      <c r="A5" s="24" t="s">
        <v>13</v>
      </c>
      <c r="B5" t="s">
        <v>865</v>
      </c>
    </row>
    <row r="7" spans="1:3" x14ac:dyDescent="0.35">
      <c r="A7" s="24" t="s">
        <v>66</v>
      </c>
      <c r="B7" s="24" t="s">
        <v>3</v>
      </c>
      <c r="C7" t="s">
        <v>71</v>
      </c>
    </row>
    <row r="8" spans="1:3" x14ac:dyDescent="0.35">
      <c r="A8" s="39">
        <v>42741</v>
      </c>
      <c r="B8" s="25" t="s">
        <v>399</v>
      </c>
      <c r="C8" s="27">
        <v>199.59</v>
      </c>
    </row>
    <row r="9" spans="1:3" x14ac:dyDescent="0.35">
      <c r="B9" s="25" t="s">
        <v>621</v>
      </c>
      <c r="C9" s="27">
        <v>44.77</v>
      </c>
    </row>
    <row r="10" spans="1:3" x14ac:dyDescent="0.35">
      <c r="B10" s="25" t="s">
        <v>115</v>
      </c>
      <c r="C10" s="27">
        <v>170</v>
      </c>
    </row>
    <row r="11" spans="1:3" x14ac:dyDescent="0.35">
      <c r="A11" s="39">
        <v>42742</v>
      </c>
      <c r="B11" s="25" t="s">
        <v>429</v>
      </c>
      <c r="C11" s="27">
        <v>408</v>
      </c>
    </row>
    <row r="12" spans="1:3" x14ac:dyDescent="0.35">
      <c r="B12" s="25" t="s">
        <v>75</v>
      </c>
      <c r="C12" s="27">
        <v>702</v>
      </c>
    </row>
    <row r="13" spans="1:3" x14ac:dyDescent="0.35">
      <c r="B13" s="25" t="s">
        <v>728</v>
      </c>
      <c r="C13" s="27">
        <v>719</v>
      </c>
    </row>
    <row r="14" spans="1:3" x14ac:dyDescent="0.35">
      <c r="B14" s="25" t="s">
        <v>426</v>
      </c>
      <c r="C14" s="27">
        <v>573.35</v>
      </c>
    </row>
    <row r="15" spans="1:3" x14ac:dyDescent="0.35">
      <c r="B15" s="25" t="s">
        <v>607</v>
      </c>
      <c r="C15" s="27">
        <v>831.65000000000009</v>
      </c>
    </row>
    <row r="16" spans="1:3" x14ac:dyDescent="0.35">
      <c r="B16" s="25" t="s">
        <v>859</v>
      </c>
      <c r="C16" s="27">
        <v>847</v>
      </c>
    </row>
    <row r="17" spans="1:3" x14ac:dyDescent="0.35">
      <c r="B17" s="25" t="s">
        <v>857</v>
      </c>
      <c r="C17" s="27">
        <v>964.7</v>
      </c>
    </row>
    <row r="18" spans="1:3" x14ac:dyDescent="0.35">
      <c r="B18" s="25" t="s">
        <v>330</v>
      </c>
      <c r="C18" s="27">
        <v>222</v>
      </c>
    </row>
    <row r="19" spans="1:3" x14ac:dyDescent="0.35">
      <c r="B19" s="25" t="s">
        <v>366</v>
      </c>
      <c r="C19" s="27">
        <v>658.69</v>
      </c>
    </row>
    <row r="20" spans="1:3" x14ac:dyDescent="0.35">
      <c r="B20" s="25" t="s">
        <v>691</v>
      </c>
      <c r="C20" s="27">
        <v>232.09</v>
      </c>
    </row>
    <row r="21" spans="1:3" x14ac:dyDescent="0.35">
      <c r="B21" s="25" t="s">
        <v>504</v>
      </c>
      <c r="C21" s="27">
        <v>0</v>
      </c>
    </row>
    <row r="22" spans="1:3" x14ac:dyDescent="0.35">
      <c r="B22" s="25" t="s">
        <v>503</v>
      </c>
      <c r="C22" s="27">
        <v>37</v>
      </c>
    </row>
    <row r="23" spans="1:3" x14ac:dyDescent="0.35">
      <c r="A23" s="39">
        <v>42743</v>
      </c>
      <c r="B23" s="25" t="s">
        <v>505</v>
      </c>
      <c r="C23" s="27">
        <v>50</v>
      </c>
    </row>
    <row r="24" spans="1:3" x14ac:dyDescent="0.35">
      <c r="B24" s="25" t="s">
        <v>551</v>
      </c>
      <c r="C24" s="27">
        <v>808.63</v>
      </c>
    </row>
    <row r="25" spans="1:3" x14ac:dyDescent="0.35">
      <c r="B25" s="25" t="s">
        <v>336</v>
      </c>
      <c r="C25" s="27">
        <v>361</v>
      </c>
    </row>
    <row r="26" spans="1:3" x14ac:dyDescent="0.35">
      <c r="B26" s="25" t="s">
        <v>852</v>
      </c>
      <c r="C26" s="27">
        <v>584.20000000000005</v>
      </c>
    </row>
    <row r="27" spans="1:3" x14ac:dyDescent="0.35">
      <c r="B27" s="25" t="s">
        <v>861</v>
      </c>
      <c r="C27" s="27">
        <v>609.6</v>
      </c>
    </row>
    <row r="28" spans="1:3" x14ac:dyDescent="0.35">
      <c r="B28" s="25" t="s">
        <v>403</v>
      </c>
      <c r="C28" s="27">
        <v>674.88000000000011</v>
      </c>
    </row>
    <row r="29" spans="1:3" x14ac:dyDescent="0.35">
      <c r="B29" s="25" t="s">
        <v>339</v>
      </c>
      <c r="C29" s="27">
        <v>833</v>
      </c>
    </row>
    <row r="30" spans="1:3" x14ac:dyDescent="0.35">
      <c r="B30" s="25" t="s">
        <v>805</v>
      </c>
      <c r="C30" s="27">
        <v>584.20000000000005</v>
      </c>
    </row>
    <row r="31" spans="1:3" x14ac:dyDescent="0.35">
      <c r="B31" s="25" t="s">
        <v>335</v>
      </c>
      <c r="C31" s="27">
        <v>871.8</v>
      </c>
    </row>
    <row r="32" spans="1:3" x14ac:dyDescent="0.35">
      <c r="B32" s="25" t="s">
        <v>351</v>
      </c>
      <c r="C32" s="27">
        <v>197</v>
      </c>
    </row>
    <row r="33" spans="1:3" x14ac:dyDescent="0.35">
      <c r="B33" s="25" t="s">
        <v>785</v>
      </c>
      <c r="C33" s="27">
        <v>259.35000000000002</v>
      </c>
    </row>
    <row r="34" spans="1:3" x14ac:dyDescent="0.35">
      <c r="A34" s="39">
        <v>42748</v>
      </c>
      <c r="B34" s="25" t="s">
        <v>608</v>
      </c>
      <c r="C34" s="27">
        <v>85</v>
      </c>
    </row>
    <row r="35" spans="1:3" x14ac:dyDescent="0.35">
      <c r="B35" s="25" t="s">
        <v>564</v>
      </c>
      <c r="C35" s="27">
        <v>248.32999999999998</v>
      </c>
    </row>
    <row r="36" spans="1:3" x14ac:dyDescent="0.35">
      <c r="B36" s="25" t="s">
        <v>818</v>
      </c>
      <c r="C36" s="27">
        <v>99</v>
      </c>
    </row>
    <row r="37" spans="1:3" x14ac:dyDescent="0.35">
      <c r="A37" s="39">
        <v>42749</v>
      </c>
      <c r="B37" s="25" t="s">
        <v>332</v>
      </c>
      <c r="C37" s="27">
        <v>399.65</v>
      </c>
    </row>
    <row r="38" spans="1:3" x14ac:dyDescent="0.35">
      <c r="B38" s="25" t="s">
        <v>852</v>
      </c>
      <c r="C38" s="27">
        <v>846</v>
      </c>
    </row>
    <row r="39" spans="1:3" x14ac:dyDescent="0.35">
      <c r="B39" s="25" t="s">
        <v>398</v>
      </c>
      <c r="C39" s="27">
        <v>411.35</v>
      </c>
    </row>
    <row r="40" spans="1:3" x14ac:dyDescent="0.35">
      <c r="B40" s="25" t="s">
        <v>179</v>
      </c>
      <c r="C40" s="27">
        <v>442.85</v>
      </c>
    </row>
    <row r="41" spans="1:3" x14ac:dyDescent="0.35">
      <c r="B41" s="25" t="s">
        <v>620</v>
      </c>
      <c r="C41" s="27">
        <v>942</v>
      </c>
    </row>
    <row r="42" spans="1:3" x14ac:dyDescent="0.35">
      <c r="B42" s="25" t="s">
        <v>76</v>
      </c>
      <c r="C42" s="27">
        <v>777.28</v>
      </c>
    </row>
    <row r="43" spans="1:3" x14ac:dyDescent="0.35">
      <c r="B43" s="25" t="s">
        <v>329</v>
      </c>
      <c r="C43" s="27">
        <v>607.20000000000005</v>
      </c>
    </row>
    <row r="44" spans="1:3" x14ac:dyDescent="0.35">
      <c r="B44" s="25" t="s">
        <v>633</v>
      </c>
      <c r="C44" s="27">
        <v>461</v>
      </c>
    </row>
    <row r="45" spans="1:3" x14ac:dyDescent="0.35">
      <c r="B45" s="25" t="s">
        <v>94</v>
      </c>
      <c r="C45" s="27">
        <v>166</v>
      </c>
    </row>
    <row r="46" spans="1:3" x14ac:dyDescent="0.35">
      <c r="B46" s="25" t="s">
        <v>779</v>
      </c>
      <c r="C46" s="27">
        <v>571</v>
      </c>
    </row>
    <row r="47" spans="1:3" x14ac:dyDescent="0.35">
      <c r="B47" s="25" t="s">
        <v>178</v>
      </c>
      <c r="C47" s="27">
        <v>280.35000000000002</v>
      </c>
    </row>
    <row r="48" spans="1:3" x14ac:dyDescent="0.35">
      <c r="A48" s="39">
        <v>42750</v>
      </c>
      <c r="B48" s="25" t="s">
        <v>550</v>
      </c>
      <c r="C48" s="27">
        <v>332.85</v>
      </c>
    </row>
    <row r="49" spans="1:3" x14ac:dyDescent="0.35">
      <c r="B49" s="25" t="s">
        <v>852</v>
      </c>
      <c r="C49" s="27">
        <v>884.7</v>
      </c>
    </row>
    <row r="50" spans="1:3" x14ac:dyDescent="0.35">
      <c r="B50" s="25" t="s">
        <v>615</v>
      </c>
      <c r="C50" s="27">
        <v>668.6</v>
      </c>
    </row>
    <row r="51" spans="1:3" x14ac:dyDescent="0.35">
      <c r="B51" s="25" t="s">
        <v>850</v>
      </c>
      <c r="C51" s="27">
        <v>516</v>
      </c>
    </row>
    <row r="52" spans="1:3" x14ac:dyDescent="0.35">
      <c r="B52" s="25" t="s">
        <v>866</v>
      </c>
      <c r="C52" s="27">
        <v>756.15</v>
      </c>
    </row>
    <row r="53" spans="1:3" x14ac:dyDescent="0.35">
      <c r="B53" s="25" t="s">
        <v>111</v>
      </c>
      <c r="C53" s="27">
        <v>958.28</v>
      </c>
    </row>
    <row r="54" spans="1:3" x14ac:dyDescent="0.35">
      <c r="B54" s="25" t="s">
        <v>631</v>
      </c>
      <c r="C54" s="27">
        <v>692.65</v>
      </c>
    </row>
    <row r="55" spans="1:3" x14ac:dyDescent="0.35">
      <c r="B55" s="25" t="s">
        <v>103</v>
      </c>
      <c r="C55" s="27">
        <v>800.19</v>
      </c>
    </row>
    <row r="56" spans="1:3" x14ac:dyDescent="0.35">
      <c r="B56" s="25" t="s">
        <v>97</v>
      </c>
      <c r="C56" s="27">
        <v>313</v>
      </c>
    </row>
    <row r="57" spans="1:3" x14ac:dyDescent="0.35">
      <c r="B57" s="25" t="s">
        <v>817</v>
      </c>
      <c r="C57" s="27">
        <v>85</v>
      </c>
    </row>
    <row r="58" spans="1:3" x14ac:dyDescent="0.35">
      <c r="A58" s="39">
        <v>42755</v>
      </c>
      <c r="B58" s="25" t="s">
        <v>432</v>
      </c>
      <c r="C58" s="27">
        <v>270.27999999999997</v>
      </c>
    </row>
    <row r="59" spans="1:3" x14ac:dyDescent="0.35">
      <c r="B59" s="25" t="s">
        <v>439</v>
      </c>
      <c r="C59" s="27">
        <v>49.5</v>
      </c>
    </row>
    <row r="60" spans="1:3" x14ac:dyDescent="0.35">
      <c r="B60" s="25" t="s">
        <v>110</v>
      </c>
      <c r="C60" s="27">
        <v>143</v>
      </c>
    </row>
    <row r="61" spans="1:3" x14ac:dyDescent="0.35">
      <c r="A61" s="39">
        <v>42756</v>
      </c>
      <c r="B61" s="25" t="s">
        <v>805</v>
      </c>
      <c r="C61" s="27">
        <v>342.88</v>
      </c>
    </row>
    <row r="62" spans="1:3" x14ac:dyDescent="0.35">
      <c r="B62" s="25" t="s">
        <v>97</v>
      </c>
      <c r="C62" s="27">
        <v>480.83</v>
      </c>
    </row>
    <row r="63" spans="1:3" x14ac:dyDescent="0.35">
      <c r="B63" s="25" t="s">
        <v>367</v>
      </c>
      <c r="C63" s="27">
        <v>448.8</v>
      </c>
    </row>
    <row r="64" spans="1:3" x14ac:dyDescent="0.35">
      <c r="B64" s="25" t="s">
        <v>394</v>
      </c>
      <c r="C64" s="27">
        <v>617.85</v>
      </c>
    </row>
    <row r="65" spans="1:3" x14ac:dyDescent="0.35">
      <c r="B65" s="25" t="s">
        <v>682</v>
      </c>
      <c r="C65" s="27">
        <v>688.35</v>
      </c>
    </row>
    <row r="66" spans="1:3" x14ac:dyDescent="0.35">
      <c r="B66" s="25" t="s">
        <v>614</v>
      </c>
      <c r="C66" s="27">
        <v>449.5</v>
      </c>
    </row>
    <row r="67" spans="1:3" x14ac:dyDescent="0.35">
      <c r="B67" s="25" t="s">
        <v>112</v>
      </c>
      <c r="C67" s="27">
        <v>728.7</v>
      </c>
    </row>
    <row r="68" spans="1:3" x14ac:dyDescent="0.35">
      <c r="B68" s="25" t="s">
        <v>726</v>
      </c>
      <c r="C68" s="27">
        <v>615.70000000000005</v>
      </c>
    </row>
    <row r="69" spans="1:3" x14ac:dyDescent="0.35">
      <c r="B69" s="25" t="s">
        <v>77</v>
      </c>
      <c r="C69" s="27">
        <v>295.2</v>
      </c>
    </row>
    <row r="70" spans="1:3" x14ac:dyDescent="0.35">
      <c r="B70" s="25" t="s">
        <v>501</v>
      </c>
      <c r="C70" s="27">
        <v>708.3</v>
      </c>
    </row>
    <row r="71" spans="1:3" x14ac:dyDescent="0.35">
      <c r="B71" s="25" t="s">
        <v>811</v>
      </c>
      <c r="C71" s="27">
        <v>135</v>
      </c>
    </row>
    <row r="72" spans="1:3" x14ac:dyDescent="0.35">
      <c r="B72" s="25" t="s">
        <v>867</v>
      </c>
      <c r="C72" s="27">
        <v>219.5</v>
      </c>
    </row>
    <row r="73" spans="1:3" x14ac:dyDescent="0.35">
      <c r="A73" s="39">
        <v>42757</v>
      </c>
      <c r="B73" s="25" t="s">
        <v>326</v>
      </c>
      <c r="C73" s="27">
        <v>100</v>
      </c>
    </row>
    <row r="74" spans="1:3" x14ac:dyDescent="0.35">
      <c r="B74" s="25" t="s">
        <v>564</v>
      </c>
      <c r="C74" s="27">
        <v>747.15000000000009</v>
      </c>
    </row>
    <row r="75" spans="1:3" x14ac:dyDescent="0.35">
      <c r="B75" s="25" t="s">
        <v>818</v>
      </c>
      <c r="C75" s="27">
        <v>859.5</v>
      </c>
    </row>
    <row r="76" spans="1:3" x14ac:dyDescent="0.35">
      <c r="B76" s="25" t="s">
        <v>104</v>
      </c>
      <c r="C76" s="27">
        <v>761.15</v>
      </c>
    </row>
    <row r="77" spans="1:3" x14ac:dyDescent="0.35">
      <c r="B77" s="25" t="s">
        <v>622</v>
      </c>
      <c r="C77" s="27">
        <v>297.5</v>
      </c>
    </row>
    <row r="78" spans="1:3" x14ac:dyDescent="0.35">
      <c r="B78" s="25" t="s">
        <v>640</v>
      </c>
      <c r="C78" s="27">
        <v>392.85</v>
      </c>
    </row>
    <row r="79" spans="1:3" x14ac:dyDescent="0.35">
      <c r="B79" s="25" t="s">
        <v>851</v>
      </c>
      <c r="C79" s="27">
        <v>350.35</v>
      </c>
    </row>
    <row r="80" spans="1:3" x14ac:dyDescent="0.35">
      <c r="B80" s="25" t="s">
        <v>732</v>
      </c>
      <c r="C80" s="27">
        <v>637.85</v>
      </c>
    </row>
    <row r="81" spans="1:3" x14ac:dyDescent="0.35">
      <c r="B81" s="25" t="s">
        <v>472</v>
      </c>
      <c r="C81" s="27">
        <v>690</v>
      </c>
    </row>
    <row r="82" spans="1:3" x14ac:dyDescent="0.35">
      <c r="B82" s="25" t="s">
        <v>810</v>
      </c>
      <c r="C82" s="27">
        <v>435.85</v>
      </c>
    </row>
    <row r="83" spans="1:3" x14ac:dyDescent="0.35">
      <c r="B83" s="25" t="s">
        <v>632</v>
      </c>
      <c r="C83" s="27">
        <v>734.46</v>
      </c>
    </row>
    <row r="84" spans="1:3" x14ac:dyDescent="0.35">
      <c r="A84" s="39">
        <v>42762</v>
      </c>
      <c r="B84" s="25" t="s">
        <v>621</v>
      </c>
      <c r="C84" s="27">
        <v>143</v>
      </c>
    </row>
    <row r="85" spans="1:3" x14ac:dyDescent="0.35">
      <c r="B85" s="25" t="s">
        <v>99</v>
      </c>
      <c r="C85" s="27">
        <v>401</v>
      </c>
    </row>
    <row r="86" spans="1:3" x14ac:dyDescent="0.35">
      <c r="B86" s="25" t="s">
        <v>189</v>
      </c>
      <c r="C86" s="27">
        <v>145.44</v>
      </c>
    </row>
    <row r="87" spans="1:3" x14ac:dyDescent="0.35">
      <c r="A87" s="39">
        <v>42764</v>
      </c>
      <c r="B87" s="25" t="s">
        <v>852</v>
      </c>
      <c r="C87" s="27">
        <v>728.03</v>
      </c>
    </row>
    <row r="88" spans="1:3" x14ac:dyDescent="0.35">
      <c r="B88" s="25" t="s">
        <v>97</v>
      </c>
      <c r="C88" s="27">
        <v>757.9</v>
      </c>
    </row>
    <row r="89" spans="1:3" x14ac:dyDescent="0.35">
      <c r="B89" s="25" t="s">
        <v>848</v>
      </c>
      <c r="C89" s="27">
        <v>300</v>
      </c>
    </row>
    <row r="90" spans="1:3" x14ac:dyDescent="0.35">
      <c r="B90" s="25" t="s">
        <v>105</v>
      </c>
      <c r="C90" s="27">
        <v>974.85</v>
      </c>
    </row>
    <row r="91" spans="1:3" x14ac:dyDescent="0.35">
      <c r="B91" s="25" t="s">
        <v>618</v>
      </c>
      <c r="C91" s="27">
        <v>857.7</v>
      </c>
    </row>
    <row r="92" spans="1:3" x14ac:dyDescent="0.35">
      <c r="B92" s="25" t="s">
        <v>334</v>
      </c>
      <c r="C92" s="27">
        <v>618.22</v>
      </c>
    </row>
    <row r="93" spans="1:3" x14ac:dyDescent="0.35">
      <c r="B93" s="25" t="s">
        <v>684</v>
      </c>
      <c r="C93" s="27">
        <v>840.7</v>
      </c>
    </row>
    <row r="94" spans="1:3" x14ac:dyDescent="0.35">
      <c r="B94" s="25" t="s">
        <v>440</v>
      </c>
      <c r="C94" s="27">
        <v>235.5</v>
      </c>
    </row>
    <row r="95" spans="1:3" x14ac:dyDescent="0.35">
      <c r="B95" s="25" t="s">
        <v>507</v>
      </c>
      <c r="C95" s="27">
        <v>579.20000000000005</v>
      </c>
    </row>
    <row r="96" spans="1:3" x14ac:dyDescent="0.35">
      <c r="B96" s="25" t="s">
        <v>180</v>
      </c>
      <c r="C96" s="27">
        <v>763.4</v>
      </c>
    </row>
    <row r="97" spans="1:3" x14ac:dyDescent="0.35">
      <c r="B97" s="25" t="s">
        <v>315</v>
      </c>
      <c r="C97" s="27">
        <v>95.19</v>
      </c>
    </row>
    <row r="98" spans="1:3" x14ac:dyDescent="0.35">
      <c r="A98" s="39">
        <v>42763</v>
      </c>
      <c r="B98" s="25" t="s">
        <v>335</v>
      </c>
      <c r="C98" s="27">
        <v>170</v>
      </c>
    </row>
    <row r="99" spans="1:3" x14ac:dyDescent="0.35">
      <c r="B99" s="25" t="s">
        <v>848</v>
      </c>
      <c r="C99" s="27">
        <v>691.1</v>
      </c>
    </row>
    <row r="100" spans="1:3" x14ac:dyDescent="0.35">
      <c r="B100" s="25" t="s">
        <v>176</v>
      </c>
      <c r="C100" s="27">
        <v>702</v>
      </c>
    </row>
    <row r="101" spans="1:3" x14ac:dyDescent="0.35">
      <c r="B101" s="25" t="s">
        <v>177</v>
      </c>
      <c r="C101" s="27">
        <v>578.5</v>
      </c>
    </row>
    <row r="102" spans="1:3" x14ac:dyDescent="0.35">
      <c r="B102" s="25" t="s">
        <v>680</v>
      </c>
      <c r="C102" s="27">
        <v>942.35</v>
      </c>
    </row>
    <row r="103" spans="1:3" x14ac:dyDescent="0.35">
      <c r="B103" s="25" t="s">
        <v>395</v>
      </c>
      <c r="C103" s="27">
        <v>773.4</v>
      </c>
    </row>
    <row r="104" spans="1:3" x14ac:dyDescent="0.35">
      <c r="B104" s="25" t="s">
        <v>860</v>
      </c>
      <c r="C104" s="27">
        <v>879.15</v>
      </c>
    </row>
    <row r="105" spans="1:3" x14ac:dyDescent="0.35">
      <c r="B105" s="25" t="s">
        <v>554</v>
      </c>
      <c r="C105" s="27">
        <v>568.01</v>
      </c>
    </row>
    <row r="106" spans="1:3" x14ac:dyDescent="0.35">
      <c r="B106" s="25" t="s">
        <v>322</v>
      </c>
      <c r="C106" s="27">
        <v>749.55</v>
      </c>
    </row>
    <row r="107" spans="1:3" x14ac:dyDescent="0.35">
      <c r="B107" s="25" t="s">
        <v>611</v>
      </c>
      <c r="C107" s="27">
        <v>841.2</v>
      </c>
    </row>
    <row r="108" spans="1:3" x14ac:dyDescent="0.35">
      <c r="B108" s="25" t="s">
        <v>790</v>
      </c>
      <c r="C108" s="27">
        <v>375.28</v>
      </c>
    </row>
    <row r="109" spans="1:3" x14ac:dyDescent="0.35">
      <c r="B109" s="25" t="s">
        <v>722</v>
      </c>
      <c r="C109" s="27">
        <v>317</v>
      </c>
    </row>
    <row r="110" spans="1:3" x14ac:dyDescent="0.35">
      <c r="A110" s="39">
        <v>42776</v>
      </c>
      <c r="B110" s="25" t="s">
        <v>505</v>
      </c>
      <c r="C110" s="27">
        <v>170</v>
      </c>
    </row>
    <row r="111" spans="1:3" x14ac:dyDescent="0.35">
      <c r="B111" s="25" t="s">
        <v>783</v>
      </c>
      <c r="C111" s="27">
        <v>0</v>
      </c>
    </row>
    <row r="112" spans="1:3" x14ac:dyDescent="0.35">
      <c r="B112" s="25" t="s">
        <v>847</v>
      </c>
      <c r="C112" s="27">
        <v>234.69</v>
      </c>
    </row>
    <row r="113" spans="1:3" x14ac:dyDescent="0.35">
      <c r="A113" s="39">
        <v>42777</v>
      </c>
      <c r="B113" s="25" t="s">
        <v>608</v>
      </c>
      <c r="C113" s="27">
        <v>519.91</v>
      </c>
    </row>
    <row r="114" spans="1:3" x14ac:dyDescent="0.35">
      <c r="B114" s="25" t="s">
        <v>859</v>
      </c>
      <c r="C114" s="27">
        <v>305</v>
      </c>
    </row>
    <row r="115" spans="1:3" x14ac:dyDescent="0.35">
      <c r="B115" s="25" t="s">
        <v>861</v>
      </c>
      <c r="C115" s="27">
        <v>521.70000000000005</v>
      </c>
    </row>
    <row r="116" spans="1:3" x14ac:dyDescent="0.35">
      <c r="B116" s="25" t="s">
        <v>867</v>
      </c>
      <c r="C116" s="27">
        <v>750</v>
      </c>
    </row>
    <row r="117" spans="1:3" x14ac:dyDescent="0.35">
      <c r="B117" s="25" t="s">
        <v>502</v>
      </c>
      <c r="C117" s="27">
        <v>605.35</v>
      </c>
    </row>
    <row r="118" spans="1:3" x14ac:dyDescent="0.35">
      <c r="B118" s="25" t="s">
        <v>634</v>
      </c>
      <c r="C118" s="27">
        <v>355.52</v>
      </c>
    </row>
    <row r="119" spans="1:3" x14ac:dyDescent="0.35">
      <c r="B119" s="25" t="s">
        <v>106</v>
      </c>
      <c r="C119" s="27">
        <v>638.83999999999992</v>
      </c>
    </row>
    <row r="120" spans="1:3" x14ac:dyDescent="0.35">
      <c r="B120" s="25" t="s">
        <v>508</v>
      </c>
      <c r="C120" s="27">
        <v>542.20000000000005</v>
      </c>
    </row>
    <row r="121" spans="1:3" x14ac:dyDescent="0.35">
      <c r="B121" s="25" t="s">
        <v>427</v>
      </c>
      <c r="C121" s="27">
        <v>819.85</v>
      </c>
    </row>
    <row r="122" spans="1:3" x14ac:dyDescent="0.35">
      <c r="B122" s="25" t="s">
        <v>183</v>
      </c>
      <c r="C122" s="27">
        <v>777.3</v>
      </c>
    </row>
    <row r="123" spans="1:3" x14ac:dyDescent="0.35">
      <c r="B123" s="25" t="s">
        <v>323</v>
      </c>
      <c r="C123" s="27">
        <v>634.35</v>
      </c>
    </row>
    <row r="124" spans="1:3" x14ac:dyDescent="0.35">
      <c r="A124" s="39">
        <v>42783</v>
      </c>
      <c r="B124" s="25" t="s">
        <v>332</v>
      </c>
      <c r="C124" s="27">
        <v>30</v>
      </c>
    </row>
    <row r="125" spans="1:3" x14ac:dyDescent="0.35">
      <c r="B125" s="25" t="s">
        <v>621</v>
      </c>
      <c r="C125" s="27">
        <v>0</v>
      </c>
    </row>
    <row r="126" spans="1:3" x14ac:dyDescent="0.35">
      <c r="B126" s="25" t="s">
        <v>76</v>
      </c>
      <c r="C126" s="27">
        <v>55.6</v>
      </c>
    </row>
    <row r="127" spans="1:3" x14ac:dyDescent="0.35">
      <c r="B127" s="25" t="s">
        <v>806</v>
      </c>
      <c r="C127" s="27">
        <v>29</v>
      </c>
    </row>
    <row r="128" spans="1:3" x14ac:dyDescent="0.35">
      <c r="A128" s="39">
        <v>42784</v>
      </c>
      <c r="B128" s="25" t="s">
        <v>326</v>
      </c>
      <c r="C128" s="27">
        <v>225.35</v>
      </c>
    </row>
    <row r="129" spans="1:3" x14ac:dyDescent="0.35">
      <c r="B129" s="25" t="s">
        <v>564</v>
      </c>
      <c r="C129" s="27">
        <v>205.5</v>
      </c>
    </row>
    <row r="130" spans="1:3" x14ac:dyDescent="0.35">
      <c r="B130" s="25" t="s">
        <v>818</v>
      </c>
      <c r="C130" s="27">
        <v>308.35000000000002</v>
      </c>
    </row>
    <row r="131" spans="1:3" x14ac:dyDescent="0.35">
      <c r="B131" s="25" t="s">
        <v>615</v>
      </c>
      <c r="C131" s="27">
        <v>851.7</v>
      </c>
    </row>
    <row r="132" spans="1:3" x14ac:dyDescent="0.35">
      <c r="B132" s="25" t="s">
        <v>76</v>
      </c>
      <c r="C132" s="27">
        <v>554.35</v>
      </c>
    </row>
    <row r="133" spans="1:3" x14ac:dyDescent="0.35">
      <c r="B133" s="25" t="s">
        <v>394</v>
      </c>
      <c r="C133" s="27">
        <v>694.98</v>
      </c>
    </row>
    <row r="134" spans="1:3" x14ac:dyDescent="0.35">
      <c r="B134" s="25" t="s">
        <v>112</v>
      </c>
      <c r="C134" s="27">
        <v>134</v>
      </c>
    </row>
    <row r="135" spans="1:3" x14ac:dyDescent="0.35">
      <c r="B135" s="25" t="s">
        <v>640</v>
      </c>
      <c r="C135" s="27">
        <v>586.35</v>
      </c>
    </row>
    <row r="136" spans="1:3" x14ac:dyDescent="0.35">
      <c r="B136" s="25" t="s">
        <v>321</v>
      </c>
      <c r="C136" s="27">
        <v>0</v>
      </c>
    </row>
    <row r="137" spans="1:3" x14ac:dyDescent="0.35">
      <c r="B137" s="25" t="s">
        <v>855</v>
      </c>
      <c r="C137" s="27">
        <v>1040</v>
      </c>
    </row>
    <row r="138" spans="1:3" x14ac:dyDescent="0.35">
      <c r="B138" s="25" t="s">
        <v>402</v>
      </c>
      <c r="C138" s="27">
        <v>486.59999999999997</v>
      </c>
    </row>
    <row r="139" spans="1:3" x14ac:dyDescent="0.35">
      <c r="B139" s="25" t="s">
        <v>107</v>
      </c>
      <c r="C139" s="27">
        <v>637.5</v>
      </c>
    </row>
    <row r="140" spans="1:3" x14ac:dyDescent="0.35">
      <c r="A140" s="39">
        <v>42790</v>
      </c>
      <c r="B140" s="25" t="s">
        <v>75</v>
      </c>
      <c r="C140" s="27">
        <v>29</v>
      </c>
    </row>
    <row r="141" spans="1:3" x14ac:dyDescent="0.35">
      <c r="B141" s="25" t="s">
        <v>811</v>
      </c>
      <c r="C141" s="27">
        <v>0</v>
      </c>
    </row>
    <row r="142" spans="1:3" x14ac:dyDescent="0.35">
      <c r="B142" s="25" t="s">
        <v>786</v>
      </c>
      <c r="C142" s="27">
        <v>100</v>
      </c>
    </row>
    <row r="143" spans="1:3" x14ac:dyDescent="0.35">
      <c r="A143" s="39">
        <v>42792</v>
      </c>
      <c r="B143" s="25" t="s">
        <v>500</v>
      </c>
      <c r="C143" s="27">
        <v>47</v>
      </c>
    </row>
    <row r="144" spans="1:3" x14ac:dyDescent="0.35">
      <c r="B144" s="25" t="s">
        <v>426</v>
      </c>
      <c r="C144" s="27">
        <v>111</v>
      </c>
    </row>
    <row r="145" spans="1:3" x14ac:dyDescent="0.35">
      <c r="B145" s="25" t="s">
        <v>335</v>
      </c>
      <c r="C145" s="27">
        <v>430.5</v>
      </c>
    </row>
    <row r="146" spans="1:3" x14ac:dyDescent="0.35">
      <c r="B146" s="25" t="s">
        <v>779</v>
      </c>
      <c r="C146" s="27">
        <v>618</v>
      </c>
    </row>
    <row r="147" spans="1:3" x14ac:dyDescent="0.35">
      <c r="B147" s="25" t="s">
        <v>554</v>
      </c>
      <c r="C147" s="27">
        <v>216.88</v>
      </c>
    </row>
    <row r="148" spans="1:3" x14ac:dyDescent="0.35">
      <c r="B148" s="25" t="s">
        <v>440</v>
      </c>
      <c r="C148" s="27">
        <v>220</v>
      </c>
    </row>
    <row r="149" spans="1:3" x14ac:dyDescent="0.35">
      <c r="B149" s="25" t="s">
        <v>616</v>
      </c>
      <c r="C149" s="27">
        <v>349.4</v>
      </c>
    </row>
    <row r="150" spans="1:3" x14ac:dyDescent="0.35">
      <c r="B150" s="25" t="s">
        <v>324</v>
      </c>
      <c r="C150" s="27">
        <v>357.5</v>
      </c>
    </row>
    <row r="151" spans="1:3" x14ac:dyDescent="0.35">
      <c r="B151" s="25" t="s">
        <v>855</v>
      </c>
      <c r="C151" s="27">
        <v>482.15</v>
      </c>
    </row>
    <row r="152" spans="1:3" x14ac:dyDescent="0.35">
      <c r="B152" s="25" t="s">
        <v>634</v>
      </c>
      <c r="C152" s="27">
        <v>541.5</v>
      </c>
    </row>
    <row r="153" spans="1:3" x14ac:dyDescent="0.35">
      <c r="B153" s="25" t="s">
        <v>98</v>
      </c>
      <c r="C153" s="27">
        <v>690</v>
      </c>
    </row>
    <row r="154" spans="1:3" x14ac:dyDescent="0.35">
      <c r="B154" s="25" t="s">
        <v>187</v>
      </c>
      <c r="C154" s="27">
        <v>150</v>
      </c>
    </row>
    <row r="155" spans="1:3" x14ac:dyDescent="0.35">
      <c r="A155" s="39">
        <v>42811</v>
      </c>
      <c r="B155" s="25" t="s">
        <v>335</v>
      </c>
      <c r="C155" s="27">
        <v>0</v>
      </c>
    </row>
    <row r="156" spans="1:3" x14ac:dyDescent="0.35">
      <c r="B156" s="25" t="s">
        <v>855</v>
      </c>
      <c r="C156" s="27">
        <v>114</v>
      </c>
    </row>
    <row r="157" spans="1:3" x14ac:dyDescent="0.35">
      <c r="B157" s="25" t="s">
        <v>471</v>
      </c>
      <c r="C157" s="27">
        <v>85</v>
      </c>
    </row>
    <row r="158" spans="1:3" x14ac:dyDescent="0.35">
      <c r="A158" s="39">
        <v>42812</v>
      </c>
      <c r="B158" s="25" t="s">
        <v>688</v>
      </c>
      <c r="C158" s="27">
        <v>392.03999999999996</v>
      </c>
    </row>
    <row r="159" spans="1:3" x14ac:dyDescent="0.35">
      <c r="B159" s="25" t="s">
        <v>551</v>
      </c>
      <c r="C159" s="27">
        <v>541.35</v>
      </c>
    </row>
    <row r="160" spans="1:3" x14ac:dyDescent="0.35">
      <c r="B160" s="25" t="s">
        <v>326</v>
      </c>
      <c r="C160" s="27">
        <v>280.5</v>
      </c>
    </row>
    <row r="161" spans="1:3" x14ac:dyDescent="0.35">
      <c r="B161" s="25" t="s">
        <v>366</v>
      </c>
      <c r="C161" s="27">
        <v>181.35</v>
      </c>
    </row>
    <row r="162" spans="1:3" x14ac:dyDescent="0.35">
      <c r="B162" s="25" t="s">
        <v>852</v>
      </c>
      <c r="C162" s="27">
        <v>354.15</v>
      </c>
    </row>
    <row r="163" spans="1:3" x14ac:dyDescent="0.35">
      <c r="B163" s="25" t="s">
        <v>335</v>
      </c>
      <c r="C163" s="27">
        <v>0</v>
      </c>
    </row>
    <row r="164" spans="1:3" x14ac:dyDescent="0.35">
      <c r="B164" s="25" t="s">
        <v>810</v>
      </c>
      <c r="C164" s="27">
        <v>468</v>
      </c>
    </row>
    <row r="165" spans="1:3" x14ac:dyDescent="0.35">
      <c r="B165" s="25" t="s">
        <v>611</v>
      </c>
      <c r="C165" s="27">
        <v>468.3</v>
      </c>
    </row>
    <row r="166" spans="1:3" x14ac:dyDescent="0.35">
      <c r="B166" s="25" t="s">
        <v>868</v>
      </c>
      <c r="C166" s="27">
        <v>559.9</v>
      </c>
    </row>
    <row r="167" spans="1:3" x14ac:dyDescent="0.35">
      <c r="B167" s="25" t="s">
        <v>780</v>
      </c>
      <c r="C167" s="27">
        <v>689.55</v>
      </c>
    </row>
    <row r="168" spans="1:3" x14ac:dyDescent="0.35">
      <c r="B168" s="25" t="s">
        <v>473</v>
      </c>
      <c r="C168" s="27">
        <v>85</v>
      </c>
    </row>
    <row r="169" spans="1:3" x14ac:dyDescent="0.35">
      <c r="B169" s="25" t="s">
        <v>324</v>
      </c>
      <c r="C169" s="27">
        <v>541.20000000000005</v>
      </c>
    </row>
    <row r="170" spans="1:3" x14ac:dyDescent="0.35">
      <c r="A170" s="39">
        <v>42818</v>
      </c>
      <c r="B170" s="25" t="s">
        <v>622</v>
      </c>
      <c r="C170" s="27">
        <v>315.77999999999997</v>
      </c>
    </row>
    <row r="171" spans="1:3" x14ac:dyDescent="0.35">
      <c r="B171" s="25" t="s">
        <v>851</v>
      </c>
      <c r="C171" s="27">
        <v>0</v>
      </c>
    </row>
    <row r="172" spans="1:3" x14ac:dyDescent="0.35">
      <c r="B172" s="25" t="s">
        <v>180</v>
      </c>
      <c r="C172" s="27">
        <v>150</v>
      </c>
    </row>
    <row r="173" spans="1:3" x14ac:dyDescent="0.35">
      <c r="A173" s="39">
        <v>42820</v>
      </c>
      <c r="B173" s="25" t="s">
        <v>850</v>
      </c>
      <c r="C173" s="27">
        <v>0</v>
      </c>
    </row>
    <row r="174" spans="1:3" x14ac:dyDescent="0.35">
      <c r="B174" s="25" t="s">
        <v>866</v>
      </c>
      <c r="C174" s="27">
        <v>347.5</v>
      </c>
    </row>
    <row r="175" spans="1:3" x14ac:dyDescent="0.35">
      <c r="B175" s="25" t="s">
        <v>110</v>
      </c>
      <c r="C175" s="27">
        <v>100</v>
      </c>
    </row>
    <row r="176" spans="1:3" x14ac:dyDescent="0.35">
      <c r="B176" s="25" t="s">
        <v>77</v>
      </c>
      <c r="C176" s="27">
        <v>317.85000000000002</v>
      </c>
    </row>
    <row r="177" spans="1:3" x14ac:dyDescent="0.35">
      <c r="B177" s="25" t="s">
        <v>681</v>
      </c>
      <c r="C177" s="27">
        <v>358.8</v>
      </c>
    </row>
    <row r="178" spans="1:3" x14ac:dyDescent="0.35">
      <c r="B178" s="25" t="s">
        <v>473</v>
      </c>
      <c r="C178" s="27">
        <v>355.5</v>
      </c>
    </row>
    <row r="179" spans="1:3" x14ac:dyDescent="0.35">
      <c r="B179" s="25" t="s">
        <v>609</v>
      </c>
      <c r="C179" s="27">
        <v>401.88</v>
      </c>
    </row>
    <row r="180" spans="1:3" x14ac:dyDescent="0.35">
      <c r="B180" s="25" t="s">
        <v>192</v>
      </c>
      <c r="C180" s="27">
        <v>579.5</v>
      </c>
    </row>
    <row r="181" spans="1:3" x14ac:dyDescent="0.35">
      <c r="B181" s="25" t="s">
        <v>784</v>
      </c>
      <c r="C181" s="27">
        <v>631.45000000000005</v>
      </c>
    </row>
    <row r="182" spans="1:3" x14ac:dyDescent="0.35">
      <c r="B182" s="25" t="s">
        <v>782</v>
      </c>
      <c r="C182" s="27">
        <v>484.65</v>
      </c>
    </row>
    <row r="183" spans="1:3" x14ac:dyDescent="0.35">
      <c r="B183" s="25" t="s">
        <v>610</v>
      </c>
      <c r="C183" s="27">
        <v>430.35</v>
      </c>
    </row>
    <row r="184" spans="1:3" x14ac:dyDescent="0.35">
      <c r="B184" s="25" t="s">
        <v>685</v>
      </c>
      <c r="C184" s="27">
        <v>336.5</v>
      </c>
    </row>
    <row r="185" spans="1:3" x14ac:dyDescent="0.35">
      <c r="A185" s="39">
        <v>42841</v>
      </c>
      <c r="B185" s="25" t="s">
        <v>332</v>
      </c>
      <c r="C185" s="27">
        <v>131.29000000000002</v>
      </c>
    </row>
    <row r="186" spans="1:3" x14ac:dyDescent="0.35">
      <c r="B186" s="25" t="s">
        <v>608</v>
      </c>
      <c r="C186" s="27">
        <v>348.85</v>
      </c>
    </row>
    <row r="187" spans="1:3" x14ac:dyDescent="0.35">
      <c r="B187" s="25" t="s">
        <v>335</v>
      </c>
      <c r="C187" s="27">
        <v>462.2</v>
      </c>
    </row>
    <row r="188" spans="1:3" x14ac:dyDescent="0.35">
      <c r="B188" s="25" t="s">
        <v>329</v>
      </c>
      <c r="C188" s="27">
        <v>481.3</v>
      </c>
    </row>
    <row r="189" spans="1:3" x14ac:dyDescent="0.35">
      <c r="B189" s="25" t="s">
        <v>817</v>
      </c>
      <c r="C189" s="27">
        <v>412.35</v>
      </c>
    </row>
    <row r="190" spans="1:3" x14ac:dyDescent="0.35">
      <c r="B190" s="25" t="s">
        <v>367</v>
      </c>
      <c r="C190" s="27">
        <v>361</v>
      </c>
    </row>
    <row r="191" spans="1:3" x14ac:dyDescent="0.35">
      <c r="B191" s="25" t="s">
        <v>681</v>
      </c>
      <c r="C191" s="27">
        <v>632.70000000000005</v>
      </c>
    </row>
    <row r="192" spans="1:3" x14ac:dyDescent="0.35">
      <c r="B192" s="25" t="s">
        <v>317</v>
      </c>
      <c r="C192" s="27">
        <v>249.38</v>
      </c>
    </row>
    <row r="193" spans="1:3" x14ac:dyDescent="0.35">
      <c r="B193" s="25" t="s">
        <v>812</v>
      </c>
      <c r="C193" s="27">
        <v>593.34999999999991</v>
      </c>
    </row>
    <row r="194" spans="1:3" x14ac:dyDescent="0.35">
      <c r="B194" s="25" t="s">
        <v>613</v>
      </c>
      <c r="C194" s="27">
        <v>355.7</v>
      </c>
    </row>
    <row r="195" spans="1:3" x14ac:dyDescent="0.35">
      <c r="B195" s="25" t="s">
        <v>471</v>
      </c>
      <c r="C195" s="27">
        <v>731.85</v>
      </c>
    </row>
    <row r="196" spans="1:3" x14ac:dyDescent="0.35">
      <c r="A196" s="39">
        <v>42799</v>
      </c>
      <c r="B196" s="25" t="s">
        <v>861</v>
      </c>
      <c r="C196" s="27">
        <v>370.35</v>
      </c>
    </row>
    <row r="197" spans="1:3" x14ac:dyDescent="0.35">
      <c r="B197" s="25" t="s">
        <v>335</v>
      </c>
      <c r="C197" s="27">
        <v>508.5</v>
      </c>
    </row>
    <row r="198" spans="1:3" x14ac:dyDescent="0.35">
      <c r="B198" s="25" t="s">
        <v>564</v>
      </c>
      <c r="C198" s="27">
        <v>162.88999999999999</v>
      </c>
    </row>
    <row r="199" spans="1:3" x14ac:dyDescent="0.35">
      <c r="B199" s="25" t="s">
        <v>501</v>
      </c>
      <c r="C199" s="27">
        <v>876.5</v>
      </c>
    </row>
    <row r="200" spans="1:3" x14ac:dyDescent="0.35">
      <c r="B200" s="25" t="s">
        <v>177</v>
      </c>
      <c r="C200" s="27">
        <v>224.85</v>
      </c>
    </row>
    <row r="201" spans="1:3" x14ac:dyDescent="0.35">
      <c r="B201" s="25" t="s">
        <v>395</v>
      </c>
      <c r="C201" s="27">
        <v>505.85</v>
      </c>
    </row>
    <row r="202" spans="1:3" x14ac:dyDescent="0.35">
      <c r="B202" s="25" t="s">
        <v>790</v>
      </c>
      <c r="C202" s="27">
        <v>765</v>
      </c>
    </row>
    <row r="203" spans="1:3" x14ac:dyDescent="0.35">
      <c r="B203" s="25" t="s">
        <v>502</v>
      </c>
      <c r="C203" s="27">
        <v>168.48</v>
      </c>
    </row>
    <row r="204" spans="1:3" x14ac:dyDescent="0.35">
      <c r="B204" s="25" t="s">
        <v>95</v>
      </c>
      <c r="C204" s="27">
        <v>374.7</v>
      </c>
    </row>
    <row r="205" spans="1:3" x14ac:dyDescent="0.35">
      <c r="B205" s="25" t="s">
        <v>190</v>
      </c>
      <c r="C205" s="27">
        <v>205.5</v>
      </c>
    </row>
    <row r="206" spans="1:3" x14ac:dyDescent="0.35">
      <c r="B206" s="25" t="s">
        <v>777</v>
      </c>
      <c r="C206" s="27">
        <v>430.3</v>
      </c>
    </row>
    <row r="207" spans="1:3" x14ac:dyDescent="0.35">
      <c r="B207" s="25" t="s">
        <v>428</v>
      </c>
      <c r="C207" s="27">
        <v>85</v>
      </c>
    </row>
    <row r="208" spans="1:3" x14ac:dyDescent="0.35">
      <c r="A208" s="39">
        <v>42840</v>
      </c>
      <c r="B208" s="25" t="s">
        <v>551</v>
      </c>
      <c r="C208" s="27">
        <v>671.85</v>
      </c>
    </row>
    <row r="209" spans="1:3" x14ac:dyDescent="0.35">
      <c r="B209" s="25" t="s">
        <v>335</v>
      </c>
      <c r="C209" s="27">
        <v>811.55</v>
      </c>
    </row>
    <row r="210" spans="1:3" x14ac:dyDescent="0.35">
      <c r="B210" s="25" t="s">
        <v>615</v>
      </c>
      <c r="C210" s="27">
        <v>112.5</v>
      </c>
    </row>
    <row r="211" spans="1:3" x14ac:dyDescent="0.35">
      <c r="B211" s="25" t="s">
        <v>394</v>
      </c>
      <c r="C211" s="27">
        <v>526.95000000000005</v>
      </c>
    </row>
    <row r="212" spans="1:3" x14ac:dyDescent="0.35">
      <c r="B212" s="25" t="s">
        <v>614</v>
      </c>
      <c r="C212" s="27">
        <v>804</v>
      </c>
    </row>
    <row r="213" spans="1:3" x14ac:dyDescent="0.35">
      <c r="B213" s="25" t="s">
        <v>722</v>
      </c>
      <c r="C213" s="27">
        <v>300</v>
      </c>
    </row>
    <row r="214" spans="1:3" x14ac:dyDescent="0.35">
      <c r="B214" s="25" t="s">
        <v>723</v>
      </c>
      <c r="C214" s="27">
        <v>765</v>
      </c>
    </row>
    <row r="215" spans="1:3" x14ac:dyDescent="0.35">
      <c r="B215" s="25" t="s">
        <v>470</v>
      </c>
      <c r="C215" s="27">
        <v>385.15</v>
      </c>
    </row>
    <row r="216" spans="1:3" x14ac:dyDescent="0.35">
      <c r="B216" s="25" t="s">
        <v>804</v>
      </c>
      <c r="C216" s="27">
        <v>709.8</v>
      </c>
    </row>
    <row r="217" spans="1:3" x14ac:dyDescent="0.35">
      <c r="B217" s="25" t="s">
        <v>782</v>
      </c>
      <c r="C217" s="27">
        <v>881.55</v>
      </c>
    </row>
    <row r="218" spans="1:3" x14ac:dyDescent="0.35">
      <c r="B218" s="25" t="s">
        <v>847</v>
      </c>
      <c r="C218" s="27">
        <v>409.69</v>
      </c>
    </row>
    <row r="219" spans="1:3" x14ac:dyDescent="0.35">
      <c r="A219" s="39">
        <v>42834</v>
      </c>
      <c r="B219" s="25" t="s">
        <v>366</v>
      </c>
      <c r="C219" s="27">
        <v>105.5</v>
      </c>
    </row>
    <row r="220" spans="1:3" x14ac:dyDescent="0.35">
      <c r="B220" s="25" t="s">
        <v>818</v>
      </c>
      <c r="C220" s="27">
        <v>155.80000000000001</v>
      </c>
    </row>
    <row r="221" spans="1:3" x14ac:dyDescent="0.35">
      <c r="B221" s="25" t="s">
        <v>76</v>
      </c>
      <c r="C221" s="27">
        <v>490.5</v>
      </c>
    </row>
    <row r="222" spans="1:3" x14ac:dyDescent="0.35">
      <c r="B222" s="25" t="s">
        <v>112</v>
      </c>
      <c r="C222" s="27">
        <v>187.5</v>
      </c>
    </row>
    <row r="223" spans="1:3" x14ac:dyDescent="0.35">
      <c r="B223" s="25" t="s">
        <v>395</v>
      </c>
      <c r="C223" s="27">
        <v>466</v>
      </c>
    </row>
    <row r="224" spans="1:3" x14ac:dyDescent="0.35">
      <c r="B224" s="25" t="s">
        <v>322</v>
      </c>
      <c r="C224" s="27">
        <v>427.5</v>
      </c>
    </row>
    <row r="225" spans="1:3" x14ac:dyDescent="0.35">
      <c r="B225" s="25" t="s">
        <v>507</v>
      </c>
      <c r="C225" s="27">
        <v>85</v>
      </c>
    </row>
    <row r="226" spans="1:3" x14ac:dyDescent="0.35">
      <c r="B226" s="25" t="s">
        <v>723</v>
      </c>
      <c r="C226" s="27">
        <v>223.5</v>
      </c>
    </row>
    <row r="227" spans="1:3" x14ac:dyDescent="0.35">
      <c r="B227" s="25" t="s">
        <v>563</v>
      </c>
      <c r="C227" s="27">
        <v>350.5</v>
      </c>
    </row>
    <row r="228" spans="1:3" x14ac:dyDescent="0.35">
      <c r="B228" s="25" t="s">
        <v>100</v>
      </c>
      <c r="C228" s="27">
        <v>487.35</v>
      </c>
    </row>
    <row r="229" spans="1:3" x14ac:dyDescent="0.35">
      <c r="B229" s="25" t="s">
        <v>785</v>
      </c>
      <c r="C229" s="27">
        <v>242.76</v>
      </c>
    </row>
    <row r="230" spans="1:3" x14ac:dyDescent="0.35">
      <c r="B230" s="25" t="s">
        <v>369</v>
      </c>
      <c r="C230" s="27">
        <v>304.86</v>
      </c>
    </row>
    <row r="231" spans="1:3" x14ac:dyDescent="0.35">
      <c r="A231" s="39">
        <v>42771</v>
      </c>
      <c r="B231" s="25" t="s">
        <v>642</v>
      </c>
      <c r="C231" s="27">
        <v>595.44000000000005</v>
      </c>
    </row>
    <row r="232" spans="1:3" x14ac:dyDescent="0.35">
      <c r="B232" s="25" t="s">
        <v>399</v>
      </c>
      <c r="C232" s="27">
        <v>487.35</v>
      </c>
    </row>
    <row r="233" spans="1:3" x14ac:dyDescent="0.35">
      <c r="B233" s="25" t="s">
        <v>691</v>
      </c>
      <c r="C233" s="27">
        <v>954.55</v>
      </c>
    </row>
    <row r="234" spans="1:3" x14ac:dyDescent="0.35">
      <c r="B234" s="25" t="s">
        <v>392</v>
      </c>
      <c r="C234" s="27">
        <v>512.79999999999995</v>
      </c>
    </row>
    <row r="235" spans="1:3" x14ac:dyDescent="0.35">
      <c r="B235" s="25" t="s">
        <v>470</v>
      </c>
      <c r="C235" s="27">
        <v>625.23</v>
      </c>
    </row>
    <row r="236" spans="1:3" x14ac:dyDescent="0.35">
      <c r="B236" s="25" t="s">
        <v>777</v>
      </c>
      <c r="C236" s="27">
        <v>342.38</v>
      </c>
    </row>
    <row r="237" spans="1:3" x14ac:dyDescent="0.35">
      <c r="B237" s="25" t="s">
        <v>562</v>
      </c>
      <c r="C237" s="27">
        <v>594.35</v>
      </c>
    </row>
    <row r="238" spans="1:3" x14ac:dyDescent="0.35">
      <c r="B238" s="25" t="s">
        <v>184</v>
      </c>
      <c r="C238" s="27">
        <v>361.62</v>
      </c>
    </row>
    <row r="239" spans="1:3" x14ac:dyDescent="0.35">
      <c r="B239" s="25" t="s">
        <v>430</v>
      </c>
      <c r="C239" s="27">
        <v>687.5</v>
      </c>
    </row>
    <row r="240" spans="1:3" x14ac:dyDescent="0.35">
      <c r="B240" s="25" t="s">
        <v>725</v>
      </c>
      <c r="C240" s="27">
        <v>584.98</v>
      </c>
    </row>
    <row r="241" spans="1:3" x14ac:dyDescent="0.35">
      <c r="B241" s="25" t="s">
        <v>872</v>
      </c>
      <c r="C241" s="27">
        <v>449.57</v>
      </c>
    </row>
    <row r="242" spans="1:3" x14ac:dyDescent="0.35">
      <c r="A242" s="39">
        <v>42805</v>
      </c>
      <c r="B242" s="25" t="s">
        <v>550</v>
      </c>
      <c r="C242" s="27">
        <v>37.5</v>
      </c>
    </row>
    <row r="243" spans="1:3" x14ac:dyDescent="0.35">
      <c r="B243" s="25" t="s">
        <v>505</v>
      </c>
      <c r="C243" s="27">
        <v>616.5</v>
      </c>
    </row>
    <row r="244" spans="1:3" x14ac:dyDescent="0.35">
      <c r="B244" s="25" t="s">
        <v>621</v>
      </c>
      <c r="C244" s="27">
        <v>710.85</v>
      </c>
    </row>
    <row r="245" spans="1:3" x14ac:dyDescent="0.35">
      <c r="B245" s="25" t="s">
        <v>818</v>
      </c>
      <c r="C245" s="27">
        <v>75</v>
      </c>
    </row>
    <row r="246" spans="1:3" x14ac:dyDescent="0.35">
      <c r="B246" s="25" t="s">
        <v>178</v>
      </c>
      <c r="C246" s="27">
        <v>616.65</v>
      </c>
    </row>
    <row r="247" spans="1:3" x14ac:dyDescent="0.35">
      <c r="B247" s="25" t="s">
        <v>97</v>
      </c>
      <c r="C247" s="27">
        <v>541.4</v>
      </c>
    </row>
    <row r="248" spans="1:3" x14ac:dyDescent="0.35">
      <c r="B248" s="25" t="s">
        <v>722</v>
      </c>
      <c r="C248" s="27">
        <v>112.5</v>
      </c>
    </row>
    <row r="249" spans="1:3" x14ac:dyDescent="0.35">
      <c r="B249" s="25" t="s">
        <v>317</v>
      </c>
      <c r="C249" s="27">
        <v>680.15</v>
      </c>
    </row>
    <row r="250" spans="1:3" x14ac:dyDescent="0.35">
      <c r="B250" s="25" t="s">
        <v>812</v>
      </c>
      <c r="C250" s="27">
        <v>487.35</v>
      </c>
    </row>
    <row r="251" spans="1:3" x14ac:dyDescent="0.35">
      <c r="B251" s="25" t="s">
        <v>188</v>
      </c>
      <c r="C251" s="27">
        <v>605.65</v>
      </c>
    </row>
    <row r="252" spans="1:3" x14ac:dyDescent="0.35">
      <c r="B252" s="25" t="s">
        <v>184</v>
      </c>
      <c r="C252" s="27">
        <v>598.35</v>
      </c>
    </row>
    <row r="253" spans="1:3" x14ac:dyDescent="0.35">
      <c r="B253" s="25" t="s">
        <v>872</v>
      </c>
      <c r="C253" s="27">
        <v>339.5</v>
      </c>
    </row>
    <row r="254" spans="1:3" x14ac:dyDescent="0.35">
      <c r="A254" s="39">
        <v>42770</v>
      </c>
      <c r="B254" s="25" t="s">
        <v>426</v>
      </c>
      <c r="C254" s="27">
        <v>722.5</v>
      </c>
    </row>
    <row r="255" spans="1:3" x14ac:dyDescent="0.35">
      <c r="B255" s="25" t="s">
        <v>857</v>
      </c>
      <c r="C255" s="27">
        <v>376</v>
      </c>
    </row>
    <row r="256" spans="1:3" x14ac:dyDescent="0.35">
      <c r="B256" s="25" t="s">
        <v>564</v>
      </c>
      <c r="C256" s="27">
        <v>515.5</v>
      </c>
    </row>
    <row r="257" spans="1:3" x14ac:dyDescent="0.35">
      <c r="B257" s="25" t="s">
        <v>95</v>
      </c>
      <c r="C257" s="27">
        <v>765.2</v>
      </c>
    </row>
    <row r="258" spans="1:3" x14ac:dyDescent="0.35">
      <c r="B258" s="25" t="s">
        <v>473</v>
      </c>
      <c r="C258" s="27">
        <v>881.68000000000006</v>
      </c>
    </row>
    <row r="259" spans="1:3" x14ac:dyDescent="0.35">
      <c r="B259" s="25" t="s">
        <v>317</v>
      </c>
      <c r="C259" s="27">
        <v>562.35</v>
      </c>
    </row>
    <row r="260" spans="1:3" x14ac:dyDescent="0.35">
      <c r="B260" s="25" t="s">
        <v>100</v>
      </c>
      <c r="C260" s="27">
        <v>817.59</v>
      </c>
    </row>
    <row r="261" spans="1:3" x14ac:dyDescent="0.35">
      <c r="B261" s="25" t="s">
        <v>785</v>
      </c>
      <c r="C261" s="27">
        <v>412.53</v>
      </c>
    </row>
    <row r="262" spans="1:3" x14ac:dyDescent="0.35">
      <c r="B262" s="25" t="s">
        <v>813</v>
      </c>
      <c r="C262" s="27">
        <v>560.70000000000005</v>
      </c>
    </row>
    <row r="263" spans="1:3" x14ac:dyDescent="0.35">
      <c r="B263" s="25" t="s">
        <v>186</v>
      </c>
      <c r="C263" s="27">
        <v>1121.55</v>
      </c>
    </row>
    <row r="264" spans="1:3" x14ac:dyDescent="0.35">
      <c r="B264" s="25" t="s">
        <v>181</v>
      </c>
      <c r="C264" s="27">
        <v>652.95000000000005</v>
      </c>
    </row>
    <row r="265" spans="1:3" x14ac:dyDescent="0.35">
      <c r="A265" s="39">
        <v>42827</v>
      </c>
      <c r="B265" s="25" t="s">
        <v>338</v>
      </c>
      <c r="C265" s="27">
        <v>274.53999999999996</v>
      </c>
    </row>
    <row r="266" spans="1:3" x14ac:dyDescent="0.35">
      <c r="B266" s="25" t="s">
        <v>621</v>
      </c>
      <c r="C266" s="27">
        <v>654.85</v>
      </c>
    </row>
    <row r="267" spans="1:3" x14ac:dyDescent="0.35">
      <c r="B267" s="25" t="s">
        <v>330</v>
      </c>
      <c r="C267" s="27">
        <v>342</v>
      </c>
    </row>
    <row r="268" spans="1:3" x14ac:dyDescent="0.35">
      <c r="B268" s="25" t="s">
        <v>564</v>
      </c>
      <c r="C268" s="27">
        <v>659.85</v>
      </c>
    </row>
    <row r="269" spans="1:3" x14ac:dyDescent="0.35">
      <c r="B269" s="25" t="s">
        <v>398</v>
      </c>
      <c r="C269" s="27">
        <v>466.5</v>
      </c>
    </row>
    <row r="270" spans="1:3" x14ac:dyDescent="0.35">
      <c r="B270" s="25" t="s">
        <v>179</v>
      </c>
      <c r="C270" s="27">
        <v>280.5</v>
      </c>
    </row>
    <row r="271" spans="1:3" x14ac:dyDescent="0.35">
      <c r="B271" s="25" t="s">
        <v>103</v>
      </c>
      <c r="C271" s="27">
        <v>540</v>
      </c>
    </row>
    <row r="272" spans="1:3" x14ac:dyDescent="0.35">
      <c r="B272" s="25" t="s">
        <v>501</v>
      </c>
      <c r="C272" s="27">
        <v>262.5</v>
      </c>
    </row>
    <row r="273" spans="1:3" x14ac:dyDescent="0.35">
      <c r="B273" s="25" t="s">
        <v>684</v>
      </c>
      <c r="C273" s="27">
        <v>298.35000000000002</v>
      </c>
    </row>
    <row r="274" spans="1:3" x14ac:dyDescent="0.35">
      <c r="B274" s="25" t="s">
        <v>849</v>
      </c>
      <c r="C274" s="27">
        <v>523.5</v>
      </c>
    </row>
    <row r="275" spans="1:3" x14ac:dyDescent="0.35">
      <c r="B275" s="25" t="s">
        <v>777</v>
      </c>
      <c r="C275" s="27">
        <v>476.18</v>
      </c>
    </row>
    <row r="276" spans="1:3" x14ac:dyDescent="0.35">
      <c r="B276" s="25" t="s">
        <v>323</v>
      </c>
      <c r="C276" s="27">
        <v>50</v>
      </c>
    </row>
    <row r="277" spans="1:3" x14ac:dyDescent="0.35">
      <c r="A277" s="39">
        <v>42791</v>
      </c>
      <c r="B277" s="25" t="s">
        <v>368</v>
      </c>
      <c r="C277" s="27">
        <v>354.81</v>
      </c>
    </row>
    <row r="278" spans="1:3" x14ac:dyDescent="0.35">
      <c r="B278" s="25" t="s">
        <v>866</v>
      </c>
      <c r="C278" s="27">
        <v>55.5</v>
      </c>
    </row>
    <row r="279" spans="1:3" x14ac:dyDescent="0.35">
      <c r="B279" s="25" t="s">
        <v>77</v>
      </c>
      <c r="C279" s="27">
        <v>236.36</v>
      </c>
    </row>
    <row r="280" spans="1:3" x14ac:dyDescent="0.35">
      <c r="B280" s="25" t="s">
        <v>851</v>
      </c>
      <c r="C280" s="27">
        <v>337.5</v>
      </c>
    </row>
    <row r="281" spans="1:3" x14ac:dyDescent="0.35">
      <c r="B281" s="25" t="s">
        <v>860</v>
      </c>
      <c r="C281" s="27">
        <v>724.35</v>
      </c>
    </row>
    <row r="282" spans="1:3" x14ac:dyDescent="0.35">
      <c r="B282" s="25" t="s">
        <v>322</v>
      </c>
      <c r="C282" s="27">
        <v>236.69</v>
      </c>
    </row>
    <row r="283" spans="1:3" x14ac:dyDescent="0.35">
      <c r="B283" s="25" t="s">
        <v>556</v>
      </c>
      <c r="C283" s="27">
        <v>849.1</v>
      </c>
    </row>
    <row r="284" spans="1:3" x14ac:dyDescent="0.35">
      <c r="B284" s="25" t="s">
        <v>559</v>
      </c>
      <c r="C284" s="27">
        <v>718.8</v>
      </c>
    </row>
    <row r="285" spans="1:3" x14ac:dyDescent="0.35">
      <c r="B285" s="25" t="s">
        <v>106</v>
      </c>
      <c r="C285" s="27">
        <v>707.38</v>
      </c>
    </row>
    <row r="286" spans="1:3" x14ac:dyDescent="0.35">
      <c r="B286" s="25" t="s">
        <v>816</v>
      </c>
      <c r="C286" s="27">
        <v>1353.17</v>
      </c>
    </row>
    <row r="287" spans="1:3" x14ac:dyDescent="0.35">
      <c r="B287" s="25" t="s">
        <v>471</v>
      </c>
      <c r="C287" s="27">
        <v>637.5</v>
      </c>
    </row>
    <row r="288" spans="1:3" x14ac:dyDescent="0.35">
      <c r="B288" s="25" t="s">
        <v>809</v>
      </c>
      <c r="C288" s="27">
        <v>458.35</v>
      </c>
    </row>
    <row r="289" spans="1:3" x14ac:dyDescent="0.35">
      <c r="A289" s="39">
        <v>42833</v>
      </c>
      <c r="B289" s="25" t="s">
        <v>551</v>
      </c>
      <c r="C289" s="27">
        <v>562.5</v>
      </c>
    </row>
    <row r="290" spans="1:3" x14ac:dyDescent="0.35">
      <c r="B290" s="25" t="s">
        <v>399</v>
      </c>
      <c r="C290" s="27">
        <v>479.95</v>
      </c>
    </row>
    <row r="291" spans="1:3" x14ac:dyDescent="0.35">
      <c r="B291" s="25" t="s">
        <v>866</v>
      </c>
      <c r="C291" s="27">
        <v>393</v>
      </c>
    </row>
    <row r="292" spans="1:3" x14ac:dyDescent="0.35">
      <c r="B292" s="25" t="s">
        <v>94</v>
      </c>
      <c r="C292" s="27">
        <v>539.70000000000005</v>
      </c>
    </row>
    <row r="293" spans="1:3" x14ac:dyDescent="0.35">
      <c r="B293" s="25" t="s">
        <v>178</v>
      </c>
      <c r="C293" s="27">
        <v>448.5</v>
      </c>
    </row>
    <row r="294" spans="1:3" x14ac:dyDescent="0.35">
      <c r="B294" s="25" t="s">
        <v>811</v>
      </c>
      <c r="C294" s="27">
        <v>687.85</v>
      </c>
    </row>
    <row r="295" spans="1:3" x14ac:dyDescent="0.35">
      <c r="B295" s="25" t="s">
        <v>867</v>
      </c>
      <c r="C295" s="27">
        <v>100</v>
      </c>
    </row>
    <row r="296" spans="1:3" x14ac:dyDescent="0.35">
      <c r="B296" s="25" t="s">
        <v>476</v>
      </c>
      <c r="C296" s="27">
        <v>307.16999999999996</v>
      </c>
    </row>
    <row r="297" spans="1:3" x14ac:dyDescent="0.35">
      <c r="B297" s="25" t="s">
        <v>849</v>
      </c>
      <c r="C297" s="27">
        <v>392.85</v>
      </c>
    </row>
    <row r="298" spans="1:3" x14ac:dyDescent="0.35">
      <c r="B298" s="25" t="s">
        <v>107</v>
      </c>
      <c r="C298" s="27">
        <v>600</v>
      </c>
    </row>
    <row r="299" spans="1:3" x14ac:dyDescent="0.35">
      <c r="B299" s="25" t="s">
        <v>428</v>
      </c>
      <c r="C299" s="27">
        <v>270</v>
      </c>
    </row>
    <row r="300" spans="1:3" x14ac:dyDescent="0.35">
      <c r="B300" s="25" t="s">
        <v>873</v>
      </c>
      <c r="C300" s="27">
        <v>555.44000000000005</v>
      </c>
    </row>
    <row r="301" spans="1:3" x14ac:dyDescent="0.35">
      <c r="A301" s="39">
        <v>42778</v>
      </c>
      <c r="B301" s="25" t="s">
        <v>551</v>
      </c>
      <c r="C301" s="27">
        <v>450</v>
      </c>
    </row>
    <row r="302" spans="1:3" x14ac:dyDescent="0.35">
      <c r="B302" s="25" t="s">
        <v>503</v>
      </c>
      <c r="C302" s="27">
        <v>55.5</v>
      </c>
    </row>
    <row r="303" spans="1:3" x14ac:dyDescent="0.35">
      <c r="B303" s="25" t="s">
        <v>852</v>
      </c>
      <c r="C303" s="27">
        <v>491.25</v>
      </c>
    </row>
    <row r="304" spans="1:3" x14ac:dyDescent="0.35">
      <c r="B304" s="25" t="s">
        <v>335</v>
      </c>
      <c r="C304" s="27">
        <v>523.5</v>
      </c>
    </row>
    <row r="305" spans="1:3" x14ac:dyDescent="0.35">
      <c r="B305" s="25" t="s">
        <v>398</v>
      </c>
      <c r="C305" s="27">
        <v>602.85</v>
      </c>
    </row>
    <row r="306" spans="1:3" x14ac:dyDescent="0.35">
      <c r="B306" s="25" t="s">
        <v>76</v>
      </c>
      <c r="C306" s="27">
        <v>122.5</v>
      </c>
    </row>
    <row r="307" spans="1:3" x14ac:dyDescent="0.35">
      <c r="B307" s="25" t="s">
        <v>633</v>
      </c>
      <c r="C307" s="27">
        <v>100</v>
      </c>
    </row>
    <row r="308" spans="1:3" x14ac:dyDescent="0.35">
      <c r="B308" s="25" t="s">
        <v>94</v>
      </c>
      <c r="C308" s="27">
        <v>304.5</v>
      </c>
    </row>
    <row r="309" spans="1:3" x14ac:dyDescent="0.35">
      <c r="B309" s="25" t="s">
        <v>631</v>
      </c>
      <c r="C309" s="27">
        <v>466.35</v>
      </c>
    </row>
    <row r="310" spans="1:3" x14ac:dyDescent="0.35">
      <c r="B310" s="25" t="s">
        <v>640</v>
      </c>
      <c r="C310" s="27">
        <v>578.85</v>
      </c>
    </row>
    <row r="311" spans="1:3" x14ac:dyDescent="0.35">
      <c r="B311" s="25" t="s">
        <v>334</v>
      </c>
      <c r="C311" s="27">
        <v>562.20000000000005</v>
      </c>
    </row>
    <row r="312" spans="1:3" x14ac:dyDescent="0.35">
      <c r="B312" s="25" t="s">
        <v>612</v>
      </c>
      <c r="C312" s="27">
        <v>440.15</v>
      </c>
    </row>
    <row r="313" spans="1:3" x14ac:dyDescent="0.35">
      <c r="A313" s="39">
        <v>42826</v>
      </c>
      <c r="B313" s="25" t="s">
        <v>691</v>
      </c>
      <c r="C313" s="27">
        <v>337.35</v>
      </c>
    </row>
    <row r="314" spans="1:3" x14ac:dyDescent="0.35">
      <c r="B314" s="25" t="s">
        <v>861</v>
      </c>
      <c r="C314" s="27">
        <v>561.29999999999995</v>
      </c>
    </row>
    <row r="315" spans="1:3" x14ac:dyDescent="0.35">
      <c r="B315" s="25" t="s">
        <v>633</v>
      </c>
      <c r="C315" s="27">
        <v>411</v>
      </c>
    </row>
    <row r="316" spans="1:3" x14ac:dyDescent="0.35">
      <c r="B316" s="25" t="s">
        <v>817</v>
      </c>
      <c r="C316" s="27">
        <v>342.5</v>
      </c>
    </row>
    <row r="317" spans="1:3" x14ac:dyDescent="0.35">
      <c r="B317" s="25" t="s">
        <v>432</v>
      </c>
      <c r="C317" s="27">
        <v>515.74</v>
      </c>
    </row>
    <row r="318" spans="1:3" x14ac:dyDescent="0.35">
      <c r="B318" s="25" t="s">
        <v>632</v>
      </c>
      <c r="C318" s="27">
        <v>637.5</v>
      </c>
    </row>
    <row r="319" spans="1:3" x14ac:dyDescent="0.35">
      <c r="B319" s="25" t="s">
        <v>783</v>
      </c>
      <c r="C319" s="27">
        <v>682.69</v>
      </c>
    </row>
    <row r="320" spans="1:3" x14ac:dyDescent="0.35">
      <c r="B320" s="25" t="s">
        <v>440</v>
      </c>
      <c r="C320" s="27">
        <v>337</v>
      </c>
    </row>
    <row r="321" spans="1:3" x14ac:dyDescent="0.35">
      <c r="B321" s="25" t="s">
        <v>328</v>
      </c>
      <c r="C321" s="27">
        <v>349.7</v>
      </c>
    </row>
    <row r="322" spans="1:3" x14ac:dyDescent="0.35">
      <c r="B322" s="25" t="s">
        <v>814</v>
      </c>
      <c r="C322" s="27">
        <v>634.35</v>
      </c>
    </row>
    <row r="323" spans="1:3" x14ac:dyDescent="0.35">
      <c r="B323" s="25" t="s">
        <v>872</v>
      </c>
      <c r="C323" s="27">
        <v>397.5</v>
      </c>
    </row>
    <row r="324" spans="1:3" x14ac:dyDescent="0.35">
      <c r="A324" s="39">
        <v>42819</v>
      </c>
      <c r="B324" s="25" t="s">
        <v>74</v>
      </c>
      <c r="C324" s="27">
        <v>431.35</v>
      </c>
    </row>
    <row r="325" spans="1:3" x14ac:dyDescent="0.35">
      <c r="B325" s="25" t="s">
        <v>642</v>
      </c>
      <c r="C325" s="27">
        <v>188.88</v>
      </c>
    </row>
    <row r="326" spans="1:3" x14ac:dyDescent="0.35">
      <c r="B326" s="25" t="s">
        <v>550</v>
      </c>
      <c r="C326" s="27">
        <v>336</v>
      </c>
    </row>
    <row r="327" spans="1:3" x14ac:dyDescent="0.35">
      <c r="B327" s="25" t="s">
        <v>439</v>
      </c>
      <c r="C327" s="27">
        <v>262.5</v>
      </c>
    </row>
    <row r="328" spans="1:3" x14ac:dyDescent="0.35">
      <c r="B328" s="25" t="s">
        <v>640</v>
      </c>
      <c r="C328" s="27">
        <v>299.85000000000002</v>
      </c>
    </row>
    <row r="329" spans="1:3" x14ac:dyDescent="0.35">
      <c r="B329" s="25" t="s">
        <v>867</v>
      </c>
      <c r="C329" s="27">
        <v>716</v>
      </c>
    </row>
    <row r="330" spans="1:3" x14ac:dyDescent="0.35">
      <c r="B330" s="25" t="s">
        <v>552</v>
      </c>
      <c r="C330" s="27">
        <v>562.6</v>
      </c>
    </row>
    <row r="331" spans="1:3" x14ac:dyDescent="0.35">
      <c r="B331" s="25" t="s">
        <v>369</v>
      </c>
      <c r="C331" s="27">
        <v>696.35</v>
      </c>
    </row>
    <row r="332" spans="1:3" x14ac:dyDescent="0.35">
      <c r="B332" s="25" t="s">
        <v>869</v>
      </c>
      <c r="C332" s="27">
        <v>424.07</v>
      </c>
    </row>
    <row r="333" spans="1:3" x14ac:dyDescent="0.35">
      <c r="B333" s="25" t="s">
        <v>113</v>
      </c>
      <c r="C333" s="27">
        <v>480.5</v>
      </c>
    </row>
    <row r="334" spans="1:3" x14ac:dyDescent="0.35">
      <c r="A334" s="39">
        <v>42785</v>
      </c>
      <c r="B334" s="25" t="s">
        <v>850</v>
      </c>
      <c r="C334" s="27">
        <v>50</v>
      </c>
    </row>
    <row r="335" spans="1:3" x14ac:dyDescent="0.35">
      <c r="B335" s="25" t="s">
        <v>110</v>
      </c>
      <c r="C335" s="27">
        <v>255</v>
      </c>
    </row>
    <row r="336" spans="1:3" x14ac:dyDescent="0.35">
      <c r="B336" s="25" t="s">
        <v>501</v>
      </c>
      <c r="C336" s="27">
        <v>577.5</v>
      </c>
    </row>
    <row r="337" spans="1:3" x14ac:dyDescent="0.35">
      <c r="B337" s="25" t="s">
        <v>315</v>
      </c>
      <c r="C337" s="27">
        <v>800.7</v>
      </c>
    </row>
    <row r="338" spans="1:3" x14ac:dyDescent="0.35">
      <c r="B338" s="25" t="s">
        <v>321</v>
      </c>
      <c r="C338" s="27">
        <v>707.85</v>
      </c>
    </row>
    <row r="339" spans="1:3" x14ac:dyDescent="0.35">
      <c r="B339" s="25" t="s">
        <v>849</v>
      </c>
      <c r="C339" s="27">
        <v>486.15</v>
      </c>
    </row>
    <row r="340" spans="1:3" x14ac:dyDescent="0.35">
      <c r="B340" s="25" t="s">
        <v>613</v>
      </c>
      <c r="C340" s="27">
        <v>299.85000000000002</v>
      </c>
    </row>
    <row r="341" spans="1:3" x14ac:dyDescent="0.35">
      <c r="B341" s="25" t="s">
        <v>557</v>
      </c>
      <c r="C341" s="27">
        <v>444.85</v>
      </c>
    </row>
    <row r="342" spans="1:3" x14ac:dyDescent="0.35">
      <c r="B342" s="25" t="s">
        <v>788</v>
      </c>
      <c r="C342" s="27">
        <v>488</v>
      </c>
    </row>
    <row r="343" spans="1:3" x14ac:dyDescent="0.35">
      <c r="B343" s="25" t="s">
        <v>431</v>
      </c>
      <c r="C343" s="27">
        <v>355.5</v>
      </c>
    </row>
    <row r="344" spans="1:3" x14ac:dyDescent="0.35">
      <c r="B344" s="25" t="s">
        <v>340</v>
      </c>
      <c r="C344" s="27">
        <v>447.78</v>
      </c>
    </row>
    <row r="345" spans="1:3" x14ac:dyDescent="0.35">
      <c r="B345" s="25" t="s">
        <v>191</v>
      </c>
      <c r="C345" s="27">
        <v>538.70000000000005</v>
      </c>
    </row>
    <row r="346" spans="1:3" x14ac:dyDescent="0.35">
      <c r="A346" s="39">
        <v>42806</v>
      </c>
      <c r="B346" s="25" t="s">
        <v>608</v>
      </c>
      <c r="C346" s="27">
        <v>203.5</v>
      </c>
    </row>
    <row r="347" spans="1:3" x14ac:dyDescent="0.35">
      <c r="B347" s="25" t="s">
        <v>504</v>
      </c>
      <c r="C347" s="27">
        <v>267.12</v>
      </c>
    </row>
    <row r="348" spans="1:3" x14ac:dyDescent="0.35">
      <c r="B348" s="25" t="s">
        <v>111</v>
      </c>
      <c r="C348" s="27">
        <v>767.35</v>
      </c>
    </row>
    <row r="349" spans="1:3" x14ac:dyDescent="0.35">
      <c r="B349" s="25" t="s">
        <v>681</v>
      </c>
      <c r="C349" s="27">
        <v>267.38</v>
      </c>
    </row>
    <row r="350" spans="1:3" x14ac:dyDescent="0.35">
      <c r="B350" s="25" t="s">
        <v>686</v>
      </c>
      <c r="C350" s="27">
        <v>179.92000000000002</v>
      </c>
    </row>
    <row r="351" spans="1:3" x14ac:dyDescent="0.35">
      <c r="B351" s="25" t="s">
        <v>183</v>
      </c>
      <c r="C351" s="27">
        <v>390</v>
      </c>
    </row>
    <row r="352" spans="1:3" x14ac:dyDescent="0.35">
      <c r="B352" s="25" t="s">
        <v>683</v>
      </c>
      <c r="C352" s="27">
        <v>300.08</v>
      </c>
    </row>
    <row r="353" spans="1:3" x14ac:dyDescent="0.35">
      <c r="B353" s="25" t="s">
        <v>187</v>
      </c>
      <c r="C353" s="27">
        <v>160</v>
      </c>
    </row>
    <row r="354" spans="1:3" x14ac:dyDescent="0.35">
      <c r="B354" s="25" t="s">
        <v>724</v>
      </c>
      <c r="C354" s="27">
        <v>437</v>
      </c>
    </row>
    <row r="355" spans="1:3" x14ac:dyDescent="0.35">
      <c r="B355" s="25" t="s">
        <v>101</v>
      </c>
      <c r="C355" s="27">
        <v>343</v>
      </c>
    </row>
    <row r="356" spans="1:3" x14ac:dyDescent="0.35">
      <c r="B356" s="25" t="s">
        <v>327</v>
      </c>
      <c r="C356" s="27">
        <v>335</v>
      </c>
    </row>
    <row r="357" spans="1:3" x14ac:dyDescent="0.35">
      <c r="A357" s="39">
        <v>42798</v>
      </c>
      <c r="B357" s="25" t="s">
        <v>426</v>
      </c>
      <c r="C357" s="27">
        <v>645.20000000000005</v>
      </c>
    </row>
    <row r="358" spans="1:3" x14ac:dyDescent="0.35">
      <c r="B358" s="25" t="s">
        <v>852</v>
      </c>
      <c r="C358" s="27">
        <v>450.1</v>
      </c>
    </row>
    <row r="359" spans="1:3" x14ac:dyDescent="0.35">
      <c r="B359" s="25" t="s">
        <v>339</v>
      </c>
      <c r="C359" s="27">
        <v>839.85</v>
      </c>
    </row>
    <row r="360" spans="1:3" x14ac:dyDescent="0.35">
      <c r="B360" s="25" t="s">
        <v>97</v>
      </c>
      <c r="C360" s="27">
        <v>200</v>
      </c>
    </row>
    <row r="361" spans="1:3" x14ac:dyDescent="0.35">
      <c r="B361" s="25" t="s">
        <v>684</v>
      </c>
      <c r="C361" s="27">
        <v>669.85</v>
      </c>
    </row>
    <row r="362" spans="1:3" x14ac:dyDescent="0.35">
      <c r="B362" s="25" t="s">
        <v>681</v>
      </c>
      <c r="C362" s="27">
        <v>749.65</v>
      </c>
    </row>
    <row r="363" spans="1:3" x14ac:dyDescent="0.35">
      <c r="B363" s="25" t="s">
        <v>781</v>
      </c>
      <c r="C363" s="27">
        <v>485.7</v>
      </c>
    </row>
    <row r="364" spans="1:3" x14ac:dyDescent="0.35">
      <c r="B364" s="25" t="s">
        <v>369</v>
      </c>
      <c r="C364" s="27">
        <v>687.5</v>
      </c>
    </row>
    <row r="365" spans="1:3" x14ac:dyDescent="0.35">
      <c r="B365" s="25" t="s">
        <v>430</v>
      </c>
      <c r="C365" s="27">
        <v>873.5</v>
      </c>
    </row>
    <row r="366" spans="1:3" x14ac:dyDescent="0.35">
      <c r="B366" s="25" t="s">
        <v>815</v>
      </c>
      <c r="C366" s="27">
        <v>686.55</v>
      </c>
    </row>
    <row r="367" spans="1:3" x14ac:dyDescent="0.35">
      <c r="B367" s="25" t="s">
        <v>549</v>
      </c>
      <c r="C367" s="27">
        <v>50</v>
      </c>
    </row>
    <row r="368" spans="1:3" x14ac:dyDescent="0.35">
      <c r="A368" s="39">
        <v>42813</v>
      </c>
      <c r="B368" s="25" t="s">
        <v>729</v>
      </c>
      <c r="C368" s="27">
        <v>523.35</v>
      </c>
    </row>
    <row r="369" spans="1:3" x14ac:dyDescent="0.35">
      <c r="B369" s="25" t="s">
        <v>112</v>
      </c>
      <c r="C369" s="27">
        <v>393.35</v>
      </c>
    </row>
    <row r="370" spans="1:3" x14ac:dyDescent="0.35">
      <c r="B370" s="25" t="s">
        <v>105</v>
      </c>
      <c r="C370" s="27">
        <v>466.35</v>
      </c>
    </row>
    <row r="371" spans="1:3" x14ac:dyDescent="0.35">
      <c r="B371" s="25" t="s">
        <v>860</v>
      </c>
      <c r="C371" s="27">
        <v>50</v>
      </c>
    </row>
    <row r="372" spans="1:3" x14ac:dyDescent="0.35">
      <c r="B372" s="25" t="s">
        <v>790</v>
      </c>
      <c r="C372" s="27">
        <v>75</v>
      </c>
    </row>
    <row r="373" spans="1:3" x14ac:dyDescent="0.35">
      <c r="B373" s="25" t="s">
        <v>849</v>
      </c>
      <c r="C373" s="27">
        <v>280.8</v>
      </c>
    </row>
    <row r="374" spans="1:3" x14ac:dyDescent="0.35">
      <c r="B374" s="25" t="s">
        <v>613</v>
      </c>
      <c r="C374" s="27">
        <v>37.5</v>
      </c>
    </row>
    <row r="375" spans="1:3" x14ac:dyDescent="0.35">
      <c r="B375" s="25" t="s">
        <v>816</v>
      </c>
      <c r="C375" s="27">
        <v>734.15</v>
      </c>
    </row>
    <row r="376" spans="1:3" x14ac:dyDescent="0.35">
      <c r="B376" s="25" t="s">
        <v>727</v>
      </c>
      <c r="C376" s="27">
        <v>334</v>
      </c>
    </row>
    <row r="377" spans="1:3" x14ac:dyDescent="0.35">
      <c r="B377" s="25" t="s">
        <v>557</v>
      </c>
      <c r="C377" s="27">
        <v>504</v>
      </c>
    </row>
    <row r="378" spans="1:3" x14ac:dyDescent="0.35">
      <c r="B378" s="25" t="s">
        <v>431</v>
      </c>
      <c r="C378" s="27">
        <v>228.2</v>
      </c>
    </row>
    <row r="379" spans="1:3" x14ac:dyDescent="0.35">
      <c r="B379" s="25" t="s">
        <v>560</v>
      </c>
      <c r="C379" s="27">
        <v>245</v>
      </c>
    </row>
    <row r="380" spans="1:3" x14ac:dyDescent="0.35">
      <c r="A380" s="39">
        <v>42842</v>
      </c>
      <c r="B380" s="25" t="s">
        <v>729</v>
      </c>
      <c r="C380" s="27">
        <v>484.35</v>
      </c>
    </row>
    <row r="381" spans="1:3" x14ac:dyDescent="0.35">
      <c r="B381" s="25" t="s">
        <v>728</v>
      </c>
      <c r="C381" s="27">
        <v>430.8</v>
      </c>
    </row>
    <row r="382" spans="1:3" x14ac:dyDescent="0.35">
      <c r="B382" s="25" t="s">
        <v>620</v>
      </c>
      <c r="C382" s="27">
        <v>543</v>
      </c>
    </row>
    <row r="383" spans="1:3" x14ac:dyDescent="0.35">
      <c r="B383" s="25" t="s">
        <v>97</v>
      </c>
      <c r="C383" s="27">
        <v>300</v>
      </c>
    </row>
    <row r="384" spans="1:3" x14ac:dyDescent="0.35">
      <c r="B384" s="25" t="s">
        <v>640</v>
      </c>
      <c r="C384" s="27">
        <v>391.15</v>
      </c>
    </row>
    <row r="385" spans="1:3" x14ac:dyDescent="0.35">
      <c r="B385" s="25" t="s">
        <v>105</v>
      </c>
      <c r="C385" s="27">
        <v>391.35</v>
      </c>
    </row>
    <row r="386" spans="1:3" x14ac:dyDescent="0.35">
      <c r="B386" s="25" t="s">
        <v>777</v>
      </c>
      <c r="C386" s="27">
        <v>127</v>
      </c>
    </row>
    <row r="387" spans="1:3" x14ac:dyDescent="0.35">
      <c r="B387" s="25" t="s">
        <v>184</v>
      </c>
      <c r="C387" s="27">
        <v>722.7</v>
      </c>
    </row>
    <row r="388" spans="1:3" x14ac:dyDescent="0.35">
      <c r="B388" s="25" t="s">
        <v>724</v>
      </c>
      <c r="C388" s="27">
        <v>105.28999999999999</v>
      </c>
    </row>
    <row r="389" spans="1:3" x14ac:dyDescent="0.35">
      <c r="B389" s="25" t="s">
        <v>788</v>
      </c>
      <c r="C389" s="27">
        <v>447.85</v>
      </c>
    </row>
    <row r="390" spans="1:3" x14ac:dyDescent="0.35">
      <c r="B390" s="25" t="s">
        <v>874</v>
      </c>
      <c r="C390" s="27">
        <v>112.5</v>
      </c>
    </row>
    <row r="391" spans="1:3" x14ac:dyDescent="0.35">
      <c r="A391" s="39">
        <v>42839</v>
      </c>
      <c r="B391" s="25" t="s">
        <v>503</v>
      </c>
      <c r="C391" s="27">
        <v>37.5</v>
      </c>
    </row>
    <row r="392" spans="1:3" x14ac:dyDescent="0.35">
      <c r="B392" s="25" t="s">
        <v>97</v>
      </c>
      <c r="C392" s="27">
        <v>235.24</v>
      </c>
    </row>
    <row r="393" spans="1:3" x14ac:dyDescent="0.35">
      <c r="B393" s="25" t="s">
        <v>187</v>
      </c>
      <c r="C393" s="27">
        <v>199.19</v>
      </c>
    </row>
    <row r="394" spans="1:3" x14ac:dyDescent="0.35">
      <c r="A394" s="39">
        <v>42804</v>
      </c>
      <c r="B394" s="25" t="s">
        <v>503</v>
      </c>
      <c r="C394" s="27">
        <v>99.5</v>
      </c>
    </row>
    <row r="395" spans="1:3" x14ac:dyDescent="0.35">
      <c r="B395" s="25" t="s">
        <v>398</v>
      </c>
      <c r="C395" s="27">
        <v>85</v>
      </c>
    </row>
    <row r="396" spans="1:3" x14ac:dyDescent="0.35">
      <c r="B396" s="25" t="s">
        <v>613</v>
      </c>
      <c r="C396" s="27">
        <v>387.91999999999996</v>
      </c>
    </row>
    <row r="397" spans="1:3" x14ac:dyDescent="0.35">
      <c r="A397" s="39">
        <v>42769</v>
      </c>
      <c r="B397" s="25" t="s">
        <v>75</v>
      </c>
      <c r="C397" s="27">
        <v>37.5</v>
      </c>
    </row>
    <row r="398" spans="1:3" x14ac:dyDescent="0.35">
      <c r="B398" s="25" t="s">
        <v>77</v>
      </c>
      <c r="C398" s="27">
        <v>99</v>
      </c>
    </row>
    <row r="399" spans="1:3" x14ac:dyDescent="0.35">
      <c r="B399" s="25" t="s">
        <v>634</v>
      </c>
      <c r="C399" s="27">
        <v>172.09</v>
      </c>
    </row>
    <row r="400" spans="1:3" x14ac:dyDescent="0.35">
      <c r="A400" s="39">
        <v>42797</v>
      </c>
      <c r="B400" s="25" t="s">
        <v>326</v>
      </c>
      <c r="C400" s="27">
        <v>85</v>
      </c>
    </row>
    <row r="401" spans="1:3" x14ac:dyDescent="0.35">
      <c r="B401" s="25" t="s">
        <v>75</v>
      </c>
      <c r="C401" s="27">
        <v>50</v>
      </c>
    </row>
    <row r="402" spans="1:3" x14ac:dyDescent="0.35">
      <c r="B402" s="25" t="s">
        <v>812</v>
      </c>
      <c r="C402" s="27">
        <v>49.69</v>
      </c>
    </row>
    <row r="403" spans="1:3" x14ac:dyDescent="0.35">
      <c r="A403" s="39">
        <v>42832</v>
      </c>
      <c r="B403" s="25" t="s">
        <v>859</v>
      </c>
      <c r="C403" s="27">
        <v>58</v>
      </c>
    </row>
    <row r="404" spans="1:3" x14ac:dyDescent="0.35">
      <c r="B404" s="25" t="s">
        <v>816</v>
      </c>
      <c r="C404" s="27">
        <v>50</v>
      </c>
    </row>
    <row r="405" spans="1:3" x14ac:dyDescent="0.35">
      <c r="B405" s="25" t="s">
        <v>393</v>
      </c>
      <c r="C405" s="27">
        <v>207.5</v>
      </c>
    </row>
    <row r="406" spans="1:3" x14ac:dyDescent="0.35">
      <c r="A406" s="39">
        <v>42825</v>
      </c>
      <c r="B406" s="25" t="s">
        <v>75</v>
      </c>
      <c r="C406" s="27">
        <v>100</v>
      </c>
    </row>
    <row r="407" spans="1:3" x14ac:dyDescent="0.35">
      <c r="B407" s="25" t="s">
        <v>177</v>
      </c>
      <c r="C407" s="27">
        <v>243</v>
      </c>
    </row>
    <row r="408" spans="1:3" x14ac:dyDescent="0.35">
      <c r="B408" s="25" t="s">
        <v>337</v>
      </c>
      <c r="C408" s="27">
        <v>75</v>
      </c>
    </row>
    <row r="409" spans="1:3" x14ac:dyDescent="0.35">
      <c r="A409" s="39">
        <v>42846</v>
      </c>
      <c r="B409" s="25" t="s">
        <v>97</v>
      </c>
      <c r="C409" s="27">
        <v>603.43000000000006</v>
      </c>
    </row>
    <row r="410" spans="1:3" x14ac:dyDescent="0.35">
      <c r="B410" s="25" t="s">
        <v>501</v>
      </c>
      <c r="C410" s="27">
        <v>29</v>
      </c>
    </row>
    <row r="411" spans="1:3" x14ac:dyDescent="0.35">
      <c r="B411" s="25" t="s">
        <v>855</v>
      </c>
      <c r="C411" s="27">
        <v>114</v>
      </c>
    </row>
    <row r="412" spans="1:3" x14ac:dyDescent="0.35">
      <c r="A412" s="39">
        <v>42847</v>
      </c>
      <c r="B412" s="25" t="s">
        <v>368</v>
      </c>
      <c r="C412" s="27">
        <v>276.5</v>
      </c>
    </row>
    <row r="413" spans="1:3" x14ac:dyDescent="0.35">
      <c r="B413" s="25" t="s">
        <v>551</v>
      </c>
      <c r="C413" s="27">
        <v>125</v>
      </c>
    </row>
    <row r="414" spans="1:3" x14ac:dyDescent="0.35">
      <c r="B414" s="25" t="s">
        <v>852</v>
      </c>
      <c r="C414" s="27">
        <v>560.85</v>
      </c>
    </row>
    <row r="415" spans="1:3" x14ac:dyDescent="0.35">
      <c r="B415" s="25" t="s">
        <v>335</v>
      </c>
      <c r="C415" s="27">
        <v>100</v>
      </c>
    </row>
    <row r="416" spans="1:3" x14ac:dyDescent="0.35">
      <c r="B416" s="25" t="s">
        <v>398</v>
      </c>
      <c r="C416" s="27">
        <v>895.35</v>
      </c>
    </row>
    <row r="417" spans="1:3" x14ac:dyDescent="0.35">
      <c r="B417" s="25" t="s">
        <v>94</v>
      </c>
      <c r="C417" s="27">
        <v>625.20000000000005</v>
      </c>
    </row>
    <row r="418" spans="1:3" x14ac:dyDescent="0.35">
      <c r="B418" s="25" t="s">
        <v>97</v>
      </c>
      <c r="C418" s="27">
        <v>523.15</v>
      </c>
    </row>
    <row r="419" spans="1:3" x14ac:dyDescent="0.35">
      <c r="B419" s="25" t="s">
        <v>439</v>
      </c>
      <c r="C419" s="27">
        <v>577.04999999999995</v>
      </c>
    </row>
    <row r="420" spans="1:3" x14ac:dyDescent="0.35">
      <c r="B420" s="25" t="s">
        <v>611</v>
      </c>
      <c r="C420" s="27">
        <v>598.79999999999995</v>
      </c>
    </row>
    <row r="421" spans="1:3" x14ac:dyDescent="0.35">
      <c r="B421" s="25" t="s">
        <v>774</v>
      </c>
      <c r="C421" s="27">
        <v>596.35</v>
      </c>
    </row>
    <row r="422" spans="1:3" x14ac:dyDescent="0.35">
      <c r="B422" s="25" t="s">
        <v>870</v>
      </c>
      <c r="C422" s="27">
        <v>747.1</v>
      </c>
    </row>
    <row r="423" spans="1:3" x14ac:dyDescent="0.35">
      <c r="B423" s="25" t="s">
        <v>807</v>
      </c>
      <c r="C423" s="27">
        <v>261.8</v>
      </c>
    </row>
    <row r="424" spans="1:3" x14ac:dyDescent="0.35">
      <c r="A424" s="39">
        <v>42848</v>
      </c>
      <c r="B424" s="25" t="s">
        <v>78</v>
      </c>
      <c r="C424" s="27">
        <v>298.5</v>
      </c>
    </row>
    <row r="425" spans="1:3" x14ac:dyDescent="0.35">
      <c r="B425" s="25" t="s">
        <v>326</v>
      </c>
      <c r="C425" s="27">
        <v>149.85</v>
      </c>
    </row>
    <row r="426" spans="1:3" x14ac:dyDescent="0.35">
      <c r="B426" s="25" t="s">
        <v>564</v>
      </c>
      <c r="C426" s="27">
        <v>205.35</v>
      </c>
    </row>
    <row r="427" spans="1:3" x14ac:dyDescent="0.35">
      <c r="B427" s="25" t="s">
        <v>779</v>
      </c>
      <c r="C427" s="27">
        <v>337.5</v>
      </c>
    </row>
    <row r="428" spans="1:3" x14ac:dyDescent="0.35">
      <c r="B428" s="25" t="s">
        <v>394</v>
      </c>
      <c r="C428" s="27">
        <v>467.85</v>
      </c>
    </row>
    <row r="429" spans="1:3" x14ac:dyDescent="0.35">
      <c r="B429" s="25" t="s">
        <v>180</v>
      </c>
      <c r="C429" s="27">
        <v>610.85</v>
      </c>
    </row>
    <row r="430" spans="1:3" x14ac:dyDescent="0.35">
      <c r="B430" s="25" t="s">
        <v>315</v>
      </c>
      <c r="C430" s="27">
        <v>373</v>
      </c>
    </row>
    <row r="431" spans="1:3" x14ac:dyDescent="0.35">
      <c r="B431" s="25" t="s">
        <v>725</v>
      </c>
      <c r="C431" s="27">
        <v>448.35</v>
      </c>
    </row>
    <row r="432" spans="1:3" x14ac:dyDescent="0.35">
      <c r="B432" s="25" t="s">
        <v>431</v>
      </c>
      <c r="C432" s="27">
        <v>48.19</v>
      </c>
    </row>
    <row r="433" spans="1:3" x14ac:dyDescent="0.35">
      <c r="B433" s="25" t="s">
        <v>791</v>
      </c>
      <c r="C433" s="27">
        <v>679.74</v>
      </c>
    </row>
    <row r="434" spans="1:3" x14ac:dyDescent="0.35">
      <c r="B434" s="25" t="s">
        <v>558</v>
      </c>
      <c r="C434" s="27">
        <v>320.69</v>
      </c>
    </row>
    <row r="435" spans="1:3" x14ac:dyDescent="0.35">
      <c r="A435" s="39">
        <v>42853</v>
      </c>
      <c r="B435" s="25" t="s">
        <v>326</v>
      </c>
      <c r="C435" s="27">
        <v>0</v>
      </c>
    </row>
    <row r="436" spans="1:3" x14ac:dyDescent="0.35">
      <c r="B436" s="25" t="s">
        <v>818</v>
      </c>
      <c r="C436" s="27">
        <v>150</v>
      </c>
    </row>
    <row r="437" spans="1:3" x14ac:dyDescent="0.35">
      <c r="B437" s="25" t="s">
        <v>188</v>
      </c>
      <c r="C437" s="27">
        <v>210</v>
      </c>
    </row>
    <row r="438" spans="1:3" x14ac:dyDescent="0.35">
      <c r="A438" s="39">
        <v>42854</v>
      </c>
      <c r="B438" s="25" t="s">
        <v>503</v>
      </c>
      <c r="C438" s="27">
        <v>700.45</v>
      </c>
    </row>
    <row r="439" spans="1:3" x14ac:dyDescent="0.35">
      <c r="B439" s="25" t="s">
        <v>861</v>
      </c>
      <c r="C439" s="27">
        <v>373.59000000000003</v>
      </c>
    </row>
    <row r="440" spans="1:3" x14ac:dyDescent="0.35">
      <c r="B440" s="25" t="s">
        <v>111</v>
      </c>
      <c r="C440" s="27">
        <v>87.5</v>
      </c>
    </row>
    <row r="441" spans="1:3" x14ac:dyDescent="0.35">
      <c r="B441" s="25" t="s">
        <v>848</v>
      </c>
      <c r="C441" s="27">
        <v>317.7</v>
      </c>
    </row>
    <row r="442" spans="1:3" x14ac:dyDescent="0.35">
      <c r="B442" s="25" t="s">
        <v>189</v>
      </c>
      <c r="C442" s="27">
        <v>587.54999999999995</v>
      </c>
    </row>
    <row r="443" spans="1:3" x14ac:dyDescent="0.35">
      <c r="B443" s="25" t="s">
        <v>176</v>
      </c>
      <c r="C443" s="27">
        <v>330.8</v>
      </c>
    </row>
    <row r="444" spans="1:3" x14ac:dyDescent="0.35">
      <c r="B444" s="25" t="s">
        <v>177</v>
      </c>
      <c r="C444" s="27">
        <v>110.5</v>
      </c>
    </row>
    <row r="445" spans="1:3" x14ac:dyDescent="0.35">
      <c r="B445" s="25" t="s">
        <v>554</v>
      </c>
      <c r="C445" s="27">
        <v>435.38</v>
      </c>
    </row>
    <row r="446" spans="1:3" x14ac:dyDescent="0.35">
      <c r="B446" s="25" t="s">
        <v>612</v>
      </c>
      <c r="C446" s="27">
        <v>526.95000000000005</v>
      </c>
    </row>
    <row r="447" spans="1:3" x14ac:dyDescent="0.35">
      <c r="B447" s="25" t="s">
        <v>724</v>
      </c>
      <c r="C447" s="27">
        <v>598.79999999999995</v>
      </c>
    </row>
    <row r="448" spans="1:3" x14ac:dyDescent="0.35">
      <c r="B448" s="25" t="s">
        <v>428</v>
      </c>
      <c r="C448" s="27">
        <v>560.54999999999995</v>
      </c>
    </row>
    <row r="449" spans="1:3" x14ac:dyDescent="0.35">
      <c r="B449" s="25" t="s">
        <v>327</v>
      </c>
      <c r="C449" s="27">
        <v>263</v>
      </c>
    </row>
    <row r="450" spans="1:3" x14ac:dyDescent="0.35">
      <c r="A450" s="39">
        <v>42855</v>
      </c>
      <c r="B450" s="25" t="s">
        <v>607</v>
      </c>
      <c r="C450" s="27">
        <v>262.85000000000002</v>
      </c>
    </row>
    <row r="451" spans="1:3" x14ac:dyDescent="0.35">
      <c r="B451" s="25" t="s">
        <v>805</v>
      </c>
      <c r="C451" s="27">
        <v>748.5</v>
      </c>
    </row>
    <row r="452" spans="1:3" x14ac:dyDescent="0.35">
      <c r="B452" s="25" t="s">
        <v>111</v>
      </c>
      <c r="C452" s="27">
        <v>419.5</v>
      </c>
    </row>
    <row r="453" spans="1:3" x14ac:dyDescent="0.35">
      <c r="B453" s="25" t="s">
        <v>110</v>
      </c>
      <c r="C453" s="27">
        <v>124.85</v>
      </c>
    </row>
    <row r="454" spans="1:3" x14ac:dyDescent="0.35">
      <c r="B454" s="25" t="s">
        <v>614</v>
      </c>
      <c r="C454" s="27">
        <v>37.5</v>
      </c>
    </row>
    <row r="455" spans="1:3" x14ac:dyDescent="0.35">
      <c r="B455" s="25" t="s">
        <v>851</v>
      </c>
      <c r="C455" s="27">
        <v>514.5</v>
      </c>
    </row>
    <row r="456" spans="1:3" x14ac:dyDescent="0.35">
      <c r="B456" s="25" t="s">
        <v>855</v>
      </c>
      <c r="C456" s="27">
        <v>600.45000000000005</v>
      </c>
    </row>
    <row r="457" spans="1:3" x14ac:dyDescent="0.35">
      <c r="B457" s="25" t="s">
        <v>106</v>
      </c>
      <c r="C457" s="27">
        <v>590</v>
      </c>
    </row>
    <row r="458" spans="1:3" x14ac:dyDescent="0.35">
      <c r="B458" s="25" t="s">
        <v>610</v>
      </c>
      <c r="C458" s="27">
        <v>432.4</v>
      </c>
    </row>
    <row r="459" spans="1:3" x14ac:dyDescent="0.35">
      <c r="B459" s="25" t="s">
        <v>337</v>
      </c>
      <c r="C459" s="27">
        <v>662.26</v>
      </c>
    </row>
    <row r="460" spans="1:3" x14ac:dyDescent="0.35">
      <c r="B460" s="25" t="s">
        <v>96</v>
      </c>
      <c r="C460" s="27">
        <v>240.99</v>
      </c>
    </row>
    <row r="461" spans="1:3" x14ac:dyDescent="0.35">
      <c r="B461" s="25" t="s">
        <v>606</v>
      </c>
      <c r="C461" s="27">
        <v>466.35</v>
      </c>
    </row>
    <row r="462" spans="1:3" x14ac:dyDescent="0.35">
      <c r="A462" s="39">
        <v>42856</v>
      </c>
      <c r="B462" s="25" t="s">
        <v>691</v>
      </c>
      <c r="C462" s="27">
        <v>634.41</v>
      </c>
    </row>
    <row r="463" spans="1:3" x14ac:dyDescent="0.35">
      <c r="B463" s="25" t="s">
        <v>852</v>
      </c>
      <c r="C463" s="27">
        <v>523.35</v>
      </c>
    </row>
    <row r="464" spans="1:3" x14ac:dyDescent="0.35">
      <c r="B464" s="25" t="s">
        <v>335</v>
      </c>
      <c r="C464" s="27">
        <v>235.5</v>
      </c>
    </row>
    <row r="465" spans="1:3" x14ac:dyDescent="0.35">
      <c r="B465" s="25" t="s">
        <v>432</v>
      </c>
      <c r="C465" s="27">
        <v>732</v>
      </c>
    </row>
    <row r="466" spans="1:3" x14ac:dyDescent="0.35">
      <c r="B466" s="25" t="s">
        <v>811</v>
      </c>
      <c r="C466" s="27">
        <v>316.5</v>
      </c>
    </row>
    <row r="467" spans="1:3" x14ac:dyDescent="0.35">
      <c r="B467" s="25" t="s">
        <v>783</v>
      </c>
      <c r="C467" s="27">
        <v>983.7</v>
      </c>
    </row>
    <row r="468" spans="1:3" x14ac:dyDescent="0.35">
      <c r="B468" s="25" t="s">
        <v>681</v>
      </c>
      <c r="C468" s="27">
        <v>514.43000000000006</v>
      </c>
    </row>
    <row r="469" spans="1:3" x14ac:dyDescent="0.35">
      <c r="B469" s="25" t="s">
        <v>686</v>
      </c>
      <c r="C469" s="27">
        <v>114</v>
      </c>
    </row>
    <row r="470" spans="1:3" x14ac:dyDescent="0.35">
      <c r="B470" s="25" t="s">
        <v>427</v>
      </c>
      <c r="C470" s="27">
        <v>592.45000000000005</v>
      </c>
    </row>
    <row r="471" spans="1:3" x14ac:dyDescent="0.35">
      <c r="B471" s="25" t="s">
        <v>113</v>
      </c>
      <c r="C471" s="27">
        <v>558.85</v>
      </c>
    </row>
    <row r="472" spans="1:3" x14ac:dyDescent="0.35">
      <c r="B472" s="25" t="s">
        <v>854</v>
      </c>
      <c r="C472" s="27">
        <v>563.95000000000005</v>
      </c>
    </row>
    <row r="473" spans="1:3" x14ac:dyDescent="0.35">
      <c r="A473" s="39">
        <v>42860</v>
      </c>
      <c r="B473" s="25" t="s">
        <v>861</v>
      </c>
      <c r="C473" s="27">
        <v>50</v>
      </c>
    </row>
    <row r="474" spans="1:3" x14ac:dyDescent="0.35">
      <c r="B474" s="25" t="s">
        <v>335</v>
      </c>
      <c r="C474" s="27">
        <v>158</v>
      </c>
    </row>
    <row r="475" spans="1:3" x14ac:dyDescent="0.35">
      <c r="B475" s="25" t="s">
        <v>473</v>
      </c>
      <c r="C475" s="27">
        <v>100</v>
      </c>
    </row>
    <row r="476" spans="1:3" x14ac:dyDescent="0.35">
      <c r="A476" s="39">
        <v>42861</v>
      </c>
      <c r="B476" s="25" t="s">
        <v>338</v>
      </c>
      <c r="C476" s="27">
        <v>740.8</v>
      </c>
    </row>
    <row r="477" spans="1:3" x14ac:dyDescent="0.35">
      <c r="B477" s="25" t="s">
        <v>505</v>
      </c>
      <c r="C477" s="27">
        <v>337.5</v>
      </c>
    </row>
    <row r="478" spans="1:3" x14ac:dyDescent="0.35">
      <c r="B478" s="25" t="s">
        <v>326</v>
      </c>
      <c r="C478" s="27">
        <v>100</v>
      </c>
    </row>
    <row r="479" spans="1:3" x14ac:dyDescent="0.35">
      <c r="B479" s="25" t="s">
        <v>621</v>
      </c>
      <c r="C479" s="27">
        <v>150</v>
      </c>
    </row>
    <row r="480" spans="1:3" x14ac:dyDescent="0.35">
      <c r="B480" s="25" t="s">
        <v>330</v>
      </c>
      <c r="C480" s="27">
        <v>477</v>
      </c>
    </row>
    <row r="481" spans="1:3" x14ac:dyDescent="0.35">
      <c r="B481" s="25" t="s">
        <v>335</v>
      </c>
      <c r="C481" s="27">
        <v>638.85</v>
      </c>
    </row>
    <row r="482" spans="1:3" x14ac:dyDescent="0.35">
      <c r="B482" s="25" t="s">
        <v>564</v>
      </c>
      <c r="C482" s="27">
        <v>411.15</v>
      </c>
    </row>
    <row r="483" spans="1:3" x14ac:dyDescent="0.35">
      <c r="B483" s="25" t="s">
        <v>818</v>
      </c>
      <c r="C483" s="27">
        <v>354.35</v>
      </c>
    </row>
    <row r="484" spans="1:3" x14ac:dyDescent="0.35">
      <c r="B484" s="25" t="s">
        <v>76</v>
      </c>
      <c r="C484" s="27">
        <v>280.5</v>
      </c>
    </row>
    <row r="485" spans="1:3" x14ac:dyDescent="0.35">
      <c r="B485" s="25" t="s">
        <v>614</v>
      </c>
      <c r="C485" s="27">
        <v>373.5</v>
      </c>
    </row>
    <row r="486" spans="1:3" x14ac:dyDescent="0.35">
      <c r="B486" s="25" t="s">
        <v>732</v>
      </c>
      <c r="C486" s="27">
        <v>356.5</v>
      </c>
    </row>
    <row r="487" spans="1:3" x14ac:dyDescent="0.35">
      <c r="B487" s="25" t="s">
        <v>507</v>
      </c>
      <c r="C487" s="27">
        <v>785.2</v>
      </c>
    </row>
    <row r="488" spans="1:3" x14ac:dyDescent="0.35">
      <c r="B488" s="25" t="s">
        <v>506</v>
      </c>
      <c r="C488" s="27">
        <v>446.35</v>
      </c>
    </row>
    <row r="489" spans="1:3" x14ac:dyDescent="0.35">
      <c r="A489" s="39">
        <v>42862</v>
      </c>
      <c r="B489" s="25" t="s">
        <v>859</v>
      </c>
      <c r="C489" s="27">
        <v>330</v>
      </c>
    </row>
    <row r="490" spans="1:3" x14ac:dyDescent="0.35">
      <c r="B490" s="25" t="s">
        <v>620</v>
      </c>
      <c r="C490" s="27">
        <v>0</v>
      </c>
    </row>
    <row r="491" spans="1:3" x14ac:dyDescent="0.35">
      <c r="B491" s="25" t="s">
        <v>77</v>
      </c>
      <c r="C491" s="27">
        <v>375</v>
      </c>
    </row>
    <row r="492" spans="1:3" x14ac:dyDescent="0.35">
      <c r="B492" s="25" t="s">
        <v>640</v>
      </c>
      <c r="C492" s="27">
        <v>473.65</v>
      </c>
    </row>
    <row r="493" spans="1:3" x14ac:dyDescent="0.35">
      <c r="B493" s="25" t="s">
        <v>334</v>
      </c>
      <c r="C493" s="27">
        <v>187.5</v>
      </c>
    </row>
    <row r="494" spans="1:3" x14ac:dyDescent="0.35">
      <c r="B494" s="25" t="s">
        <v>855</v>
      </c>
      <c r="C494" s="27">
        <v>411</v>
      </c>
    </row>
    <row r="495" spans="1:3" x14ac:dyDescent="0.35">
      <c r="B495" s="25" t="s">
        <v>508</v>
      </c>
      <c r="C495" s="27">
        <v>203.56</v>
      </c>
    </row>
    <row r="496" spans="1:3" x14ac:dyDescent="0.35">
      <c r="B496" s="25" t="s">
        <v>788</v>
      </c>
      <c r="C496" s="27">
        <v>318</v>
      </c>
    </row>
    <row r="497" spans="1:3" x14ac:dyDescent="0.35">
      <c r="B497" s="25" t="s">
        <v>393</v>
      </c>
      <c r="C497" s="27">
        <v>370.65</v>
      </c>
    </row>
    <row r="498" spans="1:3" x14ac:dyDescent="0.35">
      <c r="B498" s="25" t="s">
        <v>340</v>
      </c>
      <c r="C498" s="27">
        <v>480.35</v>
      </c>
    </row>
    <row r="499" spans="1:3" x14ac:dyDescent="0.35">
      <c r="B499" s="25" t="s">
        <v>558</v>
      </c>
      <c r="C499" s="27">
        <v>401.28999999999996</v>
      </c>
    </row>
    <row r="500" spans="1:3" x14ac:dyDescent="0.35">
      <c r="B500" s="25" t="s">
        <v>871</v>
      </c>
      <c r="C500" s="27">
        <v>693</v>
      </c>
    </row>
    <row r="501" spans="1:3" x14ac:dyDescent="0.35">
      <c r="A501" s="39">
        <v>42867</v>
      </c>
      <c r="B501" s="25" t="s">
        <v>633</v>
      </c>
      <c r="C501" s="27">
        <v>0</v>
      </c>
    </row>
    <row r="502" spans="1:3" x14ac:dyDescent="0.35">
      <c r="B502" s="25" t="s">
        <v>816</v>
      </c>
      <c r="C502" s="27">
        <v>214.81</v>
      </c>
    </row>
    <row r="503" spans="1:3" x14ac:dyDescent="0.35">
      <c r="B503" s="25" t="s">
        <v>318</v>
      </c>
      <c r="C503" s="27">
        <v>137</v>
      </c>
    </row>
    <row r="504" spans="1:3" x14ac:dyDescent="0.35">
      <c r="A504" s="39">
        <v>42869</v>
      </c>
      <c r="B504" s="25" t="s">
        <v>608</v>
      </c>
      <c r="C504" s="27">
        <v>55</v>
      </c>
    </row>
    <row r="505" spans="1:3" x14ac:dyDescent="0.35">
      <c r="B505" s="25" t="s">
        <v>682</v>
      </c>
      <c r="C505" s="27">
        <v>262.5</v>
      </c>
    </row>
    <row r="506" spans="1:3" x14ac:dyDescent="0.35">
      <c r="B506" s="25" t="s">
        <v>810</v>
      </c>
      <c r="C506" s="27">
        <v>662.98</v>
      </c>
    </row>
    <row r="507" spans="1:3" x14ac:dyDescent="0.35">
      <c r="B507" s="25" t="s">
        <v>722</v>
      </c>
      <c r="C507" s="27">
        <v>278.8</v>
      </c>
    </row>
    <row r="508" spans="1:3" x14ac:dyDescent="0.35">
      <c r="B508" s="25" t="s">
        <v>814</v>
      </c>
      <c r="C508" s="27">
        <v>297.89</v>
      </c>
    </row>
    <row r="509" spans="1:3" x14ac:dyDescent="0.35">
      <c r="B509" s="25" t="s">
        <v>777</v>
      </c>
      <c r="C509" s="27">
        <v>243</v>
      </c>
    </row>
    <row r="510" spans="1:3" x14ac:dyDescent="0.35">
      <c r="B510" s="25" t="s">
        <v>430</v>
      </c>
      <c r="C510" s="27">
        <v>425</v>
      </c>
    </row>
    <row r="511" spans="1:3" x14ac:dyDescent="0.35">
      <c r="B511" s="25" t="s">
        <v>791</v>
      </c>
      <c r="C511" s="27">
        <v>447.7</v>
      </c>
    </row>
    <row r="512" spans="1:3" x14ac:dyDescent="0.35">
      <c r="B512" s="25" t="s">
        <v>641</v>
      </c>
      <c r="C512" s="27">
        <v>187.5</v>
      </c>
    </row>
    <row r="513" spans="1:3" x14ac:dyDescent="0.35">
      <c r="B513" s="25" t="s">
        <v>102</v>
      </c>
      <c r="C513" s="27">
        <v>298.53999999999996</v>
      </c>
    </row>
    <row r="514" spans="1:3" x14ac:dyDescent="0.35">
      <c r="B514" s="25" t="s">
        <v>350</v>
      </c>
      <c r="C514" s="27">
        <v>523.5</v>
      </c>
    </row>
    <row r="515" spans="1:3" x14ac:dyDescent="0.35">
      <c r="A515" s="39">
        <v>42868</v>
      </c>
      <c r="B515" s="25" t="s">
        <v>642</v>
      </c>
      <c r="C515" s="27">
        <v>884.44</v>
      </c>
    </row>
    <row r="516" spans="1:3" x14ac:dyDescent="0.35">
      <c r="B516" s="25" t="s">
        <v>335</v>
      </c>
      <c r="C516" s="27">
        <v>489.7</v>
      </c>
    </row>
    <row r="517" spans="1:3" x14ac:dyDescent="0.35">
      <c r="B517" s="25" t="s">
        <v>94</v>
      </c>
      <c r="C517" s="27">
        <v>338.35</v>
      </c>
    </row>
    <row r="518" spans="1:3" x14ac:dyDescent="0.35">
      <c r="B518" s="25" t="s">
        <v>105</v>
      </c>
      <c r="C518" s="27">
        <v>85</v>
      </c>
    </row>
    <row r="519" spans="1:3" x14ac:dyDescent="0.35">
      <c r="B519" s="25" t="s">
        <v>322</v>
      </c>
      <c r="C519" s="27">
        <v>354.85</v>
      </c>
    </row>
    <row r="520" spans="1:3" x14ac:dyDescent="0.35">
      <c r="B520" s="25" t="s">
        <v>180</v>
      </c>
      <c r="C520" s="27">
        <v>149.69</v>
      </c>
    </row>
    <row r="521" spans="1:3" x14ac:dyDescent="0.35">
      <c r="B521" s="25" t="s">
        <v>609</v>
      </c>
      <c r="C521" s="27">
        <v>547.94000000000005</v>
      </c>
    </row>
    <row r="522" spans="1:3" x14ac:dyDescent="0.35">
      <c r="B522" s="25" t="s">
        <v>727</v>
      </c>
      <c r="C522" s="27">
        <v>150</v>
      </c>
    </row>
    <row r="523" spans="1:3" x14ac:dyDescent="0.35">
      <c r="B523" s="25" t="s">
        <v>683</v>
      </c>
      <c r="C523" s="27">
        <v>399.38</v>
      </c>
    </row>
    <row r="524" spans="1:3" x14ac:dyDescent="0.35">
      <c r="B524" s="25" t="s">
        <v>641</v>
      </c>
      <c r="C524" s="27">
        <v>416.5</v>
      </c>
    </row>
    <row r="525" spans="1:3" x14ac:dyDescent="0.35">
      <c r="B525" s="25" t="s">
        <v>396</v>
      </c>
      <c r="C525" s="27">
        <v>740.19999999999993</v>
      </c>
    </row>
    <row r="526" spans="1:3" x14ac:dyDescent="0.35">
      <c r="B526" s="25" t="s">
        <v>109</v>
      </c>
      <c r="C526" s="27">
        <v>543.85</v>
      </c>
    </row>
    <row r="527" spans="1:3" x14ac:dyDescent="0.35">
      <c r="A527" s="39">
        <v>42874</v>
      </c>
      <c r="B527" s="25" t="s">
        <v>111</v>
      </c>
      <c r="C527" s="27">
        <v>99.5</v>
      </c>
    </row>
    <row r="528" spans="1:3" x14ac:dyDescent="0.35">
      <c r="B528" s="25" t="s">
        <v>97</v>
      </c>
      <c r="C528" s="27">
        <v>29</v>
      </c>
    </row>
    <row r="529" spans="1:3" x14ac:dyDescent="0.35">
      <c r="B529" s="25" t="s">
        <v>817</v>
      </c>
      <c r="C529" s="27">
        <v>192.5</v>
      </c>
    </row>
    <row r="530" spans="1:3" x14ac:dyDescent="0.35">
      <c r="A530" s="39">
        <v>42876</v>
      </c>
      <c r="B530" s="25" t="s">
        <v>688</v>
      </c>
      <c r="C530" s="27">
        <v>423.90999999999997</v>
      </c>
    </row>
    <row r="531" spans="1:3" x14ac:dyDescent="0.35">
      <c r="B531" s="25" t="s">
        <v>115</v>
      </c>
      <c r="C531" s="27">
        <v>86</v>
      </c>
    </row>
    <row r="532" spans="1:3" x14ac:dyDescent="0.35">
      <c r="B532" s="25" t="s">
        <v>97</v>
      </c>
      <c r="C532" s="27">
        <v>187</v>
      </c>
    </row>
    <row r="533" spans="1:3" x14ac:dyDescent="0.35">
      <c r="B533" s="25" t="s">
        <v>501</v>
      </c>
      <c r="C533" s="27">
        <v>37.5</v>
      </c>
    </row>
    <row r="534" spans="1:3" x14ac:dyDescent="0.35">
      <c r="B534" s="25" t="s">
        <v>640</v>
      </c>
      <c r="C534" s="27">
        <v>262.35000000000002</v>
      </c>
    </row>
    <row r="535" spans="1:3" x14ac:dyDescent="0.35">
      <c r="B535" s="25" t="s">
        <v>472</v>
      </c>
      <c r="C535" s="27">
        <v>471.90000000000003</v>
      </c>
    </row>
    <row r="536" spans="1:3" x14ac:dyDescent="0.35">
      <c r="B536" s="25" t="s">
        <v>632</v>
      </c>
      <c r="C536" s="27">
        <v>393</v>
      </c>
    </row>
    <row r="537" spans="1:3" x14ac:dyDescent="0.35">
      <c r="B537" s="25" t="s">
        <v>681</v>
      </c>
      <c r="C537" s="27">
        <v>112.5</v>
      </c>
    </row>
    <row r="538" spans="1:3" x14ac:dyDescent="0.35">
      <c r="B538" s="25" t="s">
        <v>816</v>
      </c>
      <c r="C538" s="27">
        <v>494.2</v>
      </c>
    </row>
    <row r="539" spans="1:3" x14ac:dyDescent="0.35">
      <c r="B539" s="25" t="s">
        <v>187</v>
      </c>
      <c r="C539" s="27">
        <v>503.7</v>
      </c>
    </row>
    <row r="540" spans="1:3" x14ac:dyDescent="0.35">
      <c r="B540" s="25" t="s">
        <v>181</v>
      </c>
      <c r="C540" s="27">
        <v>298.75</v>
      </c>
    </row>
    <row r="541" spans="1:3" x14ac:dyDescent="0.35">
      <c r="B541" s="25" t="s">
        <v>806</v>
      </c>
      <c r="C541" s="27">
        <v>556.25</v>
      </c>
    </row>
    <row r="542" spans="1:3" x14ac:dyDescent="0.35">
      <c r="A542" s="39">
        <v>42875</v>
      </c>
      <c r="B542" s="25" t="s">
        <v>503</v>
      </c>
      <c r="C542" s="27">
        <v>618.15</v>
      </c>
    </row>
    <row r="543" spans="1:3" x14ac:dyDescent="0.35">
      <c r="B543" s="25" t="s">
        <v>335</v>
      </c>
      <c r="C543" s="27">
        <v>145.14999999999998</v>
      </c>
    </row>
    <row r="544" spans="1:3" x14ac:dyDescent="0.35">
      <c r="B544" s="25" t="s">
        <v>631</v>
      </c>
      <c r="C544" s="27">
        <v>261.10000000000002</v>
      </c>
    </row>
    <row r="545" spans="1:3" x14ac:dyDescent="0.35">
      <c r="B545" s="25" t="s">
        <v>317</v>
      </c>
      <c r="C545" s="27">
        <v>392.85</v>
      </c>
    </row>
    <row r="546" spans="1:3" x14ac:dyDescent="0.35">
      <c r="B546" s="25" t="s">
        <v>563</v>
      </c>
      <c r="C546" s="27">
        <v>354.4</v>
      </c>
    </row>
    <row r="547" spans="1:3" x14ac:dyDescent="0.35">
      <c r="B547" s="25" t="s">
        <v>184</v>
      </c>
      <c r="C547" s="27">
        <v>50</v>
      </c>
    </row>
    <row r="548" spans="1:3" x14ac:dyDescent="0.35">
      <c r="B548" s="25" t="s">
        <v>98</v>
      </c>
      <c r="C548" s="27">
        <v>359.15</v>
      </c>
    </row>
    <row r="549" spans="1:3" x14ac:dyDescent="0.35">
      <c r="B549" s="25" t="s">
        <v>186</v>
      </c>
      <c r="C549" s="27">
        <v>583.35</v>
      </c>
    </row>
    <row r="550" spans="1:3" x14ac:dyDescent="0.35">
      <c r="B550" s="25" t="s">
        <v>431</v>
      </c>
      <c r="C550" s="27">
        <v>468</v>
      </c>
    </row>
    <row r="551" spans="1:3" x14ac:dyDescent="0.35">
      <c r="B551" s="25" t="s">
        <v>96</v>
      </c>
      <c r="C551" s="27">
        <v>223.8</v>
      </c>
    </row>
    <row r="552" spans="1:3" x14ac:dyDescent="0.35">
      <c r="B552" s="25" t="s">
        <v>872</v>
      </c>
      <c r="C552" s="27">
        <v>274.38</v>
      </c>
    </row>
    <row r="553" spans="1:3" x14ac:dyDescent="0.35">
      <c r="B553" s="25" t="s">
        <v>619</v>
      </c>
      <c r="C553" s="27">
        <v>647.25</v>
      </c>
    </row>
    <row r="554" spans="1:3" x14ac:dyDescent="0.35">
      <c r="B554" s="25" t="s">
        <v>553</v>
      </c>
      <c r="C554" s="27">
        <v>695.85</v>
      </c>
    </row>
    <row r="555" spans="1:3" x14ac:dyDescent="0.35">
      <c r="A555" s="39">
        <v>42879</v>
      </c>
      <c r="B555" s="25" t="s">
        <v>783</v>
      </c>
      <c r="C555" s="27">
        <v>0</v>
      </c>
    </row>
    <row r="556" spans="1:3" x14ac:dyDescent="0.35">
      <c r="B556" s="25" t="s">
        <v>848</v>
      </c>
      <c r="C556" s="27">
        <v>85</v>
      </c>
    </row>
    <row r="557" spans="1:3" x14ac:dyDescent="0.35">
      <c r="B557" s="25" t="s">
        <v>507</v>
      </c>
      <c r="C557" s="27">
        <v>220</v>
      </c>
    </row>
    <row r="558" spans="1:3" x14ac:dyDescent="0.35">
      <c r="A558" s="39">
        <v>42882</v>
      </c>
      <c r="B558" s="25" t="s">
        <v>74</v>
      </c>
      <c r="C558" s="27">
        <v>587.95000000000005</v>
      </c>
    </row>
    <row r="559" spans="1:3" x14ac:dyDescent="0.35">
      <c r="B559" s="25" t="s">
        <v>403</v>
      </c>
      <c r="C559" s="27">
        <v>240.07</v>
      </c>
    </row>
    <row r="560" spans="1:3" x14ac:dyDescent="0.35">
      <c r="B560" s="25" t="s">
        <v>335</v>
      </c>
      <c r="C560" s="27">
        <v>265</v>
      </c>
    </row>
    <row r="561" spans="1:3" x14ac:dyDescent="0.35">
      <c r="B561" s="25" t="s">
        <v>850</v>
      </c>
      <c r="C561" s="27">
        <v>710.85</v>
      </c>
    </row>
    <row r="562" spans="1:3" x14ac:dyDescent="0.35">
      <c r="B562" s="25" t="s">
        <v>112</v>
      </c>
      <c r="C562" s="27">
        <v>187.5</v>
      </c>
    </row>
    <row r="563" spans="1:3" x14ac:dyDescent="0.35">
      <c r="B563" s="25" t="s">
        <v>851</v>
      </c>
      <c r="C563" s="27">
        <v>523.85</v>
      </c>
    </row>
    <row r="564" spans="1:3" x14ac:dyDescent="0.35">
      <c r="B564" s="25" t="s">
        <v>99</v>
      </c>
      <c r="C564" s="27">
        <v>168.01</v>
      </c>
    </row>
    <row r="565" spans="1:3" x14ac:dyDescent="0.35">
      <c r="B565" s="25" t="s">
        <v>812</v>
      </c>
      <c r="C565" s="27">
        <v>499.6</v>
      </c>
    </row>
    <row r="566" spans="1:3" x14ac:dyDescent="0.35">
      <c r="B566" s="25" t="s">
        <v>557</v>
      </c>
      <c r="C566" s="27">
        <v>646.51</v>
      </c>
    </row>
    <row r="567" spans="1:3" x14ac:dyDescent="0.35">
      <c r="B567" s="25" t="s">
        <v>428</v>
      </c>
      <c r="C567" s="27">
        <v>599.25</v>
      </c>
    </row>
    <row r="568" spans="1:3" x14ac:dyDescent="0.35">
      <c r="B568" s="25" t="s">
        <v>191</v>
      </c>
      <c r="C568" s="27">
        <v>668.7</v>
      </c>
    </row>
    <row r="569" spans="1:3" x14ac:dyDescent="0.35">
      <c r="B569" s="25" t="s">
        <v>468</v>
      </c>
      <c r="C569" s="27">
        <v>100</v>
      </c>
    </row>
    <row r="570" spans="1:3" x14ac:dyDescent="0.35">
      <c r="A570" s="39">
        <v>42880</v>
      </c>
      <c r="B570" s="25" t="s">
        <v>330</v>
      </c>
      <c r="C570" s="27">
        <v>450</v>
      </c>
    </row>
    <row r="571" spans="1:3" x14ac:dyDescent="0.35">
      <c r="B571" s="25" t="s">
        <v>504</v>
      </c>
      <c r="C571" s="27">
        <v>355.76</v>
      </c>
    </row>
    <row r="572" spans="1:3" x14ac:dyDescent="0.35">
      <c r="B572" s="25" t="s">
        <v>633</v>
      </c>
      <c r="C572" s="27">
        <v>392.85</v>
      </c>
    </row>
    <row r="573" spans="1:3" x14ac:dyDescent="0.35">
      <c r="B573" s="25" t="s">
        <v>622</v>
      </c>
      <c r="C573" s="27">
        <v>316.5</v>
      </c>
    </row>
    <row r="574" spans="1:3" x14ac:dyDescent="0.35">
      <c r="B574" s="25" t="s">
        <v>554</v>
      </c>
      <c r="C574" s="27">
        <v>235</v>
      </c>
    </row>
    <row r="575" spans="1:3" x14ac:dyDescent="0.35">
      <c r="B575" s="25" t="s">
        <v>849</v>
      </c>
      <c r="C575" s="27">
        <v>160</v>
      </c>
    </row>
    <row r="576" spans="1:3" x14ac:dyDescent="0.35">
      <c r="B576" s="25" t="s">
        <v>559</v>
      </c>
      <c r="C576" s="27">
        <v>409.3</v>
      </c>
    </row>
    <row r="577" spans="1:3" x14ac:dyDescent="0.35">
      <c r="B577" s="25" t="s">
        <v>317</v>
      </c>
      <c r="C577" s="27">
        <v>205.35</v>
      </c>
    </row>
    <row r="578" spans="1:3" x14ac:dyDescent="0.35">
      <c r="B578" s="25" t="s">
        <v>100</v>
      </c>
      <c r="C578" s="27">
        <v>441.65</v>
      </c>
    </row>
    <row r="579" spans="1:3" x14ac:dyDescent="0.35">
      <c r="B579" s="25" t="s">
        <v>188</v>
      </c>
      <c r="C579" s="27">
        <v>317.5</v>
      </c>
    </row>
    <row r="580" spans="1:3" x14ac:dyDescent="0.35">
      <c r="B580" s="25" t="s">
        <v>560</v>
      </c>
      <c r="C580" s="27">
        <v>385.15</v>
      </c>
    </row>
    <row r="581" spans="1:3" x14ac:dyDescent="0.35">
      <c r="A581" s="39">
        <v>42883</v>
      </c>
      <c r="B581" s="25" t="s">
        <v>505</v>
      </c>
      <c r="C581" s="27">
        <v>503.35</v>
      </c>
    </row>
    <row r="582" spans="1:3" x14ac:dyDescent="0.35">
      <c r="B582" s="25" t="s">
        <v>551</v>
      </c>
      <c r="C582" s="27">
        <v>50</v>
      </c>
    </row>
    <row r="583" spans="1:3" x14ac:dyDescent="0.35">
      <c r="B583" s="25" t="s">
        <v>621</v>
      </c>
      <c r="C583" s="27">
        <v>673.5</v>
      </c>
    </row>
    <row r="584" spans="1:3" x14ac:dyDescent="0.35">
      <c r="B584" s="25" t="s">
        <v>426</v>
      </c>
      <c r="C584" s="27">
        <v>338.7</v>
      </c>
    </row>
    <row r="585" spans="1:3" x14ac:dyDescent="0.35">
      <c r="B585" s="25" t="s">
        <v>76</v>
      </c>
      <c r="C585" s="27">
        <v>261.3</v>
      </c>
    </row>
    <row r="586" spans="1:3" x14ac:dyDescent="0.35">
      <c r="B586" s="25" t="s">
        <v>440</v>
      </c>
      <c r="C586" s="27">
        <v>219.85</v>
      </c>
    </row>
    <row r="587" spans="1:3" x14ac:dyDescent="0.35">
      <c r="B587" s="25" t="s">
        <v>430</v>
      </c>
      <c r="C587" s="27">
        <v>37.5</v>
      </c>
    </row>
    <row r="588" spans="1:3" x14ac:dyDescent="0.35">
      <c r="B588" s="25" t="s">
        <v>101</v>
      </c>
      <c r="C588" s="27">
        <v>411</v>
      </c>
    </row>
    <row r="589" spans="1:3" x14ac:dyDescent="0.35">
      <c r="B589" s="25" t="s">
        <v>685</v>
      </c>
      <c r="C589" s="27">
        <v>430.5</v>
      </c>
    </row>
    <row r="590" spans="1:3" x14ac:dyDescent="0.35">
      <c r="B590" s="25" t="s">
        <v>786</v>
      </c>
      <c r="C590" s="27">
        <v>74.849999999999994</v>
      </c>
    </row>
    <row r="591" spans="1:3" x14ac:dyDescent="0.35">
      <c r="B591" s="25" t="s">
        <v>549</v>
      </c>
      <c r="C591" s="27">
        <v>468</v>
      </c>
    </row>
    <row r="592" spans="1:3" x14ac:dyDescent="0.35">
      <c r="B592" s="25" t="s">
        <v>350</v>
      </c>
      <c r="C592" s="27">
        <v>429</v>
      </c>
    </row>
    <row r="593" spans="1:3" x14ac:dyDescent="0.35">
      <c r="A593" s="39">
        <v>42881</v>
      </c>
      <c r="B593" s="25" t="s">
        <v>367</v>
      </c>
      <c r="C593" s="27">
        <v>50</v>
      </c>
    </row>
    <row r="594" spans="1:3" x14ac:dyDescent="0.35">
      <c r="B594" s="25" t="s">
        <v>810</v>
      </c>
      <c r="C594" s="27">
        <v>50</v>
      </c>
    </row>
    <row r="595" spans="1:3" x14ac:dyDescent="0.35">
      <c r="B595" s="25" t="s">
        <v>871</v>
      </c>
      <c r="C595" s="27">
        <v>258.5</v>
      </c>
    </row>
    <row r="596" spans="1:3" x14ac:dyDescent="0.35">
      <c r="A596" s="39">
        <v>42888</v>
      </c>
      <c r="B596" s="25" t="s">
        <v>550</v>
      </c>
      <c r="C596" s="27">
        <v>50</v>
      </c>
    </row>
    <row r="597" spans="1:3" x14ac:dyDescent="0.35">
      <c r="B597" s="25" t="s">
        <v>816</v>
      </c>
      <c r="C597" s="27">
        <v>50</v>
      </c>
    </row>
    <row r="598" spans="1:3" x14ac:dyDescent="0.35">
      <c r="B598" s="25" t="s">
        <v>872</v>
      </c>
      <c r="C598" s="27">
        <v>128.69</v>
      </c>
    </row>
    <row r="599" spans="1:3" x14ac:dyDescent="0.35">
      <c r="A599" s="39">
        <v>42890</v>
      </c>
      <c r="B599" s="25" t="s">
        <v>325</v>
      </c>
      <c r="C599" s="27">
        <v>711.8</v>
      </c>
    </row>
    <row r="600" spans="1:3" x14ac:dyDescent="0.35">
      <c r="B600" s="25" t="s">
        <v>503</v>
      </c>
      <c r="C600" s="27">
        <v>649.85</v>
      </c>
    </row>
    <row r="601" spans="1:3" x14ac:dyDescent="0.35">
      <c r="B601" s="25" t="s">
        <v>335</v>
      </c>
      <c r="C601" s="27">
        <v>675</v>
      </c>
    </row>
    <row r="602" spans="1:3" x14ac:dyDescent="0.35">
      <c r="B602" s="25" t="s">
        <v>564</v>
      </c>
      <c r="C602" s="27">
        <v>673.5</v>
      </c>
    </row>
    <row r="603" spans="1:3" x14ac:dyDescent="0.35">
      <c r="B603" s="25" t="s">
        <v>94</v>
      </c>
      <c r="C603" s="27">
        <v>602.16</v>
      </c>
    </row>
    <row r="604" spans="1:3" x14ac:dyDescent="0.35">
      <c r="B604" s="25" t="s">
        <v>334</v>
      </c>
      <c r="C604" s="27">
        <v>99.69</v>
      </c>
    </row>
    <row r="605" spans="1:3" x14ac:dyDescent="0.35">
      <c r="B605" s="25" t="s">
        <v>855</v>
      </c>
      <c r="C605" s="27">
        <v>800.34999999999991</v>
      </c>
    </row>
    <row r="606" spans="1:3" x14ac:dyDescent="0.35">
      <c r="B606" s="25" t="s">
        <v>815</v>
      </c>
      <c r="C606" s="27">
        <v>297.29000000000002</v>
      </c>
    </row>
    <row r="607" spans="1:3" x14ac:dyDescent="0.35">
      <c r="B607" s="25" t="s">
        <v>725</v>
      </c>
      <c r="C607" s="27">
        <v>557.85</v>
      </c>
    </row>
    <row r="608" spans="1:3" x14ac:dyDescent="0.35">
      <c r="B608" s="25" t="s">
        <v>807</v>
      </c>
      <c r="C608" s="27">
        <v>249.55</v>
      </c>
    </row>
    <row r="609" spans="1:3" x14ac:dyDescent="0.35">
      <c r="B609" s="25" t="s">
        <v>182</v>
      </c>
      <c r="C609" s="27">
        <v>553.5</v>
      </c>
    </row>
    <row r="610" spans="1:3" x14ac:dyDescent="0.35">
      <c r="A610" s="39">
        <v>42889</v>
      </c>
      <c r="B610" s="25" t="s">
        <v>326</v>
      </c>
      <c r="C610" s="27">
        <v>416</v>
      </c>
    </row>
    <row r="611" spans="1:3" x14ac:dyDescent="0.35">
      <c r="B611" s="25" t="s">
        <v>110</v>
      </c>
      <c r="C611" s="27">
        <v>429.85</v>
      </c>
    </row>
    <row r="612" spans="1:3" x14ac:dyDescent="0.35">
      <c r="B612" s="25" t="s">
        <v>321</v>
      </c>
      <c r="C612" s="27">
        <v>689.5</v>
      </c>
    </row>
    <row r="613" spans="1:3" x14ac:dyDescent="0.35">
      <c r="B613" s="25" t="s">
        <v>613</v>
      </c>
      <c r="C613" s="27">
        <v>798.4</v>
      </c>
    </row>
    <row r="614" spans="1:3" x14ac:dyDescent="0.35">
      <c r="B614" s="25" t="s">
        <v>814</v>
      </c>
      <c r="C614" s="27">
        <v>560.71</v>
      </c>
    </row>
    <row r="615" spans="1:3" x14ac:dyDescent="0.35">
      <c r="B615" s="25" t="s">
        <v>427</v>
      </c>
      <c r="C615" s="27">
        <v>504</v>
      </c>
    </row>
    <row r="616" spans="1:3" x14ac:dyDescent="0.35">
      <c r="B616" s="25" t="s">
        <v>192</v>
      </c>
      <c r="C616" s="27">
        <v>649.4</v>
      </c>
    </row>
    <row r="617" spans="1:3" x14ac:dyDescent="0.35">
      <c r="B617" s="25" t="s">
        <v>323</v>
      </c>
      <c r="C617" s="27">
        <v>911.7</v>
      </c>
    </row>
    <row r="618" spans="1:3" x14ac:dyDescent="0.35">
      <c r="B618" s="25" t="s">
        <v>431</v>
      </c>
      <c r="C618" s="27">
        <v>257.5</v>
      </c>
    </row>
    <row r="619" spans="1:3" x14ac:dyDescent="0.35">
      <c r="B619" s="25" t="s">
        <v>873</v>
      </c>
      <c r="C619" s="27">
        <v>340.38</v>
      </c>
    </row>
    <row r="620" spans="1:3" x14ac:dyDescent="0.35">
      <c r="B620" s="25" t="s">
        <v>102</v>
      </c>
      <c r="C620" s="27">
        <v>450</v>
      </c>
    </row>
    <row r="621" spans="1:3" x14ac:dyDescent="0.35">
      <c r="A621" s="39">
        <v>42891</v>
      </c>
      <c r="B621" s="25" t="s">
        <v>335</v>
      </c>
      <c r="C621" s="27">
        <v>150</v>
      </c>
    </row>
    <row r="622" spans="1:3" x14ac:dyDescent="0.35">
      <c r="B622" s="25" t="s">
        <v>866</v>
      </c>
      <c r="C622" s="27">
        <v>579</v>
      </c>
    </row>
    <row r="623" spans="1:3" x14ac:dyDescent="0.35">
      <c r="B623" s="25" t="s">
        <v>97</v>
      </c>
      <c r="C623" s="27">
        <v>205.8</v>
      </c>
    </row>
    <row r="624" spans="1:3" x14ac:dyDescent="0.35">
      <c r="B624" s="25" t="s">
        <v>439</v>
      </c>
      <c r="C624" s="27">
        <v>135</v>
      </c>
    </row>
    <row r="625" spans="1:3" x14ac:dyDescent="0.35">
      <c r="B625" s="25" t="s">
        <v>104</v>
      </c>
      <c r="C625" s="27">
        <v>112</v>
      </c>
    </row>
    <row r="626" spans="1:3" x14ac:dyDescent="0.35">
      <c r="B626" s="25" t="s">
        <v>77</v>
      </c>
      <c r="C626" s="27">
        <v>337.5</v>
      </c>
    </row>
    <row r="627" spans="1:3" x14ac:dyDescent="0.35">
      <c r="B627" s="25" t="s">
        <v>609</v>
      </c>
      <c r="C627" s="27">
        <v>632.48</v>
      </c>
    </row>
    <row r="628" spans="1:3" x14ac:dyDescent="0.35">
      <c r="B628" s="25" t="s">
        <v>813</v>
      </c>
      <c r="C628" s="27">
        <v>598.5</v>
      </c>
    </row>
    <row r="629" spans="1:3" x14ac:dyDescent="0.35">
      <c r="B629" s="25" t="s">
        <v>187</v>
      </c>
      <c r="C629" s="27">
        <v>542.85</v>
      </c>
    </row>
    <row r="630" spans="1:3" x14ac:dyDescent="0.35">
      <c r="B630" s="25" t="s">
        <v>806</v>
      </c>
      <c r="C630" s="27">
        <v>225</v>
      </c>
    </row>
    <row r="631" spans="1:3" x14ac:dyDescent="0.35">
      <c r="B631" s="25" t="s">
        <v>854</v>
      </c>
      <c r="C631" s="27">
        <v>430</v>
      </c>
    </row>
    <row r="632" spans="1:3" x14ac:dyDescent="0.35">
      <c r="B632" s="25" t="s">
        <v>193</v>
      </c>
      <c r="C632" s="27">
        <v>635.70000000000005</v>
      </c>
    </row>
    <row r="633" spans="1:3" x14ac:dyDescent="0.35">
      <c r="A633" s="39">
        <v>42895</v>
      </c>
      <c r="B633" s="25" t="s">
        <v>818</v>
      </c>
      <c r="C633" s="27">
        <v>50</v>
      </c>
    </row>
    <row r="634" spans="1:3" x14ac:dyDescent="0.35">
      <c r="B634" s="25" t="s">
        <v>817</v>
      </c>
      <c r="C634" s="27">
        <v>135</v>
      </c>
    </row>
    <row r="635" spans="1:3" x14ac:dyDescent="0.35">
      <c r="B635" s="25" t="s">
        <v>784</v>
      </c>
      <c r="C635" s="27">
        <v>235.4</v>
      </c>
    </row>
    <row r="636" spans="1:3" x14ac:dyDescent="0.35">
      <c r="A636" s="39">
        <v>42897</v>
      </c>
      <c r="B636" s="25" t="s">
        <v>366</v>
      </c>
      <c r="C636" s="27">
        <v>412.5</v>
      </c>
    </row>
    <row r="637" spans="1:3" x14ac:dyDescent="0.35">
      <c r="B637" s="25" t="s">
        <v>861</v>
      </c>
      <c r="C637" s="27">
        <v>355.5</v>
      </c>
    </row>
    <row r="638" spans="1:3" x14ac:dyDescent="0.35">
      <c r="B638" s="25" t="s">
        <v>818</v>
      </c>
      <c r="C638" s="27">
        <v>449.85</v>
      </c>
    </row>
    <row r="639" spans="1:3" x14ac:dyDescent="0.35">
      <c r="B639" s="25" t="s">
        <v>99</v>
      </c>
      <c r="C639" s="27">
        <v>92.5</v>
      </c>
    </row>
    <row r="640" spans="1:3" x14ac:dyDescent="0.35">
      <c r="B640" s="25" t="s">
        <v>440</v>
      </c>
      <c r="C640" s="27">
        <v>319.5</v>
      </c>
    </row>
    <row r="641" spans="1:3" x14ac:dyDescent="0.35">
      <c r="B641" s="25" t="s">
        <v>681</v>
      </c>
      <c r="C641" s="27">
        <v>250</v>
      </c>
    </row>
    <row r="642" spans="1:3" x14ac:dyDescent="0.35">
      <c r="B642" s="25" t="s">
        <v>470</v>
      </c>
      <c r="C642" s="27">
        <v>205.85</v>
      </c>
    </row>
    <row r="643" spans="1:3" x14ac:dyDescent="0.35">
      <c r="B643" s="25" t="s">
        <v>473</v>
      </c>
      <c r="C643" s="27">
        <v>521.35</v>
      </c>
    </row>
    <row r="644" spans="1:3" x14ac:dyDescent="0.35">
      <c r="B644" s="25" t="s">
        <v>777</v>
      </c>
      <c r="C644" s="27">
        <v>262.5</v>
      </c>
    </row>
    <row r="645" spans="1:3" x14ac:dyDescent="0.35">
      <c r="B645" s="25" t="s">
        <v>430</v>
      </c>
      <c r="C645" s="27">
        <v>0</v>
      </c>
    </row>
    <row r="646" spans="1:3" x14ac:dyDescent="0.35">
      <c r="B646" s="25" t="s">
        <v>774</v>
      </c>
      <c r="C646" s="27">
        <v>160.88999999999999</v>
      </c>
    </row>
    <row r="647" spans="1:3" x14ac:dyDescent="0.35">
      <c r="B647" s="25" t="s">
        <v>858</v>
      </c>
      <c r="C647" s="27">
        <v>323.79999999999995</v>
      </c>
    </row>
    <row r="648" spans="1:3" x14ac:dyDescent="0.35">
      <c r="A648" s="39">
        <v>42896</v>
      </c>
      <c r="B648" s="25" t="s">
        <v>608</v>
      </c>
      <c r="C648" s="27">
        <v>430.35</v>
      </c>
    </row>
    <row r="649" spans="1:3" x14ac:dyDescent="0.35">
      <c r="B649" s="25" t="s">
        <v>621</v>
      </c>
      <c r="C649" s="27">
        <v>747.15</v>
      </c>
    </row>
    <row r="650" spans="1:3" x14ac:dyDescent="0.35">
      <c r="B650" s="25" t="s">
        <v>335</v>
      </c>
      <c r="C650" s="27">
        <v>87.5</v>
      </c>
    </row>
    <row r="651" spans="1:3" x14ac:dyDescent="0.35">
      <c r="B651" s="25" t="s">
        <v>97</v>
      </c>
      <c r="C651" s="27">
        <v>312.5</v>
      </c>
    </row>
    <row r="652" spans="1:3" x14ac:dyDescent="0.35">
      <c r="B652" s="25" t="s">
        <v>680</v>
      </c>
      <c r="C652" s="27">
        <v>523.54999999999995</v>
      </c>
    </row>
    <row r="653" spans="1:3" x14ac:dyDescent="0.35">
      <c r="B653" s="25" t="s">
        <v>722</v>
      </c>
      <c r="C653" s="27">
        <v>235</v>
      </c>
    </row>
    <row r="654" spans="1:3" x14ac:dyDescent="0.35">
      <c r="B654" s="25" t="s">
        <v>315</v>
      </c>
      <c r="C654" s="27">
        <v>636.85</v>
      </c>
    </row>
    <row r="655" spans="1:3" x14ac:dyDescent="0.35">
      <c r="B655" s="25" t="s">
        <v>402</v>
      </c>
      <c r="C655" s="27">
        <v>449.85</v>
      </c>
    </row>
    <row r="656" spans="1:3" x14ac:dyDescent="0.35">
      <c r="B656" s="25" t="s">
        <v>188</v>
      </c>
      <c r="C656" s="27">
        <v>314.60000000000002</v>
      </c>
    </row>
    <row r="657" spans="1:3" x14ac:dyDescent="0.35">
      <c r="B657" s="25" t="s">
        <v>369</v>
      </c>
      <c r="C657" s="27">
        <v>205.5</v>
      </c>
    </row>
    <row r="658" spans="1:3" x14ac:dyDescent="0.35">
      <c r="B658" s="25" t="s">
        <v>724</v>
      </c>
      <c r="C658" s="27">
        <v>375</v>
      </c>
    </row>
    <row r="659" spans="1:3" x14ac:dyDescent="0.35">
      <c r="B659" s="25" t="s">
        <v>337</v>
      </c>
      <c r="C659" s="27">
        <v>600</v>
      </c>
    </row>
    <row r="660" spans="1:3" x14ac:dyDescent="0.35">
      <c r="A660" s="39">
        <v>42902</v>
      </c>
      <c r="B660" s="25" t="s">
        <v>728</v>
      </c>
      <c r="C660" s="27">
        <v>108</v>
      </c>
    </row>
    <row r="661" spans="1:3" x14ac:dyDescent="0.35">
      <c r="B661" s="25" t="s">
        <v>501</v>
      </c>
      <c r="C661" s="27">
        <v>29</v>
      </c>
    </row>
    <row r="662" spans="1:3" x14ac:dyDescent="0.35">
      <c r="B662" s="25" t="s">
        <v>315</v>
      </c>
      <c r="C662" s="27">
        <v>122.5</v>
      </c>
    </row>
    <row r="663" spans="1:3" x14ac:dyDescent="0.35">
      <c r="A663" s="39">
        <v>42903</v>
      </c>
      <c r="B663" s="25" t="s">
        <v>550</v>
      </c>
      <c r="C663" s="27">
        <v>487.35</v>
      </c>
    </row>
    <row r="664" spans="1:3" x14ac:dyDescent="0.35">
      <c r="B664" s="25" t="s">
        <v>338</v>
      </c>
      <c r="C664" s="27">
        <v>499.05</v>
      </c>
    </row>
    <row r="665" spans="1:3" x14ac:dyDescent="0.35">
      <c r="B665" s="25" t="s">
        <v>426</v>
      </c>
      <c r="C665" s="27">
        <v>227</v>
      </c>
    </row>
    <row r="666" spans="1:3" x14ac:dyDescent="0.35">
      <c r="B666" s="25" t="s">
        <v>564</v>
      </c>
      <c r="C666" s="27">
        <v>261.72000000000003</v>
      </c>
    </row>
    <row r="667" spans="1:3" x14ac:dyDescent="0.35">
      <c r="B667" s="25" t="s">
        <v>779</v>
      </c>
      <c r="C667" s="27">
        <v>654</v>
      </c>
    </row>
    <row r="668" spans="1:3" x14ac:dyDescent="0.35">
      <c r="B668" s="25" t="s">
        <v>111</v>
      </c>
      <c r="C668" s="27">
        <v>637.35</v>
      </c>
    </row>
    <row r="669" spans="1:3" x14ac:dyDescent="0.35">
      <c r="B669" s="25" t="s">
        <v>851</v>
      </c>
      <c r="C669" s="27">
        <v>85</v>
      </c>
    </row>
    <row r="670" spans="1:3" x14ac:dyDescent="0.35">
      <c r="B670" s="25" t="s">
        <v>105</v>
      </c>
      <c r="C670" s="27">
        <v>862.15000000000009</v>
      </c>
    </row>
    <row r="671" spans="1:3" x14ac:dyDescent="0.35">
      <c r="B671" s="25" t="s">
        <v>618</v>
      </c>
      <c r="C671" s="27">
        <v>111</v>
      </c>
    </row>
    <row r="672" spans="1:3" x14ac:dyDescent="0.35">
      <c r="B672" s="25" t="s">
        <v>324</v>
      </c>
      <c r="C672" s="27">
        <v>559.35</v>
      </c>
    </row>
    <row r="673" spans="1:3" x14ac:dyDescent="0.35">
      <c r="B673" s="25" t="s">
        <v>340</v>
      </c>
      <c r="C673" s="27">
        <v>542.54999999999995</v>
      </c>
    </row>
    <row r="674" spans="1:3" x14ac:dyDescent="0.35">
      <c r="B674" s="25" t="s">
        <v>854</v>
      </c>
      <c r="C674" s="27">
        <v>611.70000000000005</v>
      </c>
    </row>
    <row r="675" spans="1:3" x14ac:dyDescent="0.35">
      <c r="B675" s="25" t="s">
        <v>871</v>
      </c>
      <c r="C675" s="27">
        <v>87.5</v>
      </c>
    </row>
    <row r="676" spans="1:3" x14ac:dyDescent="0.35">
      <c r="A676" s="39">
        <v>42904</v>
      </c>
      <c r="B676" s="25" t="s">
        <v>504</v>
      </c>
      <c r="C676" s="27">
        <v>45.78</v>
      </c>
    </row>
    <row r="677" spans="1:3" x14ac:dyDescent="0.35">
      <c r="B677" s="25" t="s">
        <v>850</v>
      </c>
      <c r="C677" s="27">
        <v>466.5</v>
      </c>
    </row>
    <row r="678" spans="1:3" x14ac:dyDescent="0.35">
      <c r="B678" s="25" t="s">
        <v>722</v>
      </c>
      <c r="C678" s="27">
        <v>487.35</v>
      </c>
    </row>
    <row r="679" spans="1:3" x14ac:dyDescent="0.35">
      <c r="B679" s="25" t="s">
        <v>180</v>
      </c>
      <c r="C679" s="27">
        <v>498.1</v>
      </c>
    </row>
    <row r="680" spans="1:3" x14ac:dyDescent="0.35">
      <c r="B680" s="25" t="s">
        <v>780</v>
      </c>
      <c r="C680" s="27">
        <v>347</v>
      </c>
    </row>
    <row r="681" spans="1:3" x14ac:dyDescent="0.35">
      <c r="B681" s="25" t="s">
        <v>613</v>
      </c>
      <c r="C681" s="27">
        <v>411.3</v>
      </c>
    </row>
    <row r="682" spans="1:3" x14ac:dyDescent="0.35">
      <c r="B682" s="25" t="s">
        <v>508</v>
      </c>
      <c r="C682" s="27">
        <v>385.5</v>
      </c>
    </row>
    <row r="683" spans="1:3" x14ac:dyDescent="0.35">
      <c r="B683" s="25" t="s">
        <v>777</v>
      </c>
      <c r="C683" s="27">
        <v>658.13</v>
      </c>
    </row>
    <row r="684" spans="1:3" x14ac:dyDescent="0.35">
      <c r="B684" s="25" t="s">
        <v>847</v>
      </c>
      <c r="C684" s="27">
        <v>187.2</v>
      </c>
    </row>
    <row r="685" spans="1:3" x14ac:dyDescent="0.35">
      <c r="B685" s="25" t="s">
        <v>327</v>
      </c>
      <c r="C685" s="27">
        <v>505.5</v>
      </c>
    </row>
    <row r="686" spans="1:3" x14ac:dyDescent="0.35">
      <c r="B686" s="25" t="s">
        <v>182</v>
      </c>
      <c r="C686" s="27">
        <v>170</v>
      </c>
    </row>
    <row r="687" spans="1:3" x14ac:dyDescent="0.35">
      <c r="A687" s="39">
        <v>42909</v>
      </c>
      <c r="B687" s="25" t="s">
        <v>335</v>
      </c>
      <c r="C687" s="27">
        <v>175</v>
      </c>
    </row>
    <row r="688" spans="1:3" x14ac:dyDescent="0.35">
      <c r="B688" s="25" t="s">
        <v>614</v>
      </c>
      <c r="C688" s="27">
        <v>299</v>
      </c>
    </row>
    <row r="689" spans="1:3" x14ac:dyDescent="0.35">
      <c r="B689" s="25" t="s">
        <v>726</v>
      </c>
      <c r="C689" s="27">
        <v>29</v>
      </c>
    </row>
    <row r="690" spans="1:3" x14ac:dyDescent="0.35">
      <c r="A690" s="39">
        <v>42911</v>
      </c>
      <c r="B690" s="25" t="s">
        <v>368</v>
      </c>
      <c r="C690" s="27">
        <v>111</v>
      </c>
    </row>
    <row r="691" spans="1:3" x14ac:dyDescent="0.35">
      <c r="B691" s="25" t="s">
        <v>115</v>
      </c>
      <c r="C691" s="27">
        <v>243.07</v>
      </c>
    </row>
    <row r="692" spans="1:3" x14ac:dyDescent="0.35">
      <c r="B692" s="25" t="s">
        <v>426</v>
      </c>
      <c r="C692" s="27">
        <v>375.03</v>
      </c>
    </row>
    <row r="693" spans="1:3" x14ac:dyDescent="0.35">
      <c r="B693" s="25" t="s">
        <v>852</v>
      </c>
      <c r="C693" s="27">
        <v>712.05</v>
      </c>
    </row>
    <row r="694" spans="1:3" x14ac:dyDescent="0.35">
      <c r="B694" s="25" t="s">
        <v>501</v>
      </c>
      <c r="C694" s="27">
        <v>0</v>
      </c>
    </row>
    <row r="695" spans="1:3" x14ac:dyDescent="0.35">
      <c r="B695" s="25" t="s">
        <v>810</v>
      </c>
      <c r="C695" s="27">
        <v>641</v>
      </c>
    </row>
    <row r="696" spans="1:3" x14ac:dyDescent="0.35">
      <c r="B696" s="25" t="s">
        <v>189</v>
      </c>
      <c r="C696" s="27">
        <v>672.95</v>
      </c>
    </row>
    <row r="697" spans="1:3" x14ac:dyDescent="0.35">
      <c r="B697" s="25" t="s">
        <v>334</v>
      </c>
      <c r="C697" s="27">
        <v>387.29999999999995</v>
      </c>
    </row>
    <row r="698" spans="1:3" x14ac:dyDescent="0.35">
      <c r="B698" s="25" t="s">
        <v>317</v>
      </c>
      <c r="C698" s="27">
        <v>277.7</v>
      </c>
    </row>
    <row r="699" spans="1:3" x14ac:dyDescent="0.35">
      <c r="B699" s="25" t="s">
        <v>100</v>
      </c>
      <c r="C699" s="27">
        <v>617.85</v>
      </c>
    </row>
    <row r="700" spans="1:3" x14ac:dyDescent="0.35">
      <c r="B700" s="25" t="s">
        <v>431</v>
      </c>
      <c r="C700" s="27">
        <v>237.65</v>
      </c>
    </row>
    <row r="701" spans="1:3" x14ac:dyDescent="0.35">
      <c r="B701" s="25" t="s">
        <v>558</v>
      </c>
      <c r="C701" s="27">
        <v>255.5</v>
      </c>
    </row>
    <row r="702" spans="1:3" x14ac:dyDescent="0.35">
      <c r="A702" s="39">
        <v>42910</v>
      </c>
      <c r="B702" s="25" t="s">
        <v>551</v>
      </c>
      <c r="C702" s="27">
        <v>135</v>
      </c>
    </row>
    <row r="703" spans="1:3" x14ac:dyDescent="0.35">
      <c r="B703" s="25" t="s">
        <v>564</v>
      </c>
      <c r="C703" s="27">
        <v>224.7</v>
      </c>
    </row>
    <row r="704" spans="1:3" x14ac:dyDescent="0.35">
      <c r="B704" s="25" t="s">
        <v>818</v>
      </c>
      <c r="C704" s="27">
        <v>716.25</v>
      </c>
    </row>
    <row r="705" spans="1:3" x14ac:dyDescent="0.35">
      <c r="B705" s="25" t="s">
        <v>394</v>
      </c>
      <c r="C705" s="27">
        <v>212.5</v>
      </c>
    </row>
    <row r="706" spans="1:3" x14ac:dyDescent="0.35">
      <c r="B706" s="25" t="s">
        <v>618</v>
      </c>
      <c r="C706" s="27">
        <v>204.28</v>
      </c>
    </row>
    <row r="707" spans="1:3" x14ac:dyDescent="0.35">
      <c r="B707" s="25" t="s">
        <v>684</v>
      </c>
      <c r="C707" s="27">
        <v>467</v>
      </c>
    </row>
    <row r="708" spans="1:3" x14ac:dyDescent="0.35">
      <c r="B708" s="25" t="s">
        <v>867</v>
      </c>
      <c r="C708" s="27">
        <v>241</v>
      </c>
    </row>
    <row r="709" spans="1:3" x14ac:dyDescent="0.35">
      <c r="B709" s="25" t="s">
        <v>855</v>
      </c>
      <c r="C709" s="27">
        <v>487.2</v>
      </c>
    </row>
    <row r="710" spans="1:3" x14ac:dyDescent="0.35">
      <c r="B710" s="25" t="s">
        <v>785</v>
      </c>
      <c r="C710" s="27">
        <v>405</v>
      </c>
    </row>
    <row r="711" spans="1:3" x14ac:dyDescent="0.35">
      <c r="B711" s="25" t="s">
        <v>402</v>
      </c>
      <c r="C711" s="27">
        <v>560.54999999999995</v>
      </c>
    </row>
    <row r="712" spans="1:3" x14ac:dyDescent="0.35">
      <c r="B712" s="25" t="s">
        <v>101</v>
      </c>
      <c r="C712" s="27">
        <v>394.04999999999995</v>
      </c>
    </row>
    <row r="713" spans="1:3" x14ac:dyDescent="0.35">
      <c r="B713" s="25" t="s">
        <v>393</v>
      </c>
      <c r="C713" s="27">
        <v>714.23</v>
      </c>
    </row>
    <row r="714" spans="1:3" x14ac:dyDescent="0.35">
      <c r="B714" s="25" t="s">
        <v>808</v>
      </c>
      <c r="C714" s="27">
        <v>537.5</v>
      </c>
    </row>
    <row r="715" spans="1:3" x14ac:dyDescent="0.35">
      <c r="A715" s="39">
        <v>42916</v>
      </c>
      <c r="B715" s="25" t="s">
        <v>111</v>
      </c>
      <c r="C715" s="27">
        <v>79</v>
      </c>
    </row>
    <row r="716" spans="1:3" x14ac:dyDescent="0.35">
      <c r="B716" s="25" t="s">
        <v>440</v>
      </c>
      <c r="C716" s="27">
        <v>85</v>
      </c>
    </row>
    <row r="717" spans="1:3" x14ac:dyDescent="0.35">
      <c r="B717" s="25" t="s">
        <v>868</v>
      </c>
      <c r="C717" s="27">
        <v>0</v>
      </c>
    </row>
    <row r="718" spans="1:3" x14ac:dyDescent="0.35">
      <c r="A718" s="39">
        <v>42917</v>
      </c>
      <c r="B718" s="25" t="s">
        <v>805</v>
      </c>
      <c r="C718" s="27">
        <v>336</v>
      </c>
    </row>
    <row r="719" spans="1:3" x14ac:dyDescent="0.35">
      <c r="B719" s="25" t="s">
        <v>94</v>
      </c>
      <c r="C719" s="27">
        <v>340</v>
      </c>
    </row>
    <row r="720" spans="1:3" x14ac:dyDescent="0.35">
      <c r="B720" s="25" t="s">
        <v>97</v>
      </c>
      <c r="C720" s="27">
        <v>257</v>
      </c>
    </row>
    <row r="721" spans="1:3" x14ac:dyDescent="0.35">
      <c r="B721" s="25" t="s">
        <v>110</v>
      </c>
      <c r="C721" s="27">
        <v>424.5</v>
      </c>
    </row>
    <row r="722" spans="1:3" x14ac:dyDescent="0.35">
      <c r="B722" s="25" t="s">
        <v>618</v>
      </c>
      <c r="C722" s="27">
        <v>466.5</v>
      </c>
    </row>
    <row r="723" spans="1:3" x14ac:dyDescent="0.35">
      <c r="B723" s="25" t="s">
        <v>855</v>
      </c>
      <c r="C723" s="27">
        <v>100</v>
      </c>
    </row>
    <row r="724" spans="1:3" x14ac:dyDescent="0.35">
      <c r="B724" s="25" t="s">
        <v>812</v>
      </c>
      <c r="C724" s="27">
        <v>680.35</v>
      </c>
    </row>
    <row r="725" spans="1:3" x14ac:dyDescent="0.35">
      <c r="B725" s="25" t="s">
        <v>727</v>
      </c>
      <c r="C725" s="27">
        <v>225</v>
      </c>
    </row>
    <row r="726" spans="1:3" x14ac:dyDescent="0.35">
      <c r="B726" s="25" t="s">
        <v>781</v>
      </c>
      <c r="C726" s="27">
        <v>502.8</v>
      </c>
    </row>
    <row r="727" spans="1:3" x14ac:dyDescent="0.35">
      <c r="B727" s="25" t="s">
        <v>809</v>
      </c>
      <c r="C727" s="27">
        <v>708.5</v>
      </c>
    </row>
    <row r="728" spans="1:3" x14ac:dyDescent="0.35">
      <c r="B728" s="25" t="s">
        <v>193</v>
      </c>
      <c r="C728" s="27">
        <v>676.2</v>
      </c>
    </row>
    <row r="729" spans="1:3" x14ac:dyDescent="0.35">
      <c r="A729" s="39">
        <v>42918</v>
      </c>
      <c r="B729" s="25" t="s">
        <v>115</v>
      </c>
      <c r="C729" s="27">
        <v>261.85000000000002</v>
      </c>
    </row>
    <row r="730" spans="1:3" x14ac:dyDescent="0.35">
      <c r="B730" s="25" t="s">
        <v>783</v>
      </c>
      <c r="C730" s="27">
        <v>78.5</v>
      </c>
    </row>
    <row r="731" spans="1:3" x14ac:dyDescent="0.35">
      <c r="B731" s="25" t="s">
        <v>554</v>
      </c>
      <c r="C731" s="27">
        <v>346.94</v>
      </c>
    </row>
    <row r="732" spans="1:3" x14ac:dyDescent="0.35">
      <c r="B732" s="25" t="s">
        <v>322</v>
      </c>
      <c r="C732" s="27">
        <v>255.35</v>
      </c>
    </row>
    <row r="733" spans="1:3" x14ac:dyDescent="0.35">
      <c r="B733" s="25" t="s">
        <v>476</v>
      </c>
      <c r="C733" s="27">
        <v>168</v>
      </c>
    </row>
    <row r="734" spans="1:3" x14ac:dyDescent="0.35">
      <c r="B734" s="25" t="s">
        <v>609</v>
      </c>
      <c r="C734" s="27">
        <v>388.09000000000003</v>
      </c>
    </row>
    <row r="735" spans="1:3" x14ac:dyDescent="0.35">
      <c r="B735" s="25" t="s">
        <v>323</v>
      </c>
      <c r="C735" s="27">
        <v>198</v>
      </c>
    </row>
    <row r="736" spans="1:3" x14ac:dyDescent="0.35">
      <c r="B736" s="25" t="s">
        <v>610</v>
      </c>
      <c r="C736" s="27">
        <v>212.9</v>
      </c>
    </row>
    <row r="737" spans="1:3" x14ac:dyDescent="0.35">
      <c r="B737" s="25" t="s">
        <v>187</v>
      </c>
      <c r="C737" s="27">
        <v>205.5</v>
      </c>
    </row>
    <row r="738" spans="1:3" x14ac:dyDescent="0.35">
      <c r="B738" s="25" t="s">
        <v>396</v>
      </c>
      <c r="C738" s="27">
        <v>350.4</v>
      </c>
    </row>
    <row r="739" spans="1:3" x14ac:dyDescent="0.35">
      <c r="B739" s="25" t="s">
        <v>619</v>
      </c>
      <c r="C739" s="27">
        <v>140</v>
      </c>
    </row>
    <row r="740" spans="1:3" x14ac:dyDescent="0.35">
      <c r="B740" s="25" t="s">
        <v>341</v>
      </c>
      <c r="C740" s="27">
        <v>112.5</v>
      </c>
    </row>
    <row r="741" spans="1:3" x14ac:dyDescent="0.35">
      <c r="A741" s="39">
        <v>42923</v>
      </c>
      <c r="B741" s="25" t="s">
        <v>621</v>
      </c>
      <c r="C741" s="27">
        <v>184.5</v>
      </c>
    </row>
    <row r="742" spans="1:3" x14ac:dyDescent="0.35">
      <c r="B742" s="25" t="s">
        <v>872</v>
      </c>
      <c r="C742" s="27">
        <v>409.6</v>
      </c>
    </row>
    <row r="743" spans="1:3" x14ac:dyDescent="0.35">
      <c r="B743" s="25" t="s">
        <v>853</v>
      </c>
      <c r="C743" s="27">
        <v>172.5</v>
      </c>
    </row>
    <row r="744" spans="1:3" x14ac:dyDescent="0.35">
      <c r="A744" s="39">
        <v>42924</v>
      </c>
      <c r="B744" s="25" t="s">
        <v>859</v>
      </c>
      <c r="C744" s="27">
        <v>654.49</v>
      </c>
    </row>
    <row r="745" spans="1:3" x14ac:dyDescent="0.35">
      <c r="B745" s="25" t="s">
        <v>366</v>
      </c>
      <c r="C745" s="27">
        <v>479.33</v>
      </c>
    </row>
    <row r="746" spans="1:3" x14ac:dyDescent="0.35">
      <c r="B746" s="25" t="s">
        <v>94</v>
      </c>
      <c r="C746" s="27">
        <v>176.6</v>
      </c>
    </row>
    <row r="747" spans="1:3" x14ac:dyDescent="0.35">
      <c r="B747" s="25" t="s">
        <v>112</v>
      </c>
      <c r="C747" s="27">
        <v>770.4</v>
      </c>
    </row>
    <row r="748" spans="1:3" x14ac:dyDescent="0.35">
      <c r="B748" s="25" t="s">
        <v>732</v>
      </c>
      <c r="C748" s="27">
        <v>373.5</v>
      </c>
    </row>
    <row r="749" spans="1:3" x14ac:dyDescent="0.35">
      <c r="B749" s="25" t="s">
        <v>867</v>
      </c>
      <c r="C749" s="27">
        <v>618</v>
      </c>
    </row>
    <row r="750" spans="1:3" x14ac:dyDescent="0.35">
      <c r="B750" s="25" t="s">
        <v>849</v>
      </c>
      <c r="C750" s="27">
        <v>408.35</v>
      </c>
    </row>
    <row r="751" spans="1:3" x14ac:dyDescent="0.35">
      <c r="B751" s="25" t="s">
        <v>552</v>
      </c>
      <c r="C751" s="27">
        <v>317.5</v>
      </c>
    </row>
    <row r="752" spans="1:3" x14ac:dyDescent="0.35">
      <c r="B752" s="25" t="s">
        <v>184</v>
      </c>
      <c r="C752" s="27">
        <v>697.31</v>
      </c>
    </row>
    <row r="753" spans="1:3" x14ac:dyDescent="0.35">
      <c r="B753" s="25" t="s">
        <v>318</v>
      </c>
      <c r="C753" s="27">
        <v>505.48</v>
      </c>
    </row>
    <row r="754" spans="1:3" x14ac:dyDescent="0.35">
      <c r="A754" s="39">
        <v>42937</v>
      </c>
      <c r="B754" s="25" t="s">
        <v>332</v>
      </c>
      <c r="C754" s="27">
        <v>187.5</v>
      </c>
    </row>
    <row r="755" spans="1:3" x14ac:dyDescent="0.35">
      <c r="B755" s="25" t="s">
        <v>621</v>
      </c>
      <c r="C755" s="27">
        <v>449.85</v>
      </c>
    </row>
    <row r="756" spans="1:3" x14ac:dyDescent="0.35">
      <c r="B756" s="25" t="s">
        <v>633</v>
      </c>
      <c r="C756" s="27">
        <v>373</v>
      </c>
    </row>
    <row r="757" spans="1:3" x14ac:dyDescent="0.35">
      <c r="B757" s="25" t="s">
        <v>860</v>
      </c>
      <c r="C757" s="27">
        <v>542.70000000000005</v>
      </c>
    </row>
    <row r="758" spans="1:3" x14ac:dyDescent="0.35">
      <c r="B758" s="25" t="s">
        <v>849</v>
      </c>
      <c r="C758" s="27">
        <v>248.8</v>
      </c>
    </row>
    <row r="759" spans="1:3" x14ac:dyDescent="0.35">
      <c r="B759" s="25" t="s">
        <v>392</v>
      </c>
      <c r="C759" s="27">
        <v>578.6</v>
      </c>
    </row>
    <row r="760" spans="1:3" x14ac:dyDescent="0.35">
      <c r="B760" s="25" t="s">
        <v>559</v>
      </c>
      <c r="C760" s="27">
        <v>353.85</v>
      </c>
    </row>
    <row r="761" spans="1:3" x14ac:dyDescent="0.35">
      <c r="B761" s="25" t="s">
        <v>328</v>
      </c>
      <c r="C761" s="27">
        <v>353.85</v>
      </c>
    </row>
    <row r="762" spans="1:3" x14ac:dyDescent="0.35">
      <c r="B762" s="25" t="s">
        <v>724</v>
      </c>
      <c r="C762" s="27">
        <v>262.26</v>
      </c>
    </row>
    <row r="763" spans="1:3" x14ac:dyDescent="0.35">
      <c r="B763" s="25" t="s">
        <v>431</v>
      </c>
      <c r="C763" s="27">
        <v>566.85</v>
      </c>
    </row>
    <row r="764" spans="1:3" x14ac:dyDescent="0.35">
      <c r="B764" s="25" t="s">
        <v>685</v>
      </c>
      <c r="C764" s="27">
        <v>394</v>
      </c>
    </row>
    <row r="765" spans="1:3" x14ac:dyDescent="0.35">
      <c r="A765" s="39">
        <v>42925</v>
      </c>
      <c r="B765" s="25" t="s">
        <v>326</v>
      </c>
      <c r="C765" s="27">
        <v>358.35</v>
      </c>
    </row>
    <row r="766" spans="1:3" x14ac:dyDescent="0.35">
      <c r="B766" s="25" t="s">
        <v>818</v>
      </c>
      <c r="C766" s="27">
        <v>432.5</v>
      </c>
    </row>
    <row r="767" spans="1:3" x14ac:dyDescent="0.35">
      <c r="B767" s="25" t="s">
        <v>850</v>
      </c>
      <c r="C767" s="27">
        <v>37.5</v>
      </c>
    </row>
    <row r="768" spans="1:3" x14ac:dyDescent="0.35">
      <c r="B768" s="25" t="s">
        <v>97</v>
      </c>
      <c r="C768" s="27">
        <v>237.5</v>
      </c>
    </row>
    <row r="769" spans="1:3" x14ac:dyDescent="0.35">
      <c r="B769" s="25" t="s">
        <v>811</v>
      </c>
      <c r="C769" s="27">
        <v>681.15</v>
      </c>
    </row>
    <row r="770" spans="1:3" x14ac:dyDescent="0.35">
      <c r="B770" s="25" t="s">
        <v>176</v>
      </c>
      <c r="C770" s="27">
        <v>222.5</v>
      </c>
    </row>
    <row r="771" spans="1:3" x14ac:dyDescent="0.35">
      <c r="B771" s="25" t="s">
        <v>177</v>
      </c>
      <c r="C771" s="27">
        <v>392.95</v>
      </c>
    </row>
    <row r="772" spans="1:3" x14ac:dyDescent="0.35">
      <c r="B772" s="25" t="s">
        <v>814</v>
      </c>
      <c r="C772" s="27">
        <v>388.7</v>
      </c>
    </row>
    <row r="773" spans="1:3" x14ac:dyDescent="0.35">
      <c r="B773" s="25" t="s">
        <v>683</v>
      </c>
      <c r="C773" s="27">
        <v>336.72</v>
      </c>
    </row>
    <row r="774" spans="1:3" x14ac:dyDescent="0.35">
      <c r="B774" s="25" t="s">
        <v>549</v>
      </c>
      <c r="C774" s="27">
        <v>580.26</v>
      </c>
    </row>
    <row r="775" spans="1:3" x14ac:dyDescent="0.35">
      <c r="B775" s="25" t="s">
        <v>787</v>
      </c>
      <c r="C775" s="27">
        <v>391.55</v>
      </c>
    </row>
    <row r="776" spans="1:3" x14ac:dyDescent="0.35">
      <c r="A776" s="39">
        <v>42930</v>
      </c>
      <c r="B776" s="25" t="s">
        <v>75</v>
      </c>
      <c r="C776" s="27">
        <v>50</v>
      </c>
    </row>
    <row r="777" spans="1:3" x14ac:dyDescent="0.35">
      <c r="B777" s="25" t="s">
        <v>607</v>
      </c>
      <c r="C777" s="27">
        <v>166.59</v>
      </c>
    </row>
    <row r="778" spans="1:3" x14ac:dyDescent="0.35">
      <c r="B778" s="25" t="s">
        <v>817</v>
      </c>
      <c r="C778" s="27">
        <v>193</v>
      </c>
    </row>
    <row r="779" spans="1:3" x14ac:dyDescent="0.35">
      <c r="A779" s="39">
        <v>42931</v>
      </c>
      <c r="B779" s="25" t="s">
        <v>399</v>
      </c>
      <c r="C779" s="27">
        <v>261.85000000000002</v>
      </c>
    </row>
    <row r="780" spans="1:3" x14ac:dyDescent="0.35">
      <c r="B780" s="25" t="s">
        <v>426</v>
      </c>
      <c r="C780" s="27">
        <v>409.9</v>
      </c>
    </row>
    <row r="781" spans="1:3" x14ac:dyDescent="0.35">
      <c r="B781" s="25" t="s">
        <v>615</v>
      </c>
      <c r="C781" s="27">
        <v>197.7</v>
      </c>
    </row>
    <row r="782" spans="1:3" x14ac:dyDescent="0.35">
      <c r="B782" s="25" t="s">
        <v>178</v>
      </c>
      <c r="C782" s="27">
        <v>433.75</v>
      </c>
    </row>
    <row r="783" spans="1:3" x14ac:dyDescent="0.35">
      <c r="B783" s="25" t="s">
        <v>640</v>
      </c>
      <c r="C783" s="27">
        <v>317.5</v>
      </c>
    </row>
    <row r="784" spans="1:3" x14ac:dyDescent="0.35">
      <c r="B784" s="25" t="s">
        <v>611</v>
      </c>
      <c r="C784" s="27">
        <v>953.85</v>
      </c>
    </row>
    <row r="785" spans="1:3" x14ac:dyDescent="0.35">
      <c r="B785" s="25" t="s">
        <v>722</v>
      </c>
      <c r="C785" s="27">
        <v>474.5</v>
      </c>
    </row>
    <row r="786" spans="1:3" x14ac:dyDescent="0.35">
      <c r="B786" s="25" t="s">
        <v>507</v>
      </c>
      <c r="C786" s="27">
        <v>973.85</v>
      </c>
    </row>
    <row r="787" spans="1:3" x14ac:dyDescent="0.35">
      <c r="B787" s="25" t="s">
        <v>559</v>
      </c>
      <c r="C787" s="27">
        <v>450.48</v>
      </c>
    </row>
    <row r="788" spans="1:3" x14ac:dyDescent="0.35">
      <c r="B788" s="25" t="s">
        <v>855</v>
      </c>
      <c r="C788" s="27">
        <v>550</v>
      </c>
    </row>
    <row r="789" spans="1:3" x14ac:dyDescent="0.35">
      <c r="B789" s="25" t="s">
        <v>352</v>
      </c>
      <c r="C789" s="27">
        <v>590.66</v>
      </c>
    </row>
    <row r="790" spans="1:3" x14ac:dyDescent="0.35">
      <c r="A790" s="39">
        <v>42932</v>
      </c>
      <c r="B790" s="25" t="s">
        <v>505</v>
      </c>
      <c r="C790" s="27">
        <v>356.35</v>
      </c>
    </row>
    <row r="791" spans="1:3" x14ac:dyDescent="0.35">
      <c r="B791" s="25" t="s">
        <v>501</v>
      </c>
      <c r="C791" s="27">
        <v>87.5</v>
      </c>
    </row>
    <row r="792" spans="1:3" x14ac:dyDescent="0.35">
      <c r="B792" s="25" t="s">
        <v>783</v>
      </c>
      <c r="C792" s="27">
        <v>390.15</v>
      </c>
    </row>
    <row r="793" spans="1:3" x14ac:dyDescent="0.35">
      <c r="B793" s="25" t="s">
        <v>790</v>
      </c>
      <c r="C793" s="27">
        <v>467.85</v>
      </c>
    </row>
    <row r="794" spans="1:3" x14ac:dyDescent="0.35">
      <c r="B794" s="25" t="s">
        <v>334</v>
      </c>
      <c r="C794" s="27">
        <v>200</v>
      </c>
    </row>
    <row r="795" spans="1:3" x14ac:dyDescent="0.35">
      <c r="B795" s="25" t="s">
        <v>95</v>
      </c>
      <c r="C795" s="27">
        <v>323.32</v>
      </c>
    </row>
    <row r="796" spans="1:3" x14ac:dyDescent="0.35">
      <c r="B796" s="25" t="s">
        <v>847</v>
      </c>
      <c r="C796" s="27">
        <v>355.35</v>
      </c>
    </row>
    <row r="797" spans="1:3" x14ac:dyDescent="0.35">
      <c r="B797" s="25" t="s">
        <v>610</v>
      </c>
      <c r="C797" s="27">
        <v>634.5</v>
      </c>
    </row>
    <row r="798" spans="1:3" x14ac:dyDescent="0.35">
      <c r="B798" s="25" t="s">
        <v>428</v>
      </c>
      <c r="C798" s="27">
        <v>74.849999999999994</v>
      </c>
    </row>
    <row r="799" spans="1:3" x14ac:dyDescent="0.35">
      <c r="B799" s="25" t="s">
        <v>431</v>
      </c>
      <c r="C799" s="27">
        <v>278.35000000000002</v>
      </c>
    </row>
    <row r="800" spans="1:3" x14ac:dyDescent="0.35">
      <c r="B800" s="25" t="s">
        <v>878</v>
      </c>
      <c r="C800" s="27">
        <v>262.5</v>
      </c>
    </row>
    <row r="801" spans="1:3" x14ac:dyDescent="0.35">
      <c r="B801" s="25" t="s">
        <v>731</v>
      </c>
      <c r="C801" s="27">
        <v>462.78000000000003</v>
      </c>
    </row>
    <row r="802" spans="1:3" x14ac:dyDescent="0.35">
      <c r="A802" s="39">
        <v>42936</v>
      </c>
      <c r="B802" s="25" t="s">
        <v>335</v>
      </c>
      <c r="C802" s="27">
        <v>117</v>
      </c>
    </row>
    <row r="803" spans="1:3" x14ac:dyDescent="0.35">
      <c r="B803" s="25" t="s">
        <v>614</v>
      </c>
      <c r="C803" s="27">
        <v>229</v>
      </c>
    </row>
    <row r="804" spans="1:3" x14ac:dyDescent="0.35">
      <c r="B804" s="25" t="s">
        <v>786</v>
      </c>
      <c r="C804" s="27">
        <v>149.5</v>
      </c>
    </row>
    <row r="805" spans="1:3" x14ac:dyDescent="0.35">
      <c r="A805" s="39">
        <v>42938</v>
      </c>
      <c r="B805" s="25" t="s">
        <v>551</v>
      </c>
      <c r="C805" s="27">
        <v>185</v>
      </c>
    </row>
    <row r="806" spans="1:3" x14ac:dyDescent="0.35">
      <c r="B806" s="25" t="s">
        <v>75</v>
      </c>
      <c r="C806" s="27">
        <v>50.19</v>
      </c>
    </row>
    <row r="807" spans="1:3" x14ac:dyDescent="0.35">
      <c r="B807" s="25" t="s">
        <v>99</v>
      </c>
      <c r="C807" s="27">
        <v>671</v>
      </c>
    </row>
    <row r="808" spans="1:3" x14ac:dyDescent="0.35">
      <c r="B808" s="25" t="s">
        <v>395</v>
      </c>
      <c r="C808" s="27">
        <v>823.5</v>
      </c>
    </row>
    <row r="809" spans="1:3" x14ac:dyDescent="0.35">
      <c r="B809" s="25" t="s">
        <v>440</v>
      </c>
      <c r="C809" s="27">
        <v>765.85</v>
      </c>
    </row>
    <row r="810" spans="1:3" x14ac:dyDescent="0.35">
      <c r="B810" s="25" t="s">
        <v>476</v>
      </c>
      <c r="C810" s="27">
        <v>490</v>
      </c>
    </row>
    <row r="811" spans="1:3" x14ac:dyDescent="0.35">
      <c r="B811" s="25" t="s">
        <v>804</v>
      </c>
      <c r="C811" s="27">
        <v>535.85</v>
      </c>
    </row>
    <row r="812" spans="1:3" x14ac:dyDescent="0.35">
      <c r="B812" s="25" t="s">
        <v>557</v>
      </c>
      <c r="C812" s="27">
        <v>355.2</v>
      </c>
    </row>
    <row r="813" spans="1:3" x14ac:dyDescent="0.35">
      <c r="B813" s="25" t="s">
        <v>186</v>
      </c>
      <c r="C813" s="27">
        <v>970.62</v>
      </c>
    </row>
    <row r="814" spans="1:3" x14ac:dyDescent="0.35">
      <c r="B814" s="25" t="s">
        <v>107</v>
      </c>
      <c r="C814" s="27">
        <v>712.5</v>
      </c>
    </row>
    <row r="815" spans="1:3" x14ac:dyDescent="0.35">
      <c r="B815" s="25" t="s">
        <v>393</v>
      </c>
      <c r="C815" s="27">
        <v>595</v>
      </c>
    </row>
    <row r="816" spans="1:3" x14ac:dyDescent="0.35">
      <c r="B816" s="25" t="s">
        <v>102</v>
      </c>
      <c r="C816" s="27">
        <v>355.35</v>
      </c>
    </row>
    <row r="817" spans="1:3" x14ac:dyDescent="0.35">
      <c r="A817" s="39">
        <v>42939</v>
      </c>
      <c r="B817" s="25" t="s">
        <v>850</v>
      </c>
      <c r="C817" s="27">
        <v>431.95</v>
      </c>
    </row>
    <row r="818" spans="1:3" x14ac:dyDescent="0.35">
      <c r="B818" s="25" t="s">
        <v>329</v>
      </c>
      <c r="C818" s="27">
        <v>258.35000000000002</v>
      </c>
    </row>
    <row r="819" spans="1:3" x14ac:dyDescent="0.35">
      <c r="B819" s="25" t="s">
        <v>439</v>
      </c>
      <c r="C819" s="27">
        <v>235</v>
      </c>
    </row>
    <row r="820" spans="1:3" x14ac:dyDescent="0.35">
      <c r="B820" s="25" t="s">
        <v>394</v>
      </c>
      <c r="C820" s="27">
        <v>445.35</v>
      </c>
    </row>
    <row r="821" spans="1:3" x14ac:dyDescent="0.35">
      <c r="B821" s="25" t="s">
        <v>682</v>
      </c>
      <c r="C821" s="27">
        <v>520.6</v>
      </c>
    </row>
    <row r="822" spans="1:3" x14ac:dyDescent="0.35">
      <c r="B822" s="25" t="s">
        <v>726</v>
      </c>
      <c r="C822" s="27">
        <v>372.3</v>
      </c>
    </row>
    <row r="823" spans="1:3" x14ac:dyDescent="0.35">
      <c r="B823" s="25" t="s">
        <v>681</v>
      </c>
      <c r="C823" s="27">
        <v>727.6</v>
      </c>
    </row>
    <row r="824" spans="1:3" x14ac:dyDescent="0.35">
      <c r="B824" s="25" t="s">
        <v>324</v>
      </c>
      <c r="C824" s="27">
        <v>497.7</v>
      </c>
    </row>
    <row r="825" spans="1:3" x14ac:dyDescent="0.35">
      <c r="B825" s="25" t="s">
        <v>816</v>
      </c>
      <c r="C825" s="27">
        <v>528.20000000000005</v>
      </c>
    </row>
    <row r="826" spans="1:3" x14ac:dyDescent="0.35">
      <c r="B826" s="25" t="s">
        <v>183</v>
      </c>
      <c r="C826" s="27">
        <v>360.78</v>
      </c>
    </row>
    <row r="827" spans="1:3" x14ac:dyDescent="0.35">
      <c r="B827" s="25" t="s">
        <v>815</v>
      </c>
      <c r="C827" s="27">
        <v>1048.5</v>
      </c>
    </row>
    <row r="828" spans="1:3" x14ac:dyDescent="0.35">
      <c r="A828" s="39">
        <v>42944</v>
      </c>
      <c r="B828" s="25" t="s">
        <v>110</v>
      </c>
      <c r="C828" s="27">
        <v>50</v>
      </c>
    </row>
    <row r="829" spans="1:3" x14ac:dyDescent="0.35">
      <c r="B829" s="25" t="s">
        <v>337</v>
      </c>
      <c r="C829" s="27">
        <v>309.44</v>
      </c>
    </row>
    <row r="830" spans="1:3" x14ac:dyDescent="0.35">
      <c r="B830" s="25" t="s">
        <v>872</v>
      </c>
      <c r="C830" s="27">
        <v>226.89</v>
      </c>
    </row>
    <row r="831" spans="1:3" x14ac:dyDescent="0.35">
      <c r="A831" s="39">
        <v>42945</v>
      </c>
      <c r="B831" s="25" t="s">
        <v>503</v>
      </c>
      <c r="C831" s="27">
        <v>655.5</v>
      </c>
    </row>
    <row r="832" spans="1:3" x14ac:dyDescent="0.35">
      <c r="B832" s="25" t="s">
        <v>631</v>
      </c>
      <c r="C832" s="27">
        <v>448.5</v>
      </c>
    </row>
    <row r="833" spans="1:3" x14ac:dyDescent="0.35">
      <c r="B833" s="25" t="s">
        <v>439</v>
      </c>
      <c r="C833" s="27">
        <v>652.70000000000005</v>
      </c>
    </row>
    <row r="834" spans="1:3" x14ac:dyDescent="0.35">
      <c r="B834" s="25" t="s">
        <v>622</v>
      </c>
      <c r="C834" s="27">
        <v>403</v>
      </c>
    </row>
    <row r="835" spans="1:3" x14ac:dyDescent="0.35">
      <c r="B835" s="25" t="s">
        <v>77</v>
      </c>
      <c r="C835" s="27">
        <v>483.14</v>
      </c>
    </row>
    <row r="836" spans="1:3" x14ac:dyDescent="0.35">
      <c r="B836" s="25" t="s">
        <v>810</v>
      </c>
      <c r="C836" s="27">
        <v>750.35</v>
      </c>
    </row>
    <row r="837" spans="1:3" x14ac:dyDescent="0.35">
      <c r="B837" s="25" t="s">
        <v>105</v>
      </c>
      <c r="C837" s="27">
        <v>100</v>
      </c>
    </row>
    <row r="838" spans="1:3" x14ac:dyDescent="0.35">
      <c r="B838" s="25" t="s">
        <v>322</v>
      </c>
      <c r="C838" s="27">
        <v>676.6</v>
      </c>
    </row>
    <row r="839" spans="1:3" x14ac:dyDescent="0.35">
      <c r="B839" s="25" t="s">
        <v>180</v>
      </c>
      <c r="C839" s="27">
        <v>100</v>
      </c>
    </row>
    <row r="840" spans="1:3" x14ac:dyDescent="0.35">
      <c r="B840" s="25" t="s">
        <v>686</v>
      </c>
      <c r="C840" s="27">
        <v>369.96999999999997</v>
      </c>
    </row>
    <row r="841" spans="1:3" x14ac:dyDescent="0.35">
      <c r="B841" s="25" t="s">
        <v>560</v>
      </c>
      <c r="C841" s="27">
        <v>462.5</v>
      </c>
    </row>
    <row r="842" spans="1:3" x14ac:dyDescent="0.35">
      <c r="B842" s="25" t="s">
        <v>191</v>
      </c>
      <c r="C842" s="27">
        <v>664.47</v>
      </c>
    </row>
    <row r="843" spans="1:3" x14ac:dyDescent="0.35">
      <c r="A843" s="39">
        <v>42946</v>
      </c>
      <c r="B843" s="25" t="s">
        <v>728</v>
      </c>
      <c r="C843" s="27">
        <v>112.5</v>
      </c>
    </row>
    <row r="844" spans="1:3" x14ac:dyDescent="0.35">
      <c r="B844" s="25" t="s">
        <v>398</v>
      </c>
      <c r="C844" s="27">
        <v>122.5</v>
      </c>
    </row>
    <row r="845" spans="1:3" x14ac:dyDescent="0.35">
      <c r="B845" s="25" t="s">
        <v>620</v>
      </c>
      <c r="C845" s="27">
        <v>227.5</v>
      </c>
    </row>
    <row r="846" spans="1:3" x14ac:dyDescent="0.35">
      <c r="B846" s="25" t="s">
        <v>76</v>
      </c>
      <c r="C846" s="27">
        <v>416.19</v>
      </c>
    </row>
    <row r="847" spans="1:3" x14ac:dyDescent="0.35">
      <c r="B847" s="25" t="s">
        <v>394</v>
      </c>
      <c r="C847" s="27">
        <v>418.99</v>
      </c>
    </row>
    <row r="848" spans="1:3" x14ac:dyDescent="0.35">
      <c r="B848" s="25" t="s">
        <v>554</v>
      </c>
      <c r="C848" s="27">
        <v>339.44</v>
      </c>
    </row>
    <row r="849" spans="1:3" x14ac:dyDescent="0.35">
      <c r="B849" s="25" t="s">
        <v>315</v>
      </c>
      <c r="C849" s="27">
        <v>614.85</v>
      </c>
    </row>
    <row r="850" spans="1:3" x14ac:dyDescent="0.35">
      <c r="B850" s="25" t="s">
        <v>95</v>
      </c>
      <c r="C850" s="27">
        <v>343.03999999999996</v>
      </c>
    </row>
    <row r="851" spans="1:3" x14ac:dyDescent="0.35">
      <c r="B851" s="25" t="s">
        <v>777</v>
      </c>
      <c r="C851" s="27">
        <v>375</v>
      </c>
    </row>
    <row r="852" spans="1:3" x14ac:dyDescent="0.35">
      <c r="B852" s="25" t="s">
        <v>782</v>
      </c>
      <c r="C852" s="27">
        <v>262.5</v>
      </c>
    </row>
    <row r="853" spans="1:3" x14ac:dyDescent="0.35">
      <c r="B853" s="25" t="s">
        <v>871</v>
      </c>
      <c r="C853" s="27">
        <v>221</v>
      </c>
    </row>
    <row r="854" spans="1:3" x14ac:dyDescent="0.35">
      <c r="B854" s="25" t="s">
        <v>396</v>
      </c>
      <c r="C854" s="27">
        <v>235.22</v>
      </c>
    </row>
    <row r="855" spans="1:3" x14ac:dyDescent="0.35">
      <c r="A855" s="39">
        <v>42951</v>
      </c>
      <c r="B855" s="25" t="s">
        <v>111</v>
      </c>
      <c r="C855" s="27">
        <v>59</v>
      </c>
    </row>
    <row r="856" spans="1:3" x14ac:dyDescent="0.35">
      <c r="B856" s="25" t="s">
        <v>681</v>
      </c>
      <c r="C856" s="27">
        <v>0</v>
      </c>
    </row>
    <row r="857" spans="1:3" x14ac:dyDescent="0.35">
      <c r="B857" s="25" t="s">
        <v>106</v>
      </c>
      <c r="C857" s="27">
        <v>115.78</v>
      </c>
    </row>
    <row r="858" spans="1:3" x14ac:dyDescent="0.35">
      <c r="A858" s="39">
        <v>42952</v>
      </c>
      <c r="B858" s="25" t="s">
        <v>326</v>
      </c>
      <c r="C858" s="27">
        <v>185</v>
      </c>
    </row>
    <row r="859" spans="1:3" x14ac:dyDescent="0.35">
      <c r="B859" s="25" t="s">
        <v>115</v>
      </c>
      <c r="C859" s="27">
        <v>598.79999999999995</v>
      </c>
    </row>
    <row r="860" spans="1:3" x14ac:dyDescent="0.35">
      <c r="B860" s="25" t="s">
        <v>633</v>
      </c>
      <c r="C860" s="27">
        <v>37.5</v>
      </c>
    </row>
    <row r="861" spans="1:3" x14ac:dyDescent="0.35">
      <c r="B861" s="25" t="s">
        <v>622</v>
      </c>
      <c r="C861" s="27">
        <v>399.78</v>
      </c>
    </row>
    <row r="862" spans="1:3" x14ac:dyDescent="0.35">
      <c r="B862" s="25" t="s">
        <v>732</v>
      </c>
      <c r="C862" s="27">
        <v>298.5</v>
      </c>
    </row>
    <row r="863" spans="1:3" x14ac:dyDescent="0.35">
      <c r="B863" s="25" t="s">
        <v>99</v>
      </c>
      <c r="C863" s="27">
        <v>448</v>
      </c>
    </row>
    <row r="864" spans="1:3" x14ac:dyDescent="0.35">
      <c r="B864" s="25" t="s">
        <v>816</v>
      </c>
      <c r="C864" s="27">
        <v>712.5</v>
      </c>
    </row>
    <row r="865" spans="1:3" x14ac:dyDescent="0.35">
      <c r="B865" s="25" t="s">
        <v>781</v>
      </c>
      <c r="C865" s="27">
        <v>409.05</v>
      </c>
    </row>
    <row r="866" spans="1:3" x14ac:dyDescent="0.35">
      <c r="B866" s="25" t="s">
        <v>724</v>
      </c>
      <c r="C866" s="27">
        <v>298.5</v>
      </c>
    </row>
    <row r="867" spans="1:3" x14ac:dyDescent="0.35">
      <c r="B867" s="25" t="s">
        <v>873</v>
      </c>
      <c r="C867" s="27">
        <v>387</v>
      </c>
    </row>
    <row r="868" spans="1:3" x14ac:dyDescent="0.35">
      <c r="B868" s="25" t="s">
        <v>474</v>
      </c>
      <c r="C868" s="27">
        <v>317.5</v>
      </c>
    </row>
    <row r="869" spans="1:3" x14ac:dyDescent="0.35">
      <c r="A869" s="39">
        <v>42953</v>
      </c>
      <c r="B869" s="25" t="s">
        <v>500</v>
      </c>
      <c r="C869" s="27">
        <v>284</v>
      </c>
    </row>
    <row r="870" spans="1:3" x14ac:dyDescent="0.35">
      <c r="B870" s="25" t="s">
        <v>75</v>
      </c>
      <c r="C870" s="27">
        <v>728.7</v>
      </c>
    </row>
    <row r="871" spans="1:3" x14ac:dyDescent="0.35">
      <c r="B871" s="25" t="s">
        <v>111</v>
      </c>
      <c r="C871" s="27">
        <v>0</v>
      </c>
    </row>
    <row r="872" spans="1:3" x14ac:dyDescent="0.35">
      <c r="B872" s="25" t="s">
        <v>817</v>
      </c>
      <c r="C872" s="27">
        <v>105.5</v>
      </c>
    </row>
    <row r="873" spans="1:3" x14ac:dyDescent="0.35">
      <c r="B873" s="25" t="s">
        <v>614</v>
      </c>
      <c r="C873" s="27">
        <v>446.35</v>
      </c>
    </row>
    <row r="874" spans="1:3" x14ac:dyDescent="0.35">
      <c r="B874" s="25" t="s">
        <v>632</v>
      </c>
      <c r="C874" s="27">
        <v>152.5</v>
      </c>
    </row>
    <row r="875" spans="1:3" x14ac:dyDescent="0.35">
      <c r="B875" s="25" t="s">
        <v>618</v>
      </c>
      <c r="C875" s="27">
        <v>429.06</v>
      </c>
    </row>
    <row r="876" spans="1:3" x14ac:dyDescent="0.35">
      <c r="B876" s="25" t="s">
        <v>684</v>
      </c>
      <c r="C876" s="27">
        <v>130.5</v>
      </c>
    </row>
    <row r="877" spans="1:3" x14ac:dyDescent="0.35">
      <c r="B877" s="25" t="s">
        <v>190</v>
      </c>
      <c r="C877" s="27">
        <v>260</v>
      </c>
    </row>
    <row r="878" spans="1:3" x14ac:dyDescent="0.35">
      <c r="B878" s="25" t="s">
        <v>113</v>
      </c>
      <c r="C878" s="27">
        <v>166.45</v>
      </c>
    </row>
    <row r="879" spans="1:3" x14ac:dyDescent="0.35">
      <c r="B879" s="25" t="s">
        <v>475</v>
      </c>
      <c r="C879" s="27">
        <v>205.5</v>
      </c>
    </row>
    <row r="880" spans="1:3" x14ac:dyDescent="0.35">
      <c r="B880" s="25" t="s">
        <v>880</v>
      </c>
      <c r="C880" s="27">
        <v>280.5</v>
      </c>
    </row>
    <row r="881" spans="1:3" x14ac:dyDescent="0.35">
      <c r="A881" s="39">
        <v>42958</v>
      </c>
      <c r="B881" s="25" t="s">
        <v>504</v>
      </c>
      <c r="C881" s="27">
        <v>346.94</v>
      </c>
    </row>
    <row r="882" spans="1:3" x14ac:dyDescent="0.35">
      <c r="B882" s="25" t="s">
        <v>335</v>
      </c>
      <c r="C882" s="27">
        <v>50</v>
      </c>
    </row>
    <row r="883" spans="1:3" x14ac:dyDescent="0.35">
      <c r="B883" s="25" t="s">
        <v>640</v>
      </c>
      <c r="C883" s="27">
        <v>198.69</v>
      </c>
    </row>
    <row r="884" spans="1:3" x14ac:dyDescent="0.35">
      <c r="A884" s="39">
        <v>42959</v>
      </c>
      <c r="B884" s="25" t="s">
        <v>550</v>
      </c>
      <c r="C884" s="27">
        <v>225</v>
      </c>
    </row>
    <row r="885" spans="1:3" x14ac:dyDescent="0.35">
      <c r="B885" s="25" t="s">
        <v>818</v>
      </c>
      <c r="C885" s="27">
        <v>802.49</v>
      </c>
    </row>
    <row r="886" spans="1:3" x14ac:dyDescent="0.35">
      <c r="B886" s="25" t="s">
        <v>779</v>
      </c>
      <c r="C886" s="27">
        <v>300</v>
      </c>
    </row>
    <row r="887" spans="1:3" x14ac:dyDescent="0.35">
      <c r="B887" s="25" t="s">
        <v>432</v>
      </c>
      <c r="C887" s="27">
        <v>525.79999999999995</v>
      </c>
    </row>
    <row r="888" spans="1:3" x14ac:dyDescent="0.35">
      <c r="B888" s="25" t="s">
        <v>367</v>
      </c>
      <c r="C888" s="27">
        <v>299.64999999999998</v>
      </c>
    </row>
    <row r="889" spans="1:3" x14ac:dyDescent="0.35">
      <c r="B889" s="25" t="s">
        <v>104</v>
      </c>
      <c r="C889" s="27">
        <v>222.5</v>
      </c>
    </row>
    <row r="890" spans="1:3" x14ac:dyDescent="0.35">
      <c r="B890" s="25" t="s">
        <v>507</v>
      </c>
      <c r="C890" s="27">
        <v>50</v>
      </c>
    </row>
    <row r="891" spans="1:3" x14ac:dyDescent="0.35">
      <c r="B891" s="25" t="s">
        <v>187</v>
      </c>
      <c r="C891" s="27">
        <v>430.5</v>
      </c>
    </row>
    <row r="892" spans="1:3" x14ac:dyDescent="0.35">
      <c r="B892" s="25" t="s">
        <v>619</v>
      </c>
      <c r="C892" s="27">
        <v>607.52</v>
      </c>
    </row>
    <row r="893" spans="1:3" x14ac:dyDescent="0.35">
      <c r="B893" s="25" t="s">
        <v>193</v>
      </c>
      <c r="C893" s="27">
        <v>482.54999999999995</v>
      </c>
    </row>
    <row r="894" spans="1:3" x14ac:dyDescent="0.35">
      <c r="B894" s="25" t="s">
        <v>775</v>
      </c>
      <c r="C894" s="27">
        <v>100</v>
      </c>
    </row>
    <row r="895" spans="1:3" x14ac:dyDescent="0.35">
      <c r="A895" s="39">
        <v>42960</v>
      </c>
      <c r="B895" s="25" t="s">
        <v>335</v>
      </c>
      <c r="C895" s="27">
        <v>50</v>
      </c>
    </row>
    <row r="896" spans="1:3" x14ac:dyDescent="0.35">
      <c r="B896" s="25" t="s">
        <v>850</v>
      </c>
      <c r="C896" s="27">
        <v>260.85000000000002</v>
      </c>
    </row>
    <row r="897" spans="1:3" x14ac:dyDescent="0.35">
      <c r="B897" s="25" t="s">
        <v>77</v>
      </c>
      <c r="C897" s="27">
        <v>205.35</v>
      </c>
    </row>
    <row r="898" spans="1:3" x14ac:dyDescent="0.35">
      <c r="B898" s="25" t="s">
        <v>609</v>
      </c>
      <c r="C898" s="27">
        <v>144.5</v>
      </c>
    </row>
    <row r="899" spans="1:3" x14ac:dyDescent="0.35">
      <c r="B899" s="25" t="s">
        <v>317</v>
      </c>
      <c r="C899" s="27">
        <v>243</v>
      </c>
    </row>
    <row r="900" spans="1:3" x14ac:dyDescent="0.35">
      <c r="B900" s="25" t="s">
        <v>184</v>
      </c>
      <c r="C900" s="27">
        <v>486.1</v>
      </c>
    </row>
    <row r="901" spans="1:3" x14ac:dyDescent="0.35">
      <c r="B901" s="25" t="s">
        <v>784</v>
      </c>
      <c r="C901" s="27">
        <v>455.6</v>
      </c>
    </row>
    <row r="902" spans="1:3" x14ac:dyDescent="0.35">
      <c r="B902" s="25" t="s">
        <v>369</v>
      </c>
      <c r="C902" s="27">
        <v>130.65</v>
      </c>
    </row>
    <row r="903" spans="1:3" x14ac:dyDescent="0.35">
      <c r="B903" s="25" t="s">
        <v>815</v>
      </c>
      <c r="C903" s="27">
        <v>560.5</v>
      </c>
    </row>
    <row r="904" spans="1:3" x14ac:dyDescent="0.35">
      <c r="B904" s="25" t="s">
        <v>788</v>
      </c>
      <c r="C904" s="27">
        <v>522</v>
      </c>
    </row>
    <row r="905" spans="1:3" x14ac:dyDescent="0.35">
      <c r="B905" s="25" t="s">
        <v>880</v>
      </c>
      <c r="C905" s="27">
        <v>193.48</v>
      </c>
    </row>
    <row r="906" spans="1:3" x14ac:dyDescent="0.35">
      <c r="B906" s="25" t="s">
        <v>928</v>
      </c>
      <c r="C906" s="27">
        <v>150</v>
      </c>
    </row>
    <row r="907" spans="1:3" x14ac:dyDescent="0.35">
      <c r="A907" s="39">
        <v>42961</v>
      </c>
      <c r="B907" s="25" t="s">
        <v>338</v>
      </c>
      <c r="C907" s="27">
        <v>304.48</v>
      </c>
    </row>
    <row r="908" spans="1:3" x14ac:dyDescent="0.35">
      <c r="B908" s="25" t="s">
        <v>811</v>
      </c>
      <c r="C908" s="27">
        <v>50</v>
      </c>
    </row>
    <row r="909" spans="1:3" x14ac:dyDescent="0.35">
      <c r="B909" s="25" t="s">
        <v>783</v>
      </c>
      <c r="C909" s="27">
        <v>0</v>
      </c>
    </row>
    <row r="910" spans="1:3" x14ac:dyDescent="0.35">
      <c r="A910" s="39">
        <v>42962</v>
      </c>
      <c r="B910" s="25" t="s">
        <v>505</v>
      </c>
      <c r="C910" s="27">
        <v>98.19</v>
      </c>
    </row>
    <row r="911" spans="1:3" x14ac:dyDescent="0.35">
      <c r="B911" s="25" t="s">
        <v>805</v>
      </c>
      <c r="C911" s="27">
        <v>187.5</v>
      </c>
    </row>
    <row r="912" spans="1:3" x14ac:dyDescent="0.35">
      <c r="B912" s="25" t="s">
        <v>335</v>
      </c>
      <c r="C912" s="27">
        <v>386</v>
      </c>
    </row>
    <row r="913" spans="1:3" x14ac:dyDescent="0.35">
      <c r="B913" s="25" t="s">
        <v>398</v>
      </c>
      <c r="C913" s="27">
        <v>130.5</v>
      </c>
    </row>
    <row r="914" spans="1:3" x14ac:dyDescent="0.35">
      <c r="B914" s="25" t="s">
        <v>722</v>
      </c>
      <c r="C914" s="27">
        <v>306.5</v>
      </c>
    </row>
    <row r="915" spans="1:3" x14ac:dyDescent="0.35">
      <c r="B915" s="25" t="s">
        <v>612</v>
      </c>
      <c r="C915" s="27">
        <v>411</v>
      </c>
    </row>
    <row r="916" spans="1:3" x14ac:dyDescent="0.35">
      <c r="B916" s="25" t="s">
        <v>613</v>
      </c>
      <c r="C916" s="27">
        <v>408</v>
      </c>
    </row>
    <row r="917" spans="1:3" x14ac:dyDescent="0.35">
      <c r="B917" s="25" t="s">
        <v>725</v>
      </c>
      <c r="C917" s="27">
        <v>244</v>
      </c>
    </row>
    <row r="918" spans="1:3" x14ac:dyDescent="0.35">
      <c r="B918" s="25" t="s">
        <v>774</v>
      </c>
      <c r="C918" s="27">
        <v>301.86</v>
      </c>
    </row>
    <row r="919" spans="1:3" x14ac:dyDescent="0.35">
      <c r="B919" s="25" t="s">
        <v>341</v>
      </c>
      <c r="C919" s="27">
        <v>317.85000000000002</v>
      </c>
    </row>
    <row r="920" spans="1:3" x14ac:dyDescent="0.35">
      <c r="A920" s="39">
        <v>42965</v>
      </c>
      <c r="B920" s="25" t="s">
        <v>550</v>
      </c>
      <c r="C920" s="27">
        <v>0</v>
      </c>
    </row>
    <row r="921" spans="1:3" x14ac:dyDescent="0.35">
      <c r="B921" s="25" t="s">
        <v>180</v>
      </c>
      <c r="C921" s="27">
        <v>85</v>
      </c>
    </row>
    <row r="922" spans="1:3" x14ac:dyDescent="0.35">
      <c r="B922" s="25" t="s">
        <v>470</v>
      </c>
      <c r="C922" s="27">
        <v>29</v>
      </c>
    </row>
    <row r="923" spans="1:3" x14ac:dyDescent="0.35">
      <c r="A923" s="39">
        <v>42966</v>
      </c>
      <c r="B923" s="25" t="s">
        <v>852</v>
      </c>
      <c r="C923" s="27">
        <v>447.15</v>
      </c>
    </row>
    <row r="924" spans="1:3" x14ac:dyDescent="0.35">
      <c r="B924" s="25" t="s">
        <v>335</v>
      </c>
      <c r="C924" s="27">
        <v>1014.28</v>
      </c>
    </row>
    <row r="925" spans="1:3" x14ac:dyDescent="0.35">
      <c r="B925" s="25" t="s">
        <v>850</v>
      </c>
      <c r="C925" s="27">
        <v>468</v>
      </c>
    </row>
    <row r="926" spans="1:3" x14ac:dyDescent="0.35">
      <c r="B926" s="25" t="s">
        <v>329</v>
      </c>
      <c r="C926" s="27">
        <v>540.9</v>
      </c>
    </row>
    <row r="927" spans="1:3" x14ac:dyDescent="0.35">
      <c r="B927" s="25" t="s">
        <v>112</v>
      </c>
      <c r="C927" s="27">
        <v>542.85</v>
      </c>
    </row>
    <row r="928" spans="1:3" x14ac:dyDescent="0.35">
      <c r="B928" s="25" t="s">
        <v>851</v>
      </c>
      <c r="C928" s="27">
        <v>486.05</v>
      </c>
    </row>
    <row r="929" spans="1:3" x14ac:dyDescent="0.35">
      <c r="B929" s="25" t="s">
        <v>680</v>
      </c>
      <c r="C929" s="27">
        <v>392.95000000000005</v>
      </c>
    </row>
    <row r="930" spans="1:3" x14ac:dyDescent="0.35">
      <c r="B930" s="25" t="s">
        <v>860</v>
      </c>
      <c r="C930" s="27">
        <v>50</v>
      </c>
    </row>
    <row r="931" spans="1:3" x14ac:dyDescent="0.35">
      <c r="B931" s="25" t="s">
        <v>634</v>
      </c>
      <c r="C931" s="27">
        <v>391.5</v>
      </c>
    </row>
    <row r="932" spans="1:3" x14ac:dyDescent="0.35">
      <c r="B932" s="25" t="s">
        <v>613</v>
      </c>
      <c r="C932" s="27">
        <v>168</v>
      </c>
    </row>
    <row r="933" spans="1:3" x14ac:dyDescent="0.35">
      <c r="B933" s="25" t="s">
        <v>880</v>
      </c>
      <c r="C933" s="27">
        <v>260.12</v>
      </c>
    </row>
    <row r="934" spans="1:3" x14ac:dyDescent="0.35">
      <c r="A934" s="39">
        <v>42967</v>
      </c>
      <c r="B934" s="25" t="s">
        <v>332</v>
      </c>
      <c r="C934" s="27">
        <v>135</v>
      </c>
    </row>
    <row r="935" spans="1:3" x14ac:dyDescent="0.35">
      <c r="B935" s="25" t="s">
        <v>75</v>
      </c>
      <c r="C935" s="27">
        <v>448.35</v>
      </c>
    </row>
    <row r="936" spans="1:3" x14ac:dyDescent="0.35">
      <c r="B936" s="25" t="s">
        <v>426</v>
      </c>
      <c r="C936" s="27">
        <v>541.20000000000005</v>
      </c>
    </row>
    <row r="937" spans="1:3" x14ac:dyDescent="0.35">
      <c r="B937" s="25" t="s">
        <v>335</v>
      </c>
      <c r="C937" s="27">
        <v>112.5</v>
      </c>
    </row>
    <row r="938" spans="1:3" x14ac:dyDescent="0.35">
      <c r="B938" s="25" t="s">
        <v>110</v>
      </c>
      <c r="C938" s="27">
        <v>122.5</v>
      </c>
    </row>
    <row r="939" spans="1:3" x14ac:dyDescent="0.35">
      <c r="B939" s="25" t="s">
        <v>473</v>
      </c>
      <c r="C939" s="27">
        <v>577</v>
      </c>
    </row>
    <row r="940" spans="1:3" x14ac:dyDescent="0.35">
      <c r="B940" s="25" t="s">
        <v>812</v>
      </c>
      <c r="C940" s="27">
        <v>279.25</v>
      </c>
    </row>
    <row r="941" spans="1:3" x14ac:dyDescent="0.35">
      <c r="B941" s="25" t="s">
        <v>813</v>
      </c>
      <c r="C941" s="27">
        <v>526.01</v>
      </c>
    </row>
    <row r="942" spans="1:3" x14ac:dyDescent="0.35">
      <c r="B942" s="25" t="s">
        <v>101</v>
      </c>
      <c r="C942" s="27">
        <v>298.54999999999995</v>
      </c>
    </row>
    <row r="943" spans="1:3" x14ac:dyDescent="0.35">
      <c r="B943" s="25" t="s">
        <v>431</v>
      </c>
      <c r="C943" s="27">
        <v>260.55</v>
      </c>
    </row>
    <row r="944" spans="1:3" x14ac:dyDescent="0.35">
      <c r="B944" s="25" t="s">
        <v>880</v>
      </c>
      <c r="C944" s="27">
        <v>85.5</v>
      </c>
    </row>
    <row r="945" spans="1:3" x14ac:dyDescent="0.35">
      <c r="B945" s="25" t="s">
        <v>928</v>
      </c>
      <c r="C945" s="27">
        <v>373.35</v>
      </c>
    </row>
    <row r="946" spans="1:3" x14ac:dyDescent="0.35">
      <c r="A946" s="39">
        <v>42972</v>
      </c>
      <c r="B946" s="25" t="s">
        <v>110</v>
      </c>
      <c r="C946" s="27">
        <v>108</v>
      </c>
    </row>
    <row r="947" spans="1:3" x14ac:dyDescent="0.35">
      <c r="B947" s="25" t="s">
        <v>473</v>
      </c>
      <c r="C947" s="27">
        <v>175</v>
      </c>
    </row>
    <row r="948" spans="1:3" x14ac:dyDescent="0.35">
      <c r="B948" s="25" t="s">
        <v>319</v>
      </c>
      <c r="C948" s="27">
        <v>278</v>
      </c>
    </row>
    <row r="949" spans="1:3" x14ac:dyDescent="0.35">
      <c r="A949" s="39">
        <v>42973</v>
      </c>
      <c r="B949" s="25" t="s">
        <v>330</v>
      </c>
      <c r="C949" s="27">
        <v>152</v>
      </c>
    </row>
    <row r="950" spans="1:3" x14ac:dyDescent="0.35">
      <c r="B950" s="25" t="s">
        <v>691</v>
      </c>
      <c r="C950" s="27">
        <v>600</v>
      </c>
    </row>
    <row r="951" spans="1:3" x14ac:dyDescent="0.35">
      <c r="B951" s="25" t="s">
        <v>335</v>
      </c>
      <c r="C951" s="27">
        <v>580.5</v>
      </c>
    </row>
    <row r="952" spans="1:3" x14ac:dyDescent="0.35">
      <c r="B952" s="25" t="s">
        <v>615</v>
      </c>
      <c r="C952" s="27">
        <v>785.26</v>
      </c>
    </row>
    <row r="953" spans="1:3" x14ac:dyDescent="0.35">
      <c r="B953" s="25" t="s">
        <v>111</v>
      </c>
      <c r="C953" s="27">
        <v>37.5</v>
      </c>
    </row>
    <row r="954" spans="1:3" x14ac:dyDescent="0.35">
      <c r="B954" s="25" t="s">
        <v>811</v>
      </c>
      <c r="C954" s="27">
        <v>345.5</v>
      </c>
    </row>
    <row r="955" spans="1:3" x14ac:dyDescent="0.35">
      <c r="B955" s="25" t="s">
        <v>554</v>
      </c>
      <c r="C955" s="27">
        <v>164.53</v>
      </c>
    </row>
    <row r="956" spans="1:3" x14ac:dyDescent="0.35">
      <c r="B956" s="25" t="s">
        <v>780</v>
      </c>
      <c r="C956" s="27">
        <v>438.85</v>
      </c>
    </row>
    <row r="957" spans="1:3" x14ac:dyDescent="0.35">
      <c r="B957" s="25" t="s">
        <v>471</v>
      </c>
      <c r="C957" s="27">
        <v>674.05</v>
      </c>
    </row>
    <row r="958" spans="1:3" x14ac:dyDescent="0.35">
      <c r="B958" s="25" t="s">
        <v>854</v>
      </c>
      <c r="C958" s="27">
        <v>212.5</v>
      </c>
    </row>
    <row r="959" spans="1:3" x14ac:dyDescent="0.35">
      <c r="B959" s="25" t="s">
        <v>872</v>
      </c>
      <c r="C959" s="27">
        <v>369.26</v>
      </c>
    </row>
    <row r="960" spans="1:3" x14ac:dyDescent="0.35">
      <c r="B960" s="25" t="s">
        <v>885</v>
      </c>
      <c r="C960" s="27">
        <v>55.5</v>
      </c>
    </row>
    <row r="961" spans="1:3" x14ac:dyDescent="0.35">
      <c r="A961" s="39">
        <v>42974</v>
      </c>
      <c r="B961" s="25" t="s">
        <v>729</v>
      </c>
      <c r="C961" s="27">
        <v>224.85</v>
      </c>
    </row>
    <row r="962" spans="1:3" x14ac:dyDescent="0.35">
      <c r="B962" s="25" t="s">
        <v>551</v>
      </c>
      <c r="C962" s="27">
        <v>74.849999999999994</v>
      </c>
    </row>
    <row r="963" spans="1:3" x14ac:dyDescent="0.35">
      <c r="B963" s="25" t="s">
        <v>608</v>
      </c>
      <c r="C963" s="27">
        <v>75</v>
      </c>
    </row>
    <row r="964" spans="1:3" x14ac:dyDescent="0.35">
      <c r="B964" s="25" t="s">
        <v>75</v>
      </c>
      <c r="C964" s="27">
        <v>37.5</v>
      </c>
    </row>
    <row r="965" spans="1:3" x14ac:dyDescent="0.35">
      <c r="B965" s="25" t="s">
        <v>503</v>
      </c>
      <c r="C965" s="27">
        <v>299.85000000000002</v>
      </c>
    </row>
    <row r="966" spans="1:3" x14ac:dyDescent="0.35">
      <c r="B966" s="25" t="s">
        <v>178</v>
      </c>
      <c r="C966" s="27">
        <v>167.85</v>
      </c>
    </row>
    <row r="967" spans="1:3" x14ac:dyDescent="0.35">
      <c r="B967" s="25" t="s">
        <v>192</v>
      </c>
      <c r="C967" s="27">
        <v>316.35000000000002</v>
      </c>
    </row>
    <row r="968" spans="1:3" x14ac:dyDescent="0.35">
      <c r="B968" s="25" t="s">
        <v>782</v>
      </c>
      <c r="C968" s="27">
        <v>483.55</v>
      </c>
    </row>
    <row r="969" spans="1:3" x14ac:dyDescent="0.35">
      <c r="B969" s="25" t="s">
        <v>809</v>
      </c>
      <c r="C969" s="27">
        <v>187.5</v>
      </c>
    </row>
    <row r="970" spans="1:3" x14ac:dyDescent="0.35">
      <c r="B970" s="25" t="s">
        <v>619</v>
      </c>
      <c r="C970" s="27">
        <v>286</v>
      </c>
    </row>
    <row r="971" spans="1:3" x14ac:dyDescent="0.35">
      <c r="B971" s="25" t="s">
        <v>182</v>
      </c>
      <c r="C971" s="27">
        <v>327.5</v>
      </c>
    </row>
    <row r="972" spans="1:3" x14ac:dyDescent="0.35">
      <c r="B972" s="25" t="s">
        <v>928</v>
      </c>
      <c r="C972" s="27">
        <v>150</v>
      </c>
    </row>
    <row r="973" spans="1:3" x14ac:dyDescent="0.35">
      <c r="A973" s="39">
        <v>42979</v>
      </c>
      <c r="B973" s="25" t="s">
        <v>620</v>
      </c>
      <c r="C973" s="27">
        <v>193</v>
      </c>
    </row>
    <row r="974" spans="1:3" x14ac:dyDescent="0.35">
      <c r="B974" s="25" t="s">
        <v>315</v>
      </c>
      <c r="C974" s="27">
        <v>29</v>
      </c>
    </row>
    <row r="975" spans="1:3" x14ac:dyDescent="0.35">
      <c r="B975" s="25" t="s">
        <v>687</v>
      </c>
      <c r="C975" s="27">
        <v>201</v>
      </c>
    </row>
    <row r="976" spans="1:3" x14ac:dyDescent="0.35">
      <c r="A976" s="39">
        <v>42980</v>
      </c>
      <c r="B976" s="25" t="s">
        <v>642</v>
      </c>
      <c r="C976" s="27">
        <v>591.88</v>
      </c>
    </row>
    <row r="977" spans="1:3" x14ac:dyDescent="0.35">
      <c r="B977" s="25" t="s">
        <v>621</v>
      </c>
      <c r="C977" s="27">
        <v>561</v>
      </c>
    </row>
    <row r="978" spans="1:3" x14ac:dyDescent="0.35">
      <c r="B978" s="25" t="s">
        <v>607</v>
      </c>
      <c r="C978" s="27">
        <v>448.55</v>
      </c>
    </row>
    <row r="979" spans="1:3" x14ac:dyDescent="0.35">
      <c r="B979" s="25" t="s">
        <v>94</v>
      </c>
      <c r="C979" s="27">
        <v>399</v>
      </c>
    </row>
    <row r="980" spans="1:3" x14ac:dyDescent="0.35">
      <c r="B980" s="25" t="s">
        <v>104</v>
      </c>
      <c r="C980" s="27">
        <v>247.5</v>
      </c>
    </row>
    <row r="981" spans="1:3" x14ac:dyDescent="0.35">
      <c r="B981" s="25" t="s">
        <v>322</v>
      </c>
      <c r="C981" s="27">
        <v>522.85</v>
      </c>
    </row>
    <row r="982" spans="1:3" x14ac:dyDescent="0.35">
      <c r="B982" s="25" t="s">
        <v>618</v>
      </c>
      <c r="C982" s="27">
        <v>467.85</v>
      </c>
    </row>
    <row r="983" spans="1:3" x14ac:dyDescent="0.35">
      <c r="B983" s="25" t="s">
        <v>855</v>
      </c>
      <c r="C983" s="27">
        <v>159.85</v>
      </c>
    </row>
    <row r="984" spans="1:3" x14ac:dyDescent="0.35">
      <c r="B984" s="25" t="s">
        <v>337</v>
      </c>
      <c r="C984" s="27">
        <v>682.5</v>
      </c>
    </row>
    <row r="985" spans="1:3" x14ac:dyDescent="0.35">
      <c r="B985" s="25" t="s">
        <v>468</v>
      </c>
      <c r="C985" s="27">
        <v>248.19</v>
      </c>
    </row>
    <row r="986" spans="1:3" x14ac:dyDescent="0.35">
      <c r="B986" s="25" t="s">
        <v>886</v>
      </c>
      <c r="C986" s="27">
        <v>443.7</v>
      </c>
    </row>
    <row r="987" spans="1:3" x14ac:dyDescent="0.35">
      <c r="B987" s="25" t="s">
        <v>114</v>
      </c>
      <c r="C987" s="27">
        <v>394.85</v>
      </c>
    </row>
    <row r="988" spans="1:3" x14ac:dyDescent="0.35">
      <c r="A988" s="39">
        <v>42981</v>
      </c>
      <c r="B988" s="25" t="s">
        <v>97</v>
      </c>
      <c r="C988" s="27">
        <v>153.35</v>
      </c>
    </row>
    <row r="989" spans="1:3" x14ac:dyDescent="0.35">
      <c r="B989" s="25" t="s">
        <v>77</v>
      </c>
      <c r="C989" s="27">
        <v>222.11</v>
      </c>
    </row>
    <row r="990" spans="1:3" x14ac:dyDescent="0.35">
      <c r="B990" s="25" t="s">
        <v>632</v>
      </c>
      <c r="C990" s="27">
        <v>355</v>
      </c>
    </row>
    <row r="991" spans="1:3" x14ac:dyDescent="0.35">
      <c r="B991" s="25" t="s">
        <v>612</v>
      </c>
      <c r="C991" s="27">
        <v>205.35</v>
      </c>
    </row>
    <row r="992" spans="1:3" x14ac:dyDescent="0.35">
      <c r="B992" s="25" t="s">
        <v>777</v>
      </c>
      <c r="C992" s="27">
        <v>37.5</v>
      </c>
    </row>
    <row r="993" spans="1:3" x14ac:dyDescent="0.35">
      <c r="B993" s="25" t="s">
        <v>188</v>
      </c>
      <c r="C993" s="27">
        <v>242.35</v>
      </c>
    </row>
    <row r="994" spans="1:3" x14ac:dyDescent="0.35">
      <c r="B994" s="25" t="s">
        <v>323</v>
      </c>
      <c r="C994" s="27">
        <v>427.5</v>
      </c>
    </row>
    <row r="995" spans="1:3" x14ac:dyDescent="0.35">
      <c r="B995" s="25" t="s">
        <v>430</v>
      </c>
      <c r="C995" s="27">
        <v>411</v>
      </c>
    </row>
    <row r="996" spans="1:3" x14ac:dyDescent="0.35">
      <c r="B996" s="25" t="s">
        <v>393</v>
      </c>
      <c r="C996" s="27">
        <v>374.85</v>
      </c>
    </row>
    <row r="997" spans="1:3" x14ac:dyDescent="0.35">
      <c r="B997" s="25" t="s">
        <v>352</v>
      </c>
      <c r="C997" s="27">
        <v>262.5</v>
      </c>
    </row>
    <row r="998" spans="1:3" x14ac:dyDescent="0.35">
      <c r="B998" s="25" t="s">
        <v>350</v>
      </c>
      <c r="C998" s="27">
        <v>428.3</v>
      </c>
    </row>
    <row r="999" spans="1:3" x14ac:dyDescent="0.35">
      <c r="A999" s="39">
        <v>42986</v>
      </c>
      <c r="B999" s="25" t="s">
        <v>564</v>
      </c>
      <c r="C999" s="27">
        <v>157.4</v>
      </c>
    </row>
    <row r="1000" spans="1:3" x14ac:dyDescent="0.35">
      <c r="B1000" s="25" t="s">
        <v>501</v>
      </c>
      <c r="C1000" s="27">
        <v>29</v>
      </c>
    </row>
    <row r="1001" spans="1:3" x14ac:dyDescent="0.35">
      <c r="B1001" s="25" t="s">
        <v>428</v>
      </c>
      <c r="C1001" s="27">
        <v>85</v>
      </c>
    </row>
    <row r="1002" spans="1:3" x14ac:dyDescent="0.35">
      <c r="A1002" s="39">
        <v>42987</v>
      </c>
      <c r="B1002" s="25" t="s">
        <v>818</v>
      </c>
      <c r="C1002" s="27">
        <v>636.29999999999995</v>
      </c>
    </row>
    <row r="1003" spans="1:3" x14ac:dyDescent="0.35">
      <c r="B1003" s="25" t="s">
        <v>817</v>
      </c>
      <c r="C1003" s="27">
        <v>391.5</v>
      </c>
    </row>
    <row r="1004" spans="1:3" x14ac:dyDescent="0.35">
      <c r="B1004" s="25" t="s">
        <v>432</v>
      </c>
      <c r="C1004" s="27">
        <v>490.5</v>
      </c>
    </row>
    <row r="1005" spans="1:3" x14ac:dyDescent="0.35">
      <c r="B1005" s="25" t="s">
        <v>640</v>
      </c>
      <c r="C1005" s="27">
        <v>335.5</v>
      </c>
    </row>
    <row r="1006" spans="1:3" x14ac:dyDescent="0.35">
      <c r="B1006" s="25" t="s">
        <v>860</v>
      </c>
      <c r="C1006" s="27">
        <v>610.84999999999991</v>
      </c>
    </row>
    <row r="1007" spans="1:3" x14ac:dyDescent="0.35">
      <c r="B1007" s="25" t="s">
        <v>785</v>
      </c>
      <c r="C1007" s="27">
        <v>450</v>
      </c>
    </row>
    <row r="1008" spans="1:3" x14ac:dyDescent="0.35">
      <c r="B1008" s="25" t="s">
        <v>854</v>
      </c>
      <c r="C1008" s="27">
        <v>580.35</v>
      </c>
    </row>
    <row r="1009" spans="1:3" x14ac:dyDescent="0.35">
      <c r="B1009" s="25" t="s">
        <v>396</v>
      </c>
      <c r="C1009" s="27">
        <v>411.1</v>
      </c>
    </row>
    <row r="1010" spans="1:3" x14ac:dyDescent="0.35">
      <c r="B1010" s="25" t="s">
        <v>474</v>
      </c>
      <c r="C1010" s="27">
        <v>85</v>
      </c>
    </row>
    <row r="1011" spans="1:3" x14ac:dyDescent="0.35">
      <c r="B1011" s="25" t="s">
        <v>880</v>
      </c>
      <c r="C1011" s="27">
        <v>221.85</v>
      </c>
    </row>
    <row r="1012" spans="1:3" x14ac:dyDescent="0.35">
      <c r="B1012" s="25" t="s">
        <v>928</v>
      </c>
      <c r="C1012" s="27">
        <v>556.65</v>
      </c>
    </row>
    <row r="1013" spans="1:3" x14ac:dyDescent="0.35">
      <c r="A1013" s="39">
        <v>42988</v>
      </c>
      <c r="B1013" s="25" t="s">
        <v>74</v>
      </c>
      <c r="C1013" s="27">
        <v>412.5</v>
      </c>
    </row>
    <row r="1014" spans="1:3" x14ac:dyDescent="0.35">
      <c r="B1014" s="25" t="s">
        <v>621</v>
      </c>
      <c r="C1014" s="27">
        <v>316.5</v>
      </c>
    </row>
    <row r="1015" spans="1:3" x14ac:dyDescent="0.35">
      <c r="B1015" s="25" t="s">
        <v>859</v>
      </c>
      <c r="C1015" s="27">
        <v>0</v>
      </c>
    </row>
    <row r="1016" spans="1:3" x14ac:dyDescent="0.35">
      <c r="B1016" s="25" t="s">
        <v>564</v>
      </c>
      <c r="C1016" s="27">
        <v>355.68</v>
      </c>
    </row>
    <row r="1017" spans="1:3" x14ac:dyDescent="0.35">
      <c r="B1017" s="25" t="s">
        <v>110</v>
      </c>
      <c r="C1017" s="27">
        <v>37.5</v>
      </c>
    </row>
    <row r="1018" spans="1:3" x14ac:dyDescent="0.35">
      <c r="B1018" s="25" t="s">
        <v>395</v>
      </c>
      <c r="C1018" s="27">
        <v>297</v>
      </c>
    </row>
    <row r="1019" spans="1:3" x14ac:dyDescent="0.35">
      <c r="B1019" s="25" t="s">
        <v>722</v>
      </c>
      <c r="C1019" s="27">
        <v>131.80000000000001</v>
      </c>
    </row>
    <row r="1020" spans="1:3" x14ac:dyDescent="0.35">
      <c r="B1020" s="25" t="s">
        <v>849</v>
      </c>
      <c r="C1020" s="27">
        <v>336.09000000000003</v>
      </c>
    </row>
    <row r="1021" spans="1:3" x14ac:dyDescent="0.35">
      <c r="B1021" s="25" t="s">
        <v>560</v>
      </c>
      <c r="C1021" s="27">
        <v>185</v>
      </c>
    </row>
    <row r="1022" spans="1:3" x14ac:dyDescent="0.35">
      <c r="B1022" s="25" t="s">
        <v>873</v>
      </c>
      <c r="C1022" s="27">
        <v>331.28</v>
      </c>
    </row>
    <row r="1023" spans="1:3" x14ac:dyDescent="0.35">
      <c r="B1023" s="25" t="s">
        <v>193</v>
      </c>
      <c r="C1023" s="27">
        <v>344</v>
      </c>
    </row>
    <row r="1024" spans="1:3" x14ac:dyDescent="0.35">
      <c r="B1024" s="25" t="s">
        <v>365</v>
      </c>
      <c r="C1024" s="27">
        <v>242.5</v>
      </c>
    </row>
    <row r="1025" spans="1:3" x14ac:dyDescent="0.35">
      <c r="A1025" s="39">
        <v>42993</v>
      </c>
      <c r="B1025" s="25" t="s">
        <v>440</v>
      </c>
      <c r="C1025" s="27">
        <v>135</v>
      </c>
    </row>
    <row r="1026" spans="1:3" x14ac:dyDescent="0.35">
      <c r="B1026" s="25" t="s">
        <v>816</v>
      </c>
      <c r="C1026" s="27">
        <v>90.7</v>
      </c>
    </row>
    <row r="1027" spans="1:3" x14ac:dyDescent="0.35">
      <c r="B1027" s="25" t="s">
        <v>727</v>
      </c>
      <c r="C1027" s="27">
        <v>137</v>
      </c>
    </row>
    <row r="1028" spans="1:3" x14ac:dyDescent="0.35">
      <c r="A1028" s="39">
        <v>42994</v>
      </c>
      <c r="B1028" s="25" t="s">
        <v>505</v>
      </c>
      <c r="C1028" s="27">
        <v>710.5</v>
      </c>
    </row>
    <row r="1029" spans="1:3" x14ac:dyDescent="0.35">
      <c r="B1029" s="25" t="s">
        <v>426</v>
      </c>
      <c r="C1029" s="27">
        <v>450</v>
      </c>
    </row>
    <row r="1030" spans="1:3" x14ac:dyDescent="0.35">
      <c r="B1030" s="25" t="s">
        <v>859</v>
      </c>
      <c r="C1030" s="27">
        <v>125</v>
      </c>
    </row>
    <row r="1031" spans="1:3" x14ac:dyDescent="0.35">
      <c r="B1031" s="25" t="s">
        <v>503</v>
      </c>
      <c r="C1031" s="27">
        <v>0</v>
      </c>
    </row>
    <row r="1032" spans="1:3" x14ac:dyDescent="0.35">
      <c r="B1032" s="25" t="s">
        <v>97</v>
      </c>
      <c r="C1032" s="27">
        <v>187.5</v>
      </c>
    </row>
    <row r="1033" spans="1:3" x14ac:dyDescent="0.35">
      <c r="B1033" s="25" t="s">
        <v>554</v>
      </c>
      <c r="C1033" s="27">
        <v>297</v>
      </c>
    </row>
    <row r="1034" spans="1:3" x14ac:dyDescent="0.35">
      <c r="B1034" s="25" t="s">
        <v>334</v>
      </c>
      <c r="C1034" s="27">
        <v>453.4</v>
      </c>
    </row>
    <row r="1035" spans="1:3" x14ac:dyDescent="0.35">
      <c r="B1035" s="25" t="s">
        <v>470</v>
      </c>
      <c r="C1035" s="27">
        <v>466.8</v>
      </c>
    </row>
    <row r="1036" spans="1:3" x14ac:dyDescent="0.35">
      <c r="B1036" s="25" t="s">
        <v>562</v>
      </c>
      <c r="C1036" s="27">
        <v>409.65</v>
      </c>
    </row>
    <row r="1037" spans="1:3" x14ac:dyDescent="0.35">
      <c r="B1037" s="25" t="s">
        <v>184</v>
      </c>
      <c r="C1037" s="27">
        <v>693</v>
      </c>
    </row>
    <row r="1038" spans="1:3" x14ac:dyDescent="0.35">
      <c r="B1038" s="25" t="s">
        <v>724</v>
      </c>
      <c r="C1038" s="27">
        <v>484.8</v>
      </c>
    </row>
    <row r="1039" spans="1:3" x14ac:dyDescent="0.35">
      <c r="B1039" s="25" t="s">
        <v>468</v>
      </c>
      <c r="C1039" s="27">
        <v>592.94000000000005</v>
      </c>
    </row>
    <row r="1040" spans="1:3" x14ac:dyDescent="0.35">
      <c r="A1040" s="39">
        <v>42995</v>
      </c>
      <c r="B1040" s="25" t="s">
        <v>115</v>
      </c>
      <c r="C1040" s="27">
        <v>50</v>
      </c>
    </row>
    <row r="1041" spans="1:3" x14ac:dyDescent="0.35">
      <c r="B1041" s="25" t="s">
        <v>504</v>
      </c>
      <c r="C1041" s="27">
        <v>323.12</v>
      </c>
    </row>
    <row r="1042" spans="1:3" x14ac:dyDescent="0.35">
      <c r="B1042" s="25" t="s">
        <v>852</v>
      </c>
      <c r="C1042" s="27">
        <v>508.5</v>
      </c>
    </row>
    <row r="1043" spans="1:3" x14ac:dyDescent="0.35">
      <c r="B1043" s="25" t="s">
        <v>432</v>
      </c>
      <c r="C1043" s="27">
        <v>615</v>
      </c>
    </row>
    <row r="1044" spans="1:3" x14ac:dyDescent="0.35">
      <c r="B1044" s="25" t="s">
        <v>851</v>
      </c>
      <c r="C1044" s="27">
        <v>262.5</v>
      </c>
    </row>
    <row r="1045" spans="1:3" x14ac:dyDescent="0.35">
      <c r="B1045" s="25" t="s">
        <v>180</v>
      </c>
      <c r="C1045" s="27">
        <v>684.2</v>
      </c>
    </row>
    <row r="1046" spans="1:3" x14ac:dyDescent="0.35">
      <c r="B1046" s="25" t="s">
        <v>95</v>
      </c>
      <c r="C1046" s="27">
        <v>224</v>
      </c>
    </row>
    <row r="1047" spans="1:3" x14ac:dyDescent="0.35">
      <c r="B1047" s="25" t="s">
        <v>804</v>
      </c>
      <c r="C1047" s="27">
        <v>0</v>
      </c>
    </row>
    <row r="1048" spans="1:3" x14ac:dyDescent="0.35">
      <c r="B1048" s="25" t="s">
        <v>557</v>
      </c>
      <c r="C1048" s="27">
        <v>264.64999999999998</v>
      </c>
    </row>
    <row r="1049" spans="1:3" x14ac:dyDescent="0.35">
      <c r="B1049" s="25" t="s">
        <v>791</v>
      </c>
      <c r="C1049" s="27">
        <v>225</v>
      </c>
    </row>
    <row r="1050" spans="1:3" x14ac:dyDescent="0.35">
      <c r="B1050" s="25" t="s">
        <v>928</v>
      </c>
      <c r="C1050" s="27">
        <v>655.5</v>
      </c>
    </row>
    <row r="1051" spans="1:3" x14ac:dyDescent="0.35">
      <c r="A1051" s="39">
        <v>43000</v>
      </c>
      <c r="B1051" s="25" t="s">
        <v>564</v>
      </c>
      <c r="C1051" s="27">
        <v>79</v>
      </c>
    </row>
    <row r="1052" spans="1:3" x14ac:dyDescent="0.35">
      <c r="B1052" s="25" t="s">
        <v>783</v>
      </c>
      <c r="C1052" s="27">
        <v>0</v>
      </c>
    </row>
    <row r="1053" spans="1:3" x14ac:dyDescent="0.35">
      <c r="B1053" s="25" t="s">
        <v>189</v>
      </c>
      <c r="C1053" s="27">
        <v>85</v>
      </c>
    </row>
    <row r="1054" spans="1:3" x14ac:dyDescent="0.35">
      <c r="A1054" s="39">
        <v>43001</v>
      </c>
      <c r="B1054" s="25" t="s">
        <v>78</v>
      </c>
      <c r="C1054" s="27">
        <v>393</v>
      </c>
    </row>
    <row r="1055" spans="1:3" x14ac:dyDescent="0.35">
      <c r="B1055" s="25" t="s">
        <v>332</v>
      </c>
      <c r="C1055" s="27">
        <v>675</v>
      </c>
    </row>
    <row r="1056" spans="1:3" x14ac:dyDescent="0.35">
      <c r="B1056" s="25" t="s">
        <v>608</v>
      </c>
      <c r="C1056" s="27">
        <v>175</v>
      </c>
    </row>
    <row r="1057" spans="1:3" x14ac:dyDescent="0.35">
      <c r="B1057" s="25" t="s">
        <v>394</v>
      </c>
      <c r="C1057" s="27">
        <v>373.5</v>
      </c>
    </row>
    <row r="1058" spans="1:3" x14ac:dyDescent="0.35">
      <c r="B1058" s="25" t="s">
        <v>501</v>
      </c>
      <c r="C1058" s="27">
        <v>375</v>
      </c>
    </row>
    <row r="1059" spans="1:3" x14ac:dyDescent="0.35">
      <c r="B1059" s="25" t="s">
        <v>783</v>
      </c>
      <c r="C1059" s="27">
        <v>0</v>
      </c>
    </row>
    <row r="1060" spans="1:3" x14ac:dyDescent="0.35">
      <c r="B1060" s="25" t="s">
        <v>334</v>
      </c>
      <c r="C1060" s="27">
        <v>353.5</v>
      </c>
    </row>
    <row r="1061" spans="1:3" x14ac:dyDescent="0.35">
      <c r="B1061" s="25" t="s">
        <v>315</v>
      </c>
      <c r="C1061" s="27">
        <v>654</v>
      </c>
    </row>
    <row r="1062" spans="1:3" x14ac:dyDescent="0.35">
      <c r="B1062" s="25" t="s">
        <v>681</v>
      </c>
      <c r="C1062" s="27">
        <v>334.5</v>
      </c>
    </row>
    <row r="1063" spans="1:3" x14ac:dyDescent="0.35">
      <c r="B1063" s="25" t="s">
        <v>183</v>
      </c>
      <c r="C1063" s="27">
        <v>262.5</v>
      </c>
    </row>
    <row r="1064" spans="1:3" x14ac:dyDescent="0.35">
      <c r="B1064" s="25" t="s">
        <v>878</v>
      </c>
      <c r="C1064" s="27">
        <v>225</v>
      </c>
    </row>
    <row r="1065" spans="1:3" x14ac:dyDescent="0.35">
      <c r="B1065" s="25" t="s">
        <v>928</v>
      </c>
      <c r="C1065" s="27">
        <v>272.5</v>
      </c>
    </row>
    <row r="1066" spans="1:3" x14ac:dyDescent="0.35">
      <c r="A1066" s="39">
        <v>43002</v>
      </c>
      <c r="B1066" s="25" t="s">
        <v>550</v>
      </c>
      <c r="C1066" s="27">
        <v>205.5</v>
      </c>
    </row>
    <row r="1067" spans="1:3" x14ac:dyDescent="0.35">
      <c r="B1067" s="25" t="s">
        <v>403</v>
      </c>
      <c r="C1067" s="27">
        <v>185</v>
      </c>
    </row>
    <row r="1068" spans="1:3" x14ac:dyDescent="0.35">
      <c r="B1068" s="25" t="s">
        <v>633</v>
      </c>
      <c r="C1068" s="27">
        <v>354</v>
      </c>
    </row>
    <row r="1069" spans="1:3" x14ac:dyDescent="0.35">
      <c r="B1069" s="25" t="s">
        <v>111</v>
      </c>
      <c r="C1069" s="27">
        <v>468</v>
      </c>
    </row>
    <row r="1070" spans="1:3" x14ac:dyDescent="0.35">
      <c r="B1070" s="25" t="s">
        <v>97</v>
      </c>
      <c r="C1070" s="27">
        <v>375</v>
      </c>
    </row>
    <row r="1071" spans="1:3" x14ac:dyDescent="0.35">
      <c r="B1071" s="25" t="s">
        <v>367</v>
      </c>
      <c r="C1071" s="27">
        <v>598.5</v>
      </c>
    </row>
    <row r="1072" spans="1:3" x14ac:dyDescent="0.35">
      <c r="B1072" s="25" t="s">
        <v>507</v>
      </c>
      <c r="C1072" s="27">
        <v>729</v>
      </c>
    </row>
    <row r="1073" spans="1:3" x14ac:dyDescent="0.35">
      <c r="B1073" s="25" t="s">
        <v>369</v>
      </c>
      <c r="C1073" s="27">
        <v>280.5</v>
      </c>
    </row>
    <row r="1074" spans="1:3" x14ac:dyDescent="0.35">
      <c r="B1074" s="25" t="s">
        <v>782</v>
      </c>
      <c r="C1074" s="27">
        <v>355.5</v>
      </c>
    </row>
    <row r="1075" spans="1:3" x14ac:dyDescent="0.35">
      <c r="B1075" s="25" t="s">
        <v>928</v>
      </c>
      <c r="C1075" s="27">
        <v>318</v>
      </c>
    </row>
    <row r="1076" spans="1:3" x14ac:dyDescent="0.35">
      <c r="A1076" s="39">
        <v>43007</v>
      </c>
      <c r="B1076" s="25" t="s">
        <v>621</v>
      </c>
      <c r="C1076" s="27">
        <v>29</v>
      </c>
    </row>
    <row r="1077" spans="1:3" x14ac:dyDescent="0.35">
      <c r="B1077" s="25" t="s">
        <v>187</v>
      </c>
      <c r="C1077" s="27">
        <v>215</v>
      </c>
    </row>
    <row r="1078" spans="1:3" x14ac:dyDescent="0.35">
      <c r="B1078" s="25" t="s">
        <v>854</v>
      </c>
      <c r="C1078" s="27">
        <v>81</v>
      </c>
    </row>
    <row r="1079" spans="1:3" x14ac:dyDescent="0.35">
      <c r="A1079" s="39">
        <v>43008</v>
      </c>
      <c r="B1079" s="25" t="s">
        <v>399</v>
      </c>
      <c r="C1079" s="27">
        <v>337.5</v>
      </c>
    </row>
    <row r="1080" spans="1:3" x14ac:dyDescent="0.35">
      <c r="B1080" s="25" t="s">
        <v>335</v>
      </c>
      <c r="C1080" s="27">
        <v>393</v>
      </c>
    </row>
    <row r="1081" spans="1:3" x14ac:dyDescent="0.35">
      <c r="B1081" s="25" t="s">
        <v>178</v>
      </c>
      <c r="C1081" s="27">
        <v>301</v>
      </c>
    </row>
    <row r="1082" spans="1:3" x14ac:dyDescent="0.35">
      <c r="B1082" s="25" t="s">
        <v>103</v>
      </c>
      <c r="C1082" s="27">
        <v>467.5</v>
      </c>
    </row>
    <row r="1083" spans="1:3" x14ac:dyDescent="0.35">
      <c r="B1083" s="25" t="s">
        <v>110</v>
      </c>
      <c r="C1083" s="27">
        <v>0</v>
      </c>
    </row>
    <row r="1084" spans="1:3" x14ac:dyDescent="0.35">
      <c r="B1084" s="25" t="s">
        <v>77</v>
      </c>
      <c r="C1084" s="27">
        <v>50</v>
      </c>
    </row>
    <row r="1085" spans="1:3" x14ac:dyDescent="0.35">
      <c r="B1085" s="25" t="s">
        <v>317</v>
      </c>
      <c r="C1085" s="27">
        <v>225</v>
      </c>
    </row>
    <row r="1086" spans="1:3" x14ac:dyDescent="0.35">
      <c r="B1086" s="25" t="s">
        <v>190</v>
      </c>
      <c r="C1086" s="27">
        <v>430</v>
      </c>
    </row>
    <row r="1087" spans="1:3" x14ac:dyDescent="0.35">
      <c r="B1087" s="25" t="s">
        <v>815</v>
      </c>
      <c r="C1087" s="27">
        <v>487.5</v>
      </c>
    </row>
    <row r="1088" spans="1:3" x14ac:dyDescent="0.35">
      <c r="B1088" s="25" t="s">
        <v>558</v>
      </c>
      <c r="C1088" s="27">
        <v>448.5</v>
      </c>
    </row>
    <row r="1089" spans="1:3" x14ac:dyDescent="0.35">
      <c r="B1089" s="25" t="s">
        <v>807</v>
      </c>
      <c r="C1089" s="27">
        <v>337.5</v>
      </c>
    </row>
    <row r="1090" spans="1:3" x14ac:dyDescent="0.35">
      <c r="B1090" s="25" t="s">
        <v>928</v>
      </c>
      <c r="C1090" s="27">
        <v>375.5</v>
      </c>
    </row>
    <row r="1091" spans="1:3" x14ac:dyDescent="0.35">
      <c r="A1091" s="39">
        <v>43009</v>
      </c>
      <c r="B1091" s="25" t="s">
        <v>642</v>
      </c>
      <c r="C1091" s="27">
        <v>156</v>
      </c>
    </row>
    <row r="1092" spans="1:3" x14ac:dyDescent="0.35">
      <c r="B1092" s="25" t="s">
        <v>551</v>
      </c>
      <c r="C1092" s="27">
        <v>430</v>
      </c>
    </row>
    <row r="1093" spans="1:3" x14ac:dyDescent="0.35">
      <c r="B1093" s="25" t="s">
        <v>330</v>
      </c>
      <c r="C1093" s="27">
        <v>200</v>
      </c>
    </row>
    <row r="1094" spans="1:3" x14ac:dyDescent="0.35">
      <c r="B1094" s="25" t="s">
        <v>640</v>
      </c>
      <c r="C1094" s="27">
        <v>318</v>
      </c>
    </row>
    <row r="1095" spans="1:3" x14ac:dyDescent="0.35">
      <c r="B1095" s="25" t="s">
        <v>609</v>
      </c>
      <c r="C1095" s="27">
        <v>550.5</v>
      </c>
    </row>
    <row r="1096" spans="1:3" x14ac:dyDescent="0.35">
      <c r="B1096" s="25" t="s">
        <v>430</v>
      </c>
      <c r="C1096" s="27">
        <v>0</v>
      </c>
    </row>
    <row r="1097" spans="1:3" x14ac:dyDescent="0.35">
      <c r="B1097" s="25" t="s">
        <v>788</v>
      </c>
      <c r="C1097" s="27">
        <v>542.5</v>
      </c>
    </row>
    <row r="1098" spans="1:3" x14ac:dyDescent="0.35">
      <c r="B1098" s="25" t="s">
        <v>619</v>
      </c>
      <c r="C1098" s="27">
        <v>205.5</v>
      </c>
    </row>
    <row r="1099" spans="1:3" x14ac:dyDescent="0.35">
      <c r="B1099" s="25" t="s">
        <v>775</v>
      </c>
      <c r="C1099" s="27">
        <v>112.5</v>
      </c>
    </row>
    <row r="1100" spans="1:3" x14ac:dyDescent="0.35">
      <c r="B1100" s="25" t="s">
        <v>899</v>
      </c>
      <c r="C1100" s="27">
        <v>460.5</v>
      </c>
    </row>
    <row r="1101" spans="1:3" x14ac:dyDescent="0.35">
      <c r="B1101" s="25" t="s">
        <v>561</v>
      </c>
      <c r="C1101" s="27">
        <v>430</v>
      </c>
    </row>
    <row r="1102" spans="1:3" x14ac:dyDescent="0.35">
      <c r="A1102" s="39">
        <v>43014</v>
      </c>
      <c r="B1102" s="25" t="s">
        <v>562</v>
      </c>
      <c r="C1102" s="27">
        <v>29</v>
      </c>
    </row>
    <row r="1103" spans="1:3" x14ac:dyDescent="0.35">
      <c r="B1103" s="25" t="s">
        <v>468</v>
      </c>
      <c r="C1103" s="27">
        <v>48.26</v>
      </c>
    </row>
    <row r="1104" spans="1:3" x14ac:dyDescent="0.35">
      <c r="B1104" s="25" t="s">
        <v>913</v>
      </c>
      <c r="C1104" s="27">
        <v>85</v>
      </c>
    </row>
    <row r="1105" spans="1:3" x14ac:dyDescent="0.35">
      <c r="A1105" s="39">
        <v>43015</v>
      </c>
      <c r="B1105" s="25" t="s">
        <v>335</v>
      </c>
      <c r="C1105" s="27">
        <v>417.75</v>
      </c>
    </row>
    <row r="1106" spans="1:3" x14ac:dyDescent="0.35">
      <c r="B1106" s="25" t="s">
        <v>76</v>
      </c>
      <c r="C1106" s="27">
        <v>316.5</v>
      </c>
    </row>
    <row r="1107" spans="1:3" x14ac:dyDescent="0.35">
      <c r="B1107" s="25" t="s">
        <v>97</v>
      </c>
      <c r="C1107" s="27">
        <v>747.5</v>
      </c>
    </row>
    <row r="1108" spans="1:3" x14ac:dyDescent="0.35">
      <c r="B1108" s="25" t="s">
        <v>817</v>
      </c>
      <c r="C1108" s="27">
        <v>586</v>
      </c>
    </row>
    <row r="1109" spans="1:3" x14ac:dyDescent="0.35">
      <c r="B1109" s="25" t="s">
        <v>394</v>
      </c>
      <c r="C1109" s="27">
        <v>466.5</v>
      </c>
    </row>
    <row r="1110" spans="1:3" x14ac:dyDescent="0.35">
      <c r="B1110" s="25" t="s">
        <v>611</v>
      </c>
      <c r="C1110" s="27">
        <v>487.5</v>
      </c>
    </row>
    <row r="1111" spans="1:3" x14ac:dyDescent="0.35">
      <c r="B1111" s="25" t="s">
        <v>722</v>
      </c>
      <c r="C1111" s="27">
        <v>375</v>
      </c>
    </row>
    <row r="1112" spans="1:3" x14ac:dyDescent="0.35">
      <c r="B1112" s="25" t="s">
        <v>777</v>
      </c>
      <c r="C1112" s="27">
        <v>449.5</v>
      </c>
    </row>
    <row r="1113" spans="1:3" x14ac:dyDescent="0.35">
      <c r="B1113" s="25" t="s">
        <v>549</v>
      </c>
      <c r="C1113" s="27">
        <v>50</v>
      </c>
    </row>
    <row r="1114" spans="1:3" x14ac:dyDescent="0.35">
      <c r="B1114" s="25" t="s">
        <v>917</v>
      </c>
      <c r="C1114" s="27">
        <v>187.5</v>
      </c>
    </row>
    <row r="1115" spans="1:3" x14ac:dyDescent="0.35">
      <c r="A1115" s="39">
        <v>43016</v>
      </c>
      <c r="B1115" s="25" t="s">
        <v>335</v>
      </c>
      <c r="C1115" s="27">
        <v>335</v>
      </c>
    </row>
    <row r="1116" spans="1:3" x14ac:dyDescent="0.35">
      <c r="B1116" s="25" t="s">
        <v>631</v>
      </c>
      <c r="C1116" s="27">
        <v>37.5</v>
      </c>
    </row>
    <row r="1117" spans="1:3" x14ac:dyDescent="0.35">
      <c r="B1117" s="25" t="s">
        <v>622</v>
      </c>
      <c r="C1117" s="27">
        <v>543</v>
      </c>
    </row>
    <row r="1118" spans="1:3" x14ac:dyDescent="0.35">
      <c r="B1118" s="25" t="s">
        <v>501</v>
      </c>
      <c r="C1118" s="27">
        <v>375</v>
      </c>
    </row>
    <row r="1119" spans="1:3" x14ac:dyDescent="0.35">
      <c r="B1119" s="25" t="s">
        <v>810</v>
      </c>
      <c r="C1119" s="27">
        <v>296.5</v>
      </c>
    </row>
    <row r="1120" spans="1:3" x14ac:dyDescent="0.35">
      <c r="B1120" s="25" t="s">
        <v>554</v>
      </c>
      <c r="C1120" s="27">
        <v>0</v>
      </c>
    </row>
    <row r="1121" spans="1:3" x14ac:dyDescent="0.35">
      <c r="B1121" s="25" t="s">
        <v>322</v>
      </c>
      <c r="C1121" s="27">
        <v>355.5</v>
      </c>
    </row>
    <row r="1122" spans="1:3" x14ac:dyDescent="0.35">
      <c r="B1122" s="25" t="s">
        <v>440</v>
      </c>
      <c r="C1122" s="27">
        <v>112.5</v>
      </c>
    </row>
    <row r="1123" spans="1:3" x14ac:dyDescent="0.35">
      <c r="B1123" s="25" t="s">
        <v>780</v>
      </c>
      <c r="C1123" s="27">
        <v>412.5</v>
      </c>
    </row>
    <row r="1124" spans="1:3" x14ac:dyDescent="0.35">
      <c r="B1124" s="25" t="s">
        <v>392</v>
      </c>
      <c r="C1124" s="27">
        <v>336</v>
      </c>
    </row>
    <row r="1125" spans="1:3" x14ac:dyDescent="0.35">
      <c r="B1125" s="25" t="s">
        <v>854</v>
      </c>
      <c r="C1125" s="27">
        <v>93</v>
      </c>
    </row>
    <row r="1126" spans="1:3" x14ac:dyDescent="0.35">
      <c r="B1126" s="25" t="s">
        <v>910</v>
      </c>
      <c r="C1126" s="27">
        <v>430.5</v>
      </c>
    </row>
    <row r="1127" spans="1:3" x14ac:dyDescent="0.35">
      <c r="A1127" s="39">
        <v>43021</v>
      </c>
      <c r="B1127" s="25" t="s">
        <v>818</v>
      </c>
      <c r="C1127" s="27">
        <v>50</v>
      </c>
    </row>
    <row r="1128" spans="1:3" x14ac:dyDescent="0.35">
      <c r="B1128" s="25" t="s">
        <v>431</v>
      </c>
      <c r="C1128" s="27">
        <v>50</v>
      </c>
    </row>
    <row r="1129" spans="1:3" x14ac:dyDescent="0.35">
      <c r="B1129" s="25" t="s">
        <v>888</v>
      </c>
      <c r="C1129" s="27">
        <v>117</v>
      </c>
    </row>
    <row r="1130" spans="1:3" x14ac:dyDescent="0.35">
      <c r="A1130" s="39">
        <v>43022</v>
      </c>
      <c r="B1130" s="25" t="s">
        <v>892</v>
      </c>
      <c r="C1130" s="27">
        <v>234.5</v>
      </c>
    </row>
    <row r="1131" spans="1:3" x14ac:dyDescent="0.35">
      <c r="B1131" s="25" t="s">
        <v>608</v>
      </c>
      <c r="C1131" s="27">
        <v>412.5</v>
      </c>
    </row>
    <row r="1132" spans="1:3" x14ac:dyDescent="0.35">
      <c r="B1132" s="25" t="s">
        <v>728</v>
      </c>
      <c r="C1132" s="27">
        <v>243</v>
      </c>
    </row>
    <row r="1133" spans="1:3" x14ac:dyDescent="0.35">
      <c r="B1133" s="25" t="s">
        <v>620</v>
      </c>
      <c r="C1133" s="27">
        <v>655.5</v>
      </c>
    </row>
    <row r="1134" spans="1:3" x14ac:dyDescent="0.35">
      <c r="B1134" s="25" t="s">
        <v>779</v>
      </c>
      <c r="C1134" s="27">
        <v>450</v>
      </c>
    </row>
    <row r="1135" spans="1:3" x14ac:dyDescent="0.35">
      <c r="B1135" s="25" t="s">
        <v>97</v>
      </c>
      <c r="C1135" s="27">
        <v>262.5</v>
      </c>
    </row>
    <row r="1136" spans="1:3" x14ac:dyDescent="0.35">
      <c r="B1136" s="25" t="s">
        <v>614</v>
      </c>
      <c r="C1136" s="27">
        <v>178</v>
      </c>
    </row>
    <row r="1137" spans="1:3" x14ac:dyDescent="0.35">
      <c r="B1137" s="25" t="s">
        <v>732</v>
      </c>
      <c r="C1137" s="27">
        <v>350</v>
      </c>
    </row>
    <row r="1138" spans="1:3" x14ac:dyDescent="0.35">
      <c r="B1138" s="25" t="s">
        <v>508</v>
      </c>
      <c r="C1138" s="27">
        <v>350</v>
      </c>
    </row>
    <row r="1139" spans="1:3" x14ac:dyDescent="0.35">
      <c r="B1139" s="25" t="s">
        <v>428</v>
      </c>
      <c r="C1139" s="27">
        <v>562.5</v>
      </c>
    </row>
    <row r="1140" spans="1:3" x14ac:dyDescent="0.35">
      <c r="B1140" s="25" t="s">
        <v>809</v>
      </c>
      <c r="C1140" s="27">
        <v>560</v>
      </c>
    </row>
    <row r="1141" spans="1:3" x14ac:dyDescent="0.35">
      <c r="A1141" s="39">
        <v>43023</v>
      </c>
      <c r="B1141" s="25" t="s">
        <v>892</v>
      </c>
      <c r="C1141" s="27">
        <v>156</v>
      </c>
    </row>
    <row r="1142" spans="1:3" x14ac:dyDescent="0.35">
      <c r="B1142" s="25" t="s">
        <v>426</v>
      </c>
      <c r="C1142" s="27">
        <v>280.5</v>
      </c>
    </row>
    <row r="1143" spans="1:3" x14ac:dyDescent="0.35">
      <c r="B1143" s="25" t="s">
        <v>94</v>
      </c>
      <c r="C1143" s="27">
        <v>393.1</v>
      </c>
    </row>
    <row r="1144" spans="1:3" x14ac:dyDescent="0.35">
      <c r="B1144" s="25" t="s">
        <v>726</v>
      </c>
      <c r="C1144" s="27">
        <v>430</v>
      </c>
    </row>
    <row r="1145" spans="1:3" x14ac:dyDescent="0.35">
      <c r="B1145" s="25" t="s">
        <v>180</v>
      </c>
      <c r="C1145" s="27">
        <v>285</v>
      </c>
    </row>
    <row r="1146" spans="1:3" x14ac:dyDescent="0.35">
      <c r="B1146" s="25" t="s">
        <v>616</v>
      </c>
      <c r="C1146" s="27">
        <v>168</v>
      </c>
    </row>
    <row r="1147" spans="1:3" x14ac:dyDescent="0.35">
      <c r="B1147" s="25" t="s">
        <v>847</v>
      </c>
      <c r="C1147" s="27">
        <v>185</v>
      </c>
    </row>
    <row r="1148" spans="1:3" x14ac:dyDescent="0.35">
      <c r="B1148" s="25" t="s">
        <v>187</v>
      </c>
      <c r="C1148" s="27">
        <v>450</v>
      </c>
    </row>
    <row r="1149" spans="1:3" x14ac:dyDescent="0.35">
      <c r="B1149" s="25" t="s">
        <v>725</v>
      </c>
      <c r="C1149" s="27">
        <v>449.5</v>
      </c>
    </row>
    <row r="1150" spans="1:3" x14ac:dyDescent="0.35">
      <c r="B1150" s="25" t="s">
        <v>327</v>
      </c>
      <c r="C1150" s="27">
        <v>425</v>
      </c>
    </row>
    <row r="1151" spans="1:3" x14ac:dyDescent="0.35">
      <c r="A1151" s="39">
        <v>43029</v>
      </c>
      <c r="B1151" s="25" t="s">
        <v>78</v>
      </c>
      <c r="C1151" s="27">
        <v>486</v>
      </c>
    </row>
    <row r="1152" spans="1:3" x14ac:dyDescent="0.35">
      <c r="B1152" s="25" t="s">
        <v>504</v>
      </c>
      <c r="C1152" s="27">
        <v>589.70000000000005</v>
      </c>
    </row>
    <row r="1153" spans="1:3" x14ac:dyDescent="0.35">
      <c r="B1153" s="25" t="s">
        <v>805</v>
      </c>
      <c r="C1153" s="27">
        <v>486</v>
      </c>
    </row>
    <row r="1154" spans="1:3" x14ac:dyDescent="0.35">
      <c r="B1154" s="25" t="s">
        <v>77</v>
      </c>
      <c r="C1154" s="27">
        <v>187.5</v>
      </c>
    </row>
    <row r="1155" spans="1:3" x14ac:dyDescent="0.35">
      <c r="B1155" s="25" t="s">
        <v>188</v>
      </c>
      <c r="C1155" s="27">
        <v>187.5</v>
      </c>
    </row>
    <row r="1156" spans="1:3" x14ac:dyDescent="0.35">
      <c r="B1156" s="25" t="s">
        <v>369</v>
      </c>
      <c r="C1156" s="27">
        <v>262.5</v>
      </c>
    </row>
    <row r="1157" spans="1:3" x14ac:dyDescent="0.35">
      <c r="B1157" s="25" t="s">
        <v>98</v>
      </c>
      <c r="C1157" s="27">
        <v>412.5</v>
      </c>
    </row>
    <row r="1158" spans="1:3" x14ac:dyDescent="0.35">
      <c r="B1158" s="25" t="s">
        <v>107</v>
      </c>
      <c r="C1158" s="27">
        <v>262.5</v>
      </c>
    </row>
    <row r="1159" spans="1:3" x14ac:dyDescent="0.35">
      <c r="B1159" s="25" t="s">
        <v>468</v>
      </c>
      <c r="C1159" s="27">
        <v>0</v>
      </c>
    </row>
    <row r="1160" spans="1:3" x14ac:dyDescent="0.35">
      <c r="B1160" s="25" t="s">
        <v>114</v>
      </c>
      <c r="C1160" s="27">
        <v>353.5</v>
      </c>
    </row>
    <row r="1161" spans="1:3" x14ac:dyDescent="0.35">
      <c r="B1161" s="25" t="s">
        <v>929</v>
      </c>
      <c r="C1161" s="27">
        <v>393</v>
      </c>
    </row>
    <row r="1162" spans="1:3" x14ac:dyDescent="0.35">
      <c r="B1162" s="25" t="s">
        <v>924</v>
      </c>
      <c r="C1162" s="27">
        <v>0</v>
      </c>
    </row>
    <row r="1163" spans="1:3" x14ac:dyDescent="0.35">
      <c r="A1163" s="39">
        <v>43028</v>
      </c>
      <c r="B1163" s="25" t="s">
        <v>503</v>
      </c>
      <c r="C1163" s="27">
        <v>51</v>
      </c>
    </row>
    <row r="1164" spans="1:3" x14ac:dyDescent="0.35">
      <c r="A1164" s="39">
        <v>43030</v>
      </c>
      <c r="B1164" s="25" t="s">
        <v>892</v>
      </c>
      <c r="C1164" s="27">
        <v>357</v>
      </c>
    </row>
    <row r="1165" spans="1:3" x14ac:dyDescent="0.35">
      <c r="B1165" s="25" t="s">
        <v>326</v>
      </c>
      <c r="C1165" s="27">
        <v>397.5</v>
      </c>
    </row>
    <row r="1166" spans="1:3" x14ac:dyDescent="0.35">
      <c r="B1166" s="25" t="s">
        <v>503</v>
      </c>
      <c r="C1166" s="27">
        <v>150</v>
      </c>
    </row>
    <row r="1167" spans="1:3" x14ac:dyDescent="0.35">
      <c r="B1167" s="25" t="s">
        <v>564</v>
      </c>
      <c r="C1167" s="27">
        <v>261</v>
      </c>
    </row>
    <row r="1168" spans="1:3" x14ac:dyDescent="0.35">
      <c r="B1168" s="25" t="s">
        <v>615</v>
      </c>
      <c r="C1168" s="27">
        <v>187.5</v>
      </c>
    </row>
    <row r="1169" spans="1:3" x14ac:dyDescent="0.35">
      <c r="B1169" s="25" t="s">
        <v>439</v>
      </c>
      <c r="C1169" s="27">
        <v>87.5</v>
      </c>
    </row>
    <row r="1170" spans="1:3" x14ac:dyDescent="0.35">
      <c r="B1170" s="25" t="s">
        <v>110</v>
      </c>
      <c r="C1170" s="27">
        <v>122.5</v>
      </c>
    </row>
    <row r="1171" spans="1:3" x14ac:dyDescent="0.35">
      <c r="B1171" s="25" t="s">
        <v>791</v>
      </c>
      <c r="C1171" s="27">
        <v>336</v>
      </c>
    </row>
    <row r="1172" spans="1:3" x14ac:dyDescent="0.35">
      <c r="B1172" s="25" t="s">
        <v>854</v>
      </c>
      <c r="C1172" s="27">
        <v>241.5</v>
      </c>
    </row>
    <row r="1173" spans="1:3" x14ac:dyDescent="0.35">
      <c r="B1173" s="25" t="s">
        <v>553</v>
      </c>
      <c r="C1173" s="27">
        <v>458</v>
      </c>
    </row>
    <row r="1174" spans="1:3" x14ac:dyDescent="0.35">
      <c r="B1174" s="25" t="s">
        <v>365</v>
      </c>
      <c r="C1174" s="27">
        <v>580</v>
      </c>
    </row>
    <row r="1175" spans="1:3" x14ac:dyDescent="0.35">
      <c r="B1175" s="25" t="s">
        <v>927</v>
      </c>
      <c r="C1175" s="27">
        <v>0</v>
      </c>
    </row>
    <row r="1176" spans="1:3" x14ac:dyDescent="0.35">
      <c r="A1176" s="39">
        <v>43035</v>
      </c>
      <c r="B1176" s="25" t="s">
        <v>501</v>
      </c>
      <c r="C1176" s="27">
        <v>0</v>
      </c>
    </row>
    <row r="1177" spans="1:3" x14ac:dyDescent="0.35">
      <c r="A1177" s="39">
        <v>43036</v>
      </c>
      <c r="B1177" s="25" t="s">
        <v>335</v>
      </c>
      <c r="C1177" s="27">
        <v>0</v>
      </c>
    </row>
    <row r="1178" spans="1:3" x14ac:dyDescent="0.35">
      <c r="A1178" s="39">
        <v>43040</v>
      </c>
      <c r="B1178" s="25" t="s">
        <v>115</v>
      </c>
      <c r="C1178" s="27">
        <v>0</v>
      </c>
    </row>
    <row r="1179" spans="1:3" x14ac:dyDescent="0.35">
      <c r="A1179" s="39">
        <v>43043</v>
      </c>
      <c r="B1179" s="25" t="s">
        <v>431</v>
      </c>
      <c r="C1179" s="27">
        <v>0</v>
      </c>
    </row>
    <row r="1180" spans="1:3" x14ac:dyDescent="0.35">
      <c r="A1180" s="25" t="s">
        <v>56</v>
      </c>
      <c r="C1180" s="27">
        <v>440648.2799999995</v>
      </c>
    </row>
  </sheetData>
  <mergeCells count="1">
    <mergeCell ref="A1:C3"/>
  </mergeCells>
  <pageMargins left="0.7" right="0.7" top="0.75" bottom="0.75" header="0.3" footer="0.3"/>
  <pageSetup paperSize="9" orientation="portrait" horizontalDpi="4294967295" verticalDpi="4294967295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F9B52A-5611-4BB7-AA28-D6FFE254E7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'Liste des médecins'!Print_Titles</vt:lpstr>
      <vt:lpstr>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cp:lastPrinted>2019-06-27T10:10:20Z</cp:lastPrinted>
  <dcterms:created xsi:type="dcterms:W3CDTF">2006-09-16T00:00:00Z</dcterms:created>
  <dcterms:modified xsi:type="dcterms:W3CDTF">2019-08-01T13:11:32Z</dcterms:modified>
</cp:coreProperties>
</file>