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770" firstSheet="2" activeTab="3"/>
  </bookViews>
  <sheets>
    <sheet name="en l'état" sheetId="2" r:id="rId1"/>
    <sheet name="attendu pour semaine A" sheetId="3" r:id="rId2"/>
    <sheet name="attendu pour semaine B" sheetId="4" r:id="rId3"/>
    <sheet name="semaine courante" sheetId="5" r:id="rId4"/>
    <sheet name="semaine impaire" sheetId="6" r:id="rId5"/>
    <sheet name="semaine paire" sheetId="7" r:id="rId6"/>
  </sheets>
  <externalReferences>
    <externalReference r:id="rId7"/>
    <externalReference r:id="rId8"/>
    <externalReference r:id="rId9"/>
  </externalReferences>
  <definedNames>
    <definedName name="Absence">#REF!</definedName>
    <definedName name="ADL">#REF!</definedName>
    <definedName name="Année">#REF!</definedName>
    <definedName name="Anniversaire">'[1]prêt malsence'!$B$27:$F$27,'[1]prêt malsence'!$B$39:$F$39,'[1]prêt malsence'!$B$51:$F$51,'[1]prêt malsence'!$B$63:$F$63</definedName>
    <definedName name="CAP1E">'[1]prêt malsence'!$S$6</definedName>
    <definedName name="CapitFIXE">'[1]prêt malsence'!#REF!</definedName>
    <definedName name="DATDB">'[1]prêt malsence'!$S$7</definedName>
    <definedName name="dd">#REF!</definedName>
    <definedName name="ddd">#REF!</definedName>
    <definedName name="dddee">#REF!</definedName>
    <definedName name="DebAmort">'[1]prêt malsence'!$F$6</definedName>
    <definedName name="Différé">'[1]prêt malsence'!$V$8</definedName>
    <definedName name="DiffTotal">'[1]prêt malsence'!$V$7</definedName>
    <definedName name="EchFIXE">'[1]prêt malsence'!$S$2</definedName>
    <definedName name="essai">#REF!</definedName>
    <definedName name="essai2">#REF!</definedName>
    <definedName name="essai3">#REF!</definedName>
    <definedName name="expé_recep">#REF!</definedName>
    <definedName name="expé_recep2">#REF!</definedName>
    <definedName name="Fer">#REF!</definedName>
    <definedName name="FraisF">'[1]prêt malsence'!$M$3</definedName>
    <definedName name="FraisV">'[1]prêt malsence'!$M$4</definedName>
    <definedName name="Ijour">'[1]prêt malsence'!$T$6</definedName>
    <definedName name="Imois">'[1]prêt malsence'!$T$5</definedName>
    <definedName name="INT1E">'[1]prêt malsence'!$S$5</definedName>
    <definedName name="Jour1">'[1]prêt malsence'!$T$7</definedName>
    <definedName name="Jour2">'[1]prêt malsence'!$T$8</definedName>
    <definedName name="MoisD">'[1]prêt malsence'!$T$9</definedName>
    <definedName name="month">[2]calendrier!$A$5</definedName>
    <definedName name="monthNames">[2]formules!$B$30:$B$55</definedName>
    <definedName name="months">[2]formules!$B$4:$B$15</definedName>
    <definedName name="MtEch">'[1]prêt malsence'!$D$8</definedName>
    <definedName name="MtEmprunt">'[1]prêt malsence'!$V$12</definedName>
    <definedName name="NbDeci">'[1]prêt malsence'!$S$1</definedName>
    <definedName name="NbEch">'[1]prêt malsence'!$T$2</definedName>
    <definedName name="NbEchAn">'[1]prêt malsence'!$T$1</definedName>
    <definedName name="nbsi">SUM(IF(#REF!&gt;#REF!,1/COUNTIF(#REF!,#REF!)))</definedName>
    <definedName name="NoEchMaxi">'[1]prêt malsence'!$S$3</definedName>
    <definedName name="NoEchRemb">'[1]prêt malsence'!$S$4</definedName>
    <definedName name="Nom_ADL">#REF!</definedName>
    <definedName name="Nom_ADL_2">#REF!</definedName>
    <definedName name="Periodicite">'[1]prêt malsence'!$W$10</definedName>
    <definedName name="régul">#REF!</definedName>
    <definedName name="Régul_stock">#REF!</definedName>
    <definedName name="RVDebit">'[1]prêt malsence'!#REF!</definedName>
    <definedName name="startDates">[2]formules!$C$30:$C$55</definedName>
    <definedName name="TauxActuariel">'[1]prêt malsence'!$V$3</definedName>
    <definedName name="TxPer">'[1]prêt malsence'!$T$4</definedName>
    <definedName name="WeekDay">{1,2,3,4,5,6,7}</definedName>
    <definedName name="WeekNo">{1;2;3;4;5;6}</definedName>
    <definedName name="year" localSheetId="0">[2]calendrier!$A$3</definedName>
    <definedName name="year">[3]outils!$C$71</definedName>
    <definedName name="_xlnm.Print_Area" localSheetId="0">'en l''état'!$A$1:$Q$15</definedName>
  </definedNames>
  <calcPr calcId="152511"/>
</workbook>
</file>

<file path=xl/calcChain.xml><?xml version="1.0" encoding="utf-8"?>
<calcChain xmlns="http://schemas.openxmlformats.org/spreadsheetml/2006/main">
  <c r="E2" i="7" l="1"/>
  <c r="F2" i="7" s="1"/>
  <c r="D2" i="7"/>
  <c r="C2" i="7"/>
  <c r="D1" i="7"/>
  <c r="E1" i="7" s="1"/>
  <c r="F1" i="7" s="1"/>
  <c r="D1" i="6"/>
  <c r="E1" i="6" s="1"/>
  <c r="F1" i="6" s="1"/>
  <c r="C2" i="6"/>
  <c r="B2" i="5"/>
  <c r="D2" i="6" l="1"/>
  <c r="E2" i="6" s="1"/>
  <c r="F2" i="6" s="1"/>
  <c r="N1" i="3"/>
  <c r="P12" i="4"/>
  <c r="P11" i="4"/>
  <c r="O10" i="4"/>
  <c r="O8" i="4"/>
  <c r="O5" i="4"/>
  <c r="N1" i="4"/>
  <c r="P12" i="3"/>
  <c r="P11" i="3"/>
  <c r="O10" i="3"/>
  <c r="O8" i="3"/>
  <c r="O5" i="3"/>
  <c r="N1" i="2"/>
  <c r="O5" i="2"/>
  <c r="O8" i="2"/>
  <c r="O10" i="2"/>
  <c r="P11" i="2"/>
  <c r="P12" i="2"/>
  <c r="C2" i="5" l="1"/>
  <c r="D2" i="5" s="1"/>
  <c r="E2" i="5" s="1"/>
  <c r="F2" i="5" s="1"/>
  <c r="C1" i="5"/>
  <c r="B1" i="5" s="1"/>
</calcChain>
</file>

<file path=xl/sharedStrings.xml><?xml version="1.0" encoding="utf-8"?>
<sst xmlns="http://schemas.openxmlformats.org/spreadsheetml/2006/main" count="115" uniqueCount="29">
  <si>
    <t>17h00
18h00</t>
  </si>
  <si>
    <t>n° colonne</t>
  </si>
  <si>
    <t>16h00</t>
  </si>
  <si>
    <t>n° ligne</t>
  </si>
  <si>
    <t>15h00</t>
  </si>
  <si>
    <t>14h00</t>
  </si>
  <si>
    <t>INDEX(C4:L13;n°ligne;n°colonne)</t>
  </si>
  <si>
    <t>13h00</t>
  </si>
  <si>
    <t>12h00</t>
  </si>
  <si>
    <t>11h00</t>
  </si>
  <si>
    <t>10h00</t>
  </si>
  <si>
    <t>9h00</t>
  </si>
  <si>
    <t>8h00</t>
  </si>
  <si>
    <t>vendredi</t>
  </si>
  <si>
    <t>jeudi</t>
  </si>
  <si>
    <t>mercredi</t>
  </si>
  <si>
    <t>mardi</t>
  </si>
  <si>
    <t>lundi</t>
  </si>
  <si>
    <t>A</t>
  </si>
  <si>
    <t>B</t>
  </si>
  <si>
    <t>C</t>
  </si>
  <si>
    <t>D</t>
  </si>
  <si>
    <t>E</t>
  </si>
  <si>
    <t>F</t>
  </si>
  <si>
    <t>Z</t>
  </si>
  <si>
    <t>semaine</t>
  </si>
  <si>
    <t>IMPAIRE</t>
  </si>
  <si>
    <t>actuellement :</t>
  </si>
  <si>
    <t>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</si>
</sst>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m"/>
    <numFmt numFmtId="165" formatCode="dddd"/>
  </numFmts>
  <fonts count="2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name val="Arial"/>
      <family val="2"/>
    </font>
    <font>
      <sz val="20"/>
      <name val="Arial"/>
      <family val="2"/>
    </font>
    <font>
      <b/>
      <sz val="11.5"/>
      <name val="Arial"/>
      <family val="2"/>
    </font>
    <font>
      <sz val="11"/>
      <name val="Arial Narrow"/>
      <family val="2"/>
    </font>
    <font>
      <sz val="20"/>
      <name val="Arial Narrow"/>
      <family val="2"/>
    </font>
    <font>
      <sz val="14"/>
      <name val="Arial"/>
      <family val="2"/>
    </font>
    <font>
      <sz val="20"/>
      <color rgb="FF000000"/>
      <name val="Calibri"/>
      <family val="2"/>
    </font>
    <font>
      <sz val="16"/>
      <name val="Arial"/>
      <family val="2"/>
    </font>
    <font>
      <sz val="14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20"/>
      <color theme="0"/>
      <name val="Arial"/>
      <family val="2"/>
    </font>
    <font>
      <b/>
      <sz val="20"/>
      <name val="Arial"/>
      <family val="2"/>
    </font>
    <font>
      <i/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3" fillId="0" borderId="10" xfId="1" applyFont="1" applyBorder="1" applyAlignment="1">
      <alignment horizontal="centerContinuous" vertical="center" wrapText="1"/>
    </xf>
    <xf numFmtId="0" fontId="3" fillId="0" borderId="4" xfId="1" applyFont="1" applyBorder="1" applyAlignment="1">
      <alignment horizontal="centerContinuous" vertical="center" wrapText="1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0" fontId="19" fillId="0" borderId="0" xfId="1" applyFont="1" applyAlignment="1">
      <alignment horizontal="center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6" fillId="3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Continuous" vertical="center" wrapText="1"/>
    </xf>
    <xf numFmtId="0" fontId="3" fillId="3" borderId="10" xfId="1" applyFont="1" applyFill="1" applyBorder="1" applyAlignment="1">
      <alignment horizontal="centerContinuous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top" wrapText="1"/>
    </xf>
    <xf numFmtId="0" fontId="4" fillId="0" borderId="7" xfId="1" applyFont="1" applyBorder="1" applyAlignment="1">
      <alignment horizontal="right" vertical="top" wrapText="1"/>
    </xf>
    <xf numFmtId="0" fontId="3" fillId="0" borderId="1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9" fillId="0" borderId="0" xfId="1" applyFont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</cellXfs>
  <cellStyles count="2">
    <cellStyle name="Normal" xfId="0" builtinId="0"/>
    <cellStyle name="Normal 6" xfId="1"/>
  </cellStyles>
  <dxfs count="23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3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761999" y="1335881"/>
          <a:ext cx="762000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1712119"/>
          <a:ext cx="6905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3809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6857999" y="2286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1524000" y="1337896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6096010" y="1334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7620000" y="1334969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7620004" y="1715968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6096018" y="1715964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4572007" y="1715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3045795" y="1715968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895677" y="4450704"/>
          <a:ext cx="3598333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1031876</xdr:colOff>
      <xdr:row>5</xdr:row>
      <xdr:rowOff>777875</xdr:rowOff>
    </xdr:from>
    <xdr:to>
      <xdr:col>4</xdr:col>
      <xdr:colOff>174626</xdr:colOff>
      <xdr:row>7</xdr:row>
      <xdr:rowOff>396875</xdr:rowOff>
    </xdr:to>
    <xdr:sp macro="" textlink="">
      <xdr:nvSpPr>
        <xdr:cNvPr id="19" name="ZoneTexte 18"/>
        <xdr:cNvSpPr txBox="1"/>
      </xdr:nvSpPr>
      <xdr:spPr>
        <a:xfrm>
          <a:off x="1571626" y="3603625"/>
          <a:ext cx="3111500" cy="177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jaune la colonne du jour en cours (disons 16/02/2015)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1438275</xdr:colOff>
      <xdr:row>8</xdr:row>
      <xdr:rowOff>342899</xdr:rowOff>
    </xdr:from>
    <xdr:to>
      <xdr:col>5</xdr:col>
      <xdr:colOff>793750</xdr:colOff>
      <xdr:row>10</xdr:row>
      <xdr:rowOff>301624</xdr:rowOff>
    </xdr:to>
    <xdr:sp macro="" textlink="">
      <xdr:nvSpPr>
        <xdr:cNvPr id="20" name="ZoneTexte 19"/>
        <xdr:cNvSpPr txBox="1"/>
      </xdr:nvSpPr>
      <xdr:spPr>
        <a:xfrm>
          <a:off x="4216400" y="6407149"/>
          <a:ext cx="2816225" cy="211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vert, la cellule de l'heure suivant l'heure actuelle (disons 13h16)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523875</xdr:colOff>
      <xdr:row>7</xdr:row>
      <xdr:rowOff>158750</xdr:rowOff>
    </xdr:from>
    <xdr:to>
      <xdr:col>3</xdr:col>
      <xdr:colOff>1301750</xdr:colOff>
      <xdr:row>8</xdr:row>
      <xdr:rowOff>539750</xdr:rowOff>
    </xdr:to>
    <xdr:sp macro="" textlink="">
      <xdr:nvSpPr>
        <xdr:cNvPr id="21" name="Flèche vers le bas 20"/>
        <xdr:cNvSpPr/>
      </xdr:nvSpPr>
      <xdr:spPr>
        <a:xfrm>
          <a:off x="3302000" y="5143500"/>
          <a:ext cx="777875" cy="146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1920875</xdr:colOff>
      <xdr:row>9</xdr:row>
      <xdr:rowOff>238125</xdr:rowOff>
    </xdr:from>
    <xdr:to>
      <xdr:col>4</xdr:col>
      <xdr:colOff>269875</xdr:colOff>
      <xdr:row>9</xdr:row>
      <xdr:rowOff>698500</xdr:rowOff>
    </xdr:to>
    <xdr:sp macro="" textlink="">
      <xdr:nvSpPr>
        <xdr:cNvPr id="22" name="Flèche droite 21"/>
        <xdr:cNvSpPr/>
      </xdr:nvSpPr>
      <xdr:spPr>
        <a:xfrm flipH="1">
          <a:off x="2460625" y="7381875"/>
          <a:ext cx="2317750" cy="460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401435" y="44591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&#224;%20ranger\patrimoine%20-%202015\patrimoine%20financier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Copie%20de%20yearly_calend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esktop\patrimoine%20immobilier%202012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1818"/>
      <sheetName val="impôts"/>
      <sheetName val="kpi 1"/>
      <sheetName val="kpi 2"/>
      <sheetName val="essai"/>
      <sheetName val="prêt littré"/>
      <sheetName val="prêt malsence"/>
      <sheetName val="projections"/>
      <sheetName val="relevés"/>
      <sheetName val="remboursés"/>
      <sheetName val="répartition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240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3.5416666666666669E-3</v>
          </cell>
        </row>
        <row r="5">
          <cell r="S5">
            <v>701.36</v>
          </cell>
          <cell r="T5">
            <v>1</v>
          </cell>
        </row>
        <row r="6">
          <cell r="F6">
            <v>37971</v>
          </cell>
          <cell r="S6">
            <v>524.91999999999996</v>
          </cell>
          <cell r="T6">
            <v>0</v>
          </cell>
        </row>
        <row r="7">
          <cell r="S7">
            <v>37941</v>
          </cell>
          <cell r="T7">
            <v>16</v>
          </cell>
          <cell r="V7" t="b">
            <v>0</v>
          </cell>
        </row>
        <row r="8">
          <cell r="D8">
            <v>1226.28</v>
          </cell>
          <cell r="T8">
            <v>16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198031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formules"/>
    </sheetNames>
    <sheetDataSet>
      <sheetData sheetId="0">
        <row r="3">
          <cell r="A3">
            <v>2008</v>
          </cell>
        </row>
        <row r="5">
          <cell r="A5">
            <v>1</v>
          </cell>
        </row>
      </sheetData>
      <sheetData sheetId="1">
        <row r="4">
          <cell r="B4" t="str">
            <v>Janvier</v>
          </cell>
        </row>
        <row r="5">
          <cell r="B5" t="str">
            <v>Février</v>
          </cell>
        </row>
        <row r="6">
          <cell r="B6" t="str">
            <v>Mars</v>
          </cell>
        </row>
        <row r="7">
          <cell r="B7" t="str">
            <v>Avril</v>
          </cell>
        </row>
        <row r="8">
          <cell r="B8" t="str">
            <v>Mai</v>
          </cell>
        </row>
        <row r="9">
          <cell r="B9" t="str">
            <v>Juin</v>
          </cell>
        </row>
        <row r="10">
          <cell r="B10" t="str">
            <v>Juillet</v>
          </cell>
        </row>
        <row r="11">
          <cell r="B11" t="str">
            <v>Août</v>
          </cell>
        </row>
        <row r="12">
          <cell r="B12" t="str">
            <v>Septembre</v>
          </cell>
        </row>
        <row r="13">
          <cell r="B13" t="str">
            <v>Octobre</v>
          </cell>
        </row>
        <row r="14">
          <cell r="B14" t="str">
            <v>Novembre</v>
          </cell>
        </row>
        <row r="15">
          <cell r="B15" t="str">
            <v>Décembre</v>
          </cell>
        </row>
        <row r="30">
          <cell r="B30" t="str">
            <v>janvier</v>
          </cell>
          <cell r="C30">
            <v>39448</v>
          </cell>
        </row>
        <row r="31">
          <cell r="B31" t="str">
            <v>février</v>
          </cell>
          <cell r="C31">
            <v>39479</v>
          </cell>
        </row>
        <row r="32">
          <cell r="B32" t="str">
            <v>mars</v>
          </cell>
          <cell r="C32">
            <v>39508</v>
          </cell>
        </row>
        <row r="33">
          <cell r="B33" t="str">
            <v>avril</v>
          </cell>
          <cell r="C33">
            <v>39539</v>
          </cell>
        </row>
        <row r="34">
          <cell r="B34" t="str">
            <v>mai</v>
          </cell>
          <cell r="C34">
            <v>39569</v>
          </cell>
        </row>
        <row r="35">
          <cell r="B35" t="str">
            <v>juin</v>
          </cell>
          <cell r="C35">
            <v>39600</v>
          </cell>
        </row>
        <row r="36">
          <cell r="B36" t="str">
            <v>juillet</v>
          </cell>
          <cell r="C36">
            <v>39630</v>
          </cell>
        </row>
        <row r="37">
          <cell r="B37" t="str">
            <v>août</v>
          </cell>
          <cell r="C37">
            <v>39661</v>
          </cell>
        </row>
        <row r="38">
          <cell r="B38" t="str">
            <v>septembre</v>
          </cell>
          <cell r="C38">
            <v>39692</v>
          </cell>
        </row>
        <row r="39">
          <cell r="B39" t="str">
            <v>octobre</v>
          </cell>
          <cell r="C39">
            <v>39722</v>
          </cell>
        </row>
        <row r="40">
          <cell r="B40" t="str">
            <v>novembre</v>
          </cell>
          <cell r="C40">
            <v>39753</v>
          </cell>
        </row>
        <row r="41">
          <cell r="B41" t="str">
            <v>décembre</v>
          </cell>
          <cell r="C41">
            <v>39783</v>
          </cell>
        </row>
        <row r="42">
          <cell r="B42" t="str">
            <v>janvier</v>
          </cell>
          <cell r="C42">
            <v>39814</v>
          </cell>
        </row>
        <row r="43">
          <cell r="B43" t="str">
            <v>février</v>
          </cell>
          <cell r="C43">
            <v>39845</v>
          </cell>
        </row>
        <row r="44">
          <cell r="B44" t="str">
            <v>mars</v>
          </cell>
          <cell r="C44">
            <v>39873</v>
          </cell>
        </row>
        <row r="45">
          <cell r="B45" t="str">
            <v>avril</v>
          </cell>
          <cell r="C45">
            <v>39904</v>
          </cell>
        </row>
        <row r="46">
          <cell r="B46" t="str">
            <v>mai</v>
          </cell>
          <cell r="C46">
            <v>39934</v>
          </cell>
        </row>
        <row r="47">
          <cell r="B47" t="str">
            <v>juin</v>
          </cell>
          <cell r="C47">
            <v>39965</v>
          </cell>
        </row>
        <row r="48">
          <cell r="B48" t="str">
            <v>juillet</v>
          </cell>
          <cell r="C48">
            <v>39995</v>
          </cell>
        </row>
        <row r="49">
          <cell r="B49" t="str">
            <v>août</v>
          </cell>
          <cell r="C49">
            <v>40026</v>
          </cell>
        </row>
        <row r="50">
          <cell r="B50" t="str">
            <v>septembre</v>
          </cell>
          <cell r="C50">
            <v>40057</v>
          </cell>
        </row>
        <row r="51">
          <cell r="B51" t="str">
            <v>octobre</v>
          </cell>
          <cell r="C51">
            <v>40087</v>
          </cell>
        </row>
        <row r="52">
          <cell r="B52" t="str">
            <v>novembre</v>
          </cell>
          <cell r="C52">
            <v>40118</v>
          </cell>
        </row>
        <row r="53">
          <cell r="B53" t="str">
            <v>décembre</v>
          </cell>
          <cell r="C53">
            <v>40148</v>
          </cell>
        </row>
        <row r="54">
          <cell r="B54" t="str">
            <v>janvier</v>
          </cell>
          <cell r="C54">
            <v>40179</v>
          </cell>
        </row>
        <row r="55">
          <cell r="B55" t="str">
            <v>février</v>
          </cell>
          <cell r="C55">
            <v>40210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ertoire"/>
      <sheetName val="baux"/>
      <sheetName val="recettes"/>
      <sheetName val="révision loyer"/>
      <sheetName val="recettes générales"/>
      <sheetName val="quittances"/>
      <sheetName val="révision box"/>
      <sheetName val="charges malsence"/>
      <sheetName val="interphone"/>
      <sheetName val="petites annonces"/>
      <sheetName val="impôts"/>
      <sheetName val="charges littré"/>
      <sheetName val="charges littré 2006"/>
      <sheetName val="charges avec hangar (à revoir)"/>
      <sheetName val="outi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71">
          <cell r="C71">
            <v>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view="pageBreakPreview" zoomScale="50" zoomScaleNormal="80" zoomScaleSheetLayoutView="50" workbookViewId="0">
      <pane ySplit="2" topLeftCell="A3" activePane="bottomLeft" state="frozen"/>
      <selection pane="bottomLeft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ht="25" x14ac:dyDescent="0.5">
      <c r="A1" s="43"/>
      <c r="C1" s="42"/>
      <c r="D1" s="41"/>
      <c r="E1" s="110"/>
      <c r="F1" s="110"/>
      <c r="G1" s="110"/>
      <c r="H1" s="110"/>
      <c r="I1" s="110"/>
      <c r="J1" s="110"/>
      <c r="L1" s="40"/>
      <c r="N1" s="39" t="str">
        <f>"Nous sommes en semaine "&amp;IF(ISEVEN(_xlfn.ISOWEEKNUM(D1)),"A","B")</f>
        <v>Nous sommes en semaine A</v>
      </c>
      <c r="O1" s="38"/>
      <c r="P1" s="38"/>
      <c r="Q1" s="38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02" t="s">
        <v>17</v>
      </c>
      <c r="D3" s="103"/>
      <c r="E3" s="111" t="s">
        <v>16</v>
      </c>
      <c r="F3" s="112"/>
      <c r="G3" s="111" t="s">
        <v>15</v>
      </c>
      <c r="H3" s="112"/>
      <c r="I3" s="111" t="s">
        <v>14</v>
      </c>
      <c r="J3" s="112"/>
      <c r="K3" s="111" t="s">
        <v>13</v>
      </c>
      <c r="L3" s="112"/>
    </row>
    <row r="4" spans="1:20" ht="85.5" customHeight="1" x14ac:dyDescent="0.4">
      <c r="A4" s="34"/>
      <c r="B4" s="15" t="s">
        <v>12</v>
      </c>
      <c r="C4" s="98"/>
      <c r="D4" s="98"/>
      <c r="E4" s="106" t="s">
        <v>18</v>
      </c>
      <c r="F4" s="113"/>
      <c r="G4" s="106" t="s">
        <v>19</v>
      </c>
      <c r="H4" s="107"/>
      <c r="I4" s="106" t="s">
        <v>20</v>
      </c>
      <c r="J4" s="107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98"/>
      <c r="D5" s="98"/>
      <c r="E5" s="108"/>
      <c r="F5" s="114"/>
      <c r="G5" s="108"/>
      <c r="H5" s="109"/>
      <c r="I5" s="108"/>
      <c r="J5" s="109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98"/>
      <c r="D6" s="98"/>
      <c r="E6" s="95" t="s">
        <v>21</v>
      </c>
      <c r="F6" s="96"/>
      <c r="G6" s="95" t="s">
        <v>22</v>
      </c>
      <c r="H6" s="96"/>
      <c r="I6" s="95" t="s">
        <v>23</v>
      </c>
      <c r="J6" s="96"/>
      <c r="K6" s="12"/>
      <c r="L6" s="11"/>
      <c r="N6" s="4"/>
    </row>
    <row r="7" spans="1:20" ht="85.5" customHeight="1" x14ac:dyDescent="0.5">
      <c r="A7" s="16"/>
      <c r="B7" s="15" t="s">
        <v>9</v>
      </c>
      <c r="C7" s="98"/>
      <c r="D7" s="98"/>
      <c r="E7" s="95" t="s">
        <v>18</v>
      </c>
      <c r="F7" s="96"/>
      <c r="G7" s="30" t="s">
        <v>21</v>
      </c>
      <c r="H7" s="29"/>
      <c r="I7" s="95"/>
      <c r="J7" s="101"/>
      <c r="K7" s="95"/>
      <c r="L7" s="101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95" t="s">
        <v>24</v>
      </c>
      <c r="F8" s="96"/>
      <c r="G8" s="25"/>
      <c r="H8" s="24"/>
      <c r="I8" s="95" t="s">
        <v>18</v>
      </c>
      <c r="J8" s="96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97" t="s">
        <v>18</v>
      </c>
      <c r="D9" s="95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13" t="s">
        <v>19</v>
      </c>
      <c r="D10" s="13"/>
      <c r="E10" s="20" t="s">
        <v>20</v>
      </c>
      <c r="F10" s="19"/>
      <c r="G10" s="12"/>
      <c r="H10" s="4"/>
      <c r="I10" s="99"/>
      <c r="J10" s="100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97" t="s">
        <v>20</v>
      </c>
      <c r="D11" s="95"/>
      <c r="E11" s="14" t="s">
        <v>18</v>
      </c>
      <c r="F11" s="13" t="s">
        <v>21</v>
      </c>
      <c r="G11" s="12"/>
      <c r="H11" s="11"/>
      <c r="I11" s="95" t="s">
        <v>18</v>
      </c>
      <c r="J11" s="101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98"/>
      <c r="D12" s="98"/>
      <c r="E12" s="99"/>
      <c r="F12" s="98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4" t="s">
        <v>0</v>
      </c>
      <c r="B13" s="105"/>
      <c r="C13" s="98"/>
      <c r="D13" s="98"/>
      <c r="E13" s="8"/>
      <c r="F13" s="7"/>
      <c r="G13" s="6"/>
      <c r="H13" s="5"/>
      <c r="I13" s="97"/>
      <c r="J13" s="95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9">
    <mergeCell ref="E1:J1"/>
    <mergeCell ref="K3:L3"/>
    <mergeCell ref="E3:F3"/>
    <mergeCell ref="E6:F6"/>
    <mergeCell ref="I3:J3"/>
    <mergeCell ref="G3:H3"/>
    <mergeCell ref="G6:H6"/>
    <mergeCell ref="I4:J5"/>
    <mergeCell ref="I6:J6"/>
    <mergeCell ref="E4:F5"/>
    <mergeCell ref="A13:B13"/>
    <mergeCell ref="E7:F7"/>
    <mergeCell ref="E8:F8"/>
    <mergeCell ref="E12:F12"/>
    <mergeCell ref="G4:H5"/>
    <mergeCell ref="C3:D3"/>
    <mergeCell ref="C4:D5"/>
    <mergeCell ref="C6:D6"/>
    <mergeCell ref="K7:L7"/>
    <mergeCell ref="I7:J7"/>
    <mergeCell ref="C7:D7"/>
    <mergeCell ref="I8:J8"/>
    <mergeCell ref="C11:D11"/>
    <mergeCell ref="C13:D13"/>
    <mergeCell ref="I10:J10"/>
    <mergeCell ref="I11:J11"/>
    <mergeCell ref="I13:J13"/>
    <mergeCell ref="C9:D9"/>
    <mergeCell ref="C12:D12"/>
  </mergeCells>
  <conditionalFormatting sqref="C4:L13">
    <cfRule type="expression" dxfId="20" priority="2">
      <formula>ROW($C4)=IF(OR(WEEKDAY($D$1)&lt;2,WEEKDAY($D$1)&gt;6),8,IF(HOUR(NOW()-INT(NOW()))&lt;8,8,IF(HOUR(NOW()-INT(NOW()))&gt;17,8,HOUR(NOW()-INT(NOW())))))-4</formula>
    </cfRule>
    <cfRule type="expression" dxfId="19" priority="3">
      <formula>AND(C4&lt;&gt;"",IF(ISEVEN(_xlfn.ISOWEEKNUM($D$1)),IF(D4=0,TRUE,FALSE),IF(AND(D4=0,ISODD(COLUMN(D4))),FALSE,TRUE)))</formula>
    </cfRule>
    <cfRule type="expression" dxfId="18" priority="6">
      <formula>AND(C4&lt;&gt;"",IF(ISODD(_xlfn.ISOWEEKNUM($D$1)),IF(D4=0,TRUE,FALSE),IF(AND(D4=0,ISODD(COLUMN(D4))),FALSE,TRUE)))</formula>
    </cfRule>
    <cfRule type="expression" dxfId="17" priority="7">
      <formula>AND(C4&lt;&gt;"",COLUMN(C4)=IF(WEEKDAY($D$1)&lt;2,3,IF(WEEKDAY($D$1)&gt;5,3,WEEKDAY($D$1)*2-ISODD(COLUMN()))))</formula>
    </cfRule>
  </conditionalFormatting>
  <conditionalFormatting sqref="C4:C13 E4:E13 G4:G13 I4:I13 K4:K13">
    <cfRule type="expression" dxfId="16" priority="5">
      <formula>AND(C4&lt;&gt;"",ISODD(COLUMN(C4)),ISODD(_xlfn.ISOWEEKNUM($D$1)))</formula>
    </cfRule>
  </conditionalFormatting>
  <conditionalFormatting sqref="D4:D13 F4:F13 H4:H13 J4:J13 L4:L13">
    <cfRule type="expression" dxfId="15" priority="4">
      <formula>AND(D4&gt;0,ISEVEN(COLUMN(D4)),ISEVEN(_xlfn.ISOWEEKNUM($D$1)))</formula>
    </cfRule>
  </conditionalFormatting>
  <conditionalFormatting sqref="C5:L17">
    <cfRule type="expression" dxfId="14" priority="1">
      <formula>INDEX(C5:L14,6,10)</formula>
    </cfRule>
  </conditionalFormatting>
  <pageMargins left="0.7" right="0.7" top="0.75" bottom="0.75" header="0.3" footer="0.3"/>
  <pageSetup paperSize="9" scale="3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60" zoomScaleNormal="60" workbookViewId="0">
      <selection activeCell="I7" sqref="I7:J7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s="44" customFormat="1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02" t="s">
        <v>17</v>
      </c>
      <c r="D3" s="103"/>
      <c r="E3" s="111" t="s">
        <v>16</v>
      </c>
      <c r="F3" s="112"/>
      <c r="G3" s="111" t="s">
        <v>15</v>
      </c>
      <c r="H3" s="112"/>
      <c r="I3" s="111" t="s">
        <v>14</v>
      </c>
      <c r="J3" s="112"/>
      <c r="K3" s="111" t="s">
        <v>13</v>
      </c>
      <c r="L3" s="112"/>
    </row>
    <row r="4" spans="1:20" ht="85.5" customHeight="1" x14ac:dyDescent="0.4">
      <c r="A4" s="34"/>
      <c r="B4" s="15" t="s">
        <v>12</v>
      </c>
      <c r="C4" s="98"/>
      <c r="D4" s="98"/>
      <c r="E4" s="106" t="s">
        <v>18</v>
      </c>
      <c r="F4" s="113"/>
      <c r="G4" s="106" t="s">
        <v>19</v>
      </c>
      <c r="H4" s="107"/>
      <c r="I4" s="106" t="s">
        <v>20</v>
      </c>
      <c r="J4" s="107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98"/>
      <c r="D5" s="98"/>
      <c r="E5" s="108"/>
      <c r="F5" s="114"/>
      <c r="G5" s="108"/>
      <c r="H5" s="109"/>
      <c r="I5" s="108"/>
      <c r="J5" s="109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98"/>
      <c r="D6" s="98"/>
      <c r="E6" s="95" t="s">
        <v>21</v>
      </c>
      <c r="F6" s="96"/>
      <c r="G6" s="95" t="s">
        <v>22</v>
      </c>
      <c r="H6" s="96"/>
      <c r="I6" s="95" t="s">
        <v>23</v>
      </c>
      <c r="J6" s="96"/>
      <c r="K6" s="12"/>
      <c r="L6" s="11"/>
      <c r="N6" s="4"/>
    </row>
    <row r="7" spans="1:20" ht="85.5" customHeight="1" x14ac:dyDescent="0.5">
      <c r="A7" s="16"/>
      <c r="B7" s="15" t="s">
        <v>9</v>
      </c>
      <c r="C7" s="98"/>
      <c r="D7" s="98"/>
      <c r="E7" s="95" t="s">
        <v>18</v>
      </c>
      <c r="F7" s="96"/>
      <c r="G7" s="30" t="s">
        <v>21</v>
      </c>
      <c r="H7" s="29"/>
      <c r="I7" s="95"/>
      <c r="J7" s="101"/>
      <c r="K7" s="95"/>
      <c r="L7" s="101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95" t="s">
        <v>24</v>
      </c>
      <c r="F8" s="96"/>
      <c r="G8" s="25"/>
      <c r="H8" s="24"/>
      <c r="I8" s="95" t="s">
        <v>18</v>
      </c>
      <c r="J8" s="96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115" t="s">
        <v>18</v>
      </c>
      <c r="D9" s="116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90" t="s">
        <v>19</v>
      </c>
      <c r="D10" s="13"/>
      <c r="E10" s="20" t="s">
        <v>20</v>
      </c>
      <c r="F10" s="19"/>
      <c r="G10" s="12"/>
      <c r="H10" s="4"/>
      <c r="I10" s="99"/>
      <c r="J10" s="100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115" t="s">
        <v>20</v>
      </c>
      <c r="D11" s="116"/>
      <c r="E11" s="14" t="s">
        <v>18</v>
      </c>
      <c r="F11" s="13" t="s">
        <v>21</v>
      </c>
      <c r="G11" s="12"/>
      <c r="H11" s="11"/>
      <c r="I11" s="95" t="s">
        <v>18</v>
      </c>
      <c r="J11" s="101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98"/>
      <c r="D12" s="98"/>
      <c r="E12" s="99"/>
      <c r="F12" s="98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4" t="s">
        <v>0</v>
      </c>
      <c r="B13" s="105"/>
      <c r="C13" s="98"/>
      <c r="D13" s="98"/>
      <c r="E13" s="8"/>
      <c r="F13" s="7"/>
      <c r="G13" s="6"/>
      <c r="H13" s="5"/>
      <c r="I13" s="97"/>
      <c r="J13" s="95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8">
    <mergeCell ref="A13:B13"/>
    <mergeCell ref="C13:D13"/>
    <mergeCell ref="I13:J13"/>
    <mergeCell ref="C9:D9"/>
    <mergeCell ref="I10:J10"/>
    <mergeCell ref="C11:D11"/>
    <mergeCell ref="I11:J11"/>
    <mergeCell ref="C12:D12"/>
    <mergeCell ref="E12:F12"/>
    <mergeCell ref="C7:D7"/>
    <mergeCell ref="E7:F7"/>
    <mergeCell ref="I7:J7"/>
    <mergeCell ref="K7:L7"/>
    <mergeCell ref="E8:F8"/>
    <mergeCell ref="I8:J8"/>
    <mergeCell ref="C4:D5"/>
    <mergeCell ref="E4:F5"/>
    <mergeCell ref="G4:H5"/>
    <mergeCell ref="I4:J5"/>
    <mergeCell ref="C6:D6"/>
    <mergeCell ref="E6:F6"/>
    <mergeCell ref="G6:H6"/>
    <mergeCell ref="I6:J6"/>
    <mergeCell ref="C3:D3"/>
    <mergeCell ref="E3:F3"/>
    <mergeCell ref="G3:H3"/>
    <mergeCell ref="I3:J3"/>
    <mergeCell ref="K3:L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50" zoomScaleNormal="50" workbookViewId="0">
      <selection activeCell="E4" sqref="E4:F5"/>
    </sheetView>
  </sheetViews>
  <sheetFormatPr baseColWidth="10" defaultColWidth="11.453125" defaultRowHeight="13" x14ac:dyDescent="0.3"/>
  <cols>
    <col min="1" max="1" width="4.54296875" style="44" customWidth="1"/>
    <col min="2" max="2" width="3.54296875" style="44" customWidth="1"/>
    <col min="3" max="3" width="33.54296875" style="44" customWidth="1"/>
    <col min="4" max="12" width="25.81640625" style="44" customWidth="1"/>
    <col min="13" max="14" width="11.453125" style="44"/>
    <col min="15" max="15" width="22.7265625" style="44" bestFit="1" customWidth="1"/>
    <col min="16" max="16" width="21.1796875" style="44" bestFit="1" customWidth="1"/>
    <col min="17" max="16384" width="11.453125" style="44"/>
  </cols>
  <sheetData>
    <row r="1" spans="1:20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78"/>
      <c r="F2" s="78"/>
      <c r="G2" s="78"/>
      <c r="H2" s="77"/>
      <c r="I2" s="77"/>
    </row>
    <row r="3" spans="1:20" ht="19.5" customHeight="1" x14ac:dyDescent="0.3">
      <c r="A3" s="47"/>
      <c r="B3" s="76"/>
      <c r="C3" s="102" t="s">
        <v>17</v>
      </c>
      <c r="D3" s="103"/>
      <c r="E3" s="111" t="s">
        <v>16</v>
      </c>
      <c r="F3" s="112"/>
      <c r="G3" s="111" t="s">
        <v>15</v>
      </c>
      <c r="H3" s="112"/>
      <c r="I3" s="111" t="s">
        <v>14</v>
      </c>
      <c r="J3" s="112"/>
      <c r="K3" s="111" t="s">
        <v>13</v>
      </c>
      <c r="L3" s="112"/>
    </row>
    <row r="4" spans="1:20" ht="85.5" customHeight="1" x14ac:dyDescent="0.4">
      <c r="A4" s="75"/>
      <c r="B4" s="58" t="s">
        <v>12</v>
      </c>
      <c r="C4" s="98"/>
      <c r="D4" s="98"/>
      <c r="E4" s="120" t="s">
        <v>18</v>
      </c>
      <c r="F4" s="121"/>
      <c r="G4" s="106" t="s">
        <v>19</v>
      </c>
      <c r="H4" s="107"/>
      <c r="I4" s="106" t="s">
        <v>20</v>
      </c>
      <c r="J4" s="107"/>
      <c r="K4" s="74"/>
      <c r="L4" s="73"/>
      <c r="N4" s="72"/>
      <c r="P4" s="72"/>
    </row>
    <row r="5" spans="1:20" ht="85.5" customHeight="1" x14ac:dyDescent="0.3">
      <c r="A5" s="59"/>
      <c r="B5" s="58" t="s">
        <v>11</v>
      </c>
      <c r="C5" s="98"/>
      <c r="D5" s="98"/>
      <c r="E5" s="122"/>
      <c r="F5" s="123"/>
      <c r="G5" s="108"/>
      <c r="H5" s="109"/>
      <c r="I5" s="108"/>
      <c r="J5" s="109"/>
      <c r="K5" s="55"/>
      <c r="L5" s="54"/>
      <c r="O5" s="44">
        <f>D4</f>
        <v>0</v>
      </c>
    </row>
    <row r="6" spans="1:20" ht="85.5" customHeight="1" x14ac:dyDescent="0.3">
      <c r="A6" s="59"/>
      <c r="B6" s="58" t="s">
        <v>10</v>
      </c>
      <c r="C6" s="98"/>
      <c r="D6" s="98"/>
      <c r="E6" s="118" t="s">
        <v>21</v>
      </c>
      <c r="F6" s="119"/>
      <c r="G6" s="95" t="s">
        <v>22</v>
      </c>
      <c r="H6" s="96"/>
      <c r="I6" s="95" t="s">
        <v>23</v>
      </c>
      <c r="J6" s="96"/>
      <c r="K6" s="55"/>
      <c r="L6" s="54"/>
      <c r="N6" s="47"/>
    </row>
    <row r="7" spans="1:20" ht="85.5" customHeight="1" x14ac:dyDescent="0.5">
      <c r="A7" s="59"/>
      <c r="B7" s="58" t="s">
        <v>9</v>
      </c>
      <c r="C7" s="98"/>
      <c r="D7" s="98"/>
      <c r="E7" s="116" t="s">
        <v>18</v>
      </c>
      <c r="F7" s="117"/>
      <c r="G7" s="71" t="s">
        <v>21</v>
      </c>
      <c r="H7" s="70"/>
      <c r="I7" s="95"/>
      <c r="J7" s="101"/>
      <c r="K7" s="95"/>
      <c r="L7" s="101"/>
      <c r="N7" s="69"/>
      <c r="O7" s="68"/>
    </row>
    <row r="8" spans="1:20" ht="85.5" customHeight="1" x14ac:dyDescent="0.4">
      <c r="A8" s="59"/>
      <c r="B8" s="58" t="s">
        <v>8</v>
      </c>
      <c r="C8" s="67"/>
      <c r="D8" s="67"/>
      <c r="E8" s="116" t="s">
        <v>24</v>
      </c>
      <c r="F8" s="117"/>
      <c r="G8" s="66"/>
      <c r="H8" s="65"/>
      <c r="I8" s="95" t="s">
        <v>18</v>
      </c>
      <c r="J8" s="96"/>
      <c r="K8" s="55"/>
      <c r="L8" s="54"/>
      <c r="O8" s="44">
        <f>INDEX(C4:L13,5,5)</f>
        <v>0</v>
      </c>
      <c r="P8" s="64"/>
      <c r="Q8" s="64"/>
      <c r="R8" s="64"/>
      <c r="S8" s="64"/>
      <c r="T8" s="64"/>
    </row>
    <row r="9" spans="1:20" ht="85.5" customHeight="1" x14ac:dyDescent="0.5">
      <c r="A9" s="59"/>
      <c r="B9" s="58" t="s">
        <v>7</v>
      </c>
      <c r="C9" s="124" t="s">
        <v>18</v>
      </c>
      <c r="D9" s="125"/>
      <c r="E9" s="63"/>
      <c r="F9" s="62"/>
      <c r="G9" s="63"/>
      <c r="H9" s="62"/>
      <c r="I9" s="63"/>
      <c r="J9" s="62"/>
      <c r="K9" s="63"/>
      <c r="L9" s="62"/>
      <c r="N9" s="47"/>
      <c r="O9" s="60" t="s">
        <v>6</v>
      </c>
      <c r="P9" s="53"/>
    </row>
    <row r="10" spans="1:20" ht="85.5" customHeight="1" x14ac:dyDescent="0.6">
      <c r="A10" s="59"/>
      <c r="B10" s="58" t="s">
        <v>5</v>
      </c>
      <c r="C10" s="87" t="s">
        <v>19</v>
      </c>
      <c r="D10" s="87"/>
      <c r="E10" s="88" t="s">
        <v>20</v>
      </c>
      <c r="F10" s="89"/>
      <c r="G10" s="55"/>
      <c r="H10" s="47"/>
      <c r="I10" s="99"/>
      <c r="J10" s="100"/>
      <c r="K10" s="55"/>
      <c r="L10" s="54"/>
      <c r="N10" s="61"/>
      <c r="O10" s="60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59"/>
      <c r="B11" s="58" t="s">
        <v>4</v>
      </c>
      <c r="C11" s="124" t="s">
        <v>20</v>
      </c>
      <c r="D11" s="125"/>
      <c r="E11" s="57" t="s">
        <v>18</v>
      </c>
      <c r="F11" s="86" t="s">
        <v>21</v>
      </c>
      <c r="G11" s="55"/>
      <c r="H11" s="54"/>
      <c r="I11" s="95" t="s">
        <v>18</v>
      </c>
      <c r="J11" s="101"/>
      <c r="K11" s="55"/>
      <c r="L11" s="54"/>
      <c r="N11" s="47"/>
      <c r="O11" s="53" t="s">
        <v>3</v>
      </c>
      <c r="P11" s="60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59"/>
      <c r="B12" s="58" t="s">
        <v>2</v>
      </c>
      <c r="C12" s="98"/>
      <c r="D12" s="98"/>
      <c r="E12" s="99"/>
      <c r="F12" s="98"/>
      <c r="G12" s="55"/>
      <c r="H12" s="54"/>
      <c r="I12" s="57" t="s">
        <v>18</v>
      </c>
      <c r="J12" s="56"/>
      <c r="K12" s="55"/>
      <c r="L12" s="54"/>
      <c r="N12" s="47"/>
      <c r="O12" s="53" t="s">
        <v>1</v>
      </c>
      <c r="P12" s="52">
        <f>IF(WEEKDAY($D$1)&lt;2,3,IF(WEEKDAY($D$1)&gt;6,3,IF(ISEVEN(_xlfn.ISOWEEKNUM($D$1)),WEEKDAY($D$1)*2-1,WEEKDAY($D$1)*2)))</f>
        <v>3</v>
      </c>
    </row>
    <row r="13" spans="1:20" ht="85.5" customHeight="1" x14ac:dyDescent="0.3">
      <c r="A13" s="104" t="s">
        <v>0</v>
      </c>
      <c r="B13" s="105"/>
      <c r="C13" s="98"/>
      <c r="D13" s="98"/>
      <c r="E13" s="51"/>
      <c r="F13" s="50"/>
      <c r="G13" s="49"/>
      <c r="H13" s="48"/>
      <c r="I13" s="97"/>
      <c r="J13" s="95"/>
      <c r="K13" s="49"/>
      <c r="L13" s="48"/>
      <c r="N13" s="47"/>
    </row>
    <row r="14" spans="1:20" x14ac:dyDescent="0.3">
      <c r="C14" s="46"/>
      <c r="D14" s="46"/>
      <c r="G14" s="46"/>
      <c r="H14" s="46"/>
    </row>
    <row r="15" spans="1:20" x14ac:dyDescent="0.3">
      <c r="L15" s="45"/>
    </row>
  </sheetData>
  <mergeCells count="28">
    <mergeCell ref="I8:J8"/>
    <mergeCell ref="C11:D11"/>
    <mergeCell ref="C13:D13"/>
    <mergeCell ref="I10:J10"/>
    <mergeCell ref="I11:J11"/>
    <mergeCell ref="I13:J13"/>
    <mergeCell ref="C9:D9"/>
    <mergeCell ref="C12:D12"/>
    <mergeCell ref="C3:D3"/>
    <mergeCell ref="C4:D5"/>
    <mergeCell ref="C6:D6"/>
    <mergeCell ref="K7:L7"/>
    <mergeCell ref="I7:J7"/>
    <mergeCell ref="C7:D7"/>
    <mergeCell ref="K3:L3"/>
    <mergeCell ref="E3:F3"/>
    <mergeCell ref="I3:J3"/>
    <mergeCell ref="G3:H3"/>
    <mergeCell ref="I4:J5"/>
    <mergeCell ref="I6:J6"/>
    <mergeCell ref="A13:B13"/>
    <mergeCell ref="E7:F7"/>
    <mergeCell ref="E8:F8"/>
    <mergeCell ref="E12:F12"/>
    <mergeCell ref="G4:H5"/>
    <mergeCell ref="E6:F6"/>
    <mergeCell ref="G6:H6"/>
    <mergeCell ref="E4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="80" zoomScaleNormal="80" workbookViewId="0"/>
  </sheetViews>
  <sheetFormatPr baseColWidth="10" defaultColWidth="18" defaultRowHeight="29" customHeight="1" x14ac:dyDescent="0.35"/>
  <cols>
    <col min="1" max="16384" width="18" style="91"/>
  </cols>
  <sheetData>
    <row r="1" spans="1:6" ht="29" customHeight="1" x14ac:dyDescent="0.35">
      <c r="A1" s="91" t="s">
        <v>25</v>
      </c>
      <c r="B1" s="91" t="str">
        <f ca="1">IF(MOD(C1,2)=1,"IMPAIRE","PAIRE")</f>
        <v>IMPAIRE</v>
      </c>
      <c r="C1" s="93">
        <f ca="1">1+INT(MIN(MOD(B2-DATE(YEAR(B2)+{-1;0;1},1,5)+WEEKDAY(DATE(YEAR(B2)+{-1;0;1},1,3)),734))/7)</f>
        <v>9</v>
      </c>
    </row>
    <row r="2" spans="1:6" ht="29" customHeight="1" x14ac:dyDescent="0.35">
      <c r="B2" s="94">
        <f ca="1">TODAY()-WEEKDAY(TODAY(),2)+1</f>
        <v>42058</v>
      </c>
      <c r="C2" s="94">
        <f ca="1">B2+1</f>
        <v>42059</v>
      </c>
      <c r="D2" s="94">
        <f t="shared" ref="D2:F2" ca="1" si="0">C2+1</f>
        <v>42060</v>
      </c>
      <c r="E2" s="94">
        <f t="shared" ca="1" si="0"/>
        <v>42061</v>
      </c>
      <c r="F2" s="94">
        <f t="shared" ca="1" si="0"/>
        <v>42062</v>
      </c>
    </row>
    <row r="3" spans="1:6" ht="29" customHeight="1" x14ac:dyDescent="0.35">
      <c r="A3" s="92">
        <v>0</v>
      </c>
    </row>
    <row r="4" spans="1:6" ht="29" customHeight="1" x14ac:dyDescent="0.35">
      <c r="A4" s="92">
        <v>4.1666666666666664E-2</v>
      </c>
    </row>
    <row r="5" spans="1:6" ht="29" customHeight="1" x14ac:dyDescent="0.35">
      <c r="A5" s="92">
        <v>8.3333333333333329E-2</v>
      </c>
    </row>
    <row r="6" spans="1:6" ht="29" customHeight="1" x14ac:dyDescent="0.35">
      <c r="A6" s="92">
        <v>0.125</v>
      </c>
    </row>
    <row r="7" spans="1:6" ht="29" customHeight="1" x14ac:dyDescent="0.35">
      <c r="A7" s="92">
        <v>0.16666666666666699</v>
      </c>
    </row>
    <row r="8" spans="1:6" ht="29" customHeight="1" x14ac:dyDescent="0.35">
      <c r="A8" s="92">
        <v>0.20833333333333301</v>
      </c>
    </row>
    <row r="9" spans="1:6" ht="29" customHeight="1" x14ac:dyDescent="0.35">
      <c r="A9" s="92">
        <v>0.25</v>
      </c>
    </row>
    <row r="10" spans="1:6" ht="29" customHeight="1" x14ac:dyDescent="0.35">
      <c r="A10" s="92">
        <v>0.29166666666666602</v>
      </c>
    </row>
    <row r="11" spans="1:6" ht="29" customHeight="1" x14ac:dyDescent="0.35">
      <c r="A11" s="92">
        <v>0.33333333333333298</v>
      </c>
    </row>
    <row r="12" spans="1:6" ht="29" customHeight="1" x14ac:dyDescent="0.35">
      <c r="A12" s="92">
        <v>0.375</v>
      </c>
    </row>
    <row r="13" spans="1:6" ht="29" customHeight="1" x14ac:dyDescent="0.35">
      <c r="A13" s="92">
        <v>0.41666666666666602</v>
      </c>
    </row>
    <row r="14" spans="1:6" ht="29" customHeight="1" x14ac:dyDescent="0.35">
      <c r="A14" s="92">
        <v>0.45833333333333298</v>
      </c>
    </row>
    <row r="15" spans="1:6" ht="29" customHeight="1" x14ac:dyDescent="0.35">
      <c r="A15" s="92">
        <v>0.5</v>
      </c>
    </row>
    <row r="16" spans="1:6" ht="29" customHeight="1" x14ac:dyDescent="0.35">
      <c r="A16" s="92">
        <v>0.54166666666666596</v>
      </c>
    </row>
    <row r="17" spans="1:1" ht="29" customHeight="1" x14ac:dyDescent="0.35">
      <c r="A17" s="92">
        <v>0.58333333333333304</v>
      </c>
    </row>
    <row r="18" spans="1:1" ht="29" customHeight="1" x14ac:dyDescent="0.35">
      <c r="A18" s="92">
        <v>0.625</v>
      </c>
    </row>
    <row r="19" spans="1:1" ht="29" customHeight="1" x14ac:dyDescent="0.35">
      <c r="A19" s="92">
        <v>0.66666666666666596</v>
      </c>
    </row>
    <row r="20" spans="1:1" ht="29" customHeight="1" x14ac:dyDescent="0.35">
      <c r="A20" s="92">
        <v>0.70833333333333304</v>
      </c>
    </row>
    <row r="21" spans="1:1" ht="29" customHeight="1" x14ac:dyDescent="0.35">
      <c r="A21" s="92">
        <v>0.75</v>
      </c>
    </row>
    <row r="22" spans="1:1" ht="29" customHeight="1" x14ac:dyDescent="0.35">
      <c r="A22" s="92">
        <v>0.79166666666666596</v>
      </c>
    </row>
    <row r="23" spans="1:1" ht="29" customHeight="1" x14ac:dyDescent="0.35">
      <c r="A23" s="92">
        <v>0.83333333333333304</v>
      </c>
    </row>
    <row r="24" spans="1:1" ht="29" customHeight="1" x14ac:dyDescent="0.35">
      <c r="A24" s="92">
        <v>0.875</v>
      </c>
    </row>
    <row r="25" spans="1:1" ht="29" customHeight="1" x14ac:dyDescent="0.35">
      <c r="A25" s="92">
        <v>0.91666666666666596</v>
      </c>
    </row>
    <row r="26" spans="1:1" ht="29" customHeight="1" x14ac:dyDescent="0.35">
      <c r="A26" s="92">
        <v>0.95833333333333304</v>
      </c>
    </row>
    <row r="27" spans="1:1" ht="29" customHeight="1" x14ac:dyDescent="0.35">
      <c r="A27" s="92">
        <v>1</v>
      </c>
    </row>
  </sheetData>
  <conditionalFormatting sqref="B3:F27">
    <cfRule type="expression" dxfId="13" priority="1">
      <formula>AND(TODAY()=B$2,(HOUR(NOW())+1)=HOUR($A3))</formula>
    </cfRule>
    <cfRule type="expression" dxfId="12" priority="3">
      <formula>TODAY()=B$2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80" zoomScaleNormal="80" workbookViewId="0">
      <selection activeCell="B1" sqref="B1"/>
    </sheetView>
  </sheetViews>
  <sheetFormatPr baseColWidth="10" defaultColWidth="18" defaultRowHeight="14.5" x14ac:dyDescent="0.35"/>
  <cols>
    <col min="1" max="16384" width="18" style="91"/>
  </cols>
  <sheetData>
    <row r="1" spans="1:9" ht="29" customHeight="1" x14ac:dyDescent="0.35">
      <c r="A1" s="91" t="s">
        <v>25</v>
      </c>
      <c r="B1" s="91" t="s">
        <v>26</v>
      </c>
      <c r="C1" s="126" t="s">
        <v>27</v>
      </c>
      <c r="D1" s="127">
        <f ca="1">TODAY()</f>
        <v>42060</v>
      </c>
      <c r="E1" s="128">
        <f ca="1">1+INT(MIN(MOD(D1-DATE(YEAR(D1)+{-1;0;1},1,5)+WEEKDAY(DATE(YEAR(D1)+{-1;0;1},1,3)),734))/7)</f>
        <v>9</v>
      </c>
      <c r="F1" s="126" t="str">
        <f ca="1">IF(MOD(E1,2)=1,"IMPAIRE","PAIRE")</f>
        <v>IMPAIRE</v>
      </c>
    </row>
    <row r="2" spans="1:9" ht="29" customHeight="1" x14ac:dyDescent="0.35">
      <c r="B2" s="129">
        <v>2</v>
      </c>
      <c r="C2" s="129">
        <f>B2+1</f>
        <v>3</v>
      </c>
      <c r="D2" s="129">
        <f t="shared" ref="D2:F2" si="0">C2+1</f>
        <v>4</v>
      </c>
      <c r="E2" s="129">
        <f t="shared" si="0"/>
        <v>5</v>
      </c>
      <c r="F2" s="129">
        <f t="shared" si="0"/>
        <v>6</v>
      </c>
      <c r="I2" s="94"/>
    </row>
    <row r="3" spans="1:9" ht="29" customHeight="1" x14ac:dyDescent="0.35">
      <c r="A3" s="92">
        <v>0</v>
      </c>
    </row>
    <row r="4" spans="1:9" ht="29" customHeight="1" x14ac:dyDescent="0.35">
      <c r="A4" s="92">
        <v>4.1666666666666664E-2</v>
      </c>
    </row>
    <row r="5" spans="1:9" ht="29" customHeight="1" x14ac:dyDescent="0.35">
      <c r="A5" s="92">
        <v>8.3333333333333329E-2</v>
      </c>
    </row>
    <row r="6" spans="1:9" ht="29" customHeight="1" x14ac:dyDescent="0.35">
      <c r="A6" s="92">
        <v>0.125</v>
      </c>
    </row>
    <row r="7" spans="1:9" ht="29" customHeight="1" x14ac:dyDescent="0.35">
      <c r="A7" s="92">
        <v>0.16666666666666699</v>
      </c>
    </row>
    <row r="8" spans="1:9" ht="29" customHeight="1" x14ac:dyDescent="0.35">
      <c r="A8" s="92">
        <v>0.20833333333333301</v>
      </c>
    </row>
    <row r="9" spans="1:9" ht="29" customHeight="1" x14ac:dyDescent="0.35">
      <c r="A9" s="92">
        <v>0.25</v>
      </c>
    </row>
    <row r="10" spans="1:9" ht="29" customHeight="1" x14ac:dyDescent="0.35">
      <c r="A10" s="92">
        <v>0.29166666666666602</v>
      </c>
    </row>
    <row r="11" spans="1:9" ht="29" customHeight="1" x14ac:dyDescent="0.35">
      <c r="A11" s="92">
        <v>0.33333333333333298</v>
      </c>
    </row>
    <row r="12" spans="1:9" ht="29" customHeight="1" x14ac:dyDescent="0.35">
      <c r="A12" s="92">
        <v>0.375</v>
      </c>
    </row>
    <row r="13" spans="1:9" ht="29" customHeight="1" x14ac:dyDescent="0.35">
      <c r="A13" s="92">
        <v>0.41666666666666602</v>
      </c>
    </row>
    <row r="14" spans="1:9" ht="29" customHeight="1" x14ac:dyDescent="0.35">
      <c r="A14" s="92">
        <v>0.45833333333333298</v>
      </c>
    </row>
    <row r="15" spans="1:9" ht="29" customHeight="1" x14ac:dyDescent="0.35">
      <c r="A15" s="92">
        <v>0.5</v>
      </c>
    </row>
    <row r="16" spans="1:9" ht="29" customHeight="1" x14ac:dyDescent="0.35">
      <c r="A16" s="92">
        <v>0.54166666666666596</v>
      </c>
    </row>
    <row r="17" spans="1:1" ht="29" customHeight="1" x14ac:dyDescent="0.35">
      <c r="A17" s="92">
        <v>0.58333333333333304</v>
      </c>
    </row>
    <row r="18" spans="1:1" ht="29" customHeight="1" x14ac:dyDescent="0.35">
      <c r="A18" s="92">
        <v>0.625</v>
      </c>
    </row>
    <row r="19" spans="1:1" ht="29" customHeight="1" x14ac:dyDescent="0.35">
      <c r="A19" s="92">
        <v>0.66666666666666596</v>
      </c>
    </row>
    <row r="20" spans="1:1" ht="29" customHeight="1" x14ac:dyDescent="0.35">
      <c r="A20" s="92">
        <v>0.70833333333333304</v>
      </c>
    </row>
    <row r="21" spans="1:1" ht="29" customHeight="1" x14ac:dyDescent="0.35">
      <c r="A21" s="92">
        <v>0.75</v>
      </c>
    </row>
    <row r="22" spans="1:1" ht="29" customHeight="1" x14ac:dyDescent="0.35">
      <c r="A22" s="92">
        <v>0.79166666666666596</v>
      </c>
    </row>
    <row r="23" spans="1:1" ht="29" customHeight="1" x14ac:dyDescent="0.35">
      <c r="A23" s="92">
        <v>0.83333333333333304</v>
      </c>
    </row>
    <row r="24" spans="1:1" ht="29" customHeight="1" x14ac:dyDescent="0.35">
      <c r="A24" s="92">
        <v>0.875</v>
      </c>
    </row>
    <row r="25" spans="1:1" ht="29" customHeight="1" x14ac:dyDescent="0.35">
      <c r="A25" s="92">
        <v>0.91666666666666596</v>
      </c>
    </row>
    <row r="26" spans="1:1" ht="29" customHeight="1" x14ac:dyDescent="0.35">
      <c r="A26" s="92">
        <v>0.95833333333333304</v>
      </c>
    </row>
    <row r="27" spans="1:1" ht="29" customHeight="1" x14ac:dyDescent="0.35">
      <c r="A27" s="92">
        <v>1</v>
      </c>
    </row>
  </sheetData>
  <conditionalFormatting sqref="B3:F27">
    <cfRule type="expression" dxfId="7" priority="1">
      <formula>AND($B$1=$F$1,WEEKDAY(TODAY(),2)=(B$2-1),(HOUR(NOW())+1)=HOUR($A3))</formula>
    </cfRule>
    <cfRule type="expression" dxfId="6" priority="2">
      <formula>AND($B$1=$F$1,WEEKDAY(TODAY(),2)=(B$2-1))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80" zoomScaleNormal="80" workbookViewId="0">
      <selection activeCell="B1" sqref="B1"/>
    </sheetView>
  </sheetViews>
  <sheetFormatPr baseColWidth="10" defaultColWidth="18" defaultRowHeight="14.5" x14ac:dyDescent="0.35"/>
  <cols>
    <col min="1" max="16384" width="18" style="91"/>
  </cols>
  <sheetData>
    <row r="1" spans="1:9" ht="29" customHeight="1" x14ac:dyDescent="0.35">
      <c r="A1" s="91" t="s">
        <v>25</v>
      </c>
      <c r="B1" s="91" t="s">
        <v>28</v>
      </c>
      <c r="C1" s="126" t="s">
        <v>27</v>
      </c>
      <c r="D1" s="127">
        <f ca="1">TODAY()</f>
        <v>42060</v>
      </c>
      <c r="E1" s="128">
        <f ca="1">1+INT(MIN(MOD(D1-DATE(YEAR(D1)+{-1;0;1},1,5)+WEEKDAY(DATE(YEAR(D1)+{-1;0;1},1,3)),734))/7)</f>
        <v>9</v>
      </c>
      <c r="F1" s="126" t="str">
        <f ca="1">IF(MOD(E1,2)=1,"IMPAIRE","PAIRE")</f>
        <v>IMPAIRE</v>
      </c>
    </row>
    <row r="2" spans="1:9" ht="29" customHeight="1" x14ac:dyDescent="0.35">
      <c r="B2" s="129">
        <v>2</v>
      </c>
      <c r="C2" s="129">
        <f>B2+1</f>
        <v>3</v>
      </c>
      <c r="D2" s="129">
        <f t="shared" ref="D2:F2" si="0">C2+1</f>
        <v>4</v>
      </c>
      <c r="E2" s="129">
        <f t="shared" si="0"/>
        <v>5</v>
      </c>
      <c r="F2" s="129">
        <f t="shared" si="0"/>
        <v>6</v>
      </c>
      <c r="I2" s="94"/>
    </row>
    <row r="3" spans="1:9" ht="29" customHeight="1" x14ac:dyDescent="0.35">
      <c r="A3" s="92">
        <v>0</v>
      </c>
    </row>
    <row r="4" spans="1:9" ht="29" customHeight="1" x14ac:dyDescent="0.35">
      <c r="A4" s="92">
        <v>4.1666666666666664E-2</v>
      </c>
    </row>
    <row r="5" spans="1:9" ht="29" customHeight="1" x14ac:dyDescent="0.35">
      <c r="A5" s="92">
        <v>8.3333333333333329E-2</v>
      </c>
    </row>
    <row r="6" spans="1:9" ht="29" customHeight="1" x14ac:dyDescent="0.35">
      <c r="A6" s="92">
        <v>0.125</v>
      </c>
    </row>
    <row r="7" spans="1:9" ht="29" customHeight="1" x14ac:dyDescent="0.35">
      <c r="A7" s="92">
        <v>0.16666666666666699</v>
      </c>
    </row>
    <row r="8" spans="1:9" ht="29" customHeight="1" x14ac:dyDescent="0.35">
      <c r="A8" s="92">
        <v>0.20833333333333301</v>
      </c>
    </row>
    <row r="9" spans="1:9" ht="29" customHeight="1" x14ac:dyDescent="0.35">
      <c r="A9" s="92">
        <v>0.25</v>
      </c>
    </row>
    <row r="10" spans="1:9" ht="29" customHeight="1" x14ac:dyDescent="0.35">
      <c r="A10" s="92">
        <v>0.29166666666666602</v>
      </c>
    </row>
    <row r="11" spans="1:9" ht="29" customHeight="1" x14ac:dyDescent="0.35">
      <c r="A11" s="92">
        <v>0.33333333333333298</v>
      </c>
    </row>
    <row r="12" spans="1:9" ht="29" customHeight="1" x14ac:dyDescent="0.35">
      <c r="A12" s="92">
        <v>0.375</v>
      </c>
    </row>
    <row r="13" spans="1:9" ht="29" customHeight="1" x14ac:dyDescent="0.35">
      <c r="A13" s="92">
        <v>0.41666666666666602</v>
      </c>
    </row>
    <row r="14" spans="1:9" ht="29" customHeight="1" x14ac:dyDescent="0.35">
      <c r="A14" s="92">
        <v>0.45833333333333298</v>
      </c>
    </row>
    <row r="15" spans="1:9" ht="29" customHeight="1" x14ac:dyDescent="0.35">
      <c r="A15" s="92">
        <v>0.5</v>
      </c>
    </row>
    <row r="16" spans="1:9" ht="29" customHeight="1" x14ac:dyDescent="0.35">
      <c r="A16" s="92">
        <v>0.54166666666666596</v>
      </c>
    </row>
    <row r="17" spans="1:1" ht="29" customHeight="1" x14ac:dyDescent="0.35">
      <c r="A17" s="92">
        <v>0.58333333333333304</v>
      </c>
    </row>
    <row r="18" spans="1:1" ht="29" customHeight="1" x14ac:dyDescent="0.35">
      <c r="A18" s="92">
        <v>0.625</v>
      </c>
    </row>
    <row r="19" spans="1:1" ht="29" customHeight="1" x14ac:dyDescent="0.35">
      <c r="A19" s="92">
        <v>0.66666666666666596</v>
      </c>
    </row>
    <row r="20" spans="1:1" ht="29" customHeight="1" x14ac:dyDescent="0.35">
      <c r="A20" s="92">
        <v>0.70833333333333304</v>
      </c>
    </row>
    <row r="21" spans="1:1" ht="29" customHeight="1" x14ac:dyDescent="0.35">
      <c r="A21" s="92">
        <v>0.75</v>
      </c>
    </row>
    <row r="22" spans="1:1" ht="29" customHeight="1" x14ac:dyDescent="0.35">
      <c r="A22" s="92">
        <v>0.79166666666666596</v>
      </c>
    </row>
    <row r="23" spans="1:1" ht="29" customHeight="1" x14ac:dyDescent="0.35">
      <c r="A23" s="92">
        <v>0.83333333333333304</v>
      </c>
    </row>
    <row r="24" spans="1:1" ht="29" customHeight="1" x14ac:dyDescent="0.35">
      <c r="A24" s="92">
        <v>0.875</v>
      </c>
    </row>
    <row r="25" spans="1:1" ht="29" customHeight="1" x14ac:dyDescent="0.35">
      <c r="A25" s="92">
        <v>0.91666666666666596</v>
      </c>
    </row>
    <row r="26" spans="1:1" ht="29" customHeight="1" x14ac:dyDescent="0.35">
      <c r="A26" s="92">
        <v>0.95833333333333304</v>
      </c>
    </row>
    <row r="27" spans="1:1" ht="29" customHeight="1" x14ac:dyDescent="0.35">
      <c r="A27" s="92">
        <v>1</v>
      </c>
    </row>
  </sheetData>
  <conditionalFormatting sqref="B3:F27">
    <cfRule type="expression" dxfId="3" priority="1">
      <formula>AND($B$1=$F$1,WEEKDAY(TODAY(),2)=(B$2-1),(HOUR(NOW())+1)=HOUR($A3))</formula>
    </cfRule>
    <cfRule type="expression" dxfId="2" priority="2">
      <formula>AND($B$1=$F$1,WEEKDAY(TODAY(),2)=(B$2-1))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en l'état</vt:lpstr>
      <vt:lpstr>attendu pour semaine A</vt:lpstr>
      <vt:lpstr>attendu pour semaine B</vt:lpstr>
      <vt:lpstr>semaine courante</vt:lpstr>
      <vt:lpstr>semaine impaire</vt:lpstr>
      <vt:lpstr>semaine paire</vt:lpstr>
      <vt:lpstr>'en l''état'!Zone_d_impression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2015-02-25T03:47:24Z</dcterms:modified>
</cp:coreProperties>
</file>